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700" windowHeight="11760" activeTab="2"/>
  </bookViews>
  <sheets>
    <sheet name="fill data" sheetId="18" r:id="rId1"/>
    <sheet name="Stock" sheetId="19" r:id="rId2"/>
    <sheet name="AF" sheetId="22" r:id="rId3"/>
    <sheet name="Stock-AF" sheetId="23" r:id="rId4"/>
    <sheet name="Shares" sheetId="20" r:id="rId5"/>
    <sheet name="UC1" sheetId="21" r:id="rId6"/>
    <sheet name="UC unit boilers" sheetId="24" r:id="rId7"/>
    <sheet name="COP_HP" sheetId="25" r:id="rId8"/>
  </sheets>
  <definedNames>
    <definedName name="_xlnm._FilterDatabase" localSheetId="4" hidden="1">Shares!$A$1:$AM$199</definedName>
    <definedName name="_xlnm._FilterDatabase" localSheetId="3" hidden="1">'Stock-AF'!$A$1:$AM$199</definedName>
    <definedName name="_xlnm._FilterDatabase" localSheetId="6" hidden="1">'UC unit boilers'!$A$5:$J$13</definedName>
    <definedName name="_xlnm._FilterDatabase" localSheetId="5" hidden="1">'UC1'!$A$3:$AU$104</definedName>
  </definedNames>
  <calcPr calcId="145621" concurrentCalc="0"/>
</workbook>
</file>

<file path=xl/calcChain.xml><?xml version="1.0" encoding="utf-8"?>
<calcChain xmlns="http://schemas.openxmlformats.org/spreadsheetml/2006/main">
  <c r="C55" i="21" l="1"/>
  <c r="C54" i="21"/>
  <c r="C53" i="21"/>
  <c r="C52" i="21"/>
  <c r="A47" i="21"/>
  <c r="A46" i="21"/>
  <c r="L154" i="23"/>
  <c r="L152" i="23"/>
  <c r="L153" i="23"/>
  <c r="L155" i="23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5" i="23"/>
  <c r="C154" i="20"/>
  <c r="C155" i="20"/>
  <c r="C156" i="20"/>
  <c r="I52" i="21"/>
  <c r="AV212" i="23"/>
  <c r="AV208" i="23"/>
  <c r="AV209" i="23"/>
  <c r="AV210" i="23"/>
  <c r="AV2" i="23"/>
  <c r="AV3" i="23"/>
  <c r="AV4" i="23"/>
  <c r="AV5" i="23"/>
  <c r="AV6" i="23"/>
  <c r="AV7" i="23"/>
  <c r="AV8" i="23"/>
  <c r="AV9" i="23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1" i="23"/>
  <c r="AV92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5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182" i="23"/>
  <c r="AV183" i="23"/>
  <c r="AV184" i="23"/>
  <c r="AV185" i="23"/>
  <c r="AV186" i="23"/>
  <c r="AV187" i="23"/>
  <c r="AV188" i="23"/>
  <c r="AV189" i="23"/>
  <c r="AV190" i="23"/>
  <c r="AV191" i="23"/>
  <c r="AV192" i="23"/>
  <c r="AV193" i="23"/>
  <c r="AV194" i="23"/>
  <c r="AV195" i="23"/>
  <c r="AV196" i="23"/>
  <c r="AV197" i="23"/>
  <c r="AV198" i="23"/>
  <c r="AV199" i="23"/>
  <c r="AV200" i="23"/>
  <c r="AV201" i="23"/>
  <c r="AV202" i="23"/>
  <c r="AV203" i="23"/>
  <c r="AV204" i="23"/>
  <c r="AV205" i="23"/>
  <c r="AV206" i="23"/>
  <c r="AV207" i="23"/>
  <c r="AV211" i="23"/>
  <c r="AV213" i="23"/>
  <c r="AV214" i="23"/>
  <c r="AV215" i="23"/>
  <c r="AM212" i="20"/>
  <c r="AR104" i="21"/>
  <c r="AU212" i="23"/>
  <c r="AU208" i="23"/>
  <c r="AU209" i="23"/>
  <c r="AU210" i="23"/>
  <c r="AU2" i="23"/>
  <c r="AU3" i="23"/>
  <c r="AU4" i="23"/>
  <c r="AU5" i="23"/>
  <c r="AU6" i="23"/>
  <c r="AU7" i="23"/>
  <c r="AU8" i="23"/>
  <c r="AU9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201" i="23"/>
  <c r="AU202" i="23"/>
  <c r="AU203" i="23"/>
  <c r="AU204" i="23"/>
  <c r="AU205" i="23"/>
  <c r="AU206" i="23"/>
  <c r="AU207" i="23"/>
  <c r="AU211" i="23"/>
  <c r="AU213" i="23"/>
  <c r="AU214" i="23"/>
  <c r="AU215" i="23"/>
  <c r="AL212" i="20"/>
  <c r="AQ104" i="21"/>
  <c r="AT212" i="23"/>
  <c r="AT208" i="23"/>
  <c r="AT209" i="23"/>
  <c r="AT210" i="23"/>
  <c r="AT2" i="23"/>
  <c r="AT3" i="23"/>
  <c r="AT4" i="23"/>
  <c r="AT5" i="23"/>
  <c r="AT6" i="23"/>
  <c r="AT7" i="23"/>
  <c r="AT8" i="23"/>
  <c r="AT9" i="23"/>
  <c r="AT10" i="23"/>
  <c r="AT11" i="23"/>
  <c r="AT12" i="23"/>
  <c r="AT13" i="23"/>
  <c r="AT14" i="23"/>
  <c r="AT15" i="23"/>
  <c r="AT16" i="23"/>
  <c r="AT17" i="23"/>
  <c r="AT18" i="23"/>
  <c r="AT19" i="23"/>
  <c r="AT20" i="23"/>
  <c r="AT21" i="23"/>
  <c r="AT22" i="23"/>
  <c r="AT23" i="23"/>
  <c r="AT24" i="23"/>
  <c r="AT25" i="23"/>
  <c r="AT26" i="23"/>
  <c r="AT27" i="23"/>
  <c r="AT28" i="23"/>
  <c r="AT29" i="23"/>
  <c r="AT30" i="23"/>
  <c r="AT31" i="23"/>
  <c r="AT32" i="23"/>
  <c r="AT33" i="23"/>
  <c r="AT34" i="23"/>
  <c r="AT35" i="23"/>
  <c r="AT36" i="23"/>
  <c r="AT37" i="23"/>
  <c r="AT38" i="23"/>
  <c r="AT39" i="23"/>
  <c r="AT40" i="23"/>
  <c r="AT41" i="23"/>
  <c r="AT42" i="23"/>
  <c r="AT43" i="23"/>
  <c r="AT44" i="23"/>
  <c r="AT45" i="23"/>
  <c r="AT46" i="23"/>
  <c r="AT47" i="23"/>
  <c r="AT48" i="23"/>
  <c r="AT49" i="23"/>
  <c r="AT50" i="23"/>
  <c r="AT51" i="23"/>
  <c r="AT52" i="23"/>
  <c r="AT53" i="23"/>
  <c r="AT54" i="23"/>
  <c r="AT55" i="23"/>
  <c r="AT56" i="23"/>
  <c r="AT57" i="23"/>
  <c r="AT58" i="23"/>
  <c r="AT59" i="23"/>
  <c r="AT60" i="23"/>
  <c r="AT61" i="23"/>
  <c r="AT62" i="23"/>
  <c r="AT63" i="23"/>
  <c r="AT64" i="23"/>
  <c r="AT65" i="23"/>
  <c r="AT66" i="23"/>
  <c r="AT67" i="23"/>
  <c r="AT68" i="23"/>
  <c r="AT69" i="23"/>
  <c r="AT70" i="23"/>
  <c r="AT71" i="23"/>
  <c r="AT72" i="23"/>
  <c r="AT73" i="23"/>
  <c r="AT74" i="23"/>
  <c r="AT75" i="23"/>
  <c r="AT76" i="23"/>
  <c r="AT77" i="23"/>
  <c r="AT78" i="23"/>
  <c r="AT79" i="23"/>
  <c r="AT80" i="23"/>
  <c r="AT81" i="23"/>
  <c r="AT82" i="23"/>
  <c r="AT83" i="23"/>
  <c r="AT84" i="23"/>
  <c r="AT85" i="23"/>
  <c r="AT86" i="23"/>
  <c r="AT87" i="23"/>
  <c r="AT88" i="23"/>
  <c r="AT89" i="23"/>
  <c r="AT90" i="23"/>
  <c r="AT91" i="23"/>
  <c r="AT92" i="23"/>
  <c r="AT93" i="23"/>
  <c r="AT94" i="23"/>
  <c r="AT95" i="23"/>
  <c r="AT96" i="23"/>
  <c r="AT97" i="23"/>
  <c r="AT98" i="23"/>
  <c r="AT99" i="23"/>
  <c r="AT100" i="23"/>
  <c r="AT101" i="23"/>
  <c r="AT102" i="23"/>
  <c r="AT103" i="23"/>
  <c r="AT104" i="23"/>
  <c r="AT105" i="23"/>
  <c r="AT106" i="23"/>
  <c r="AT107" i="23"/>
  <c r="AT108" i="23"/>
  <c r="AT109" i="23"/>
  <c r="AT110" i="23"/>
  <c r="AT111" i="23"/>
  <c r="AT112" i="23"/>
  <c r="AT113" i="23"/>
  <c r="AT114" i="23"/>
  <c r="AT115" i="23"/>
  <c r="AT116" i="23"/>
  <c r="AT117" i="23"/>
  <c r="AT118" i="23"/>
  <c r="AT119" i="23"/>
  <c r="AT120" i="23"/>
  <c r="AT121" i="23"/>
  <c r="AT122" i="23"/>
  <c r="AT123" i="23"/>
  <c r="AT124" i="23"/>
  <c r="AT125" i="23"/>
  <c r="AT126" i="23"/>
  <c r="AT127" i="23"/>
  <c r="AT128" i="23"/>
  <c r="AT129" i="23"/>
  <c r="AT130" i="23"/>
  <c r="AT131" i="23"/>
  <c r="AT132" i="23"/>
  <c r="AT133" i="23"/>
  <c r="AT134" i="23"/>
  <c r="AT135" i="23"/>
  <c r="AT136" i="23"/>
  <c r="AT137" i="23"/>
  <c r="AT138" i="23"/>
  <c r="AT139" i="23"/>
  <c r="AT140" i="23"/>
  <c r="AT141" i="23"/>
  <c r="AT142" i="23"/>
  <c r="AT143" i="23"/>
  <c r="AT144" i="23"/>
  <c r="AT145" i="23"/>
  <c r="AT146" i="23"/>
  <c r="AT147" i="23"/>
  <c r="AT148" i="23"/>
  <c r="AT149" i="23"/>
  <c r="AT150" i="23"/>
  <c r="AT151" i="23"/>
  <c r="AT152" i="23"/>
  <c r="AT153" i="23"/>
  <c r="AT154" i="23"/>
  <c r="AT155" i="23"/>
  <c r="AT156" i="23"/>
  <c r="AT157" i="23"/>
  <c r="AT158" i="23"/>
  <c r="AT159" i="23"/>
  <c r="AT160" i="23"/>
  <c r="AT161" i="23"/>
  <c r="AT162" i="23"/>
  <c r="AT163" i="23"/>
  <c r="AT164" i="23"/>
  <c r="AT165" i="23"/>
  <c r="AT166" i="23"/>
  <c r="AT167" i="23"/>
  <c r="AT168" i="23"/>
  <c r="AT169" i="23"/>
  <c r="AT170" i="23"/>
  <c r="AT171" i="23"/>
  <c r="AT172" i="23"/>
  <c r="AT173" i="23"/>
  <c r="AT174" i="23"/>
  <c r="AT175" i="23"/>
  <c r="AT176" i="23"/>
  <c r="AT177" i="23"/>
  <c r="AT178" i="23"/>
  <c r="AT179" i="23"/>
  <c r="AT180" i="23"/>
  <c r="AT181" i="23"/>
  <c r="AT182" i="23"/>
  <c r="AT183" i="23"/>
  <c r="AT184" i="23"/>
  <c r="AT185" i="23"/>
  <c r="AT186" i="23"/>
  <c r="AT187" i="23"/>
  <c r="AT188" i="23"/>
  <c r="AT189" i="23"/>
  <c r="AT190" i="23"/>
  <c r="AT191" i="23"/>
  <c r="AT192" i="23"/>
  <c r="AT193" i="23"/>
  <c r="AT194" i="23"/>
  <c r="AT195" i="23"/>
  <c r="AT196" i="23"/>
  <c r="AT197" i="23"/>
  <c r="AT198" i="23"/>
  <c r="AT199" i="23"/>
  <c r="AT200" i="23"/>
  <c r="AT201" i="23"/>
  <c r="AT202" i="23"/>
  <c r="AT203" i="23"/>
  <c r="AT204" i="23"/>
  <c r="AT205" i="23"/>
  <c r="AT206" i="23"/>
  <c r="AT207" i="23"/>
  <c r="AT211" i="23"/>
  <c r="AT213" i="23"/>
  <c r="AT214" i="23"/>
  <c r="AT215" i="23"/>
  <c r="AK212" i="20"/>
  <c r="AP104" i="21"/>
  <c r="AS212" i="23"/>
  <c r="AS208" i="23"/>
  <c r="AS209" i="23"/>
  <c r="AS210" i="23"/>
  <c r="AS2" i="23"/>
  <c r="AS3" i="23"/>
  <c r="AS4" i="23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21" i="23"/>
  <c r="AS22" i="23"/>
  <c r="AS23" i="23"/>
  <c r="AS24" i="23"/>
  <c r="AS25" i="23"/>
  <c r="AS26" i="23"/>
  <c r="AS27" i="23"/>
  <c r="AS28" i="23"/>
  <c r="AS29" i="23"/>
  <c r="AS30" i="23"/>
  <c r="AS31" i="23"/>
  <c r="AS32" i="23"/>
  <c r="AS33" i="23"/>
  <c r="AS34" i="23"/>
  <c r="AS35" i="23"/>
  <c r="AS36" i="23"/>
  <c r="AS37" i="23"/>
  <c r="AS38" i="23"/>
  <c r="AS39" i="23"/>
  <c r="AS40" i="23"/>
  <c r="AS41" i="23"/>
  <c r="AS42" i="23"/>
  <c r="AS43" i="23"/>
  <c r="AS44" i="23"/>
  <c r="AS45" i="23"/>
  <c r="AS46" i="23"/>
  <c r="AS47" i="23"/>
  <c r="AS48" i="23"/>
  <c r="AS49" i="23"/>
  <c r="AS50" i="23"/>
  <c r="AS51" i="23"/>
  <c r="AS52" i="23"/>
  <c r="AS53" i="23"/>
  <c r="AS54" i="23"/>
  <c r="AS55" i="23"/>
  <c r="AS56" i="23"/>
  <c r="AS57" i="23"/>
  <c r="AS58" i="23"/>
  <c r="AS59" i="23"/>
  <c r="AS60" i="23"/>
  <c r="AS61" i="23"/>
  <c r="AS62" i="23"/>
  <c r="AS63" i="23"/>
  <c r="AS64" i="23"/>
  <c r="AS65" i="23"/>
  <c r="AS66" i="23"/>
  <c r="AS67" i="23"/>
  <c r="AS68" i="23"/>
  <c r="AS69" i="23"/>
  <c r="AS70" i="23"/>
  <c r="AS71" i="23"/>
  <c r="AS72" i="23"/>
  <c r="AS73" i="23"/>
  <c r="AS74" i="23"/>
  <c r="AS75" i="23"/>
  <c r="AS76" i="23"/>
  <c r="AS77" i="23"/>
  <c r="AS78" i="23"/>
  <c r="AS79" i="23"/>
  <c r="AS80" i="23"/>
  <c r="AS81" i="23"/>
  <c r="AS82" i="23"/>
  <c r="AS83" i="23"/>
  <c r="AS84" i="23"/>
  <c r="AS85" i="23"/>
  <c r="AS86" i="23"/>
  <c r="AS87" i="23"/>
  <c r="AS88" i="23"/>
  <c r="AS89" i="23"/>
  <c r="AS90" i="23"/>
  <c r="AS91" i="23"/>
  <c r="AS92" i="23"/>
  <c r="AS93" i="23"/>
  <c r="AS94" i="23"/>
  <c r="AS95" i="23"/>
  <c r="AS96" i="23"/>
  <c r="AS97" i="23"/>
  <c r="AS98" i="23"/>
  <c r="AS99" i="23"/>
  <c r="AS100" i="23"/>
  <c r="AS101" i="23"/>
  <c r="AS102" i="23"/>
  <c r="AS103" i="23"/>
  <c r="AS104" i="23"/>
  <c r="AS105" i="23"/>
  <c r="AS106" i="23"/>
  <c r="AS107" i="23"/>
  <c r="AS108" i="23"/>
  <c r="AS109" i="23"/>
  <c r="AS110" i="23"/>
  <c r="AS111" i="23"/>
  <c r="AS112" i="23"/>
  <c r="AS113" i="23"/>
  <c r="AS114" i="23"/>
  <c r="AS115" i="23"/>
  <c r="AS116" i="23"/>
  <c r="AS117" i="23"/>
  <c r="AS118" i="23"/>
  <c r="AS119" i="23"/>
  <c r="AS120" i="23"/>
  <c r="AS121" i="23"/>
  <c r="AS122" i="23"/>
  <c r="AS123" i="23"/>
  <c r="AS124" i="23"/>
  <c r="AS125" i="23"/>
  <c r="AS126" i="23"/>
  <c r="AS127" i="23"/>
  <c r="AS128" i="23"/>
  <c r="AS129" i="23"/>
  <c r="AS130" i="23"/>
  <c r="AS131" i="23"/>
  <c r="AS132" i="23"/>
  <c r="AS133" i="23"/>
  <c r="AS134" i="23"/>
  <c r="AS135" i="23"/>
  <c r="AS136" i="23"/>
  <c r="AS137" i="23"/>
  <c r="AS138" i="23"/>
  <c r="AS139" i="23"/>
  <c r="AS140" i="23"/>
  <c r="AS141" i="23"/>
  <c r="AS142" i="23"/>
  <c r="AS143" i="23"/>
  <c r="AS144" i="23"/>
  <c r="AS145" i="23"/>
  <c r="AS146" i="23"/>
  <c r="AS147" i="23"/>
  <c r="AS148" i="23"/>
  <c r="AS149" i="23"/>
  <c r="AS150" i="23"/>
  <c r="AS151" i="23"/>
  <c r="AS152" i="23"/>
  <c r="AS153" i="23"/>
  <c r="AS154" i="23"/>
  <c r="AS155" i="23"/>
  <c r="AS156" i="23"/>
  <c r="AS157" i="23"/>
  <c r="AS158" i="23"/>
  <c r="AS159" i="23"/>
  <c r="AS160" i="23"/>
  <c r="AS161" i="23"/>
  <c r="AS162" i="23"/>
  <c r="AS163" i="23"/>
  <c r="AS164" i="23"/>
  <c r="AS165" i="23"/>
  <c r="AS166" i="23"/>
  <c r="AS167" i="23"/>
  <c r="AS168" i="23"/>
  <c r="AS169" i="23"/>
  <c r="AS170" i="23"/>
  <c r="AS171" i="23"/>
  <c r="AS172" i="23"/>
  <c r="AS173" i="23"/>
  <c r="AS174" i="23"/>
  <c r="AS175" i="23"/>
  <c r="AS176" i="23"/>
  <c r="AS177" i="23"/>
  <c r="AS178" i="23"/>
  <c r="AS179" i="23"/>
  <c r="AS180" i="23"/>
  <c r="AS181" i="23"/>
  <c r="AS182" i="23"/>
  <c r="AS183" i="23"/>
  <c r="AS184" i="23"/>
  <c r="AS185" i="23"/>
  <c r="AS186" i="23"/>
  <c r="AS187" i="23"/>
  <c r="AS188" i="23"/>
  <c r="AS189" i="23"/>
  <c r="AS190" i="23"/>
  <c r="AS191" i="23"/>
  <c r="AS192" i="23"/>
  <c r="AS193" i="23"/>
  <c r="AS194" i="23"/>
  <c r="AS195" i="23"/>
  <c r="AS196" i="23"/>
  <c r="AS197" i="23"/>
  <c r="AS198" i="23"/>
  <c r="AS199" i="23"/>
  <c r="AS200" i="23"/>
  <c r="AS201" i="23"/>
  <c r="AS202" i="23"/>
  <c r="AS203" i="23"/>
  <c r="AS204" i="23"/>
  <c r="AS205" i="23"/>
  <c r="AS206" i="23"/>
  <c r="AS207" i="23"/>
  <c r="AS211" i="23"/>
  <c r="AS213" i="23"/>
  <c r="AS214" i="23"/>
  <c r="AS215" i="23"/>
  <c r="AJ212" i="20"/>
  <c r="AO104" i="21"/>
  <c r="AR212" i="23"/>
  <c r="AR208" i="23"/>
  <c r="AR209" i="23"/>
  <c r="AR210" i="23"/>
  <c r="AR2" i="23"/>
  <c r="AR3" i="23"/>
  <c r="AR4" i="23"/>
  <c r="AR5" i="23"/>
  <c r="AR6" i="23"/>
  <c r="AR7" i="23"/>
  <c r="AR8" i="23"/>
  <c r="AR9" i="23"/>
  <c r="AR10" i="23"/>
  <c r="AR11" i="23"/>
  <c r="AR12" i="23"/>
  <c r="AR13" i="23"/>
  <c r="AR14" i="23"/>
  <c r="AR15" i="23"/>
  <c r="AR16" i="23"/>
  <c r="AR17" i="23"/>
  <c r="AR18" i="23"/>
  <c r="AR19" i="23"/>
  <c r="AR20" i="23"/>
  <c r="AR21" i="23"/>
  <c r="AR22" i="23"/>
  <c r="AR23" i="23"/>
  <c r="AR24" i="23"/>
  <c r="AR25" i="23"/>
  <c r="AR26" i="23"/>
  <c r="AR27" i="23"/>
  <c r="AR28" i="23"/>
  <c r="AR29" i="23"/>
  <c r="AR30" i="23"/>
  <c r="AR31" i="23"/>
  <c r="AR32" i="23"/>
  <c r="AR33" i="23"/>
  <c r="AR34" i="23"/>
  <c r="AR35" i="23"/>
  <c r="AR36" i="23"/>
  <c r="AR37" i="23"/>
  <c r="AR38" i="23"/>
  <c r="AR39" i="23"/>
  <c r="AR40" i="23"/>
  <c r="AR41" i="23"/>
  <c r="AR42" i="23"/>
  <c r="AR43" i="23"/>
  <c r="AR44" i="23"/>
  <c r="AR45" i="23"/>
  <c r="AR46" i="23"/>
  <c r="AR47" i="23"/>
  <c r="AR48" i="23"/>
  <c r="AR49" i="23"/>
  <c r="AR50" i="23"/>
  <c r="AR51" i="23"/>
  <c r="AR52" i="23"/>
  <c r="AR53" i="23"/>
  <c r="AR54" i="23"/>
  <c r="AR55" i="23"/>
  <c r="AR56" i="23"/>
  <c r="AR57" i="23"/>
  <c r="AR58" i="23"/>
  <c r="AR59" i="23"/>
  <c r="AR60" i="23"/>
  <c r="AR61" i="23"/>
  <c r="AR62" i="23"/>
  <c r="AR63" i="23"/>
  <c r="AR64" i="23"/>
  <c r="AR65" i="23"/>
  <c r="AR66" i="23"/>
  <c r="AR67" i="23"/>
  <c r="AR68" i="23"/>
  <c r="AR69" i="23"/>
  <c r="AR70" i="23"/>
  <c r="AR71" i="23"/>
  <c r="AR72" i="23"/>
  <c r="AR73" i="23"/>
  <c r="AR74" i="23"/>
  <c r="AR75" i="23"/>
  <c r="AR76" i="23"/>
  <c r="AR77" i="23"/>
  <c r="AR78" i="23"/>
  <c r="AR79" i="23"/>
  <c r="AR80" i="23"/>
  <c r="AR81" i="23"/>
  <c r="AR82" i="23"/>
  <c r="AR83" i="23"/>
  <c r="AR84" i="23"/>
  <c r="AR85" i="23"/>
  <c r="AR86" i="23"/>
  <c r="AR87" i="23"/>
  <c r="AR88" i="23"/>
  <c r="AR89" i="23"/>
  <c r="AR90" i="23"/>
  <c r="AR91" i="23"/>
  <c r="AR92" i="23"/>
  <c r="AR93" i="23"/>
  <c r="AR94" i="23"/>
  <c r="AR95" i="23"/>
  <c r="AR96" i="23"/>
  <c r="AR97" i="23"/>
  <c r="AR98" i="23"/>
  <c r="AR99" i="23"/>
  <c r="AR100" i="23"/>
  <c r="AR101" i="23"/>
  <c r="AR102" i="23"/>
  <c r="AR103" i="23"/>
  <c r="AR104" i="23"/>
  <c r="AR105" i="23"/>
  <c r="AR106" i="23"/>
  <c r="AR107" i="23"/>
  <c r="AR108" i="23"/>
  <c r="AR109" i="23"/>
  <c r="AR110" i="23"/>
  <c r="AR111" i="23"/>
  <c r="AR112" i="23"/>
  <c r="AR113" i="23"/>
  <c r="AR114" i="23"/>
  <c r="AR115" i="23"/>
  <c r="AR116" i="23"/>
  <c r="AR117" i="23"/>
  <c r="AR118" i="23"/>
  <c r="AR119" i="23"/>
  <c r="AR120" i="23"/>
  <c r="AR121" i="23"/>
  <c r="AR122" i="23"/>
  <c r="AR123" i="23"/>
  <c r="AR124" i="23"/>
  <c r="AR125" i="23"/>
  <c r="AR126" i="23"/>
  <c r="AR127" i="23"/>
  <c r="AR128" i="23"/>
  <c r="AR129" i="23"/>
  <c r="AR130" i="23"/>
  <c r="AR131" i="23"/>
  <c r="AR132" i="23"/>
  <c r="AR133" i="23"/>
  <c r="AR134" i="23"/>
  <c r="AR135" i="23"/>
  <c r="AR136" i="23"/>
  <c r="AR137" i="23"/>
  <c r="AR138" i="23"/>
  <c r="AR139" i="23"/>
  <c r="AR140" i="23"/>
  <c r="AR141" i="23"/>
  <c r="AR142" i="23"/>
  <c r="AR143" i="23"/>
  <c r="AR144" i="23"/>
  <c r="AR145" i="23"/>
  <c r="AR146" i="23"/>
  <c r="AR147" i="23"/>
  <c r="AR148" i="23"/>
  <c r="AR149" i="23"/>
  <c r="AR150" i="23"/>
  <c r="AR151" i="23"/>
  <c r="AR152" i="23"/>
  <c r="AR153" i="23"/>
  <c r="AR154" i="23"/>
  <c r="AR155" i="23"/>
  <c r="AR156" i="23"/>
  <c r="AR157" i="23"/>
  <c r="AR158" i="23"/>
  <c r="AR159" i="23"/>
  <c r="AR160" i="23"/>
  <c r="AR161" i="23"/>
  <c r="AR162" i="23"/>
  <c r="AR163" i="23"/>
  <c r="AR164" i="23"/>
  <c r="AR165" i="23"/>
  <c r="AR166" i="23"/>
  <c r="AR167" i="23"/>
  <c r="AR168" i="23"/>
  <c r="AR169" i="23"/>
  <c r="AR170" i="23"/>
  <c r="AR171" i="23"/>
  <c r="AR172" i="23"/>
  <c r="AR173" i="23"/>
  <c r="AR174" i="23"/>
  <c r="AR175" i="23"/>
  <c r="AR176" i="23"/>
  <c r="AR177" i="23"/>
  <c r="AR178" i="23"/>
  <c r="AR179" i="23"/>
  <c r="AR180" i="23"/>
  <c r="AR181" i="23"/>
  <c r="AR182" i="23"/>
  <c r="AR183" i="23"/>
  <c r="AR184" i="23"/>
  <c r="AR185" i="23"/>
  <c r="AR186" i="23"/>
  <c r="AR187" i="23"/>
  <c r="AR188" i="23"/>
  <c r="AR189" i="23"/>
  <c r="AR190" i="23"/>
  <c r="AR191" i="23"/>
  <c r="AR192" i="23"/>
  <c r="AR193" i="23"/>
  <c r="AR194" i="23"/>
  <c r="AR195" i="23"/>
  <c r="AR196" i="23"/>
  <c r="AR197" i="23"/>
  <c r="AR198" i="23"/>
  <c r="AR199" i="23"/>
  <c r="AR200" i="23"/>
  <c r="AR201" i="23"/>
  <c r="AR202" i="23"/>
  <c r="AR203" i="23"/>
  <c r="AR204" i="23"/>
  <c r="AR205" i="23"/>
  <c r="AR206" i="23"/>
  <c r="AR207" i="23"/>
  <c r="AR211" i="23"/>
  <c r="AR213" i="23"/>
  <c r="AR214" i="23"/>
  <c r="AR215" i="23"/>
  <c r="AI212" i="20"/>
  <c r="AN104" i="21"/>
  <c r="AQ212" i="23"/>
  <c r="AQ208" i="23"/>
  <c r="AQ209" i="23"/>
  <c r="AQ210" i="23"/>
  <c r="AQ2" i="23"/>
  <c r="AQ3" i="23"/>
  <c r="AQ4" i="23"/>
  <c r="AQ5" i="23"/>
  <c r="AQ6" i="23"/>
  <c r="AQ7" i="23"/>
  <c r="AQ8" i="23"/>
  <c r="AQ9" i="23"/>
  <c r="AQ10" i="23"/>
  <c r="AQ11" i="23"/>
  <c r="AQ12" i="23"/>
  <c r="AQ13" i="23"/>
  <c r="AQ14" i="23"/>
  <c r="AQ15" i="23"/>
  <c r="AQ16" i="23"/>
  <c r="AQ17" i="23"/>
  <c r="AQ18" i="23"/>
  <c r="AQ19" i="23"/>
  <c r="AQ20" i="23"/>
  <c r="AQ21" i="23"/>
  <c r="AQ22" i="23"/>
  <c r="AQ23" i="23"/>
  <c r="AQ24" i="23"/>
  <c r="AQ25" i="23"/>
  <c r="AQ26" i="23"/>
  <c r="AQ27" i="23"/>
  <c r="AQ28" i="23"/>
  <c r="AQ29" i="23"/>
  <c r="AQ30" i="23"/>
  <c r="AQ31" i="23"/>
  <c r="AQ32" i="23"/>
  <c r="AQ33" i="23"/>
  <c r="AQ34" i="23"/>
  <c r="AQ35" i="23"/>
  <c r="AQ36" i="23"/>
  <c r="AQ37" i="23"/>
  <c r="AQ38" i="23"/>
  <c r="AQ39" i="23"/>
  <c r="AQ40" i="23"/>
  <c r="AQ41" i="23"/>
  <c r="AQ42" i="23"/>
  <c r="AQ43" i="23"/>
  <c r="AQ44" i="23"/>
  <c r="AQ45" i="23"/>
  <c r="AQ46" i="23"/>
  <c r="AQ47" i="23"/>
  <c r="AQ48" i="23"/>
  <c r="AQ49" i="23"/>
  <c r="AQ50" i="23"/>
  <c r="AQ51" i="23"/>
  <c r="AQ52" i="23"/>
  <c r="AQ53" i="23"/>
  <c r="AQ54" i="23"/>
  <c r="AQ55" i="23"/>
  <c r="AQ56" i="23"/>
  <c r="AQ57" i="23"/>
  <c r="AQ58" i="23"/>
  <c r="AQ59" i="23"/>
  <c r="AQ60" i="23"/>
  <c r="AQ61" i="23"/>
  <c r="AQ62" i="23"/>
  <c r="AQ63" i="23"/>
  <c r="AQ64" i="23"/>
  <c r="AQ65" i="23"/>
  <c r="AQ66" i="23"/>
  <c r="AQ67" i="23"/>
  <c r="AQ68" i="23"/>
  <c r="AQ69" i="23"/>
  <c r="AQ70" i="23"/>
  <c r="AQ71" i="23"/>
  <c r="AQ72" i="23"/>
  <c r="AQ73" i="23"/>
  <c r="AQ74" i="23"/>
  <c r="AQ75" i="23"/>
  <c r="AQ76" i="23"/>
  <c r="AQ77" i="23"/>
  <c r="AQ78" i="23"/>
  <c r="AQ79" i="23"/>
  <c r="AQ80" i="23"/>
  <c r="AQ81" i="23"/>
  <c r="AQ82" i="23"/>
  <c r="AQ83" i="23"/>
  <c r="AQ84" i="23"/>
  <c r="AQ85" i="23"/>
  <c r="AQ86" i="23"/>
  <c r="AQ87" i="23"/>
  <c r="AQ88" i="23"/>
  <c r="AQ89" i="23"/>
  <c r="AQ90" i="23"/>
  <c r="AQ91" i="23"/>
  <c r="AQ92" i="23"/>
  <c r="AQ93" i="23"/>
  <c r="AQ94" i="23"/>
  <c r="AQ95" i="23"/>
  <c r="AQ96" i="23"/>
  <c r="AQ97" i="23"/>
  <c r="AQ98" i="23"/>
  <c r="AQ99" i="23"/>
  <c r="AQ100" i="23"/>
  <c r="AQ101" i="23"/>
  <c r="AQ102" i="23"/>
  <c r="AQ103" i="23"/>
  <c r="AQ104" i="23"/>
  <c r="AQ105" i="23"/>
  <c r="AQ106" i="23"/>
  <c r="AQ107" i="23"/>
  <c r="AQ108" i="23"/>
  <c r="AQ109" i="23"/>
  <c r="AQ110" i="23"/>
  <c r="AQ111" i="23"/>
  <c r="AQ112" i="23"/>
  <c r="AQ113" i="23"/>
  <c r="AQ114" i="23"/>
  <c r="AQ115" i="23"/>
  <c r="AQ116" i="23"/>
  <c r="AQ117" i="23"/>
  <c r="AQ118" i="23"/>
  <c r="AQ119" i="23"/>
  <c r="AQ120" i="23"/>
  <c r="AQ121" i="23"/>
  <c r="AQ122" i="23"/>
  <c r="AQ123" i="23"/>
  <c r="AQ124" i="23"/>
  <c r="AQ125" i="23"/>
  <c r="AQ126" i="23"/>
  <c r="AQ127" i="23"/>
  <c r="AQ128" i="23"/>
  <c r="AQ129" i="23"/>
  <c r="AQ130" i="23"/>
  <c r="AQ131" i="23"/>
  <c r="AQ132" i="23"/>
  <c r="AQ133" i="23"/>
  <c r="AQ134" i="23"/>
  <c r="AQ135" i="23"/>
  <c r="AQ136" i="23"/>
  <c r="AQ137" i="23"/>
  <c r="AQ138" i="23"/>
  <c r="AQ139" i="23"/>
  <c r="AQ140" i="23"/>
  <c r="AQ141" i="23"/>
  <c r="AQ142" i="23"/>
  <c r="AQ143" i="23"/>
  <c r="AQ144" i="23"/>
  <c r="AQ145" i="23"/>
  <c r="AQ146" i="23"/>
  <c r="AQ147" i="23"/>
  <c r="AQ148" i="23"/>
  <c r="AQ149" i="23"/>
  <c r="AQ150" i="23"/>
  <c r="AQ151" i="23"/>
  <c r="AQ152" i="23"/>
  <c r="AQ153" i="23"/>
  <c r="AQ154" i="23"/>
  <c r="AQ155" i="23"/>
  <c r="AQ156" i="23"/>
  <c r="AQ157" i="23"/>
  <c r="AQ158" i="23"/>
  <c r="AQ159" i="23"/>
  <c r="AQ160" i="23"/>
  <c r="AQ161" i="23"/>
  <c r="AQ162" i="23"/>
  <c r="AQ163" i="23"/>
  <c r="AQ164" i="23"/>
  <c r="AQ165" i="23"/>
  <c r="AQ166" i="23"/>
  <c r="AQ167" i="23"/>
  <c r="AQ168" i="23"/>
  <c r="AQ169" i="23"/>
  <c r="AQ170" i="23"/>
  <c r="AQ171" i="23"/>
  <c r="AQ172" i="23"/>
  <c r="AQ173" i="23"/>
  <c r="AQ174" i="23"/>
  <c r="AQ175" i="23"/>
  <c r="AQ176" i="23"/>
  <c r="AQ177" i="23"/>
  <c r="AQ178" i="23"/>
  <c r="AQ179" i="23"/>
  <c r="AQ180" i="23"/>
  <c r="AQ181" i="23"/>
  <c r="AQ182" i="23"/>
  <c r="AQ183" i="23"/>
  <c r="AQ184" i="23"/>
  <c r="AQ185" i="23"/>
  <c r="AQ186" i="23"/>
  <c r="AQ187" i="23"/>
  <c r="AQ188" i="23"/>
  <c r="AQ189" i="23"/>
  <c r="AQ190" i="23"/>
  <c r="AQ191" i="23"/>
  <c r="AQ192" i="23"/>
  <c r="AQ193" i="23"/>
  <c r="AQ194" i="23"/>
  <c r="AQ195" i="23"/>
  <c r="AQ196" i="23"/>
  <c r="AQ197" i="23"/>
  <c r="AQ198" i="23"/>
  <c r="AQ199" i="23"/>
  <c r="AQ200" i="23"/>
  <c r="AQ201" i="23"/>
  <c r="AQ202" i="23"/>
  <c r="AQ203" i="23"/>
  <c r="AQ204" i="23"/>
  <c r="AQ205" i="23"/>
  <c r="AQ206" i="23"/>
  <c r="AQ207" i="23"/>
  <c r="AQ211" i="23"/>
  <c r="AQ213" i="23"/>
  <c r="AQ214" i="23"/>
  <c r="AQ215" i="23"/>
  <c r="AH212" i="20"/>
  <c r="AM104" i="21"/>
  <c r="AP212" i="23"/>
  <c r="AP208" i="23"/>
  <c r="AP209" i="23"/>
  <c r="AP210" i="23"/>
  <c r="AP2" i="23"/>
  <c r="AP3" i="23"/>
  <c r="AP4" i="23"/>
  <c r="AP5" i="23"/>
  <c r="AP6" i="23"/>
  <c r="AP7" i="23"/>
  <c r="AP8" i="23"/>
  <c r="AP9" i="23"/>
  <c r="AP10" i="23"/>
  <c r="AP11" i="23"/>
  <c r="AP12" i="23"/>
  <c r="AP13" i="23"/>
  <c r="AP14" i="23"/>
  <c r="AP15" i="23"/>
  <c r="AP16" i="23"/>
  <c r="AP17" i="23"/>
  <c r="AP18" i="23"/>
  <c r="AP19" i="23"/>
  <c r="AP20" i="23"/>
  <c r="AP21" i="23"/>
  <c r="AP22" i="23"/>
  <c r="AP23" i="23"/>
  <c r="AP24" i="23"/>
  <c r="AP25" i="23"/>
  <c r="AP26" i="23"/>
  <c r="AP27" i="23"/>
  <c r="AP28" i="23"/>
  <c r="AP29" i="23"/>
  <c r="AP30" i="23"/>
  <c r="AP31" i="23"/>
  <c r="AP32" i="23"/>
  <c r="AP33" i="23"/>
  <c r="AP34" i="23"/>
  <c r="AP35" i="23"/>
  <c r="AP36" i="23"/>
  <c r="AP37" i="23"/>
  <c r="AP38" i="23"/>
  <c r="AP39" i="23"/>
  <c r="AP40" i="23"/>
  <c r="AP41" i="23"/>
  <c r="AP42" i="23"/>
  <c r="AP43" i="23"/>
  <c r="AP44" i="23"/>
  <c r="AP45" i="23"/>
  <c r="AP46" i="23"/>
  <c r="AP47" i="23"/>
  <c r="AP48" i="23"/>
  <c r="AP49" i="23"/>
  <c r="AP50" i="23"/>
  <c r="AP51" i="23"/>
  <c r="AP52" i="23"/>
  <c r="AP53" i="23"/>
  <c r="AP54" i="23"/>
  <c r="AP55" i="23"/>
  <c r="AP56" i="23"/>
  <c r="AP57" i="23"/>
  <c r="AP58" i="23"/>
  <c r="AP59" i="23"/>
  <c r="AP60" i="23"/>
  <c r="AP61" i="23"/>
  <c r="AP62" i="23"/>
  <c r="AP63" i="23"/>
  <c r="AP64" i="23"/>
  <c r="AP65" i="23"/>
  <c r="AP66" i="23"/>
  <c r="AP67" i="23"/>
  <c r="AP68" i="23"/>
  <c r="AP69" i="23"/>
  <c r="AP70" i="23"/>
  <c r="AP71" i="23"/>
  <c r="AP72" i="23"/>
  <c r="AP73" i="23"/>
  <c r="AP74" i="23"/>
  <c r="AP75" i="23"/>
  <c r="AP76" i="23"/>
  <c r="AP77" i="23"/>
  <c r="AP78" i="23"/>
  <c r="AP79" i="23"/>
  <c r="AP80" i="23"/>
  <c r="AP81" i="23"/>
  <c r="AP82" i="23"/>
  <c r="AP83" i="23"/>
  <c r="AP84" i="23"/>
  <c r="AP85" i="23"/>
  <c r="AP86" i="23"/>
  <c r="AP87" i="23"/>
  <c r="AP88" i="23"/>
  <c r="AP89" i="23"/>
  <c r="AP90" i="23"/>
  <c r="AP91" i="23"/>
  <c r="AP92" i="23"/>
  <c r="AP93" i="23"/>
  <c r="AP94" i="23"/>
  <c r="AP95" i="23"/>
  <c r="AP96" i="23"/>
  <c r="AP97" i="23"/>
  <c r="AP98" i="23"/>
  <c r="AP99" i="23"/>
  <c r="AP100" i="23"/>
  <c r="AP101" i="23"/>
  <c r="AP102" i="23"/>
  <c r="AP103" i="23"/>
  <c r="AP104" i="23"/>
  <c r="AP105" i="23"/>
  <c r="AP106" i="23"/>
  <c r="AP107" i="23"/>
  <c r="AP108" i="23"/>
  <c r="AP109" i="23"/>
  <c r="AP110" i="23"/>
  <c r="AP111" i="23"/>
  <c r="AP112" i="23"/>
  <c r="AP113" i="23"/>
  <c r="AP114" i="23"/>
  <c r="AP115" i="23"/>
  <c r="AP116" i="23"/>
  <c r="AP117" i="23"/>
  <c r="AP118" i="23"/>
  <c r="AP119" i="23"/>
  <c r="AP120" i="23"/>
  <c r="AP121" i="23"/>
  <c r="AP122" i="23"/>
  <c r="AP123" i="23"/>
  <c r="AP124" i="23"/>
  <c r="AP125" i="23"/>
  <c r="AP126" i="23"/>
  <c r="AP127" i="23"/>
  <c r="AP128" i="23"/>
  <c r="AP129" i="23"/>
  <c r="AP130" i="23"/>
  <c r="AP131" i="23"/>
  <c r="AP132" i="23"/>
  <c r="AP133" i="23"/>
  <c r="AP134" i="23"/>
  <c r="AP135" i="23"/>
  <c r="AP136" i="23"/>
  <c r="AP137" i="23"/>
  <c r="AP138" i="23"/>
  <c r="AP139" i="23"/>
  <c r="AP140" i="23"/>
  <c r="AP141" i="23"/>
  <c r="AP142" i="23"/>
  <c r="AP143" i="23"/>
  <c r="AP144" i="23"/>
  <c r="AP145" i="23"/>
  <c r="AP146" i="23"/>
  <c r="AP147" i="23"/>
  <c r="AP148" i="23"/>
  <c r="AP149" i="23"/>
  <c r="AP150" i="23"/>
  <c r="AP151" i="23"/>
  <c r="AP152" i="23"/>
  <c r="AP153" i="23"/>
  <c r="AP154" i="23"/>
  <c r="AP155" i="23"/>
  <c r="AP156" i="23"/>
  <c r="AP157" i="23"/>
  <c r="AP158" i="23"/>
  <c r="AP159" i="23"/>
  <c r="AP160" i="23"/>
  <c r="AP161" i="23"/>
  <c r="AP162" i="23"/>
  <c r="AP163" i="23"/>
  <c r="AP164" i="23"/>
  <c r="AP165" i="23"/>
  <c r="AP166" i="23"/>
  <c r="AP167" i="23"/>
  <c r="AP168" i="23"/>
  <c r="AP169" i="23"/>
  <c r="AP170" i="23"/>
  <c r="AP171" i="23"/>
  <c r="AP172" i="23"/>
  <c r="AP173" i="23"/>
  <c r="AP174" i="23"/>
  <c r="AP175" i="23"/>
  <c r="AP176" i="23"/>
  <c r="AP177" i="23"/>
  <c r="AP178" i="23"/>
  <c r="AP179" i="23"/>
  <c r="AP180" i="23"/>
  <c r="AP181" i="23"/>
  <c r="AP182" i="23"/>
  <c r="AP183" i="23"/>
  <c r="AP184" i="23"/>
  <c r="AP185" i="23"/>
  <c r="AP186" i="23"/>
  <c r="AP187" i="23"/>
  <c r="AP188" i="23"/>
  <c r="AP189" i="23"/>
  <c r="AP190" i="23"/>
  <c r="AP191" i="23"/>
  <c r="AP192" i="23"/>
  <c r="AP193" i="23"/>
  <c r="AP194" i="23"/>
  <c r="AP195" i="23"/>
  <c r="AP196" i="23"/>
  <c r="AP197" i="23"/>
  <c r="AP198" i="23"/>
  <c r="AP199" i="23"/>
  <c r="AP200" i="23"/>
  <c r="AP201" i="23"/>
  <c r="AP202" i="23"/>
  <c r="AP203" i="23"/>
  <c r="AP204" i="23"/>
  <c r="AP205" i="23"/>
  <c r="AP206" i="23"/>
  <c r="AP207" i="23"/>
  <c r="AP211" i="23"/>
  <c r="AP213" i="23"/>
  <c r="AP214" i="23"/>
  <c r="AP215" i="23"/>
  <c r="AG212" i="20"/>
  <c r="AL104" i="21"/>
  <c r="AO212" i="23"/>
  <c r="AO208" i="23"/>
  <c r="AO209" i="23"/>
  <c r="AO210" i="23"/>
  <c r="AO2" i="23"/>
  <c r="AO3" i="23"/>
  <c r="AO4" i="23"/>
  <c r="AO5" i="23"/>
  <c r="AO6" i="23"/>
  <c r="AO7" i="23"/>
  <c r="AO8" i="23"/>
  <c r="AO9" i="23"/>
  <c r="AO10" i="23"/>
  <c r="AO11" i="23"/>
  <c r="AO12" i="23"/>
  <c r="AO13" i="23"/>
  <c r="AO14" i="23"/>
  <c r="AO15" i="23"/>
  <c r="AO16" i="23"/>
  <c r="AO17" i="23"/>
  <c r="AO18" i="23"/>
  <c r="AO19" i="23"/>
  <c r="AO20" i="23"/>
  <c r="AO21" i="23"/>
  <c r="AO22" i="23"/>
  <c r="AO23" i="23"/>
  <c r="AO24" i="23"/>
  <c r="AO25" i="23"/>
  <c r="AO26" i="23"/>
  <c r="AO27" i="23"/>
  <c r="AO28" i="23"/>
  <c r="AO29" i="23"/>
  <c r="AO30" i="23"/>
  <c r="AO31" i="23"/>
  <c r="AO32" i="23"/>
  <c r="AO33" i="23"/>
  <c r="AO34" i="23"/>
  <c r="AO35" i="23"/>
  <c r="AO36" i="23"/>
  <c r="AO37" i="23"/>
  <c r="AO38" i="23"/>
  <c r="AO39" i="23"/>
  <c r="AO40" i="23"/>
  <c r="AO41" i="23"/>
  <c r="AO42" i="23"/>
  <c r="AO43" i="23"/>
  <c r="AO44" i="23"/>
  <c r="AO45" i="23"/>
  <c r="AO46" i="23"/>
  <c r="AO47" i="23"/>
  <c r="AO48" i="23"/>
  <c r="AO49" i="23"/>
  <c r="AO50" i="23"/>
  <c r="AO51" i="23"/>
  <c r="AO52" i="23"/>
  <c r="AO53" i="23"/>
  <c r="AO54" i="23"/>
  <c r="AO55" i="23"/>
  <c r="AO56" i="23"/>
  <c r="AO57" i="23"/>
  <c r="AO58" i="23"/>
  <c r="AO59" i="23"/>
  <c r="AO60" i="23"/>
  <c r="AO61" i="23"/>
  <c r="AO62" i="23"/>
  <c r="AO63" i="23"/>
  <c r="AO64" i="23"/>
  <c r="AO65" i="23"/>
  <c r="AO66" i="23"/>
  <c r="AO67" i="23"/>
  <c r="AO68" i="23"/>
  <c r="AO69" i="23"/>
  <c r="AO70" i="23"/>
  <c r="AO71" i="23"/>
  <c r="AO72" i="23"/>
  <c r="AO73" i="23"/>
  <c r="AO74" i="23"/>
  <c r="AO75" i="23"/>
  <c r="AO76" i="23"/>
  <c r="AO77" i="23"/>
  <c r="AO78" i="23"/>
  <c r="AO79" i="23"/>
  <c r="AO80" i="23"/>
  <c r="AO81" i="23"/>
  <c r="AO82" i="23"/>
  <c r="AO83" i="23"/>
  <c r="AO84" i="23"/>
  <c r="AO85" i="23"/>
  <c r="AO86" i="23"/>
  <c r="AO87" i="23"/>
  <c r="AO88" i="23"/>
  <c r="AO89" i="23"/>
  <c r="AO90" i="23"/>
  <c r="AO91" i="23"/>
  <c r="AO92" i="23"/>
  <c r="AO93" i="23"/>
  <c r="AO94" i="23"/>
  <c r="AO95" i="23"/>
  <c r="AO96" i="23"/>
  <c r="AO97" i="23"/>
  <c r="AO98" i="23"/>
  <c r="AO99" i="23"/>
  <c r="AO100" i="23"/>
  <c r="AO101" i="23"/>
  <c r="AO102" i="23"/>
  <c r="AO103" i="23"/>
  <c r="AO104" i="23"/>
  <c r="AO105" i="23"/>
  <c r="AO106" i="23"/>
  <c r="AO107" i="23"/>
  <c r="AO108" i="23"/>
  <c r="AO109" i="23"/>
  <c r="AO110" i="23"/>
  <c r="AO111" i="23"/>
  <c r="AO112" i="23"/>
  <c r="AO113" i="23"/>
  <c r="AO114" i="23"/>
  <c r="AO115" i="23"/>
  <c r="AO116" i="23"/>
  <c r="AO117" i="23"/>
  <c r="AO118" i="23"/>
  <c r="AO119" i="23"/>
  <c r="AO120" i="23"/>
  <c r="AO121" i="23"/>
  <c r="AO122" i="23"/>
  <c r="AO123" i="23"/>
  <c r="AO124" i="23"/>
  <c r="AO125" i="23"/>
  <c r="AO126" i="23"/>
  <c r="AO127" i="23"/>
  <c r="AO128" i="23"/>
  <c r="AO129" i="23"/>
  <c r="AO130" i="23"/>
  <c r="AO131" i="23"/>
  <c r="AO132" i="23"/>
  <c r="AO133" i="23"/>
  <c r="AO134" i="23"/>
  <c r="AO135" i="23"/>
  <c r="AO136" i="23"/>
  <c r="AO137" i="23"/>
  <c r="AO138" i="23"/>
  <c r="AO139" i="23"/>
  <c r="AO140" i="23"/>
  <c r="AO141" i="23"/>
  <c r="AO142" i="23"/>
  <c r="AO143" i="23"/>
  <c r="AO144" i="23"/>
  <c r="AO145" i="23"/>
  <c r="AO146" i="23"/>
  <c r="AO147" i="23"/>
  <c r="AO148" i="23"/>
  <c r="AO149" i="23"/>
  <c r="AO150" i="23"/>
  <c r="AO151" i="23"/>
  <c r="AO152" i="23"/>
  <c r="AO153" i="23"/>
  <c r="AO154" i="23"/>
  <c r="AO155" i="23"/>
  <c r="AO156" i="23"/>
  <c r="AO157" i="23"/>
  <c r="AO158" i="23"/>
  <c r="AO159" i="23"/>
  <c r="AO160" i="23"/>
  <c r="AO161" i="23"/>
  <c r="AO162" i="23"/>
  <c r="AO163" i="23"/>
  <c r="AO164" i="23"/>
  <c r="AO165" i="23"/>
  <c r="AO166" i="23"/>
  <c r="AO167" i="23"/>
  <c r="AO168" i="23"/>
  <c r="AO169" i="23"/>
  <c r="AO170" i="23"/>
  <c r="AO171" i="23"/>
  <c r="AO172" i="23"/>
  <c r="AO173" i="23"/>
  <c r="AO174" i="23"/>
  <c r="AO175" i="23"/>
  <c r="AO176" i="23"/>
  <c r="AO177" i="23"/>
  <c r="AO178" i="23"/>
  <c r="AO179" i="23"/>
  <c r="AO180" i="23"/>
  <c r="AO181" i="23"/>
  <c r="AO182" i="23"/>
  <c r="AO183" i="23"/>
  <c r="AO184" i="23"/>
  <c r="AO185" i="23"/>
  <c r="AO186" i="23"/>
  <c r="AO187" i="23"/>
  <c r="AO188" i="23"/>
  <c r="AO189" i="23"/>
  <c r="AO190" i="23"/>
  <c r="AO191" i="23"/>
  <c r="AO192" i="23"/>
  <c r="AO193" i="23"/>
  <c r="AO194" i="23"/>
  <c r="AO195" i="23"/>
  <c r="AO196" i="23"/>
  <c r="AO197" i="23"/>
  <c r="AO198" i="23"/>
  <c r="AO199" i="23"/>
  <c r="AO200" i="23"/>
  <c r="AO201" i="23"/>
  <c r="AO202" i="23"/>
  <c r="AO203" i="23"/>
  <c r="AO204" i="23"/>
  <c r="AO205" i="23"/>
  <c r="AO206" i="23"/>
  <c r="AO207" i="23"/>
  <c r="AO211" i="23"/>
  <c r="AO213" i="23"/>
  <c r="AO214" i="23"/>
  <c r="AO215" i="23"/>
  <c r="AF212" i="20"/>
  <c r="AK104" i="21"/>
  <c r="AN212" i="23"/>
  <c r="AN208" i="23"/>
  <c r="AN209" i="23"/>
  <c r="AN210" i="23"/>
  <c r="AN2" i="23"/>
  <c r="AN3" i="23"/>
  <c r="AN4" i="23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24" i="23"/>
  <c r="AN25" i="23"/>
  <c r="AN26" i="23"/>
  <c r="AN27" i="23"/>
  <c r="AN28" i="23"/>
  <c r="AN29" i="23"/>
  <c r="AN30" i="23"/>
  <c r="AN31" i="23"/>
  <c r="AN32" i="23"/>
  <c r="AN33" i="23"/>
  <c r="AN34" i="23"/>
  <c r="AN35" i="23"/>
  <c r="AN36" i="23"/>
  <c r="AN37" i="23"/>
  <c r="AN38" i="23"/>
  <c r="AN39" i="23"/>
  <c r="AN40" i="23"/>
  <c r="AN41" i="23"/>
  <c r="AN42" i="23"/>
  <c r="AN43" i="23"/>
  <c r="AN44" i="23"/>
  <c r="AN45" i="23"/>
  <c r="AN46" i="23"/>
  <c r="AN47" i="23"/>
  <c r="AN48" i="23"/>
  <c r="AN49" i="23"/>
  <c r="AN50" i="23"/>
  <c r="AN51" i="23"/>
  <c r="AN52" i="23"/>
  <c r="AN53" i="23"/>
  <c r="AN54" i="23"/>
  <c r="AN55" i="23"/>
  <c r="AN56" i="23"/>
  <c r="AN57" i="23"/>
  <c r="AN58" i="23"/>
  <c r="AN59" i="23"/>
  <c r="AN60" i="23"/>
  <c r="AN61" i="23"/>
  <c r="AN62" i="23"/>
  <c r="AN63" i="23"/>
  <c r="AN64" i="23"/>
  <c r="AN65" i="23"/>
  <c r="AN66" i="23"/>
  <c r="AN67" i="23"/>
  <c r="AN68" i="23"/>
  <c r="AN69" i="23"/>
  <c r="AN70" i="23"/>
  <c r="AN71" i="23"/>
  <c r="AN72" i="23"/>
  <c r="AN73" i="23"/>
  <c r="AN74" i="23"/>
  <c r="AN75" i="23"/>
  <c r="AN76" i="23"/>
  <c r="AN77" i="23"/>
  <c r="AN78" i="23"/>
  <c r="AN79" i="23"/>
  <c r="AN80" i="23"/>
  <c r="AN81" i="23"/>
  <c r="AN82" i="23"/>
  <c r="AN83" i="23"/>
  <c r="AN84" i="23"/>
  <c r="AN85" i="23"/>
  <c r="AN86" i="23"/>
  <c r="AN87" i="23"/>
  <c r="AN88" i="23"/>
  <c r="AN89" i="23"/>
  <c r="AN90" i="23"/>
  <c r="AN91" i="23"/>
  <c r="AN92" i="23"/>
  <c r="AN93" i="23"/>
  <c r="AN94" i="23"/>
  <c r="AN95" i="23"/>
  <c r="AN96" i="23"/>
  <c r="AN97" i="23"/>
  <c r="AN98" i="23"/>
  <c r="AN99" i="23"/>
  <c r="AN100" i="23"/>
  <c r="AN101" i="23"/>
  <c r="AN102" i="23"/>
  <c r="AN103" i="23"/>
  <c r="AN104" i="23"/>
  <c r="AN105" i="23"/>
  <c r="AN106" i="23"/>
  <c r="AN107" i="23"/>
  <c r="AN108" i="23"/>
  <c r="AN109" i="23"/>
  <c r="AN110" i="23"/>
  <c r="AN111" i="23"/>
  <c r="AN112" i="23"/>
  <c r="AN113" i="23"/>
  <c r="AN114" i="23"/>
  <c r="AN115" i="23"/>
  <c r="AN116" i="23"/>
  <c r="AN117" i="23"/>
  <c r="AN118" i="23"/>
  <c r="AN119" i="23"/>
  <c r="AN120" i="23"/>
  <c r="AN121" i="23"/>
  <c r="AN122" i="23"/>
  <c r="AN123" i="23"/>
  <c r="AN124" i="23"/>
  <c r="AN125" i="23"/>
  <c r="AN126" i="23"/>
  <c r="AN127" i="23"/>
  <c r="AN128" i="23"/>
  <c r="AN129" i="23"/>
  <c r="AN130" i="23"/>
  <c r="AN131" i="23"/>
  <c r="AN132" i="23"/>
  <c r="AN133" i="23"/>
  <c r="AN134" i="23"/>
  <c r="AN135" i="23"/>
  <c r="AN136" i="23"/>
  <c r="AN137" i="23"/>
  <c r="AN138" i="23"/>
  <c r="AN139" i="23"/>
  <c r="AN140" i="23"/>
  <c r="AN141" i="23"/>
  <c r="AN142" i="23"/>
  <c r="AN143" i="23"/>
  <c r="AN144" i="23"/>
  <c r="AN145" i="23"/>
  <c r="AN146" i="23"/>
  <c r="AN147" i="23"/>
  <c r="AN148" i="23"/>
  <c r="AN149" i="23"/>
  <c r="AN150" i="23"/>
  <c r="AN151" i="23"/>
  <c r="AN152" i="23"/>
  <c r="AN153" i="23"/>
  <c r="AN154" i="23"/>
  <c r="AN155" i="23"/>
  <c r="AN156" i="23"/>
  <c r="AN157" i="23"/>
  <c r="AN158" i="23"/>
  <c r="AN159" i="23"/>
  <c r="AN160" i="23"/>
  <c r="AN161" i="23"/>
  <c r="AN162" i="23"/>
  <c r="AN163" i="23"/>
  <c r="AN164" i="23"/>
  <c r="AN165" i="23"/>
  <c r="AN166" i="23"/>
  <c r="AN167" i="23"/>
  <c r="AN168" i="23"/>
  <c r="AN169" i="23"/>
  <c r="AN170" i="23"/>
  <c r="AN171" i="23"/>
  <c r="AN172" i="23"/>
  <c r="AN173" i="23"/>
  <c r="AN174" i="23"/>
  <c r="AN175" i="23"/>
  <c r="AN176" i="23"/>
  <c r="AN177" i="23"/>
  <c r="AN178" i="23"/>
  <c r="AN179" i="23"/>
  <c r="AN180" i="23"/>
  <c r="AN181" i="23"/>
  <c r="AN182" i="23"/>
  <c r="AN183" i="23"/>
  <c r="AN184" i="23"/>
  <c r="AN185" i="23"/>
  <c r="AN186" i="23"/>
  <c r="AN187" i="23"/>
  <c r="AN188" i="23"/>
  <c r="AN189" i="23"/>
  <c r="AN190" i="23"/>
  <c r="AN191" i="23"/>
  <c r="AN192" i="23"/>
  <c r="AN193" i="23"/>
  <c r="AN194" i="23"/>
  <c r="AN195" i="23"/>
  <c r="AN196" i="23"/>
  <c r="AN197" i="23"/>
  <c r="AN198" i="23"/>
  <c r="AN199" i="23"/>
  <c r="AN200" i="23"/>
  <c r="AN201" i="23"/>
  <c r="AN202" i="23"/>
  <c r="AN203" i="23"/>
  <c r="AN204" i="23"/>
  <c r="AN205" i="23"/>
  <c r="AN206" i="23"/>
  <c r="AN207" i="23"/>
  <c r="AN211" i="23"/>
  <c r="AN213" i="23"/>
  <c r="AN214" i="23"/>
  <c r="AN215" i="23"/>
  <c r="AE212" i="20"/>
  <c r="AJ104" i="21"/>
  <c r="AM212" i="23"/>
  <c r="AM208" i="23"/>
  <c r="AM209" i="23"/>
  <c r="AM210" i="23"/>
  <c r="AM2" i="23"/>
  <c r="AM3" i="23"/>
  <c r="AM4" i="23"/>
  <c r="AM5" i="23"/>
  <c r="AM6" i="23"/>
  <c r="AM7" i="23"/>
  <c r="AM8" i="23"/>
  <c r="AM9" i="23"/>
  <c r="AM10" i="23"/>
  <c r="AM11" i="23"/>
  <c r="AM12" i="23"/>
  <c r="AM13" i="23"/>
  <c r="AM14" i="23"/>
  <c r="AM15" i="23"/>
  <c r="AM16" i="23"/>
  <c r="AM17" i="23"/>
  <c r="AM18" i="23"/>
  <c r="AM19" i="23"/>
  <c r="AM20" i="23"/>
  <c r="AM21" i="23"/>
  <c r="AM22" i="23"/>
  <c r="AM23" i="23"/>
  <c r="AM24" i="23"/>
  <c r="AM25" i="23"/>
  <c r="AM26" i="23"/>
  <c r="AM27" i="23"/>
  <c r="AM28" i="23"/>
  <c r="AM29" i="23"/>
  <c r="AM30" i="23"/>
  <c r="AM31" i="23"/>
  <c r="AM32" i="23"/>
  <c r="AM33" i="23"/>
  <c r="AM34" i="23"/>
  <c r="AM35" i="23"/>
  <c r="AM36" i="23"/>
  <c r="AM37" i="23"/>
  <c r="AM38" i="23"/>
  <c r="AM39" i="23"/>
  <c r="AM40" i="23"/>
  <c r="AM41" i="23"/>
  <c r="AM42" i="23"/>
  <c r="AM43" i="23"/>
  <c r="AM44" i="23"/>
  <c r="AM45" i="23"/>
  <c r="AM46" i="23"/>
  <c r="AM47" i="23"/>
  <c r="AM48" i="23"/>
  <c r="AM49" i="23"/>
  <c r="AM50" i="23"/>
  <c r="AM51" i="23"/>
  <c r="AM52" i="23"/>
  <c r="AM53" i="23"/>
  <c r="AM54" i="23"/>
  <c r="AM55" i="23"/>
  <c r="AM56" i="23"/>
  <c r="AM57" i="23"/>
  <c r="AM58" i="23"/>
  <c r="AM59" i="23"/>
  <c r="AM60" i="23"/>
  <c r="AM61" i="23"/>
  <c r="AM62" i="23"/>
  <c r="AM63" i="23"/>
  <c r="AM64" i="23"/>
  <c r="AM65" i="23"/>
  <c r="AM66" i="23"/>
  <c r="AM67" i="23"/>
  <c r="AM68" i="23"/>
  <c r="AM69" i="23"/>
  <c r="AM70" i="23"/>
  <c r="AM71" i="23"/>
  <c r="AM72" i="23"/>
  <c r="AM73" i="23"/>
  <c r="AM74" i="23"/>
  <c r="AM75" i="23"/>
  <c r="AM76" i="23"/>
  <c r="AM77" i="23"/>
  <c r="AM78" i="23"/>
  <c r="AM79" i="23"/>
  <c r="AM80" i="23"/>
  <c r="AM81" i="23"/>
  <c r="AM82" i="23"/>
  <c r="AM83" i="23"/>
  <c r="AM84" i="23"/>
  <c r="AM85" i="23"/>
  <c r="AM86" i="23"/>
  <c r="AM87" i="23"/>
  <c r="AM88" i="23"/>
  <c r="AM89" i="23"/>
  <c r="AM90" i="23"/>
  <c r="AM91" i="23"/>
  <c r="AM92" i="23"/>
  <c r="AM93" i="23"/>
  <c r="AM94" i="23"/>
  <c r="AM95" i="23"/>
  <c r="AM96" i="23"/>
  <c r="AM97" i="23"/>
  <c r="AM98" i="23"/>
  <c r="AM99" i="23"/>
  <c r="AM100" i="23"/>
  <c r="AM101" i="23"/>
  <c r="AM102" i="23"/>
  <c r="AM103" i="23"/>
  <c r="AM104" i="23"/>
  <c r="AM105" i="23"/>
  <c r="AM106" i="23"/>
  <c r="AM107" i="23"/>
  <c r="AM108" i="23"/>
  <c r="AM109" i="23"/>
  <c r="AM110" i="23"/>
  <c r="AM111" i="23"/>
  <c r="AM112" i="23"/>
  <c r="AM113" i="23"/>
  <c r="AM114" i="23"/>
  <c r="AM115" i="23"/>
  <c r="AM116" i="23"/>
  <c r="AM117" i="23"/>
  <c r="AM118" i="23"/>
  <c r="AM119" i="23"/>
  <c r="AM120" i="23"/>
  <c r="AM121" i="23"/>
  <c r="AM122" i="23"/>
  <c r="AM123" i="23"/>
  <c r="AM124" i="23"/>
  <c r="AM125" i="23"/>
  <c r="AM126" i="23"/>
  <c r="AM127" i="23"/>
  <c r="AM128" i="23"/>
  <c r="AM129" i="23"/>
  <c r="AM130" i="23"/>
  <c r="AM131" i="23"/>
  <c r="AM132" i="23"/>
  <c r="AM133" i="23"/>
  <c r="AM134" i="23"/>
  <c r="AM135" i="23"/>
  <c r="AM136" i="23"/>
  <c r="AM137" i="23"/>
  <c r="AM138" i="23"/>
  <c r="AM139" i="23"/>
  <c r="AM140" i="23"/>
  <c r="AM141" i="23"/>
  <c r="AM142" i="23"/>
  <c r="AM143" i="23"/>
  <c r="AM144" i="23"/>
  <c r="AM145" i="23"/>
  <c r="AM146" i="23"/>
  <c r="AM147" i="23"/>
  <c r="AM148" i="23"/>
  <c r="AM149" i="23"/>
  <c r="AM150" i="23"/>
  <c r="AM151" i="23"/>
  <c r="AM152" i="23"/>
  <c r="AM153" i="23"/>
  <c r="AM154" i="23"/>
  <c r="AM155" i="23"/>
  <c r="AM156" i="23"/>
  <c r="AM157" i="23"/>
  <c r="AM158" i="23"/>
  <c r="AM159" i="23"/>
  <c r="AM160" i="23"/>
  <c r="AM161" i="23"/>
  <c r="AM162" i="23"/>
  <c r="AM163" i="23"/>
  <c r="AM164" i="23"/>
  <c r="AM165" i="23"/>
  <c r="AM166" i="23"/>
  <c r="AM167" i="23"/>
  <c r="AM168" i="23"/>
  <c r="AM169" i="23"/>
  <c r="AM170" i="23"/>
  <c r="AM171" i="23"/>
  <c r="AM172" i="23"/>
  <c r="AM173" i="23"/>
  <c r="AM174" i="23"/>
  <c r="AM175" i="23"/>
  <c r="AM176" i="23"/>
  <c r="AM177" i="23"/>
  <c r="AM178" i="23"/>
  <c r="AM179" i="23"/>
  <c r="AM180" i="23"/>
  <c r="AM181" i="23"/>
  <c r="AM182" i="23"/>
  <c r="AM183" i="23"/>
  <c r="AM184" i="23"/>
  <c r="AM185" i="23"/>
  <c r="AM186" i="23"/>
  <c r="AM187" i="23"/>
  <c r="AM188" i="23"/>
  <c r="AM189" i="23"/>
  <c r="AM190" i="23"/>
  <c r="AM191" i="23"/>
  <c r="AM192" i="23"/>
  <c r="AM193" i="23"/>
  <c r="AM194" i="23"/>
  <c r="AM195" i="23"/>
  <c r="AM196" i="23"/>
  <c r="AM197" i="23"/>
  <c r="AM198" i="23"/>
  <c r="AM199" i="23"/>
  <c r="AM200" i="23"/>
  <c r="AM201" i="23"/>
  <c r="AM202" i="23"/>
  <c r="AM203" i="23"/>
  <c r="AM204" i="23"/>
  <c r="AM205" i="23"/>
  <c r="AM206" i="23"/>
  <c r="AM207" i="23"/>
  <c r="AM211" i="23"/>
  <c r="AM213" i="23"/>
  <c r="AM214" i="23"/>
  <c r="AM215" i="23"/>
  <c r="AD212" i="20"/>
  <c r="AI104" i="21"/>
  <c r="AL212" i="23"/>
  <c r="AL208" i="23"/>
  <c r="AL209" i="23"/>
  <c r="AL210" i="23"/>
  <c r="AL2" i="23"/>
  <c r="AL3" i="23"/>
  <c r="AL4" i="23"/>
  <c r="AL5" i="23"/>
  <c r="AL6" i="23"/>
  <c r="AL7" i="23"/>
  <c r="AL8" i="23"/>
  <c r="AL9" i="23"/>
  <c r="AL10" i="23"/>
  <c r="AL11" i="23"/>
  <c r="AL12" i="23"/>
  <c r="AL13" i="23"/>
  <c r="AL14" i="23"/>
  <c r="AL15" i="23"/>
  <c r="AL16" i="23"/>
  <c r="AL17" i="23"/>
  <c r="AL18" i="23"/>
  <c r="AL19" i="23"/>
  <c r="AL20" i="23"/>
  <c r="AL21" i="23"/>
  <c r="AL22" i="23"/>
  <c r="AL23" i="23"/>
  <c r="AL24" i="23"/>
  <c r="AL25" i="23"/>
  <c r="AL26" i="23"/>
  <c r="AL27" i="23"/>
  <c r="AL28" i="23"/>
  <c r="AL29" i="23"/>
  <c r="AL30" i="23"/>
  <c r="AL31" i="23"/>
  <c r="AL32" i="23"/>
  <c r="AL33" i="23"/>
  <c r="AL34" i="23"/>
  <c r="AL35" i="23"/>
  <c r="AL36" i="23"/>
  <c r="AL37" i="23"/>
  <c r="AL38" i="23"/>
  <c r="AL39" i="23"/>
  <c r="AL40" i="23"/>
  <c r="AL41" i="23"/>
  <c r="AL42" i="23"/>
  <c r="AL43" i="23"/>
  <c r="AL44" i="23"/>
  <c r="AL45" i="23"/>
  <c r="AL46" i="23"/>
  <c r="AL47" i="23"/>
  <c r="AL48" i="23"/>
  <c r="AL49" i="23"/>
  <c r="AL50" i="23"/>
  <c r="AL51" i="23"/>
  <c r="AL52" i="23"/>
  <c r="AL53" i="23"/>
  <c r="AL54" i="23"/>
  <c r="AL55" i="23"/>
  <c r="AL56" i="23"/>
  <c r="AL57" i="23"/>
  <c r="AL58" i="23"/>
  <c r="AL59" i="23"/>
  <c r="AL60" i="23"/>
  <c r="AL61" i="23"/>
  <c r="AL62" i="23"/>
  <c r="AL63" i="23"/>
  <c r="AL64" i="23"/>
  <c r="AL65" i="23"/>
  <c r="AL66" i="23"/>
  <c r="AL67" i="23"/>
  <c r="AL68" i="23"/>
  <c r="AL69" i="23"/>
  <c r="AL70" i="23"/>
  <c r="AL71" i="23"/>
  <c r="AL72" i="23"/>
  <c r="AL73" i="23"/>
  <c r="AL74" i="23"/>
  <c r="AL75" i="23"/>
  <c r="AL76" i="23"/>
  <c r="AL77" i="23"/>
  <c r="AL78" i="23"/>
  <c r="AL79" i="23"/>
  <c r="AL80" i="23"/>
  <c r="AL81" i="23"/>
  <c r="AL82" i="23"/>
  <c r="AL83" i="23"/>
  <c r="AL84" i="23"/>
  <c r="AL85" i="23"/>
  <c r="AL86" i="23"/>
  <c r="AL87" i="23"/>
  <c r="AL88" i="23"/>
  <c r="AL89" i="23"/>
  <c r="AL90" i="23"/>
  <c r="AL91" i="23"/>
  <c r="AL92" i="23"/>
  <c r="AL93" i="23"/>
  <c r="AL94" i="23"/>
  <c r="AL95" i="23"/>
  <c r="AL96" i="23"/>
  <c r="AL97" i="23"/>
  <c r="AL98" i="23"/>
  <c r="AL99" i="23"/>
  <c r="AL100" i="23"/>
  <c r="AL101" i="23"/>
  <c r="AL102" i="23"/>
  <c r="AL103" i="23"/>
  <c r="AL104" i="23"/>
  <c r="AL105" i="23"/>
  <c r="AL106" i="23"/>
  <c r="AL107" i="23"/>
  <c r="AL108" i="23"/>
  <c r="AL109" i="23"/>
  <c r="AL110" i="23"/>
  <c r="AL111" i="23"/>
  <c r="AL112" i="23"/>
  <c r="AL113" i="23"/>
  <c r="AL114" i="23"/>
  <c r="AL115" i="23"/>
  <c r="AL116" i="23"/>
  <c r="AL117" i="23"/>
  <c r="AL118" i="23"/>
  <c r="AL119" i="23"/>
  <c r="AL120" i="23"/>
  <c r="AL121" i="23"/>
  <c r="AL122" i="23"/>
  <c r="AL123" i="23"/>
  <c r="AL124" i="23"/>
  <c r="AL125" i="23"/>
  <c r="AL126" i="23"/>
  <c r="AL127" i="23"/>
  <c r="AL128" i="23"/>
  <c r="AL129" i="23"/>
  <c r="AL130" i="23"/>
  <c r="AL131" i="23"/>
  <c r="AL132" i="23"/>
  <c r="AL133" i="23"/>
  <c r="AL134" i="23"/>
  <c r="AL135" i="23"/>
  <c r="AL136" i="23"/>
  <c r="AL137" i="23"/>
  <c r="AL138" i="23"/>
  <c r="AL139" i="23"/>
  <c r="AL140" i="23"/>
  <c r="AL141" i="23"/>
  <c r="AL142" i="23"/>
  <c r="AL143" i="23"/>
  <c r="AL144" i="23"/>
  <c r="AL145" i="23"/>
  <c r="AL146" i="23"/>
  <c r="AL147" i="23"/>
  <c r="AL148" i="23"/>
  <c r="AL149" i="23"/>
  <c r="AL150" i="23"/>
  <c r="AL151" i="23"/>
  <c r="AL152" i="23"/>
  <c r="AL153" i="23"/>
  <c r="AL154" i="23"/>
  <c r="AL155" i="23"/>
  <c r="AL156" i="23"/>
  <c r="AL157" i="23"/>
  <c r="AL158" i="23"/>
  <c r="AL159" i="23"/>
  <c r="AL160" i="23"/>
  <c r="AL161" i="23"/>
  <c r="AL162" i="23"/>
  <c r="AL163" i="23"/>
  <c r="AL164" i="23"/>
  <c r="AL165" i="23"/>
  <c r="AL166" i="23"/>
  <c r="AL167" i="23"/>
  <c r="AL168" i="23"/>
  <c r="AL169" i="23"/>
  <c r="AL170" i="23"/>
  <c r="AL171" i="23"/>
  <c r="AL172" i="23"/>
  <c r="AL173" i="23"/>
  <c r="AL174" i="23"/>
  <c r="AL175" i="23"/>
  <c r="AL176" i="23"/>
  <c r="AL177" i="23"/>
  <c r="AL178" i="23"/>
  <c r="AL179" i="23"/>
  <c r="AL180" i="23"/>
  <c r="AL181" i="23"/>
  <c r="AL182" i="23"/>
  <c r="AL183" i="23"/>
  <c r="AL184" i="23"/>
  <c r="AL185" i="23"/>
  <c r="AL186" i="23"/>
  <c r="AL187" i="23"/>
  <c r="AL188" i="23"/>
  <c r="AL189" i="23"/>
  <c r="AL190" i="23"/>
  <c r="AL191" i="23"/>
  <c r="AL192" i="23"/>
  <c r="AL193" i="23"/>
  <c r="AL194" i="23"/>
  <c r="AL195" i="23"/>
  <c r="AL196" i="23"/>
  <c r="AL197" i="23"/>
  <c r="AL198" i="23"/>
  <c r="AL199" i="23"/>
  <c r="AL200" i="23"/>
  <c r="AL201" i="23"/>
  <c r="AL202" i="23"/>
  <c r="AL203" i="23"/>
  <c r="AL204" i="23"/>
  <c r="AL205" i="23"/>
  <c r="AL206" i="23"/>
  <c r="AL207" i="23"/>
  <c r="AL211" i="23"/>
  <c r="AL213" i="23"/>
  <c r="AL214" i="23"/>
  <c r="AL215" i="23"/>
  <c r="AC212" i="20"/>
  <c r="AH104" i="21"/>
  <c r="AK212" i="23"/>
  <c r="AK208" i="23"/>
  <c r="AK209" i="23"/>
  <c r="AK210" i="23"/>
  <c r="AK2" i="23"/>
  <c r="AK3" i="23"/>
  <c r="AK4" i="23"/>
  <c r="AK5" i="23"/>
  <c r="AK6" i="23"/>
  <c r="AK7" i="23"/>
  <c r="AK8" i="23"/>
  <c r="AK9" i="23"/>
  <c r="AK10" i="23"/>
  <c r="AK11" i="23"/>
  <c r="AK12" i="23"/>
  <c r="AK13" i="23"/>
  <c r="AK14" i="23"/>
  <c r="AK15" i="23"/>
  <c r="AK16" i="23"/>
  <c r="AK17" i="23"/>
  <c r="AK18" i="23"/>
  <c r="AK19" i="23"/>
  <c r="AK20" i="23"/>
  <c r="AK21" i="23"/>
  <c r="AK22" i="23"/>
  <c r="AK23" i="23"/>
  <c r="AK24" i="23"/>
  <c r="AK25" i="23"/>
  <c r="AK26" i="23"/>
  <c r="AK27" i="23"/>
  <c r="AK28" i="23"/>
  <c r="AK29" i="23"/>
  <c r="AK30" i="23"/>
  <c r="AK31" i="23"/>
  <c r="AK32" i="23"/>
  <c r="AK33" i="23"/>
  <c r="AK34" i="23"/>
  <c r="AK35" i="23"/>
  <c r="AK36" i="23"/>
  <c r="AK37" i="23"/>
  <c r="AK38" i="23"/>
  <c r="AK39" i="23"/>
  <c r="AK40" i="23"/>
  <c r="AK41" i="23"/>
  <c r="AK42" i="23"/>
  <c r="AK43" i="23"/>
  <c r="AK44" i="23"/>
  <c r="AK45" i="23"/>
  <c r="AK46" i="23"/>
  <c r="AK47" i="23"/>
  <c r="AK48" i="23"/>
  <c r="AK49" i="23"/>
  <c r="AK50" i="23"/>
  <c r="AK51" i="23"/>
  <c r="AK52" i="23"/>
  <c r="AK53" i="23"/>
  <c r="AK54" i="23"/>
  <c r="AK55" i="23"/>
  <c r="AK56" i="23"/>
  <c r="AK57" i="23"/>
  <c r="AK58" i="23"/>
  <c r="AK59" i="23"/>
  <c r="AK60" i="23"/>
  <c r="AK61" i="23"/>
  <c r="AK62" i="23"/>
  <c r="AK63" i="23"/>
  <c r="AK64" i="23"/>
  <c r="AK65" i="23"/>
  <c r="AK66" i="23"/>
  <c r="AK67" i="23"/>
  <c r="AK68" i="23"/>
  <c r="AK69" i="23"/>
  <c r="AK70" i="23"/>
  <c r="AK71" i="23"/>
  <c r="AK72" i="23"/>
  <c r="AK73" i="23"/>
  <c r="AK74" i="23"/>
  <c r="AK75" i="23"/>
  <c r="AK76" i="23"/>
  <c r="AK77" i="23"/>
  <c r="AK78" i="23"/>
  <c r="AK79" i="23"/>
  <c r="AK80" i="23"/>
  <c r="AK81" i="23"/>
  <c r="AK82" i="23"/>
  <c r="AK83" i="23"/>
  <c r="AK84" i="23"/>
  <c r="AK85" i="23"/>
  <c r="AK86" i="23"/>
  <c r="AK87" i="23"/>
  <c r="AK88" i="23"/>
  <c r="AK89" i="23"/>
  <c r="AK90" i="23"/>
  <c r="AK91" i="23"/>
  <c r="AK92" i="23"/>
  <c r="AK93" i="23"/>
  <c r="AK94" i="23"/>
  <c r="AK95" i="23"/>
  <c r="AK96" i="23"/>
  <c r="AK97" i="23"/>
  <c r="AK98" i="23"/>
  <c r="AK99" i="23"/>
  <c r="AK100" i="23"/>
  <c r="AK101" i="23"/>
  <c r="AK102" i="23"/>
  <c r="AK103" i="23"/>
  <c r="AK104" i="23"/>
  <c r="AK105" i="23"/>
  <c r="AK106" i="23"/>
  <c r="AK107" i="23"/>
  <c r="AK108" i="23"/>
  <c r="AK109" i="23"/>
  <c r="AK110" i="23"/>
  <c r="AK111" i="23"/>
  <c r="AK112" i="23"/>
  <c r="AK113" i="23"/>
  <c r="AK114" i="23"/>
  <c r="AK115" i="23"/>
  <c r="AK116" i="23"/>
  <c r="AK117" i="23"/>
  <c r="AK118" i="23"/>
  <c r="AK119" i="23"/>
  <c r="AK120" i="23"/>
  <c r="AK121" i="23"/>
  <c r="AK122" i="23"/>
  <c r="AK123" i="23"/>
  <c r="AK124" i="23"/>
  <c r="AK125" i="23"/>
  <c r="AK126" i="23"/>
  <c r="AK127" i="23"/>
  <c r="AK128" i="23"/>
  <c r="AK129" i="23"/>
  <c r="AK130" i="23"/>
  <c r="AK131" i="23"/>
  <c r="AK132" i="23"/>
  <c r="AK133" i="23"/>
  <c r="AK134" i="23"/>
  <c r="AK135" i="23"/>
  <c r="AK136" i="23"/>
  <c r="AK137" i="23"/>
  <c r="AK138" i="23"/>
  <c r="AK139" i="23"/>
  <c r="AK140" i="23"/>
  <c r="AK141" i="23"/>
  <c r="AK142" i="23"/>
  <c r="AK143" i="23"/>
  <c r="AK144" i="23"/>
  <c r="AK145" i="23"/>
  <c r="AK146" i="23"/>
  <c r="AK147" i="23"/>
  <c r="AK148" i="23"/>
  <c r="AK149" i="23"/>
  <c r="AK150" i="23"/>
  <c r="AK151" i="23"/>
  <c r="AK152" i="23"/>
  <c r="AK153" i="23"/>
  <c r="AK154" i="23"/>
  <c r="AK155" i="23"/>
  <c r="AK156" i="23"/>
  <c r="AK157" i="23"/>
  <c r="AK158" i="23"/>
  <c r="AK159" i="23"/>
  <c r="AK160" i="23"/>
  <c r="AK161" i="23"/>
  <c r="AK162" i="23"/>
  <c r="AK163" i="23"/>
  <c r="AK164" i="23"/>
  <c r="AK165" i="23"/>
  <c r="AK166" i="23"/>
  <c r="AK167" i="23"/>
  <c r="AK168" i="23"/>
  <c r="AK169" i="23"/>
  <c r="AK170" i="23"/>
  <c r="AK171" i="23"/>
  <c r="AK172" i="23"/>
  <c r="AK173" i="23"/>
  <c r="AK174" i="23"/>
  <c r="AK175" i="23"/>
  <c r="AK176" i="23"/>
  <c r="AK177" i="23"/>
  <c r="AK178" i="23"/>
  <c r="AK179" i="23"/>
  <c r="AK180" i="23"/>
  <c r="AK181" i="23"/>
  <c r="AK182" i="23"/>
  <c r="AK183" i="23"/>
  <c r="AK184" i="23"/>
  <c r="AK185" i="23"/>
  <c r="AK186" i="23"/>
  <c r="AK187" i="23"/>
  <c r="AK188" i="23"/>
  <c r="AK189" i="23"/>
  <c r="AK190" i="23"/>
  <c r="AK191" i="23"/>
  <c r="AK192" i="23"/>
  <c r="AK193" i="23"/>
  <c r="AK194" i="23"/>
  <c r="AK195" i="23"/>
  <c r="AK196" i="23"/>
  <c r="AK197" i="23"/>
  <c r="AK198" i="23"/>
  <c r="AK199" i="23"/>
  <c r="AK200" i="23"/>
  <c r="AK201" i="23"/>
  <c r="AK202" i="23"/>
  <c r="AK203" i="23"/>
  <c r="AK204" i="23"/>
  <c r="AK205" i="23"/>
  <c r="AK206" i="23"/>
  <c r="AK207" i="23"/>
  <c r="AK211" i="23"/>
  <c r="AK213" i="23"/>
  <c r="AK214" i="23"/>
  <c r="AK215" i="23"/>
  <c r="AB212" i="20"/>
  <c r="AG104" i="21"/>
  <c r="AJ212" i="23"/>
  <c r="AJ208" i="23"/>
  <c r="AJ209" i="23"/>
  <c r="AJ210" i="23"/>
  <c r="AJ2" i="23"/>
  <c r="AJ3" i="23"/>
  <c r="AJ4" i="23"/>
  <c r="AJ5" i="23"/>
  <c r="AJ6" i="23"/>
  <c r="AJ7" i="23"/>
  <c r="AJ8" i="23"/>
  <c r="AJ9" i="23"/>
  <c r="AJ10" i="23"/>
  <c r="AJ11" i="23"/>
  <c r="AJ12" i="23"/>
  <c r="AJ13" i="23"/>
  <c r="AJ14" i="23"/>
  <c r="AJ15" i="23"/>
  <c r="AJ16" i="23"/>
  <c r="AJ17" i="23"/>
  <c r="AJ18" i="23"/>
  <c r="AJ19" i="23"/>
  <c r="AJ20" i="23"/>
  <c r="AJ21" i="23"/>
  <c r="AJ22" i="23"/>
  <c r="AJ23" i="23"/>
  <c r="AJ24" i="23"/>
  <c r="AJ25" i="23"/>
  <c r="AJ26" i="23"/>
  <c r="AJ27" i="23"/>
  <c r="AJ28" i="23"/>
  <c r="AJ29" i="23"/>
  <c r="AJ30" i="23"/>
  <c r="AJ31" i="23"/>
  <c r="AJ32" i="23"/>
  <c r="AJ33" i="23"/>
  <c r="AJ34" i="23"/>
  <c r="AJ35" i="23"/>
  <c r="AJ36" i="23"/>
  <c r="AJ37" i="23"/>
  <c r="AJ38" i="23"/>
  <c r="AJ39" i="23"/>
  <c r="AJ40" i="23"/>
  <c r="AJ41" i="23"/>
  <c r="AJ42" i="23"/>
  <c r="AJ43" i="23"/>
  <c r="AJ44" i="23"/>
  <c r="AJ45" i="23"/>
  <c r="AJ46" i="23"/>
  <c r="AJ47" i="23"/>
  <c r="AJ48" i="23"/>
  <c r="AJ49" i="23"/>
  <c r="AJ50" i="23"/>
  <c r="AJ51" i="23"/>
  <c r="AJ52" i="23"/>
  <c r="AJ53" i="23"/>
  <c r="AJ54" i="23"/>
  <c r="AJ55" i="23"/>
  <c r="AJ56" i="23"/>
  <c r="AJ57" i="23"/>
  <c r="AJ58" i="23"/>
  <c r="AJ59" i="23"/>
  <c r="AJ60" i="23"/>
  <c r="AJ61" i="23"/>
  <c r="AJ62" i="23"/>
  <c r="AJ63" i="23"/>
  <c r="AJ64" i="23"/>
  <c r="AJ65" i="23"/>
  <c r="AJ66" i="23"/>
  <c r="AJ67" i="23"/>
  <c r="AJ68" i="23"/>
  <c r="AJ69" i="23"/>
  <c r="AJ70" i="23"/>
  <c r="AJ71" i="23"/>
  <c r="AJ72" i="23"/>
  <c r="AJ73" i="23"/>
  <c r="AJ74" i="23"/>
  <c r="AJ75" i="23"/>
  <c r="AJ76" i="23"/>
  <c r="AJ77" i="23"/>
  <c r="AJ78" i="23"/>
  <c r="AJ79" i="23"/>
  <c r="AJ80" i="23"/>
  <c r="AJ81" i="23"/>
  <c r="AJ82" i="23"/>
  <c r="AJ83" i="23"/>
  <c r="AJ84" i="23"/>
  <c r="AJ85" i="23"/>
  <c r="AJ86" i="23"/>
  <c r="AJ87" i="23"/>
  <c r="AJ88" i="23"/>
  <c r="AJ89" i="23"/>
  <c r="AJ90" i="23"/>
  <c r="AJ91" i="23"/>
  <c r="AJ92" i="23"/>
  <c r="AJ93" i="23"/>
  <c r="AJ94" i="23"/>
  <c r="AJ95" i="23"/>
  <c r="AJ96" i="23"/>
  <c r="AJ97" i="23"/>
  <c r="AJ98" i="23"/>
  <c r="AJ99" i="23"/>
  <c r="AJ100" i="23"/>
  <c r="AJ101" i="23"/>
  <c r="AJ102" i="23"/>
  <c r="AJ103" i="23"/>
  <c r="AJ104" i="23"/>
  <c r="AJ105" i="23"/>
  <c r="AJ106" i="23"/>
  <c r="AJ107" i="23"/>
  <c r="AJ108" i="23"/>
  <c r="AJ109" i="23"/>
  <c r="AJ110" i="23"/>
  <c r="AJ111" i="23"/>
  <c r="AJ112" i="23"/>
  <c r="AJ113" i="23"/>
  <c r="AJ114" i="23"/>
  <c r="AJ115" i="23"/>
  <c r="AJ116" i="23"/>
  <c r="AJ117" i="23"/>
  <c r="AJ118" i="23"/>
  <c r="AJ119" i="23"/>
  <c r="AJ120" i="23"/>
  <c r="AJ121" i="23"/>
  <c r="AJ122" i="23"/>
  <c r="AJ123" i="23"/>
  <c r="AJ124" i="23"/>
  <c r="AJ125" i="23"/>
  <c r="AJ126" i="23"/>
  <c r="AJ127" i="23"/>
  <c r="AJ128" i="23"/>
  <c r="AJ129" i="23"/>
  <c r="AJ130" i="23"/>
  <c r="AJ131" i="23"/>
  <c r="AJ132" i="23"/>
  <c r="AJ133" i="23"/>
  <c r="AJ134" i="23"/>
  <c r="AJ135" i="23"/>
  <c r="AJ136" i="23"/>
  <c r="AJ137" i="23"/>
  <c r="AJ138" i="23"/>
  <c r="AJ139" i="23"/>
  <c r="AJ140" i="23"/>
  <c r="AJ141" i="23"/>
  <c r="AJ142" i="23"/>
  <c r="AJ143" i="23"/>
  <c r="AJ144" i="23"/>
  <c r="AJ145" i="23"/>
  <c r="AJ146" i="23"/>
  <c r="AJ147" i="23"/>
  <c r="AJ148" i="23"/>
  <c r="AJ149" i="23"/>
  <c r="AJ150" i="23"/>
  <c r="AJ151" i="23"/>
  <c r="AJ152" i="23"/>
  <c r="AJ153" i="23"/>
  <c r="AJ154" i="23"/>
  <c r="AJ155" i="23"/>
  <c r="AJ156" i="23"/>
  <c r="AJ157" i="23"/>
  <c r="AJ158" i="23"/>
  <c r="AJ159" i="23"/>
  <c r="AJ160" i="23"/>
  <c r="AJ161" i="23"/>
  <c r="AJ162" i="23"/>
  <c r="AJ163" i="23"/>
  <c r="AJ164" i="23"/>
  <c r="AJ165" i="23"/>
  <c r="AJ166" i="23"/>
  <c r="AJ167" i="23"/>
  <c r="AJ168" i="23"/>
  <c r="AJ169" i="23"/>
  <c r="AJ170" i="23"/>
  <c r="AJ171" i="23"/>
  <c r="AJ172" i="23"/>
  <c r="AJ173" i="23"/>
  <c r="AJ174" i="23"/>
  <c r="AJ175" i="23"/>
  <c r="AJ176" i="23"/>
  <c r="AJ177" i="23"/>
  <c r="AJ178" i="23"/>
  <c r="AJ179" i="23"/>
  <c r="AJ180" i="23"/>
  <c r="AJ181" i="23"/>
  <c r="AJ182" i="23"/>
  <c r="AJ183" i="23"/>
  <c r="AJ184" i="23"/>
  <c r="AJ185" i="23"/>
  <c r="AJ186" i="23"/>
  <c r="AJ187" i="23"/>
  <c r="AJ188" i="23"/>
  <c r="AJ189" i="23"/>
  <c r="AJ190" i="23"/>
  <c r="AJ191" i="23"/>
  <c r="AJ192" i="23"/>
  <c r="AJ193" i="23"/>
  <c r="AJ194" i="23"/>
  <c r="AJ195" i="23"/>
  <c r="AJ196" i="23"/>
  <c r="AJ197" i="23"/>
  <c r="AJ198" i="23"/>
  <c r="AJ199" i="23"/>
  <c r="AJ200" i="23"/>
  <c r="AJ201" i="23"/>
  <c r="AJ202" i="23"/>
  <c r="AJ203" i="23"/>
  <c r="AJ204" i="23"/>
  <c r="AJ205" i="23"/>
  <c r="AJ206" i="23"/>
  <c r="AJ207" i="23"/>
  <c r="AJ211" i="23"/>
  <c r="AJ213" i="23"/>
  <c r="AJ214" i="23"/>
  <c r="AJ215" i="23"/>
  <c r="AA212" i="20"/>
  <c r="AF104" i="21"/>
  <c r="AI212" i="23"/>
  <c r="AI208" i="23"/>
  <c r="AI209" i="23"/>
  <c r="AI210" i="23"/>
  <c r="AI2" i="23"/>
  <c r="AI3" i="23"/>
  <c r="AI4" i="23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20" i="23"/>
  <c r="AI21" i="23"/>
  <c r="AI22" i="23"/>
  <c r="AI23" i="23"/>
  <c r="AI24" i="23"/>
  <c r="AI25" i="23"/>
  <c r="AI26" i="23"/>
  <c r="AI27" i="23"/>
  <c r="AI28" i="23"/>
  <c r="AI29" i="23"/>
  <c r="AI30" i="23"/>
  <c r="AI31" i="23"/>
  <c r="AI32" i="23"/>
  <c r="AI33" i="23"/>
  <c r="AI34" i="23"/>
  <c r="AI35" i="23"/>
  <c r="AI36" i="23"/>
  <c r="AI37" i="23"/>
  <c r="AI38" i="23"/>
  <c r="AI39" i="23"/>
  <c r="AI40" i="23"/>
  <c r="AI41" i="23"/>
  <c r="AI42" i="23"/>
  <c r="AI43" i="23"/>
  <c r="AI44" i="23"/>
  <c r="AI45" i="23"/>
  <c r="AI46" i="23"/>
  <c r="AI47" i="23"/>
  <c r="AI48" i="23"/>
  <c r="AI49" i="23"/>
  <c r="AI50" i="23"/>
  <c r="AI51" i="23"/>
  <c r="AI52" i="23"/>
  <c r="AI53" i="23"/>
  <c r="AI54" i="23"/>
  <c r="AI55" i="23"/>
  <c r="AI56" i="23"/>
  <c r="AI57" i="23"/>
  <c r="AI58" i="23"/>
  <c r="AI59" i="23"/>
  <c r="AI60" i="23"/>
  <c r="AI61" i="23"/>
  <c r="AI62" i="23"/>
  <c r="AI63" i="23"/>
  <c r="AI64" i="23"/>
  <c r="AI65" i="23"/>
  <c r="AI66" i="23"/>
  <c r="AI67" i="23"/>
  <c r="AI68" i="23"/>
  <c r="AI69" i="23"/>
  <c r="AI70" i="23"/>
  <c r="AI71" i="23"/>
  <c r="AI72" i="23"/>
  <c r="AI73" i="23"/>
  <c r="AI74" i="23"/>
  <c r="AI75" i="23"/>
  <c r="AI76" i="23"/>
  <c r="AI77" i="23"/>
  <c r="AI78" i="23"/>
  <c r="AI79" i="23"/>
  <c r="AI80" i="23"/>
  <c r="AI81" i="23"/>
  <c r="AI82" i="23"/>
  <c r="AI83" i="23"/>
  <c r="AI84" i="23"/>
  <c r="AI85" i="23"/>
  <c r="AI86" i="23"/>
  <c r="AI87" i="23"/>
  <c r="AI88" i="23"/>
  <c r="AI89" i="23"/>
  <c r="AI90" i="23"/>
  <c r="AI91" i="23"/>
  <c r="AI92" i="23"/>
  <c r="AI93" i="23"/>
  <c r="AI94" i="23"/>
  <c r="AI95" i="23"/>
  <c r="AI96" i="23"/>
  <c r="AI97" i="23"/>
  <c r="AI98" i="23"/>
  <c r="AI99" i="23"/>
  <c r="AI100" i="23"/>
  <c r="AI101" i="23"/>
  <c r="AI102" i="23"/>
  <c r="AI103" i="23"/>
  <c r="AI104" i="23"/>
  <c r="AI105" i="23"/>
  <c r="AI106" i="23"/>
  <c r="AI107" i="23"/>
  <c r="AI108" i="23"/>
  <c r="AI109" i="23"/>
  <c r="AI110" i="23"/>
  <c r="AI111" i="23"/>
  <c r="AI112" i="23"/>
  <c r="AI113" i="23"/>
  <c r="AI114" i="23"/>
  <c r="AI115" i="23"/>
  <c r="AI116" i="23"/>
  <c r="AI117" i="23"/>
  <c r="AI118" i="23"/>
  <c r="AI119" i="23"/>
  <c r="AI120" i="23"/>
  <c r="AI121" i="23"/>
  <c r="AI122" i="23"/>
  <c r="AI123" i="23"/>
  <c r="AI124" i="23"/>
  <c r="AI125" i="23"/>
  <c r="AI126" i="23"/>
  <c r="AI127" i="23"/>
  <c r="AI128" i="23"/>
  <c r="AI129" i="23"/>
  <c r="AI130" i="23"/>
  <c r="AI131" i="23"/>
  <c r="AI132" i="23"/>
  <c r="AI133" i="23"/>
  <c r="AI134" i="23"/>
  <c r="AI135" i="23"/>
  <c r="AI136" i="23"/>
  <c r="AI137" i="23"/>
  <c r="AI138" i="23"/>
  <c r="AI139" i="23"/>
  <c r="AI140" i="23"/>
  <c r="AI141" i="23"/>
  <c r="AI142" i="23"/>
  <c r="AI143" i="23"/>
  <c r="AI144" i="23"/>
  <c r="AI145" i="23"/>
  <c r="AI146" i="23"/>
  <c r="AI147" i="23"/>
  <c r="AI148" i="23"/>
  <c r="AI149" i="23"/>
  <c r="AI150" i="23"/>
  <c r="AI151" i="23"/>
  <c r="AI152" i="23"/>
  <c r="AI153" i="23"/>
  <c r="AI154" i="23"/>
  <c r="AI155" i="23"/>
  <c r="AI156" i="23"/>
  <c r="AI157" i="23"/>
  <c r="AI158" i="23"/>
  <c r="AI159" i="23"/>
  <c r="AI160" i="23"/>
  <c r="AI161" i="23"/>
  <c r="AI162" i="23"/>
  <c r="AI163" i="23"/>
  <c r="AI164" i="23"/>
  <c r="AI165" i="23"/>
  <c r="AI166" i="23"/>
  <c r="AI167" i="23"/>
  <c r="AI168" i="23"/>
  <c r="AI169" i="23"/>
  <c r="AI170" i="23"/>
  <c r="AI171" i="23"/>
  <c r="AI172" i="23"/>
  <c r="AI173" i="23"/>
  <c r="AI174" i="23"/>
  <c r="AI175" i="23"/>
  <c r="AI176" i="23"/>
  <c r="AI177" i="23"/>
  <c r="AI178" i="23"/>
  <c r="AI179" i="23"/>
  <c r="AI180" i="23"/>
  <c r="AI181" i="23"/>
  <c r="AI182" i="23"/>
  <c r="AI183" i="23"/>
  <c r="AI184" i="23"/>
  <c r="AI185" i="23"/>
  <c r="AI186" i="23"/>
  <c r="AI187" i="23"/>
  <c r="AI188" i="23"/>
  <c r="AI189" i="23"/>
  <c r="AI190" i="23"/>
  <c r="AI191" i="23"/>
  <c r="AI192" i="23"/>
  <c r="AI193" i="23"/>
  <c r="AI194" i="23"/>
  <c r="AI195" i="23"/>
  <c r="AI196" i="23"/>
  <c r="AI197" i="23"/>
  <c r="AI198" i="23"/>
  <c r="AI199" i="23"/>
  <c r="AI200" i="23"/>
  <c r="AI201" i="23"/>
  <c r="AI202" i="23"/>
  <c r="AI203" i="23"/>
  <c r="AI204" i="23"/>
  <c r="AI205" i="23"/>
  <c r="AI206" i="23"/>
  <c r="AI207" i="23"/>
  <c r="AI211" i="23"/>
  <c r="AI213" i="23"/>
  <c r="AI214" i="23"/>
  <c r="AI215" i="23"/>
  <c r="Z212" i="20"/>
  <c r="AE104" i="21"/>
  <c r="AH212" i="23"/>
  <c r="AH208" i="23"/>
  <c r="AH209" i="23"/>
  <c r="AH210" i="23"/>
  <c r="AH2" i="23"/>
  <c r="AH3" i="23"/>
  <c r="AH4" i="23"/>
  <c r="AH5" i="23"/>
  <c r="AH6" i="23"/>
  <c r="AH7" i="23"/>
  <c r="AH8" i="23"/>
  <c r="AH9" i="23"/>
  <c r="AH10" i="23"/>
  <c r="AH11" i="23"/>
  <c r="AH12" i="23"/>
  <c r="AH13" i="23"/>
  <c r="AH14" i="23"/>
  <c r="AH15" i="23"/>
  <c r="AH16" i="23"/>
  <c r="AH17" i="23"/>
  <c r="AH18" i="23"/>
  <c r="AH19" i="23"/>
  <c r="AH20" i="23"/>
  <c r="AH21" i="23"/>
  <c r="AH22" i="23"/>
  <c r="AH23" i="23"/>
  <c r="AH24" i="23"/>
  <c r="AH25" i="23"/>
  <c r="AH26" i="23"/>
  <c r="AH27" i="23"/>
  <c r="AH28" i="23"/>
  <c r="AH29" i="23"/>
  <c r="AH30" i="23"/>
  <c r="AH31" i="23"/>
  <c r="AH32" i="23"/>
  <c r="AH33" i="23"/>
  <c r="AH34" i="23"/>
  <c r="AH35" i="23"/>
  <c r="AH36" i="23"/>
  <c r="AH37" i="23"/>
  <c r="AH38" i="23"/>
  <c r="AH39" i="23"/>
  <c r="AH40" i="23"/>
  <c r="AH41" i="23"/>
  <c r="AH42" i="23"/>
  <c r="AH43" i="23"/>
  <c r="AH44" i="23"/>
  <c r="AH45" i="23"/>
  <c r="AH46" i="23"/>
  <c r="AH47" i="23"/>
  <c r="AH48" i="23"/>
  <c r="AH49" i="23"/>
  <c r="AH50" i="23"/>
  <c r="AH51" i="23"/>
  <c r="AH52" i="23"/>
  <c r="AH53" i="23"/>
  <c r="AH54" i="23"/>
  <c r="AH55" i="23"/>
  <c r="AH56" i="23"/>
  <c r="AH57" i="23"/>
  <c r="AH58" i="23"/>
  <c r="AH59" i="23"/>
  <c r="AH60" i="23"/>
  <c r="AH61" i="23"/>
  <c r="AH62" i="23"/>
  <c r="AH63" i="23"/>
  <c r="AH64" i="23"/>
  <c r="AH65" i="23"/>
  <c r="AH66" i="23"/>
  <c r="AH67" i="23"/>
  <c r="AH68" i="23"/>
  <c r="AH69" i="23"/>
  <c r="AH70" i="23"/>
  <c r="AH71" i="23"/>
  <c r="AH72" i="23"/>
  <c r="AH73" i="23"/>
  <c r="AH74" i="23"/>
  <c r="AH75" i="23"/>
  <c r="AH76" i="23"/>
  <c r="AH77" i="23"/>
  <c r="AH78" i="23"/>
  <c r="AH79" i="23"/>
  <c r="AH80" i="23"/>
  <c r="AH81" i="23"/>
  <c r="AH82" i="23"/>
  <c r="AH83" i="23"/>
  <c r="AH84" i="23"/>
  <c r="AH85" i="23"/>
  <c r="AH86" i="23"/>
  <c r="AH87" i="23"/>
  <c r="AH88" i="23"/>
  <c r="AH89" i="23"/>
  <c r="AH90" i="23"/>
  <c r="AH91" i="23"/>
  <c r="AH92" i="23"/>
  <c r="AH93" i="23"/>
  <c r="AH94" i="23"/>
  <c r="AH95" i="23"/>
  <c r="AH96" i="23"/>
  <c r="AH97" i="23"/>
  <c r="AH98" i="23"/>
  <c r="AH99" i="23"/>
  <c r="AH100" i="23"/>
  <c r="AH101" i="23"/>
  <c r="AH102" i="23"/>
  <c r="AH103" i="23"/>
  <c r="AH104" i="23"/>
  <c r="AH105" i="23"/>
  <c r="AH106" i="23"/>
  <c r="AH107" i="23"/>
  <c r="AH108" i="23"/>
  <c r="AH109" i="23"/>
  <c r="AH110" i="23"/>
  <c r="AH111" i="23"/>
  <c r="AH112" i="23"/>
  <c r="AH113" i="23"/>
  <c r="AH114" i="23"/>
  <c r="AH115" i="23"/>
  <c r="AH116" i="23"/>
  <c r="AH117" i="23"/>
  <c r="AH118" i="23"/>
  <c r="AH119" i="23"/>
  <c r="AH120" i="23"/>
  <c r="AH121" i="23"/>
  <c r="AH122" i="23"/>
  <c r="AH123" i="23"/>
  <c r="AH124" i="23"/>
  <c r="AH125" i="23"/>
  <c r="AH126" i="23"/>
  <c r="AH127" i="23"/>
  <c r="AH128" i="23"/>
  <c r="AH129" i="23"/>
  <c r="AH130" i="23"/>
  <c r="AH131" i="23"/>
  <c r="AH132" i="23"/>
  <c r="AH133" i="23"/>
  <c r="AH134" i="23"/>
  <c r="AH135" i="23"/>
  <c r="AH136" i="23"/>
  <c r="AH137" i="23"/>
  <c r="AH138" i="23"/>
  <c r="AH139" i="23"/>
  <c r="AH140" i="23"/>
  <c r="AH141" i="23"/>
  <c r="AH142" i="23"/>
  <c r="AH143" i="23"/>
  <c r="AH144" i="23"/>
  <c r="AH145" i="23"/>
  <c r="AH146" i="23"/>
  <c r="AH147" i="23"/>
  <c r="AH148" i="23"/>
  <c r="AH149" i="23"/>
  <c r="AH150" i="23"/>
  <c r="AH151" i="23"/>
  <c r="AH152" i="23"/>
  <c r="AH153" i="23"/>
  <c r="AH154" i="23"/>
  <c r="AH155" i="23"/>
  <c r="AH156" i="23"/>
  <c r="AH157" i="23"/>
  <c r="AH158" i="23"/>
  <c r="AH159" i="23"/>
  <c r="AH160" i="23"/>
  <c r="AH161" i="23"/>
  <c r="AH162" i="23"/>
  <c r="AH163" i="23"/>
  <c r="AH164" i="23"/>
  <c r="AH165" i="23"/>
  <c r="AH166" i="23"/>
  <c r="AH167" i="23"/>
  <c r="AH168" i="23"/>
  <c r="AH169" i="23"/>
  <c r="AH170" i="23"/>
  <c r="AH171" i="23"/>
  <c r="AH172" i="23"/>
  <c r="AH173" i="23"/>
  <c r="AH174" i="23"/>
  <c r="AH175" i="23"/>
  <c r="AH176" i="23"/>
  <c r="AH177" i="23"/>
  <c r="AH178" i="23"/>
  <c r="AH179" i="23"/>
  <c r="AH180" i="23"/>
  <c r="AH181" i="23"/>
  <c r="AH182" i="23"/>
  <c r="AH183" i="23"/>
  <c r="AH184" i="23"/>
  <c r="AH185" i="23"/>
  <c r="AH186" i="23"/>
  <c r="AH187" i="23"/>
  <c r="AH188" i="23"/>
  <c r="AH189" i="23"/>
  <c r="AH190" i="23"/>
  <c r="AH191" i="23"/>
  <c r="AH192" i="23"/>
  <c r="AH193" i="23"/>
  <c r="AH194" i="23"/>
  <c r="AH195" i="23"/>
  <c r="AH196" i="23"/>
  <c r="AH197" i="23"/>
  <c r="AH198" i="23"/>
  <c r="AH199" i="23"/>
  <c r="AH200" i="23"/>
  <c r="AH201" i="23"/>
  <c r="AH202" i="23"/>
  <c r="AH203" i="23"/>
  <c r="AH204" i="23"/>
  <c r="AH205" i="23"/>
  <c r="AH206" i="23"/>
  <c r="AH207" i="23"/>
  <c r="AH211" i="23"/>
  <c r="AH213" i="23"/>
  <c r="AH214" i="23"/>
  <c r="AH215" i="23"/>
  <c r="Y212" i="20"/>
  <c r="AD104" i="21"/>
  <c r="AG212" i="23"/>
  <c r="AG208" i="23"/>
  <c r="AG209" i="23"/>
  <c r="AG210" i="23"/>
  <c r="AG2" i="23"/>
  <c r="AG3" i="23"/>
  <c r="AG4" i="23"/>
  <c r="AG5" i="23"/>
  <c r="AG6" i="23"/>
  <c r="AG7" i="23"/>
  <c r="AG8" i="23"/>
  <c r="AG9" i="23"/>
  <c r="AG10" i="23"/>
  <c r="AG11" i="23"/>
  <c r="AG12" i="23"/>
  <c r="AG13" i="23"/>
  <c r="AG14" i="23"/>
  <c r="AG15" i="23"/>
  <c r="AG16" i="23"/>
  <c r="AG17" i="23"/>
  <c r="AG18" i="23"/>
  <c r="AG19" i="23"/>
  <c r="AG20" i="23"/>
  <c r="AG21" i="23"/>
  <c r="AG22" i="23"/>
  <c r="AG23" i="23"/>
  <c r="AG24" i="23"/>
  <c r="AG25" i="23"/>
  <c r="AG26" i="23"/>
  <c r="AG27" i="23"/>
  <c r="AG28" i="23"/>
  <c r="AG29" i="23"/>
  <c r="AG30" i="23"/>
  <c r="AG31" i="23"/>
  <c r="AG32" i="23"/>
  <c r="AG33" i="23"/>
  <c r="AG34" i="23"/>
  <c r="AG35" i="23"/>
  <c r="AG36" i="23"/>
  <c r="AG37" i="23"/>
  <c r="AG38" i="23"/>
  <c r="AG39" i="23"/>
  <c r="AG40" i="23"/>
  <c r="AG41" i="23"/>
  <c r="AG42" i="23"/>
  <c r="AG43" i="23"/>
  <c r="AG44" i="23"/>
  <c r="AG45" i="23"/>
  <c r="AG46" i="23"/>
  <c r="AG47" i="23"/>
  <c r="AG48" i="23"/>
  <c r="AG49" i="23"/>
  <c r="AG50" i="23"/>
  <c r="AG51" i="23"/>
  <c r="AG52" i="23"/>
  <c r="AG53" i="23"/>
  <c r="AG54" i="23"/>
  <c r="AG55" i="23"/>
  <c r="AG56" i="23"/>
  <c r="AG57" i="23"/>
  <c r="AG58" i="23"/>
  <c r="AG59" i="23"/>
  <c r="AG60" i="23"/>
  <c r="AG61" i="23"/>
  <c r="AG62" i="23"/>
  <c r="AG63" i="23"/>
  <c r="AG64" i="23"/>
  <c r="AG65" i="23"/>
  <c r="AG66" i="23"/>
  <c r="AG67" i="23"/>
  <c r="AG68" i="23"/>
  <c r="AG69" i="23"/>
  <c r="AG70" i="23"/>
  <c r="AG71" i="23"/>
  <c r="AG72" i="23"/>
  <c r="AG73" i="23"/>
  <c r="AG74" i="23"/>
  <c r="AG75" i="23"/>
  <c r="AG76" i="23"/>
  <c r="AG77" i="23"/>
  <c r="AG78" i="23"/>
  <c r="AG79" i="23"/>
  <c r="AG80" i="23"/>
  <c r="AG81" i="23"/>
  <c r="AG82" i="23"/>
  <c r="AG83" i="23"/>
  <c r="AG84" i="23"/>
  <c r="AG85" i="23"/>
  <c r="AG86" i="23"/>
  <c r="AG87" i="23"/>
  <c r="AG88" i="23"/>
  <c r="AG89" i="23"/>
  <c r="AG90" i="23"/>
  <c r="AG91" i="23"/>
  <c r="AG92" i="23"/>
  <c r="AG93" i="23"/>
  <c r="AG94" i="23"/>
  <c r="AG95" i="23"/>
  <c r="AG96" i="23"/>
  <c r="AG97" i="23"/>
  <c r="AG98" i="23"/>
  <c r="AG99" i="23"/>
  <c r="AG100" i="23"/>
  <c r="AG101" i="23"/>
  <c r="AG102" i="23"/>
  <c r="AG103" i="23"/>
  <c r="AG104" i="23"/>
  <c r="AG105" i="23"/>
  <c r="AG106" i="23"/>
  <c r="AG107" i="23"/>
  <c r="AG108" i="23"/>
  <c r="AG109" i="23"/>
  <c r="AG110" i="23"/>
  <c r="AG111" i="23"/>
  <c r="AG112" i="23"/>
  <c r="AG113" i="23"/>
  <c r="AG114" i="23"/>
  <c r="AG115" i="23"/>
  <c r="AG116" i="23"/>
  <c r="AG117" i="23"/>
  <c r="AG118" i="23"/>
  <c r="AG119" i="23"/>
  <c r="AG120" i="23"/>
  <c r="AG121" i="23"/>
  <c r="AG122" i="23"/>
  <c r="AG123" i="23"/>
  <c r="AG124" i="23"/>
  <c r="AG125" i="23"/>
  <c r="AG126" i="23"/>
  <c r="AG127" i="23"/>
  <c r="AG128" i="23"/>
  <c r="AG129" i="23"/>
  <c r="AG130" i="23"/>
  <c r="AG131" i="23"/>
  <c r="AG132" i="23"/>
  <c r="AG133" i="23"/>
  <c r="AG134" i="23"/>
  <c r="AG135" i="23"/>
  <c r="AG136" i="23"/>
  <c r="AG137" i="23"/>
  <c r="AG138" i="23"/>
  <c r="AG139" i="23"/>
  <c r="AG140" i="23"/>
  <c r="AG141" i="23"/>
  <c r="AG142" i="23"/>
  <c r="AG143" i="23"/>
  <c r="AG144" i="23"/>
  <c r="AG145" i="23"/>
  <c r="AG146" i="23"/>
  <c r="AG147" i="23"/>
  <c r="AG148" i="23"/>
  <c r="AG149" i="23"/>
  <c r="AG150" i="23"/>
  <c r="AG151" i="23"/>
  <c r="AG152" i="23"/>
  <c r="AG153" i="23"/>
  <c r="AG154" i="23"/>
  <c r="AG155" i="23"/>
  <c r="AG156" i="23"/>
  <c r="AG157" i="23"/>
  <c r="AG158" i="23"/>
  <c r="AG159" i="23"/>
  <c r="AG160" i="23"/>
  <c r="AG161" i="23"/>
  <c r="AG162" i="23"/>
  <c r="AG163" i="23"/>
  <c r="AG164" i="23"/>
  <c r="AG165" i="23"/>
  <c r="AG166" i="23"/>
  <c r="AG167" i="23"/>
  <c r="AG168" i="23"/>
  <c r="AG169" i="23"/>
  <c r="AG170" i="23"/>
  <c r="AG171" i="23"/>
  <c r="AG172" i="23"/>
  <c r="AG173" i="23"/>
  <c r="AG174" i="23"/>
  <c r="AG175" i="23"/>
  <c r="AG176" i="23"/>
  <c r="AG177" i="23"/>
  <c r="AG178" i="23"/>
  <c r="AG179" i="23"/>
  <c r="AG180" i="23"/>
  <c r="AG181" i="23"/>
  <c r="AG182" i="23"/>
  <c r="AG183" i="23"/>
  <c r="AG184" i="23"/>
  <c r="AG185" i="23"/>
  <c r="AG186" i="23"/>
  <c r="AG187" i="23"/>
  <c r="AG188" i="23"/>
  <c r="AG189" i="23"/>
  <c r="AG190" i="23"/>
  <c r="AG191" i="23"/>
  <c r="AG192" i="23"/>
  <c r="AG193" i="23"/>
  <c r="AG194" i="23"/>
  <c r="AG195" i="23"/>
  <c r="AG196" i="23"/>
  <c r="AG197" i="23"/>
  <c r="AG198" i="23"/>
  <c r="AG199" i="23"/>
  <c r="AG200" i="23"/>
  <c r="AG201" i="23"/>
  <c r="AG202" i="23"/>
  <c r="AG203" i="23"/>
  <c r="AG204" i="23"/>
  <c r="AG205" i="23"/>
  <c r="AG206" i="23"/>
  <c r="AG207" i="23"/>
  <c r="AG211" i="23"/>
  <c r="AG213" i="23"/>
  <c r="AG214" i="23"/>
  <c r="AG215" i="23"/>
  <c r="X212" i="20"/>
  <c r="AC104" i="21"/>
  <c r="AF212" i="23"/>
  <c r="AF208" i="23"/>
  <c r="AF209" i="23"/>
  <c r="AF210" i="23"/>
  <c r="AF2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9" i="23"/>
  <c r="AF30" i="23"/>
  <c r="AF31" i="23"/>
  <c r="AF32" i="23"/>
  <c r="AF33" i="23"/>
  <c r="AF34" i="23"/>
  <c r="AF35" i="23"/>
  <c r="AF36" i="23"/>
  <c r="AF37" i="23"/>
  <c r="AF38" i="23"/>
  <c r="AF39" i="23"/>
  <c r="AF40" i="23"/>
  <c r="AF41" i="23"/>
  <c r="AF42" i="23"/>
  <c r="AF43" i="23"/>
  <c r="AF44" i="23"/>
  <c r="AF45" i="23"/>
  <c r="AF46" i="23"/>
  <c r="AF47" i="23"/>
  <c r="AF48" i="23"/>
  <c r="AF49" i="23"/>
  <c r="AF50" i="23"/>
  <c r="AF51" i="23"/>
  <c r="AF52" i="23"/>
  <c r="AF53" i="23"/>
  <c r="AF54" i="23"/>
  <c r="AF55" i="23"/>
  <c r="AF56" i="23"/>
  <c r="AF57" i="23"/>
  <c r="AF58" i="23"/>
  <c r="AF59" i="23"/>
  <c r="AF60" i="23"/>
  <c r="AF61" i="23"/>
  <c r="AF62" i="23"/>
  <c r="AF63" i="23"/>
  <c r="AF64" i="23"/>
  <c r="AF65" i="23"/>
  <c r="AF66" i="23"/>
  <c r="AF67" i="23"/>
  <c r="AF68" i="23"/>
  <c r="AF69" i="23"/>
  <c r="AF70" i="23"/>
  <c r="AF71" i="23"/>
  <c r="AF72" i="23"/>
  <c r="AF73" i="23"/>
  <c r="AF74" i="23"/>
  <c r="AF75" i="23"/>
  <c r="AF76" i="23"/>
  <c r="AF77" i="23"/>
  <c r="AF78" i="23"/>
  <c r="AF79" i="23"/>
  <c r="AF80" i="23"/>
  <c r="AF81" i="23"/>
  <c r="AF82" i="23"/>
  <c r="AF83" i="23"/>
  <c r="AF84" i="23"/>
  <c r="AF85" i="23"/>
  <c r="AF86" i="23"/>
  <c r="AF87" i="23"/>
  <c r="AF88" i="23"/>
  <c r="AF89" i="23"/>
  <c r="AF90" i="23"/>
  <c r="AF91" i="23"/>
  <c r="AF92" i="23"/>
  <c r="AF93" i="23"/>
  <c r="AF94" i="23"/>
  <c r="AF95" i="23"/>
  <c r="AF96" i="23"/>
  <c r="AF97" i="23"/>
  <c r="AF98" i="23"/>
  <c r="AF99" i="23"/>
  <c r="AF100" i="23"/>
  <c r="AF101" i="23"/>
  <c r="AF102" i="23"/>
  <c r="AF103" i="23"/>
  <c r="AF104" i="23"/>
  <c r="AF105" i="23"/>
  <c r="AF106" i="23"/>
  <c r="AF107" i="23"/>
  <c r="AF108" i="23"/>
  <c r="AF109" i="23"/>
  <c r="AF110" i="23"/>
  <c r="AF111" i="23"/>
  <c r="AF112" i="23"/>
  <c r="AF113" i="23"/>
  <c r="AF114" i="23"/>
  <c r="AF115" i="23"/>
  <c r="AF116" i="23"/>
  <c r="AF117" i="23"/>
  <c r="AF118" i="23"/>
  <c r="AF119" i="23"/>
  <c r="AF120" i="23"/>
  <c r="AF121" i="23"/>
  <c r="AF122" i="23"/>
  <c r="AF123" i="23"/>
  <c r="AF124" i="23"/>
  <c r="AF125" i="23"/>
  <c r="AF126" i="23"/>
  <c r="AF127" i="23"/>
  <c r="AF128" i="23"/>
  <c r="AF129" i="23"/>
  <c r="AF130" i="23"/>
  <c r="AF131" i="23"/>
  <c r="AF132" i="23"/>
  <c r="AF133" i="23"/>
  <c r="AF134" i="23"/>
  <c r="AF135" i="23"/>
  <c r="AF136" i="23"/>
  <c r="AF137" i="23"/>
  <c r="AF138" i="23"/>
  <c r="AF139" i="23"/>
  <c r="AF140" i="23"/>
  <c r="AF141" i="23"/>
  <c r="AF142" i="23"/>
  <c r="AF143" i="23"/>
  <c r="AF144" i="23"/>
  <c r="AF145" i="23"/>
  <c r="AF146" i="23"/>
  <c r="AF147" i="23"/>
  <c r="AF148" i="23"/>
  <c r="AF149" i="23"/>
  <c r="AF150" i="23"/>
  <c r="AF151" i="23"/>
  <c r="AF152" i="23"/>
  <c r="AF153" i="23"/>
  <c r="AF154" i="23"/>
  <c r="AF155" i="23"/>
  <c r="AF156" i="23"/>
  <c r="AF157" i="23"/>
  <c r="AF158" i="23"/>
  <c r="AF159" i="23"/>
  <c r="AF160" i="23"/>
  <c r="AF161" i="23"/>
  <c r="AF162" i="23"/>
  <c r="AF163" i="23"/>
  <c r="AF164" i="23"/>
  <c r="AF165" i="23"/>
  <c r="AF166" i="23"/>
  <c r="AF167" i="23"/>
  <c r="AF168" i="23"/>
  <c r="AF169" i="23"/>
  <c r="AF170" i="23"/>
  <c r="AF171" i="23"/>
  <c r="AF172" i="23"/>
  <c r="AF173" i="23"/>
  <c r="AF174" i="23"/>
  <c r="AF175" i="23"/>
  <c r="AF176" i="23"/>
  <c r="AF177" i="23"/>
  <c r="AF178" i="23"/>
  <c r="AF179" i="23"/>
  <c r="AF180" i="23"/>
  <c r="AF181" i="23"/>
  <c r="AF182" i="23"/>
  <c r="AF183" i="23"/>
  <c r="AF184" i="23"/>
  <c r="AF185" i="23"/>
  <c r="AF186" i="23"/>
  <c r="AF187" i="23"/>
  <c r="AF188" i="23"/>
  <c r="AF189" i="23"/>
  <c r="AF190" i="23"/>
  <c r="AF191" i="23"/>
  <c r="AF192" i="23"/>
  <c r="AF193" i="23"/>
  <c r="AF194" i="23"/>
  <c r="AF195" i="23"/>
  <c r="AF196" i="23"/>
  <c r="AF197" i="23"/>
  <c r="AF198" i="23"/>
  <c r="AF199" i="23"/>
  <c r="AF200" i="23"/>
  <c r="AF201" i="23"/>
  <c r="AF202" i="23"/>
  <c r="AF203" i="23"/>
  <c r="AF204" i="23"/>
  <c r="AF205" i="23"/>
  <c r="AF206" i="23"/>
  <c r="AF207" i="23"/>
  <c r="AF211" i="23"/>
  <c r="AF213" i="23"/>
  <c r="AF214" i="23"/>
  <c r="AF215" i="23"/>
  <c r="W212" i="20"/>
  <c r="AB104" i="21"/>
  <c r="AE212" i="23"/>
  <c r="AE208" i="23"/>
  <c r="AE209" i="23"/>
  <c r="AE210" i="23"/>
  <c r="AE2" i="23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1" i="23"/>
  <c r="AE92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5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E182" i="23"/>
  <c r="AE183" i="23"/>
  <c r="AE184" i="23"/>
  <c r="AE185" i="23"/>
  <c r="AE186" i="23"/>
  <c r="AE187" i="23"/>
  <c r="AE188" i="23"/>
  <c r="AE189" i="23"/>
  <c r="AE190" i="23"/>
  <c r="AE191" i="23"/>
  <c r="AE192" i="23"/>
  <c r="AE193" i="23"/>
  <c r="AE194" i="23"/>
  <c r="AE195" i="23"/>
  <c r="AE196" i="23"/>
  <c r="AE197" i="23"/>
  <c r="AE198" i="23"/>
  <c r="AE199" i="23"/>
  <c r="AE200" i="23"/>
  <c r="AE201" i="23"/>
  <c r="AE202" i="23"/>
  <c r="AE203" i="23"/>
  <c r="AE204" i="23"/>
  <c r="AE205" i="23"/>
  <c r="AE206" i="23"/>
  <c r="AE207" i="23"/>
  <c r="AE211" i="23"/>
  <c r="AE213" i="23"/>
  <c r="AE214" i="23"/>
  <c r="AE215" i="23"/>
  <c r="V212" i="20"/>
  <c r="AA104" i="21"/>
  <c r="AD212" i="23"/>
  <c r="AD208" i="23"/>
  <c r="AD209" i="23"/>
  <c r="AD210" i="23"/>
  <c r="AD2" i="23"/>
  <c r="AD3" i="23"/>
  <c r="AD4" i="23"/>
  <c r="AD5" i="23"/>
  <c r="AD6" i="23"/>
  <c r="AD7" i="23"/>
  <c r="AD8" i="23"/>
  <c r="AD9" i="23"/>
  <c r="AD10" i="23"/>
  <c r="AD11" i="23"/>
  <c r="AD12" i="23"/>
  <c r="AD13" i="23"/>
  <c r="AD14" i="23"/>
  <c r="AD15" i="23"/>
  <c r="AD16" i="23"/>
  <c r="AD17" i="23"/>
  <c r="AD18" i="23"/>
  <c r="AD19" i="23"/>
  <c r="AD20" i="23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D56" i="23"/>
  <c r="AD57" i="23"/>
  <c r="AD58" i="23"/>
  <c r="AD59" i="23"/>
  <c r="AD60" i="23"/>
  <c r="AD61" i="23"/>
  <c r="AD62" i="23"/>
  <c r="AD63" i="23"/>
  <c r="AD64" i="23"/>
  <c r="AD65" i="23"/>
  <c r="AD66" i="23"/>
  <c r="AD67" i="23"/>
  <c r="AD68" i="23"/>
  <c r="AD69" i="23"/>
  <c r="AD70" i="23"/>
  <c r="AD71" i="23"/>
  <c r="AD72" i="23"/>
  <c r="AD73" i="23"/>
  <c r="AD74" i="23"/>
  <c r="AD75" i="23"/>
  <c r="AD76" i="23"/>
  <c r="AD77" i="23"/>
  <c r="AD78" i="23"/>
  <c r="AD79" i="23"/>
  <c r="AD80" i="23"/>
  <c r="AD81" i="23"/>
  <c r="AD82" i="23"/>
  <c r="AD83" i="23"/>
  <c r="AD84" i="23"/>
  <c r="AD85" i="23"/>
  <c r="AD86" i="23"/>
  <c r="AD87" i="23"/>
  <c r="AD88" i="23"/>
  <c r="AD89" i="23"/>
  <c r="AD90" i="23"/>
  <c r="AD91" i="23"/>
  <c r="AD92" i="23"/>
  <c r="AD93" i="23"/>
  <c r="AD94" i="23"/>
  <c r="AD95" i="23"/>
  <c r="AD96" i="23"/>
  <c r="AD97" i="23"/>
  <c r="AD98" i="23"/>
  <c r="AD99" i="23"/>
  <c r="AD100" i="23"/>
  <c r="AD101" i="23"/>
  <c r="AD102" i="23"/>
  <c r="AD103" i="23"/>
  <c r="AD104" i="23"/>
  <c r="AD105" i="23"/>
  <c r="AD106" i="23"/>
  <c r="AD107" i="23"/>
  <c r="AD108" i="23"/>
  <c r="AD109" i="23"/>
  <c r="AD110" i="23"/>
  <c r="AD111" i="23"/>
  <c r="AD112" i="23"/>
  <c r="AD113" i="23"/>
  <c r="AD114" i="23"/>
  <c r="AD115" i="23"/>
  <c r="AD116" i="23"/>
  <c r="AD117" i="23"/>
  <c r="AD118" i="23"/>
  <c r="AD119" i="23"/>
  <c r="AD120" i="23"/>
  <c r="AD121" i="23"/>
  <c r="AD122" i="23"/>
  <c r="AD123" i="23"/>
  <c r="AD124" i="23"/>
  <c r="AD125" i="23"/>
  <c r="AD126" i="23"/>
  <c r="AD127" i="23"/>
  <c r="AD128" i="23"/>
  <c r="AD129" i="23"/>
  <c r="AD130" i="23"/>
  <c r="AD131" i="23"/>
  <c r="AD132" i="23"/>
  <c r="AD133" i="23"/>
  <c r="AD134" i="23"/>
  <c r="AD135" i="23"/>
  <c r="AD136" i="23"/>
  <c r="AD137" i="23"/>
  <c r="AD138" i="23"/>
  <c r="AD139" i="23"/>
  <c r="AD140" i="23"/>
  <c r="AD141" i="23"/>
  <c r="AD142" i="23"/>
  <c r="AD143" i="23"/>
  <c r="AD144" i="23"/>
  <c r="AD145" i="23"/>
  <c r="AD146" i="23"/>
  <c r="AD147" i="23"/>
  <c r="AD148" i="23"/>
  <c r="AD149" i="23"/>
  <c r="AD150" i="23"/>
  <c r="AD151" i="23"/>
  <c r="AD152" i="23"/>
  <c r="AD153" i="23"/>
  <c r="AD154" i="23"/>
  <c r="AD155" i="23"/>
  <c r="AD156" i="23"/>
  <c r="AD157" i="23"/>
  <c r="AD158" i="23"/>
  <c r="AD159" i="23"/>
  <c r="AD160" i="23"/>
  <c r="AD161" i="23"/>
  <c r="AD162" i="23"/>
  <c r="AD163" i="23"/>
  <c r="AD164" i="23"/>
  <c r="AD165" i="23"/>
  <c r="AD166" i="23"/>
  <c r="AD167" i="23"/>
  <c r="AD168" i="23"/>
  <c r="AD169" i="23"/>
  <c r="AD170" i="23"/>
  <c r="AD171" i="23"/>
  <c r="AD172" i="23"/>
  <c r="AD173" i="23"/>
  <c r="AD174" i="23"/>
  <c r="AD175" i="23"/>
  <c r="AD176" i="23"/>
  <c r="AD177" i="23"/>
  <c r="AD178" i="23"/>
  <c r="AD179" i="23"/>
  <c r="AD180" i="23"/>
  <c r="AD181" i="23"/>
  <c r="AD182" i="23"/>
  <c r="AD183" i="23"/>
  <c r="AD184" i="23"/>
  <c r="AD185" i="23"/>
  <c r="AD186" i="23"/>
  <c r="AD187" i="23"/>
  <c r="AD188" i="23"/>
  <c r="AD189" i="23"/>
  <c r="AD190" i="23"/>
  <c r="AD191" i="23"/>
  <c r="AD192" i="23"/>
  <c r="AD193" i="23"/>
  <c r="AD194" i="23"/>
  <c r="AD195" i="23"/>
  <c r="AD196" i="23"/>
  <c r="AD197" i="23"/>
  <c r="AD198" i="23"/>
  <c r="AD199" i="23"/>
  <c r="AD200" i="23"/>
  <c r="AD201" i="23"/>
  <c r="AD202" i="23"/>
  <c r="AD203" i="23"/>
  <c r="AD204" i="23"/>
  <c r="AD205" i="23"/>
  <c r="AD206" i="23"/>
  <c r="AD207" i="23"/>
  <c r="AD211" i="23"/>
  <c r="AD213" i="23"/>
  <c r="AD214" i="23"/>
  <c r="AD215" i="23"/>
  <c r="U212" i="20"/>
  <c r="Z104" i="21"/>
  <c r="AC212" i="23"/>
  <c r="AC208" i="23"/>
  <c r="AC209" i="23"/>
  <c r="AC210" i="23"/>
  <c r="AC2" i="23"/>
  <c r="AC3" i="23"/>
  <c r="AC4" i="23"/>
  <c r="AC5" i="23"/>
  <c r="AC6" i="23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C201" i="23"/>
  <c r="AC202" i="23"/>
  <c r="AC203" i="23"/>
  <c r="AC204" i="23"/>
  <c r="AC205" i="23"/>
  <c r="AC206" i="23"/>
  <c r="AC207" i="23"/>
  <c r="AC211" i="23"/>
  <c r="AC213" i="23"/>
  <c r="AC214" i="23"/>
  <c r="AC215" i="23"/>
  <c r="T212" i="20"/>
  <c r="Y104" i="21"/>
  <c r="AB212" i="23"/>
  <c r="AB208" i="23"/>
  <c r="AB209" i="23"/>
  <c r="AB210" i="23"/>
  <c r="AB2" i="23"/>
  <c r="AB3" i="23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49" i="23"/>
  <c r="AB50" i="23"/>
  <c r="AB51" i="23"/>
  <c r="AB52" i="23"/>
  <c r="AB53" i="23"/>
  <c r="AB54" i="23"/>
  <c r="AB55" i="23"/>
  <c r="AB56" i="23"/>
  <c r="AB57" i="23"/>
  <c r="AB58" i="23"/>
  <c r="AB59" i="23"/>
  <c r="AB60" i="23"/>
  <c r="AB61" i="23"/>
  <c r="AB62" i="23"/>
  <c r="AB63" i="23"/>
  <c r="AB64" i="23"/>
  <c r="AB65" i="23"/>
  <c r="AB66" i="23"/>
  <c r="AB67" i="23"/>
  <c r="AB68" i="23"/>
  <c r="AB69" i="23"/>
  <c r="AB70" i="23"/>
  <c r="AB71" i="23"/>
  <c r="AB72" i="23"/>
  <c r="AB73" i="23"/>
  <c r="AB74" i="23"/>
  <c r="AB75" i="23"/>
  <c r="AB76" i="23"/>
  <c r="AB77" i="23"/>
  <c r="AB78" i="23"/>
  <c r="AB79" i="23"/>
  <c r="AB80" i="23"/>
  <c r="AB81" i="23"/>
  <c r="AB82" i="23"/>
  <c r="AB83" i="23"/>
  <c r="AB84" i="23"/>
  <c r="AB85" i="23"/>
  <c r="AB86" i="23"/>
  <c r="AB87" i="23"/>
  <c r="AB88" i="23"/>
  <c r="AB89" i="23"/>
  <c r="AB90" i="23"/>
  <c r="AB91" i="23"/>
  <c r="AB92" i="23"/>
  <c r="AB93" i="23"/>
  <c r="AB94" i="23"/>
  <c r="AB95" i="23"/>
  <c r="AB96" i="23"/>
  <c r="AB97" i="23"/>
  <c r="AB98" i="23"/>
  <c r="AB99" i="23"/>
  <c r="AB100" i="23"/>
  <c r="AB101" i="23"/>
  <c r="AB102" i="23"/>
  <c r="AB103" i="23"/>
  <c r="AB104" i="23"/>
  <c r="AB105" i="23"/>
  <c r="AB106" i="23"/>
  <c r="AB107" i="23"/>
  <c r="AB108" i="23"/>
  <c r="AB109" i="23"/>
  <c r="AB110" i="23"/>
  <c r="AB111" i="23"/>
  <c r="AB112" i="23"/>
  <c r="AB113" i="23"/>
  <c r="AB114" i="23"/>
  <c r="AB115" i="23"/>
  <c r="AB116" i="23"/>
  <c r="AB117" i="23"/>
  <c r="AB118" i="23"/>
  <c r="AB119" i="23"/>
  <c r="AB120" i="23"/>
  <c r="AB121" i="23"/>
  <c r="AB122" i="23"/>
  <c r="AB123" i="23"/>
  <c r="AB124" i="23"/>
  <c r="AB125" i="23"/>
  <c r="AB126" i="23"/>
  <c r="AB127" i="23"/>
  <c r="AB128" i="23"/>
  <c r="AB129" i="23"/>
  <c r="AB130" i="23"/>
  <c r="AB131" i="23"/>
  <c r="AB132" i="23"/>
  <c r="AB133" i="23"/>
  <c r="AB134" i="23"/>
  <c r="AB135" i="23"/>
  <c r="AB136" i="23"/>
  <c r="AB137" i="23"/>
  <c r="AB138" i="23"/>
  <c r="AB139" i="23"/>
  <c r="AB140" i="23"/>
  <c r="AB141" i="23"/>
  <c r="AB142" i="23"/>
  <c r="AB143" i="23"/>
  <c r="AB144" i="23"/>
  <c r="AB145" i="23"/>
  <c r="AB146" i="23"/>
  <c r="AB147" i="23"/>
  <c r="AB148" i="23"/>
  <c r="AB149" i="23"/>
  <c r="AB150" i="23"/>
  <c r="AB151" i="23"/>
  <c r="AB152" i="23"/>
  <c r="AB153" i="23"/>
  <c r="AB154" i="23"/>
  <c r="AB155" i="23"/>
  <c r="AB156" i="23"/>
  <c r="AB157" i="23"/>
  <c r="AB158" i="23"/>
  <c r="AB159" i="23"/>
  <c r="AB160" i="23"/>
  <c r="AB161" i="23"/>
  <c r="AB162" i="23"/>
  <c r="AB163" i="23"/>
  <c r="AB164" i="23"/>
  <c r="AB165" i="23"/>
  <c r="AB166" i="23"/>
  <c r="AB167" i="23"/>
  <c r="AB168" i="23"/>
  <c r="AB169" i="23"/>
  <c r="AB170" i="23"/>
  <c r="AB171" i="23"/>
  <c r="AB172" i="23"/>
  <c r="AB173" i="23"/>
  <c r="AB174" i="23"/>
  <c r="AB175" i="23"/>
  <c r="AB176" i="23"/>
  <c r="AB177" i="23"/>
  <c r="AB178" i="23"/>
  <c r="AB179" i="23"/>
  <c r="AB180" i="23"/>
  <c r="AB181" i="23"/>
  <c r="AB182" i="23"/>
  <c r="AB183" i="23"/>
  <c r="AB184" i="23"/>
  <c r="AB185" i="23"/>
  <c r="AB186" i="23"/>
  <c r="AB187" i="23"/>
  <c r="AB188" i="23"/>
  <c r="AB189" i="23"/>
  <c r="AB190" i="23"/>
  <c r="AB191" i="23"/>
  <c r="AB192" i="23"/>
  <c r="AB193" i="23"/>
  <c r="AB194" i="23"/>
  <c r="AB195" i="23"/>
  <c r="AB196" i="23"/>
  <c r="AB197" i="23"/>
  <c r="AB198" i="23"/>
  <c r="AB199" i="23"/>
  <c r="AB200" i="23"/>
  <c r="AB201" i="23"/>
  <c r="AB202" i="23"/>
  <c r="AB203" i="23"/>
  <c r="AB204" i="23"/>
  <c r="AB205" i="23"/>
  <c r="AB206" i="23"/>
  <c r="AB207" i="23"/>
  <c r="AB211" i="23"/>
  <c r="AB213" i="23"/>
  <c r="AB214" i="23"/>
  <c r="AB215" i="23"/>
  <c r="S212" i="20"/>
  <c r="X104" i="21"/>
  <c r="AA212" i="23"/>
  <c r="AA208" i="23"/>
  <c r="AA209" i="23"/>
  <c r="AA210" i="23"/>
  <c r="AA2" i="23"/>
  <c r="AA3" i="23"/>
  <c r="AA4" i="23"/>
  <c r="AA5" i="23"/>
  <c r="AA6" i="23"/>
  <c r="AA7" i="23"/>
  <c r="AA8" i="23"/>
  <c r="AA9" i="23"/>
  <c r="AA10" i="23"/>
  <c r="AA11" i="23"/>
  <c r="AA12" i="23"/>
  <c r="AA13" i="23"/>
  <c r="AA14" i="23"/>
  <c r="AA15" i="23"/>
  <c r="AA16" i="23"/>
  <c r="AA17" i="23"/>
  <c r="AA18" i="23"/>
  <c r="AA19" i="23"/>
  <c r="AA20" i="23"/>
  <c r="AA21" i="23"/>
  <c r="AA22" i="23"/>
  <c r="AA23" i="23"/>
  <c r="AA24" i="23"/>
  <c r="AA25" i="23"/>
  <c r="AA26" i="23"/>
  <c r="AA27" i="23"/>
  <c r="AA28" i="23"/>
  <c r="AA29" i="23"/>
  <c r="AA30" i="23"/>
  <c r="AA31" i="23"/>
  <c r="AA32" i="23"/>
  <c r="AA33" i="23"/>
  <c r="AA34" i="23"/>
  <c r="AA35" i="23"/>
  <c r="AA36" i="23"/>
  <c r="AA37" i="23"/>
  <c r="AA38" i="23"/>
  <c r="AA39" i="23"/>
  <c r="AA40" i="23"/>
  <c r="AA41" i="23"/>
  <c r="AA42" i="23"/>
  <c r="AA43" i="23"/>
  <c r="AA44" i="23"/>
  <c r="AA45" i="23"/>
  <c r="AA46" i="23"/>
  <c r="AA47" i="23"/>
  <c r="AA48" i="23"/>
  <c r="AA49" i="23"/>
  <c r="AA50" i="23"/>
  <c r="AA51" i="23"/>
  <c r="AA52" i="23"/>
  <c r="AA53" i="23"/>
  <c r="AA54" i="23"/>
  <c r="AA55" i="23"/>
  <c r="AA56" i="23"/>
  <c r="AA57" i="23"/>
  <c r="AA58" i="23"/>
  <c r="AA59" i="23"/>
  <c r="AA60" i="23"/>
  <c r="AA61" i="23"/>
  <c r="AA62" i="23"/>
  <c r="AA63" i="23"/>
  <c r="AA64" i="23"/>
  <c r="AA65" i="23"/>
  <c r="AA66" i="23"/>
  <c r="AA67" i="23"/>
  <c r="AA68" i="23"/>
  <c r="AA69" i="23"/>
  <c r="AA70" i="23"/>
  <c r="AA71" i="23"/>
  <c r="AA72" i="23"/>
  <c r="AA73" i="23"/>
  <c r="AA74" i="23"/>
  <c r="AA75" i="23"/>
  <c r="AA76" i="23"/>
  <c r="AA77" i="23"/>
  <c r="AA78" i="23"/>
  <c r="AA79" i="23"/>
  <c r="AA80" i="23"/>
  <c r="AA81" i="23"/>
  <c r="AA82" i="23"/>
  <c r="AA83" i="23"/>
  <c r="AA84" i="23"/>
  <c r="AA85" i="23"/>
  <c r="AA86" i="23"/>
  <c r="AA87" i="23"/>
  <c r="AA88" i="23"/>
  <c r="AA89" i="23"/>
  <c r="AA90" i="23"/>
  <c r="AA91" i="23"/>
  <c r="AA92" i="23"/>
  <c r="AA93" i="23"/>
  <c r="AA94" i="23"/>
  <c r="AA95" i="23"/>
  <c r="AA96" i="23"/>
  <c r="AA97" i="23"/>
  <c r="AA98" i="23"/>
  <c r="AA99" i="23"/>
  <c r="AA100" i="23"/>
  <c r="AA101" i="23"/>
  <c r="AA102" i="23"/>
  <c r="AA103" i="23"/>
  <c r="AA104" i="23"/>
  <c r="AA105" i="23"/>
  <c r="AA106" i="23"/>
  <c r="AA107" i="23"/>
  <c r="AA108" i="23"/>
  <c r="AA109" i="23"/>
  <c r="AA110" i="23"/>
  <c r="AA111" i="23"/>
  <c r="AA112" i="23"/>
  <c r="AA113" i="23"/>
  <c r="AA114" i="23"/>
  <c r="AA115" i="23"/>
  <c r="AA116" i="23"/>
  <c r="AA117" i="23"/>
  <c r="AA118" i="23"/>
  <c r="AA119" i="23"/>
  <c r="AA120" i="23"/>
  <c r="AA121" i="23"/>
  <c r="AA122" i="23"/>
  <c r="AA123" i="23"/>
  <c r="AA124" i="23"/>
  <c r="AA125" i="23"/>
  <c r="AA126" i="23"/>
  <c r="AA127" i="23"/>
  <c r="AA128" i="23"/>
  <c r="AA129" i="23"/>
  <c r="AA130" i="23"/>
  <c r="AA131" i="23"/>
  <c r="AA132" i="23"/>
  <c r="AA133" i="23"/>
  <c r="AA134" i="23"/>
  <c r="AA135" i="23"/>
  <c r="AA136" i="23"/>
  <c r="AA137" i="23"/>
  <c r="AA138" i="23"/>
  <c r="AA139" i="23"/>
  <c r="AA140" i="23"/>
  <c r="AA141" i="23"/>
  <c r="AA142" i="23"/>
  <c r="AA143" i="23"/>
  <c r="AA144" i="23"/>
  <c r="AA145" i="23"/>
  <c r="AA146" i="23"/>
  <c r="AA147" i="23"/>
  <c r="AA148" i="23"/>
  <c r="AA149" i="23"/>
  <c r="AA150" i="23"/>
  <c r="AA151" i="23"/>
  <c r="AA152" i="23"/>
  <c r="AA153" i="23"/>
  <c r="AA154" i="23"/>
  <c r="AA155" i="23"/>
  <c r="AA156" i="23"/>
  <c r="AA157" i="23"/>
  <c r="AA158" i="23"/>
  <c r="AA159" i="23"/>
  <c r="AA160" i="23"/>
  <c r="AA161" i="23"/>
  <c r="AA162" i="23"/>
  <c r="AA163" i="23"/>
  <c r="AA164" i="23"/>
  <c r="AA165" i="23"/>
  <c r="AA166" i="23"/>
  <c r="AA167" i="23"/>
  <c r="AA168" i="23"/>
  <c r="AA169" i="23"/>
  <c r="AA170" i="23"/>
  <c r="AA171" i="23"/>
  <c r="AA172" i="23"/>
  <c r="AA173" i="23"/>
  <c r="AA174" i="23"/>
  <c r="AA175" i="23"/>
  <c r="AA176" i="23"/>
  <c r="AA177" i="23"/>
  <c r="AA178" i="23"/>
  <c r="AA179" i="23"/>
  <c r="AA180" i="23"/>
  <c r="AA181" i="23"/>
  <c r="AA182" i="23"/>
  <c r="AA183" i="23"/>
  <c r="AA184" i="23"/>
  <c r="AA185" i="23"/>
  <c r="AA186" i="23"/>
  <c r="AA187" i="23"/>
  <c r="AA188" i="23"/>
  <c r="AA189" i="23"/>
  <c r="AA190" i="23"/>
  <c r="AA191" i="23"/>
  <c r="AA192" i="23"/>
  <c r="AA193" i="23"/>
  <c r="AA194" i="23"/>
  <c r="AA195" i="23"/>
  <c r="AA196" i="23"/>
  <c r="AA197" i="23"/>
  <c r="AA198" i="23"/>
  <c r="AA199" i="23"/>
  <c r="AA200" i="23"/>
  <c r="AA201" i="23"/>
  <c r="AA202" i="23"/>
  <c r="AA203" i="23"/>
  <c r="AA204" i="23"/>
  <c r="AA205" i="23"/>
  <c r="AA206" i="23"/>
  <c r="AA207" i="23"/>
  <c r="AA211" i="23"/>
  <c r="AA213" i="23"/>
  <c r="AA214" i="23"/>
  <c r="AA215" i="23"/>
  <c r="R212" i="20"/>
  <c r="W104" i="21"/>
  <c r="Z212" i="23"/>
  <c r="Z208" i="23"/>
  <c r="Z209" i="23"/>
  <c r="Z210" i="23"/>
  <c r="Z2" i="23"/>
  <c r="Z3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2" i="23"/>
  <c r="Z43" i="23"/>
  <c r="Z44" i="23"/>
  <c r="Z45" i="23"/>
  <c r="Z46" i="23"/>
  <c r="Z47" i="23"/>
  <c r="Z48" i="23"/>
  <c r="Z49" i="23"/>
  <c r="Z50" i="23"/>
  <c r="Z51" i="23"/>
  <c r="Z52" i="23"/>
  <c r="Z53" i="23"/>
  <c r="Z54" i="23"/>
  <c r="Z55" i="23"/>
  <c r="Z56" i="23"/>
  <c r="Z57" i="23"/>
  <c r="Z58" i="23"/>
  <c r="Z59" i="23"/>
  <c r="Z60" i="23"/>
  <c r="Z61" i="23"/>
  <c r="Z62" i="23"/>
  <c r="Z63" i="23"/>
  <c r="Z64" i="23"/>
  <c r="Z65" i="23"/>
  <c r="Z66" i="23"/>
  <c r="Z67" i="23"/>
  <c r="Z68" i="23"/>
  <c r="Z69" i="23"/>
  <c r="Z70" i="23"/>
  <c r="Z71" i="23"/>
  <c r="Z72" i="23"/>
  <c r="Z73" i="23"/>
  <c r="Z74" i="23"/>
  <c r="Z75" i="23"/>
  <c r="Z76" i="23"/>
  <c r="Z77" i="23"/>
  <c r="Z78" i="23"/>
  <c r="Z79" i="23"/>
  <c r="Z80" i="23"/>
  <c r="Z81" i="23"/>
  <c r="Z82" i="23"/>
  <c r="Z83" i="23"/>
  <c r="Z84" i="23"/>
  <c r="Z85" i="23"/>
  <c r="Z86" i="23"/>
  <c r="Z87" i="23"/>
  <c r="Z88" i="23"/>
  <c r="Z89" i="23"/>
  <c r="Z90" i="23"/>
  <c r="Z91" i="23"/>
  <c r="Z92" i="23"/>
  <c r="Z93" i="23"/>
  <c r="Z94" i="23"/>
  <c r="Z95" i="23"/>
  <c r="Z96" i="23"/>
  <c r="Z97" i="23"/>
  <c r="Z98" i="23"/>
  <c r="Z99" i="23"/>
  <c r="Z100" i="23"/>
  <c r="Z101" i="23"/>
  <c r="Z102" i="23"/>
  <c r="Z103" i="23"/>
  <c r="Z104" i="23"/>
  <c r="Z105" i="23"/>
  <c r="Z106" i="23"/>
  <c r="Z107" i="23"/>
  <c r="Z108" i="23"/>
  <c r="Z109" i="23"/>
  <c r="Z110" i="23"/>
  <c r="Z111" i="23"/>
  <c r="Z112" i="23"/>
  <c r="Z113" i="23"/>
  <c r="Z114" i="23"/>
  <c r="Z115" i="23"/>
  <c r="Z116" i="23"/>
  <c r="Z117" i="23"/>
  <c r="Z118" i="23"/>
  <c r="Z119" i="23"/>
  <c r="Z120" i="23"/>
  <c r="Z121" i="23"/>
  <c r="Z122" i="23"/>
  <c r="Z123" i="23"/>
  <c r="Z124" i="23"/>
  <c r="Z125" i="23"/>
  <c r="Z126" i="23"/>
  <c r="Z127" i="23"/>
  <c r="Z128" i="23"/>
  <c r="Z129" i="23"/>
  <c r="Z130" i="23"/>
  <c r="Z131" i="23"/>
  <c r="Z132" i="23"/>
  <c r="Z133" i="23"/>
  <c r="Z134" i="23"/>
  <c r="Z135" i="23"/>
  <c r="Z136" i="23"/>
  <c r="Z137" i="23"/>
  <c r="Z138" i="23"/>
  <c r="Z139" i="23"/>
  <c r="Z140" i="23"/>
  <c r="Z141" i="23"/>
  <c r="Z142" i="23"/>
  <c r="Z143" i="23"/>
  <c r="Z144" i="23"/>
  <c r="Z145" i="23"/>
  <c r="Z146" i="23"/>
  <c r="Z147" i="23"/>
  <c r="Z148" i="23"/>
  <c r="Z149" i="23"/>
  <c r="Z150" i="23"/>
  <c r="Z151" i="23"/>
  <c r="Z152" i="23"/>
  <c r="Z153" i="23"/>
  <c r="Z154" i="23"/>
  <c r="Z155" i="23"/>
  <c r="Z156" i="23"/>
  <c r="Z157" i="23"/>
  <c r="Z158" i="23"/>
  <c r="Z159" i="23"/>
  <c r="Z160" i="23"/>
  <c r="Z161" i="23"/>
  <c r="Z162" i="23"/>
  <c r="Z163" i="23"/>
  <c r="Z164" i="23"/>
  <c r="Z165" i="23"/>
  <c r="Z166" i="23"/>
  <c r="Z167" i="23"/>
  <c r="Z168" i="23"/>
  <c r="Z169" i="23"/>
  <c r="Z170" i="23"/>
  <c r="Z171" i="23"/>
  <c r="Z172" i="23"/>
  <c r="Z173" i="23"/>
  <c r="Z174" i="23"/>
  <c r="Z175" i="23"/>
  <c r="Z176" i="23"/>
  <c r="Z177" i="23"/>
  <c r="Z178" i="23"/>
  <c r="Z179" i="23"/>
  <c r="Z180" i="23"/>
  <c r="Z181" i="23"/>
  <c r="Z182" i="23"/>
  <c r="Z183" i="23"/>
  <c r="Z184" i="23"/>
  <c r="Z185" i="23"/>
  <c r="Z186" i="23"/>
  <c r="Z187" i="23"/>
  <c r="Z188" i="23"/>
  <c r="Z189" i="23"/>
  <c r="Z190" i="23"/>
  <c r="Z191" i="23"/>
  <c r="Z192" i="23"/>
  <c r="Z193" i="23"/>
  <c r="Z194" i="23"/>
  <c r="Z195" i="23"/>
  <c r="Z196" i="23"/>
  <c r="Z197" i="23"/>
  <c r="Z198" i="23"/>
  <c r="Z199" i="23"/>
  <c r="Z200" i="23"/>
  <c r="Z201" i="23"/>
  <c r="Z202" i="23"/>
  <c r="Z203" i="23"/>
  <c r="Z204" i="23"/>
  <c r="Z205" i="23"/>
  <c r="Z206" i="23"/>
  <c r="Z207" i="23"/>
  <c r="Z211" i="23"/>
  <c r="Z213" i="23"/>
  <c r="Z214" i="23"/>
  <c r="Z215" i="23"/>
  <c r="Q212" i="20"/>
  <c r="V104" i="21"/>
  <c r="Y212" i="23"/>
  <c r="Y208" i="23"/>
  <c r="Y209" i="23"/>
  <c r="Y210" i="23"/>
  <c r="Y2" i="23"/>
  <c r="Y3" i="23"/>
  <c r="Y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Y46" i="23"/>
  <c r="Y47" i="23"/>
  <c r="Y48" i="23"/>
  <c r="Y49" i="23"/>
  <c r="Y50" i="23"/>
  <c r="Y51" i="23"/>
  <c r="Y52" i="23"/>
  <c r="Y53" i="23"/>
  <c r="Y54" i="23"/>
  <c r="Y55" i="23"/>
  <c r="Y56" i="23"/>
  <c r="Y57" i="23"/>
  <c r="Y58" i="23"/>
  <c r="Y59" i="23"/>
  <c r="Y60" i="23"/>
  <c r="Y61" i="23"/>
  <c r="Y62" i="23"/>
  <c r="Y63" i="23"/>
  <c r="Y64" i="23"/>
  <c r="Y65" i="23"/>
  <c r="Y66" i="23"/>
  <c r="Y67" i="23"/>
  <c r="Y68" i="23"/>
  <c r="Y69" i="23"/>
  <c r="Y70" i="23"/>
  <c r="Y71" i="23"/>
  <c r="Y72" i="23"/>
  <c r="Y73" i="23"/>
  <c r="Y74" i="23"/>
  <c r="Y75" i="23"/>
  <c r="Y76" i="23"/>
  <c r="Y77" i="23"/>
  <c r="Y78" i="23"/>
  <c r="Y79" i="23"/>
  <c r="Y80" i="23"/>
  <c r="Y81" i="23"/>
  <c r="Y82" i="23"/>
  <c r="Y83" i="23"/>
  <c r="Y84" i="23"/>
  <c r="Y85" i="23"/>
  <c r="Y86" i="23"/>
  <c r="Y87" i="23"/>
  <c r="Y88" i="23"/>
  <c r="Y89" i="23"/>
  <c r="Y90" i="23"/>
  <c r="Y91" i="23"/>
  <c r="Y92" i="23"/>
  <c r="Y93" i="23"/>
  <c r="Y94" i="23"/>
  <c r="Y95" i="23"/>
  <c r="Y96" i="23"/>
  <c r="Y97" i="23"/>
  <c r="Y98" i="23"/>
  <c r="Y99" i="23"/>
  <c r="Y100" i="23"/>
  <c r="Y101" i="23"/>
  <c r="Y102" i="23"/>
  <c r="Y103" i="23"/>
  <c r="Y104" i="23"/>
  <c r="Y105" i="23"/>
  <c r="Y106" i="23"/>
  <c r="Y107" i="23"/>
  <c r="Y108" i="23"/>
  <c r="Y109" i="23"/>
  <c r="Y110" i="23"/>
  <c r="Y111" i="23"/>
  <c r="Y112" i="23"/>
  <c r="Y113" i="23"/>
  <c r="Y114" i="23"/>
  <c r="Y115" i="23"/>
  <c r="Y116" i="23"/>
  <c r="Y117" i="23"/>
  <c r="Y118" i="23"/>
  <c r="Y119" i="23"/>
  <c r="Y120" i="23"/>
  <c r="Y121" i="23"/>
  <c r="Y122" i="23"/>
  <c r="Y123" i="23"/>
  <c r="Y124" i="23"/>
  <c r="Y125" i="23"/>
  <c r="Y126" i="23"/>
  <c r="Y127" i="23"/>
  <c r="Y128" i="23"/>
  <c r="Y129" i="23"/>
  <c r="Y130" i="23"/>
  <c r="Y131" i="23"/>
  <c r="Y132" i="23"/>
  <c r="Y133" i="23"/>
  <c r="Y134" i="23"/>
  <c r="Y135" i="23"/>
  <c r="Y136" i="23"/>
  <c r="Y137" i="23"/>
  <c r="Y138" i="23"/>
  <c r="Y139" i="23"/>
  <c r="Y140" i="23"/>
  <c r="Y141" i="23"/>
  <c r="Y142" i="23"/>
  <c r="Y143" i="23"/>
  <c r="Y144" i="23"/>
  <c r="Y145" i="23"/>
  <c r="Y146" i="23"/>
  <c r="Y147" i="23"/>
  <c r="Y148" i="23"/>
  <c r="Y149" i="23"/>
  <c r="Y150" i="23"/>
  <c r="Y151" i="23"/>
  <c r="Y152" i="23"/>
  <c r="Y153" i="23"/>
  <c r="Y154" i="23"/>
  <c r="Y155" i="23"/>
  <c r="Y156" i="23"/>
  <c r="Y157" i="23"/>
  <c r="Y158" i="23"/>
  <c r="Y159" i="23"/>
  <c r="Y160" i="23"/>
  <c r="Y161" i="23"/>
  <c r="Y162" i="23"/>
  <c r="Y163" i="23"/>
  <c r="Y164" i="23"/>
  <c r="Y165" i="23"/>
  <c r="Y166" i="23"/>
  <c r="Y167" i="23"/>
  <c r="Y168" i="23"/>
  <c r="Y169" i="23"/>
  <c r="Y170" i="23"/>
  <c r="Y171" i="23"/>
  <c r="Y172" i="23"/>
  <c r="Y173" i="23"/>
  <c r="Y174" i="23"/>
  <c r="Y175" i="23"/>
  <c r="Y176" i="23"/>
  <c r="Y177" i="23"/>
  <c r="Y178" i="23"/>
  <c r="Y179" i="23"/>
  <c r="Y180" i="23"/>
  <c r="Y181" i="23"/>
  <c r="Y182" i="23"/>
  <c r="Y183" i="23"/>
  <c r="Y184" i="23"/>
  <c r="Y185" i="23"/>
  <c r="Y186" i="23"/>
  <c r="Y187" i="23"/>
  <c r="Y188" i="23"/>
  <c r="Y189" i="23"/>
  <c r="Y190" i="23"/>
  <c r="Y191" i="23"/>
  <c r="Y192" i="23"/>
  <c r="Y193" i="23"/>
  <c r="Y194" i="23"/>
  <c r="Y195" i="23"/>
  <c r="Y196" i="23"/>
  <c r="Y197" i="23"/>
  <c r="Y198" i="23"/>
  <c r="Y199" i="23"/>
  <c r="Y200" i="23"/>
  <c r="Y201" i="23"/>
  <c r="Y202" i="23"/>
  <c r="Y203" i="23"/>
  <c r="Y204" i="23"/>
  <c r="Y205" i="23"/>
  <c r="Y206" i="23"/>
  <c r="Y207" i="23"/>
  <c r="Y211" i="23"/>
  <c r="Y213" i="23"/>
  <c r="Y214" i="23"/>
  <c r="Y215" i="23"/>
  <c r="P212" i="20"/>
  <c r="U104" i="21"/>
  <c r="X212" i="23"/>
  <c r="X208" i="23"/>
  <c r="X209" i="23"/>
  <c r="X210" i="23"/>
  <c r="X2" i="23"/>
  <c r="X3" i="23"/>
  <c r="X4" i="23"/>
  <c r="X5" i="23"/>
  <c r="X6" i="23"/>
  <c r="X7" i="23"/>
  <c r="X8" i="23"/>
  <c r="X9" i="23"/>
  <c r="X10" i="23"/>
  <c r="X11" i="23"/>
  <c r="X12" i="23"/>
  <c r="X1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41" i="23"/>
  <c r="X42" i="23"/>
  <c r="X43" i="23"/>
  <c r="X44" i="23"/>
  <c r="X45" i="23"/>
  <c r="X46" i="23"/>
  <c r="X47" i="23"/>
  <c r="X48" i="23"/>
  <c r="X49" i="23"/>
  <c r="X50" i="23"/>
  <c r="X51" i="23"/>
  <c r="X52" i="23"/>
  <c r="X53" i="23"/>
  <c r="X54" i="23"/>
  <c r="X55" i="23"/>
  <c r="X56" i="23"/>
  <c r="X57" i="23"/>
  <c r="X58" i="23"/>
  <c r="X59" i="23"/>
  <c r="X60" i="23"/>
  <c r="X61" i="23"/>
  <c r="X62" i="23"/>
  <c r="X63" i="23"/>
  <c r="X64" i="23"/>
  <c r="X65" i="23"/>
  <c r="X66" i="23"/>
  <c r="X67" i="23"/>
  <c r="X68" i="23"/>
  <c r="X69" i="23"/>
  <c r="X70" i="23"/>
  <c r="X71" i="23"/>
  <c r="X72" i="23"/>
  <c r="X73" i="23"/>
  <c r="X74" i="23"/>
  <c r="X75" i="23"/>
  <c r="X76" i="23"/>
  <c r="X77" i="23"/>
  <c r="X78" i="23"/>
  <c r="X79" i="23"/>
  <c r="X80" i="23"/>
  <c r="X81" i="23"/>
  <c r="X82" i="23"/>
  <c r="X83" i="23"/>
  <c r="X84" i="23"/>
  <c r="X85" i="23"/>
  <c r="X86" i="23"/>
  <c r="X87" i="23"/>
  <c r="X88" i="23"/>
  <c r="X89" i="23"/>
  <c r="X90" i="23"/>
  <c r="X91" i="23"/>
  <c r="X92" i="23"/>
  <c r="X93" i="23"/>
  <c r="X94" i="23"/>
  <c r="X95" i="23"/>
  <c r="X96" i="23"/>
  <c r="X97" i="23"/>
  <c r="X98" i="23"/>
  <c r="X99" i="23"/>
  <c r="X100" i="23"/>
  <c r="X101" i="23"/>
  <c r="X102" i="23"/>
  <c r="X103" i="23"/>
  <c r="X104" i="23"/>
  <c r="X105" i="23"/>
  <c r="X106" i="23"/>
  <c r="X107" i="23"/>
  <c r="X108" i="23"/>
  <c r="X109" i="23"/>
  <c r="X110" i="23"/>
  <c r="X111" i="23"/>
  <c r="X112" i="23"/>
  <c r="X113" i="23"/>
  <c r="X114" i="23"/>
  <c r="X115" i="23"/>
  <c r="X116" i="23"/>
  <c r="X117" i="23"/>
  <c r="X118" i="23"/>
  <c r="X119" i="23"/>
  <c r="X120" i="23"/>
  <c r="X121" i="23"/>
  <c r="X122" i="23"/>
  <c r="X123" i="23"/>
  <c r="X124" i="23"/>
  <c r="X125" i="23"/>
  <c r="X126" i="23"/>
  <c r="X127" i="23"/>
  <c r="X128" i="23"/>
  <c r="X129" i="23"/>
  <c r="X130" i="23"/>
  <c r="X131" i="23"/>
  <c r="X132" i="23"/>
  <c r="X133" i="23"/>
  <c r="X134" i="23"/>
  <c r="X135" i="23"/>
  <c r="X136" i="23"/>
  <c r="X137" i="23"/>
  <c r="X138" i="23"/>
  <c r="X139" i="23"/>
  <c r="X140" i="23"/>
  <c r="X141" i="23"/>
  <c r="X142" i="23"/>
  <c r="X143" i="23"/>
  <c r="X144" i="23"/>
  <c r="X145" i="23"/>
  <c r="X146" i="23"/>
  <c r="X147" i="23"/>
  <c r="X148" i="23"/>
  <c r="X149" i="23"/>
  <c r="X150" i="23"/>
  <c r="X151" i="23"/>
  <c r="X152" i="23"/>
  <c r="X153" i="23"/>
  <c r="X154" i="23"/>
  <c r="X155" i="23"/>
  <c r="X156" i="23"/>
  <c r="X157" i="23"/>
  <c r="X158" i="23"/>
  <c r="X159" i="23"/>
  <c r="X160" i="23"/>
  <c r="X161" i="23"/>
  <c r="X162" i="23"/>
  <c r="X163" i="23"/>
  <c r="X164" i="23"/>
  <c r="X165" i="23"/>
  <c r="X166" i="23"/>
  <c r="X167" i="23"/>
  <c r="X168" i="23"/>
  <c r="X169" i="23"/>
  <c r="X170" i="23"/>
  <c r="X171" i="23"/>
  <c r="X172" i="23"/>
  <c r="X173" i="23"/>
  <c r="X174" i="23"/>
  <c r="X175" i="23"/>
  <c r="X176" i="23"/>
  <c r="X177" i="23"/>
  <c r="X178" i="23"/>
  <c r="X179" i="23"/>
  <c r="X180" i="23"/>
  <c r="X181" i="23"/>
  <c r="X182" i="23"/>
  <c r="X183" i="23"/>
  <c r="X184" i="23"/>
  <c r="X185" i="23"/>
  <c r="X186" i="23"/>
  <c r="X187" i="23"/>
  <c r="X188" i="23"/>
  <c r="X189" i="23"/>
  <c r="X190" i="23"/>
  <c r="X191" i="23"/>
  <c r="X192" i="23"/>
  <c r="X193" i="23"/>
  <c r="X194" i="23"/>
  <c r="X195" i="23"/>
  <c r="X196" i="23"/>
  <c r="X197" i="23"/>
  <c r="X198" i="23"/>
  <c r="X199" i="23"/>
  <c r="X200" i="23"/>
  <c r="X201" i="23"/>
  <c r="X202" i="23"/>
  <c r="X203" i="23"/>
  <c r="X204" i="23"/>
  <c r="X205" i="23"/>
  <c r="X206" i="23"/>
  <c r="X207" i="23"/>
  <c r="X211" i="23"/>
  <c r="X213" i="23"/>
  <c r="X214" i="23"/>
  <c r="X215" i="23"/>
  <c r="O212" i="20"/>
  <c r="T104" i="21"/>
  <c r="W212" i="23"/>
  <c r="W208" i="23"/>
  <c r="W209" i="23"/>
  <c r="W210" i="23"/>
  <c r="W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81" i="23"/>
  <c r="W82" i="23"/>
  <c r="W83" i="23"/>
  <c r="W84" i="23"/>
  <c r="W85" i="23"/>
  <c r="W86" i="23"/>
  <c r="W87" i="23"/>
  <c r="W88" i="23"/>
  <c r="W89" i="23"/>
  <c r="W90" i="23"/>
  <c r="W91" i="23"/>
  <c r="W92" i="23"/>
  <c r="W93" i="23"/>
  <c r="W94" i="23"/>
  <c r="W95" i="23"/>
  <c r="W96" i="23"/>
  <c r="W97" i="23"/>
  <c r="W98" i="23"/>
  <c r="W99" i="23"/>
  <c r="W100" i="23"/>
  <c r="W101" i="23"/>
  <c r="W102" i="23"/>
  <c r="W103" i="23"/>
  <c r="W104" i="23"/>
  <c r="W105" i="23"/>
  <c r="W106" i="23"/>
  <c r="W107" i="23"/>
  <c r="W108" i="23"/>
  <c r="W109" i="23"/>
  <c r="W110" i="23"/>
  <c r="W111" i="23"/>
  <c r="W112" i="23"/>
  <c r="W113" i="23"/>
  <c r="W114" i="23"/>
  <c r="W115" i="23"/>
  <c r="W116" i="23"/>
  <c r="W117" i="23"/>
  <c r="W118" i="23"/>
  <c r="W119" i="23"/>
  <c r="W120" i="23"/>
  <c r="W121" i="23"/>
  <c r="W122" i="23"/>
  <c r="W123" i="23"/>
  <c r="W124" i="23"/>
  <c r="W125" i="23"/>
  <c r="W126" i="23"/>
  <c r="W127" i="23"/>
  <c r="W128" i="23"/>
  <c r="W129" i="23"/>
  <c r="W130" i="23"/>
  <c r="W131" i="23"/>
  <c r="W132" i="23"/>
  <c r="W133" i="23"/>
  <c r="W134" i="23"/>
  <c r="W135" i="23"/>
  <c r="W136" i="23"/>
  <c r="W137" i="23"/>
  <c r="W138" i="23"/>
  <c r="W139" i="23"/>
  <c r="W140" i="23"/>
  <c r="W141" i="23"/>
  <c r="W142" i="23"/>
  <c r="W143" i="23"/>
  <c r="W144" i="23"/>
  <c r="W145" i="23"/>
  <c r="W146" i="23"/>
  <c r="W147" i="23"/>
  <c r="W148" i="23"/>
  <c r="W149" i="23"/>
  <c r="W150" i="23"/>
  <c r="W151" i="23"/>
  <c r="W152" i="23"/>
  <c r="W153" i="23"/>
  <c r="W154" i="23"/>
  <c r="W155" i="23"/>
  <c r="W156" i="23"/>
  <c r="W157" i="23"/>
  <c r="W158" i="23"/>
  <c r="W159" i="23"/>
  <c r="W160" i="23"/>
  <c r="W161" i="23"/>
  <c r="W162" i="23"/>
  <c r="W163" i="23"/>
  <c r="W164" i="23"/>
  <c r="W165" i="23"/>
  <c r="W166" i="23"/>
  <c r="W167" i="23"/>
  <c r="W168" i="23"/>
  <c r="W169" i="23"/>
  <c r="W170" i="23"/>
  <c r="W171" i="23"/>
  <c r="W172" i="23"/>
  <c r="W173" i="23"/>
  <c r="W174" i="23"/>
  <c r="W175" i="23"/>
  <c r="W176" i="23"/>
  <c r="W177" i="23"/>
  <c r="W178" i="23"/>
  <c r="W179" i="23"/>
  <c r="W180" i="23"/>
  <c r="W181" i="23"/>
  <c r="W182" i="23"/>
  <c r="W183" i="23"/>
  <c r="W184" i="23"/>
  <c r="W185" i="23"/>
  <c r="W186" i="23"/>
  <c r="W187" i="23"/>
  <c r="W188" i="23"/>
  <c r="W189" i="23"/>
  <c r="W190" i="23"/>
  <c r="W191" i="23"/>
  <c r="W192" i="23"/>
  <c r="W193" i="23"/>
  <c r="W194" i="23"/>
  <c r="W195" i="23"/>
  <c r="W196" i="23"/>
  <c r="W197" i="23"/>
  <c r="W198" i="23"/>
  <c r="W199" i="23"/>
  <c r="W200" i="23"/>
  <c r="W201" i="23"/>
  <c r="W202" i="23"/>
  <c r="W203" i="23"/>
  <c r="W204" i="23"/>
  <c r="W205" i="23"/>
  <c r="W206" i="23"/>
  <c r="W207" i="23"/>
  <c r="W211" i="23"/>
  <c r="W213" i="23"/>
  <c r="W214" i="23"/>
  <c r="W215" i="23"/>
  <c r="N212" i="20"/>
  <c r="S104" i="21"/>
  <c r="V212" i="23"/>
  <c r="V208" i="23"/>
  <c r="V209" i="23"/>
  <c r="V210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63" i="23"/>
  <c r="V64" i="23"/>
  <c r="V65" i="23"/>
  <c r="V66" i="23"/>
  <c r="V67" i="23"/>
  <c r="V68" i="23"/>
  <c r="V69" i="23"/>
  <c r="V70" i="23"/>
  <c r="V71" i="23"/>
  <c r="V72" i="23"/>
  <c r="V73" i="23"/>
  <c r="V74" i="23"/>
  <c r="V75" i="23"/>
  <c r="V76" i="23"/>
  <c r="V77" i="23"/>
  <c r="V78" i="23"/>
  <c r="V79" i="23"/>
  <c r="V80" i="23"/>
  <c r="V81" i="23"/>
  <c r="V82" i="23"/>
  <c r="V83" i="23"/>
  <c r="V84" i="23"/>
  <c r="V85" i="23"/>
  <c r="V86" i="23"/>
  <c r="V87" i="23"/>
  <c r="V88" i="23"/>
  <c r="V89" i="23"/>
  <c r="V90" i="23"/>
  <c r="V91" i="23"/>
  <c r="V92" i="23"/>
  <c r="V93" i="23"/>
  <c r="V94" i="23"/>
  <c r="V95" i="23"/>
  <c r="V96" i="23"/>
  <c r="V97" i="23"/>
  <c r="V98" i="23"/>
  <c r="V99" i="23"/>
  <c r="V100" i="23"/>
  <c r="V101" i="23"/>
  <c r="V102" i="23"/>
  <c r="V103" i="23"/>
  <c r="V104" i="23"/>
  <c r="V105" i="23"/>
  <c r="V106" i="23"/>
  <c r="V107" i="23"/>
  <c r="V108" i="23"/>
  <c r="V109" i="23"/>
  <c r="V110" i="23"/>
  <c r="V111" i="23"/>
  <c r="V112" i="23"/>
  <c r="V113" i="23"/>
  <c r="V114" i="23"/>
  <c r="V115" i="23"/>
  <c r="V116" i="23"/>
  <c r="V117" i="23"/>
  <c r="V118" i="23"/>
  <c r="V119" i="23"/>
  <c r="V120" i="23"/>
  <c r="V121" i="23"/>
  <c r="V122" i="23"/>
  <c r="V123" i="23"/>
  <c r="V124" i="23"/>
  <c r="V125" i="23"/>
  <c r="V126" i="23"/>
  <c r="V127" i="23"/>
  <c r="V128" i="23"/>
  <c r="V129" i="23"/>
  <c r="V130" i="23"/>
  <c r="V131" i="23"/>
  <c r="V132" i="23"/>
  <c r="V133" i="23"/>
  <c r="V134" i="23"/>
  <c r="V135" i="23"/>
  <c r="V136" i="23"/>
  <c r="V137" i="23"/>
  <c r="V138" i="23"/>
  <c r="V139" i="23"/>
  <c r="V140" i="23"/>
  <c r="V141" i="23"/>
  <c r="V142" i="23"/>
  <c r="V143" i="23"/>
  <c r="V144" i="23"/>
  <c r="V145" i="23"/>
  <c r="V146" i="23"/>
  <c r="V147" i="23"/>
  <c r="V148" i="23"/>
  <c r="V149" i="23"/>
  <c r="V150" i="23"/>
  <c r="V151" i="23"/>
  <c r="V152" i="23"/>
  <c r="V153" i="23"/>
  <c r="V154" i="23"/>
  <c r="V155" i="23"/>
  <c r="V156" i="23"/>
  <c r="V157" i="23"/>
  <c r="V158" i="23"/>
  <c r="V159" i="23"/>
  <c r="V160" i="23"/>
  <c r="V161" i="23"/>
  <c r="V162" i="23"/>
  <c r="V163" i="23"/>
  <c r="V164" i="23"/>
  <c r="V165" i="23"/>
  <c r="V166" i="23"/>
  <c r="V167" i="23"/>
  <c r="V168" i="23"/>
  <c r="V169" i="23"/>
  <c r="V170" i="23"/>
  <c r="V171" i="23"/>
  <c r="V172" i="23"/>
  <c r="V173" i="23"/>
  <c r="V174" i="23"/>
  <c r="V175" i="23"/>
  <c r="V176" i="23"/>
  <c r="V177" i="23"/>
  <c r="V178" i="23"/>
  <c r="V179" i="23"/>
  <c r="V180" i="23"/>
  <c r="V181" i="23"/>
  <c r="V182" i="23"/>
  <c r="V183" i="23"/>
  <c r="V184" i="23"/>
  <c r="V185" i="23"/>
  <c r="V186" i="23"/>
  <c r="V187" i="23"/>
  <c r="V188" i="23"/>
  <c r="V189" i="23"/>
  <c r="V190" i="23"/>
  <c r="V191" i="23"/>
  <c r="V192" i="23"/>
  <c r="V193" i="23"/>
  <c r="V194" i="23"/>
  <c r="V195" i="23"/>
  <c r="V196" i="23"/>
  <c r="V197" i="23"/>
  <c r="V198" i="23"/>
  <c r="V199" i="23"/>
  <c r="V200" i="23"/>
  <c r="V201" i="23"/>
  <c r="V202" i="23"/>
  <c r="V203" i="23"/>
  <c r="V204" i="23"/>
  <c r="V205" i="23"/>
  <c r="V206" i="23"/>
  <c r="V207" i="23"/>
  <c r="V211" i="23"/>
  <c r="V213" i="23"/>
  <c r="V214" i="23"/>
  <c r="V215" i="23"/>
  <c r="M212" i="20"/>
  <c r="R104" i="21"/>
  <c r="U212" i="23"/>
  <c r="U208" i="23"/>
  <c r="U209" i="23"/>
  <c r="U210" i="23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11" i="23"/>
  <c r="U213" i="23"/>
  <c r="U214" i="23"/>
  <c r="U215" i="23"/>
  <c r="L212" i="20"/>
  <c r="Q104" i="21"/>
  <c r="T212" i="23"/>
  <c r="T208" i="23"/>
  <c r="T209" i="23"/>
  <c r="T210" i="23"/>
  <c r="T2" i="23"/>
  <c r="T3" i="23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T46" i="23"/>
  <c r="T47" i="23"/>
  <c r="T48" i="23"/>
  <c r="T49" i="23"/>
  <c r="T50" i="23"/>
  <c r="T51" i="23"/>
  <c r="T52" i="23"/>
  <c r="T53" i="23"/>
  <c r="T54" i="23"/>
  <c r="T55" i="23"/>
  <c r="T56" i="23"/>
  <c r="T57" i="23"/>
  <c r="T58" i="23"/>
  <c r="T59" i="23"/>
  <c r="T60" i="23"/>
  <c r="T61" i="23"/>
  <c r="T62" i="23"/>
  <c r="T63" i="23"/>
  <c r="T64" i="23"/>
  <c r="T65" i="23"/>
  <c r="T66" i="23"/>
  <c r="T67" i="23"/>
  <c r="T68" i="23"/>
  <c r="T69" i="23"/>
  <c r="T70" i="23"/>
  <c r="T71" i="23"/>
  <c r="T72" i="23"/>
  <c r="T73" i="23"/>
  <c r="T74" i="23"/>
  <c r="T75" i="23"/>
  <c r="T76" i="23"/>
  <c r="T77" i="23"/>
  <c r="T78" i="23"/>
  <c r="T79" i="23"/>
  <c r="T80" i="23"/>
  <c r="T81" i="23"/>
  <c r="T82" i="23"/>
  <c r="T83" i="23"/>
  <c r="T84" i="23"/>
  <c r="T85" i="23"/>
  <c r="T86" i="23"/>
  <c r="T87" i="23"/>
  <c r="T88" i="23"/>
  <c r="T89" i="23"/>
  <c r="T90" i="23"/>
  <c r="T91" i="23"/>
  <c r="T92" i="23"/>
  <c r="T93" i="23"/>
  <c r="T94" i="23"/>
  <c r="T95" i="23"/>
  <c r="T96" i="23"/>
  <c r="T97" i="23"/>
  <c r="T98" i="23"/>
  <c r="T99" i="23"/>
  <c r="T100" i="23"/>
  <c r="T101" i="23"/>
  <c r="T102" i="23"/>
  <c r="T103" i="23"/>
  <c r="T104" i="23"/>
  <c r="T105" i="23"/>
  <c r="T106" i="23"/>
  <c r="T107" i="23"/>
  <c r="T108" i="23"/>
  <c r="T109" i="23"/>
  <c r="T110" i="23"/>
  <c r="T111" i="23"/>
  <c r="T112" i="23"/>
  <c r="T113" i="23"/>
  <c r="T114" i="23"/>
  <c r="T115" i="23"/>
  <c r="T116" i="23"/>
  <c r="T117" i="23"/>
  <c r="T118" i="23"/>
  <c r="T119" i="23"/>
  <c r="T120" i="23"/>
  <c r="T121" i="23"/>
  <c r="T122" i="23"/>
  <c r="T123" i="23"/>
  <c r="T124" i="23"/>
  <c r="T125" i="23"/>
  <c r="T126" i="23"/>
  <c r="T127" i="23"/>
  <c r="T128" i="23"/>
  <c r="T129" i="23"/>
  <c r="T130" i="23"/>
  <c r="T131" i="23"/>
  <c r="T132" i="23"/>
  <c r="T133" i="23"/>
  <c r="T134" i="23"/>
  <c r="T135" i="23"/>
  <c r="T136" i="23"/>
  <c r="T137" i="23"/>
  <c r="T138" i="23"/>
  <c r="T139" i="23"/>
  <c r="T140" i="23"/>
  <c r="T141" i="23"/>
  <c r="T142" i="23"/>
  <c r="T143" i="23"/>
  <c r="T144" i="23"/>
  <c r="T145" i="23"/>
  <c r="T146" i="23"/>
  <c r="T147" i="23"/>
  <c r="T148" i="23"/>
  <c r="T149" i="23"/>
  <c r="T150" i="23"/>
  <c r="T151" i="23"/>
  <c r="T152" i="23"/>
  <c r="T153" i="23"/>
  <c r="T154" i="23"/>
  <c r="T155" i="23"/>
  <c r="T156" i="23"/>
  <c r="T157" i="23"/>
  <c r="T158" i="23"/>
  <c r="T159" i="23"/>
  <c r="T160" i="23"/>
  <c r="T161" i="23"/>
  <c r="T162" i="23"/>
  <c r="T163" i="23"/>
  <c r="T164" i="23"/>
  <c r="T165" i="23"/>
  <c r="T166" i="23"/>
  <c r="T167" i="23"/>
  <c r="T168" i="23"/>
  <c r="T169" i="23"/>
  <c r="T170" i="23"/>
  <c r="T171" i="23"/>
  <c r="T172" i="23"/>
  <c r="T173" i="23"/>
  <c r="T174" i="23"/>
  <c r="T175" i="23"/>
  <c r="T176" i="23"/>
  <c r="T177" i="23"/>
  <c r="T178" i="23"/>
  <c r="T179" i="23"/>
  <c r="T180" i="23"/>
  <c r="T181" i="23"/>
  <c r="T182" i="23"/>
  <c r="T183" i="23"/>
  <c r="T184" i="23"/>
  <c r="T185" i="23"/>
  <c r="T186" i="23"/>
  <c r="T187" i="23"/>
  <c r="T188" i="23"/>
  <c r="T189" i="23"/>
  <c r="T190" i="23"/>
  <c r="T191" i="23"/>
  <c r="T192" i="23"/>
  <c r="T193" i="23"/>
  <c r="T194" i="23"/>
  <c r="T195" i="23"/>
  <c r="T196" i="23"/>
  <c r="T197" i="23"/>
  <c r="T198" i="23"/>
  <c r="T199" i="23"/>
  <c r="T200" i="23"/>
  <c r="T201" i="23"/>
  <c r="T202" i="23"/>
  <c r="T203" i="23"/>
  <c r="T204" i="23"/>
  <c r="T205" i="23"/>
  <c r="T206" i="23"/>
  <c r="T207" i="23"/>
  <c r="T211" i="23"/>
  <c r="T213" i="23"/>
  <c r="T214" i="23"/>
  <c r="T215" i="23"/>
  <c r="K212" i="20"/>
  <c r="P104" i="21"/>
  <c r="S212" i="23"/>
  <c r="S208" i="23"/>
  <c r="S209" i="23"/>
  <c r="S210" i="23"/>
  <c r="S2" i="23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0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11" i="23"/>
  <c r="S213" i="23"/>
  <c r="S214" i="23"/>
  <c r="S215" i="23"/>
  <c r="J212" i="20"/>
  <c r="O104" i="21"/>
  <c r="R212" i="23"/>
  <c r="R208" i="23"/>
  <c r="R209" i="23"/>
  <c r="R210" i="23"/>
  <c r="R2" i="23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93" i="23"/>
  <c r="R94" i="23"/>
  <c r="R95" i="23"/>
  <c r="R96" i="23"/>
  <c r="R97" i="23"/>
  <c r="R98" i="23"/>
  <c r="R99" i="23"/>
  <c r="R100" i="23"/>
  <c r="R101" i="23"/>
  <c r="R102" i="23"/>
  <c r="R103" i="23"/>
  <c r="R104" i="23"/>
  <c r="R105" i="23"/>
  <c r="R106" i="23"/>
  <c r="R107" i="23"/>
  <c r="R108" i="23"/>
  <c r="R109" i="23"/>
  <c r="R110" i="23"/>
  <c r="R111" i="23"/>
  <c r="R112" i="23"/>
  <c r="R113" i="23"/>
  <c r="R114" i="23"/>
  <c r="R115" i="23"/>
  <c r="R116" i="23"/>
  <c r="R117" i="23"/>
  <c r="R118" i="23"/>
  <c r="R119" i="23"/>
  <c r="R120" i="23"/>
  <c r="R121" i="23"/>
  <c r="R122" i="23"/>
  <c r="R123" i="23"/>
  <c r="R124" i="23"/>
  <c r="R125" i="23"/>
  <c r="R126" i="23"/>
  <c r="R127" i="23"/>
  <c r="R128" i="23"/>
  <c r="R129" i="23"/>
  <c r="R130" i="23"/>
  <c r="R131" i="23"/>
  <c r="R132" i="23"/>
  <c r="R133" i="23"/>
  <c r="R134" i="23"/>
  <c r="R135" i="23"/>
  <c r="R136" i="23"/>
  <c r="R137" i="23"/>
  <c r="R138" i="23"/>
  <c r="R139" i="23"/>
  <c r="R140" i="23"/>
  <c r="R141" i="23"/>
  <c r="R142" i="23"/>
  <c r="R143" i="23"/>
  <c r="R144" i="23"/>
  <c r="R145" i="23"/>
  <c r="R146" i="23"/>
  <c r="R147" i="23"/>
  <c r="R148" i="23"/>
  <c r="R149" i="23"/>
  <c r="R150" i="23"/>
  <c r="R151" i="23"/>
  <c r="R152" i="23"/>
  <c r="R153" i="23"/>
  <c r="R154" i="23"/>
  <c r="R155" i="23"/>
  <c r="R156" i="23"/>
  <c r="R157" i="23"/>
  <c r="R158" i="23"/>
  <c r="R159" i="23"/>
  <c r="R160" i="23"/>
  <c r="R161" i="23"/>
  <c r="R162" i="23"/>
  <c r="R163" i="23"/>
  <c r="R164" i="23"/>
  <c r="R165" i="23"/>
  <c r="R166" i="23"/>
  <c r="R167" i="23"/>
  <c r="R168" i="23"/>
  <c r="R169" i="23"/>
  <c r="R170" i="23"/>
  <c r="R171" i="23"/>
  <c r="R172" i="23"/>
  <c r="R173" i="23"/>
  <c r="R174" i="23"/>
  <c r="R175" i="23"/>
  <c r="R176" i="23"/>
  <c r="R177" i="23"/>
  <c r="R178" i="23"/>
  <c r="R179" i="23"/>
  <c r="R180" i="23"/>
  <c r="R181" i="23"/>
  <c r="R182" i="23"/>
  <c r="R183" i="23"/>
  <c r="R184" i="23"/>
  <c r="R185" i="23"/>
  <c r="R186" i="23"/>
  <c r="R187" i="23"/>
  <c r="R188" i="23"/>
  <c r="R189" i="23"/>
  <c r="R190" i="23"/>
  <c r="R191" i="23"/>
  <c r="R192" i="23"/>
  <c r="R193" i="23"/>
  <c r="R194" i="23"/>
  <c r="R195" i="23"/>
  <c r="R196" i="23"/>
  <c r="R197" i="23"/>
  <c r="R198" i="23"/>
  <c r="R199" i="23"/>
  <c r="R200" i="23"/>
  <c r="R201" i="23"/>
  <c r="R202" i="23"/>
  <c r="R203" i="23"/>
  <c r="R204" i="23"/>
  <c r="R205" i="23"/>
  <c r="R206" i="23"/>
  <c r="R207" i="23"/>
  <c r="R211" i="23"/>
  <c r="R213" i="23"/>
  <c r="R214" i="23"/>
  <c r="R215" i="23"/>
  <c r="I212" i="20"/>
  <c r="N104" i="21"/>
  <c r="Q212" i="23"/>
  <c r="Q208" i="23"/>
  <c r="Q209" i="23"/>
  <c r="Q210" i="23"/>
  <c r="Q2" i="23"/>
  <c r="Q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72" i="23"/>
  <c r="Q173" i="23"/>
  <c r="Q174" i="23"/>
  <c r="Q175" i="23"/>
  <c r="Q176" i="23"/>
  <c r="Q177" i="23"/>
  <c r="Q178" i="23"/>
  <c r="Q179" i="23"/>
  <c r="Q180" i="23"/>
  <c r="Q181" i="23"/>
  <c r="Q182" i="23"/>
  <c r="Q183" i="23"/>
  <c r="Q184" i="23"/>
  <c r="Q185" i="23"/>
  <c r="Q186" i="23"/>
  <c r="Q187" i="23"/>
  <c r="Q188" i="23"/>
  <c r="Q189" i="23"/>
  <c r="Q190" i="23"/>
  <c r="Q191" i="23"/>
  <c r="Q192" i="23"/>
  <c r="Q193" i="23"/>
  <c r="Q194" i="23"/>
  <c r="Q195" i="23"/>
  <c r="Q196" i="23"/>
  <c r="Q197" i="23"/>
  <c r="Q198" i="23"/>
  <c r="Q199" i="23"/>
  <c r="Q200" i="23"/>
  <c r="Q201" i="23"/>
  <c r="Q202" i="23"/>
  <c r="Q203" i="23"/>
  <c r="Q204" i="23"/>
  <c r="Q205" i="23"/>
  <c r="Q206" i="23"/>
  <c r="Q207" i="23"/>
  <c r="Q211" i="23"/>
  <c r="Q213" i="23"/>
  <c r="Q214" i="23"/>
  <c r="Q215" i="23"/>
  <c r="H212" i="20"/>
  <c r="M104" i="21"/>
  <c r="P212" i="23"/>
  <c r="P208" i="23"/>
  <c r="P209" i="23"/>
  <c r="P210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32" i="23"/>
  <c r="P133" i="23"/>
  <c r="P134" i="23"/>
  <c r="P135" i="23"/>
  <c r="P136" i="23"/>
  <c r="P137" i="23"/>
  <c r="P138" i="23"/>
  <c r="P139" i="23"/>
  <c r="P140" i="23"/>
  <c r="P141" i="23"/>
  <c r="P142" i="23"/>
  <c r="P143" i="23"/>
  <c r="P144" i="23"/>
  <c r="P145" i="23"/>
  <c r="P146" i="23"/>
  <c r="P147" i="23"/>
  <c r="P148" i="23"/>
  <c r="P149" i="23"/>
  <c r="P150" i="23"/>
  <c r="P151" i="23"/>
  <c r="P152" i="23"/>
  <c r="P153" i="23"/>
  <c r="P154" i="23"/>
  <c r="P155" i="23"/>
  <c r="P156" i="23"/>
  <c r="P157" i="23"/>
  <c r="P158" i="23"/>
  <c r="P159" i="23"/>
  <c r="P160" i="23"/>
  <c r="P161" i="23"/>
  <c r="P162" i="23"/>
  <c r="P163" i="23"/>
  <c r="P164" i="23"/>
  <c r="P165" i="23"/>
  <c r="P166" i="23"/>
  <c r="P167" i="23"/>
  <c r="P168" i="23"/>
  <c r="P169" i="23"/>
  <c r="P170" i="23"/>
  <c r="P171" i="23"/>
  <c r="P172" i="23"/>
  <c r="P173" i="23"/>
  <c r="P174" i="23"/>
  <c r="P175" i="23"/>
  <c r="P176" i="23"/>
  <c r="P177" i="23"/>
  <c r="P178" i="23"/>
  <c r="P179" i="23"/>
  <c r="P180" i="23"/>
  <c r="P181" i="23"/>
  <c r="P182" i="23"/>
  <c r="P183" i="23"/>
  <c r="P184" i="23"/>
  <c r="P185" i="23"/>
  <c r="P186" i="23"/>
  <c r="P187" i="23"/>
  <c r="P188" i="23"/>
  <c r="P189" i="23"/>
  <c r="P190" i="23"/>
  <c r="P191" i="23"/>
  <c r="P192" i="23"/>
  <c r="P193" i="23"/>
  <c r="P194" i="23"/>
  <c r="P195" i="23"/>
  <c r="P196" i="23"/>
  <c r="P197" i="23"/>
  <c r="P198" i="23"/>
  <c r="P199" i="23"/>
  <c r="P200" i="23"/>
  <c r="P201" i="23"/>
  <c r="P202" i="23"/>
  <c r="P203" i="23"/>
  <c r="P204" i="23"/>
  <c r="P205" i="23"/>
  <c r="P206" i="23"/>
  <c r="P207" i="23"/>
  <c r="P211" i="23"/>
  <c r="P213" i="23"/>
  <c r="P214" i="23"/>
  <c r="P215" i="23"/>
  <c r="G212" i="20"/>
  <c r="L104" i="21"/>
  <c r="O212" i="23"/>
  <c r="O208" i="23"/>
  <c r="O209" i="23"/>
  <c r="O210" i="23"/>
  <c r="O2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11" i="23"/>
  <c r="O213" i="23"/>
  <c r="O214" i="23"/>
  <c r="O215" i="23"/>
  <c r="F212" i="20"/>
  <c r="K104" i="21"/>
  <c r="N212" i="23"/>
  <c r="N208" i="23"/>
  <c r="N209" i="23"/>
  <c r="N210" i="23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11" i="23"/>
  <c r="N213" i="23"/>
  <c r="N214" i="23"/>
  <c r="N215" i="23"/>
  <c r="E212" i="20"/>
  <c r="J104" i="21"/>
  <c r="M212" i="23"/>
  <c r="M208" i="23"/>
  <c r="M209" i="23"/>
  <c r="M210" i="23"/>
  <c r="M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111" i="23"/>
  <c r="M112" i="23"/>
  <c r="M113" i="23"/>
  <c r="M114" i="23"/>
  <c r="M115" i="23"/>
  <c r="M116" i="23"/>
  <c r="M117" i="23"/>
  <c r="M118" i="23"/>
  <c r="M119" i="23"/>
  <c r="M120" i="23"/>
  <c r="M121" i="23"/>
  <c r="M122" i="23"/>
  <c r="M123" i="23"/>
  <c r="M124" i="23"/>
  <c r="M125" i="23"/>
  <c r="M126" i="23"/>
  <c r="M127" i="23"/>
  <c r="M128" i="23"/>
  <c r="M129" i="23"/>
  <c r="M130" i="23"/>
  <c r="M131" i="23"/>
  <c r="M132" i="23"/>
  <c r="M133" i="23"/>
  <c r="M134" i="23"/>
  <c r="M135" i="23"/>
  <c r="M136" i="23"/>
  <c r="M137" i="23"/>
  <c r="M138" i="23"/>
  <c r="M139" i="23"/>
  <c r="M140" i="23"/>
  <c r="M141" i="23"/>
  <c r="M142" i="23"/>
  <c r="M143" i="23"/>
  <c r="M144" i="23"/>
  <c r="M145" i="23"/>
  <c r="M146" i="23"/>
  <c r="M147" i="23"/>
  <c r="M148" i="23"/>
  <c r="M149" i="23"/>
  <c r="M150" i="23"/>
  <c r="M151" i="23"/>
  <c r="M152" i="23"/>
  <c r="M153" i="23"/>
  <c r="M154" i="23"/>
  <c r="M155" i="23"/>
  <c r="M156" i="23"/>
  <c r="M157" i="23"/>
  <c r="M158" i="23"/>
  <c r="M159" i="23"/>
  <c r="M160" i="23"/>
  <c r="M161" i="23"/>
  <c r="M162" i="23"/>
  <c r="M163" i="23"/>
  <c r="M164" i="23"/>
  <c r="M165" i="23"/>
  <c r="M166" i="23"/>
  <c r="M167" i="23"/>
  <c r="M168" i="23"/>
  <c r="M169" i="23"/>
  <c r="M170" i="23"/>
  <c r="M171" i="23"/>
  <c r="M172" i="23"/>
  <c r="M173" i="23"/>
  <c r="M174" i="23"/>
  <c r="M175" i="23"/>
  <c r="M176" i="23"/>
  <c r="M177" i="23"/>
  <c r="M178" i="23"/>
  <c r="M179" i="23"/>
  <c r="M180" i="23"/>
  <c r="M181" i="23"/>
  <c r="M182" i="23"/>
  <c r="M183" i="23"/>
  <c r="M184" i="23"/>
  <c r="M185" i="23"/>
  <c r="M186" i="23"/>
  <c r="M187" i="23"/>
  <c r="M188" i="23"/>
  <c r="M189" i="23"/>
  <c r="M190" i="23"/>
  <c r="M191" i="23"/>
  <c r="M192" i="23"/>
  <c r="M193" i="23"/>
  <c r="M194" i="23"/>
  <c r="M195" i="23"/>
  <c r="M196" i="23"/>
  <c r="M197" i="23"/>
  <c r="M198" i="23"/>
  <c r="M199" i="23"/>
  <c r="M200" i="23"/>
  <c r="M201" i="23"/>
  <c r="M202" i="23"/>
  <c r="M203" i="23"/>
  <c r="M204" i="23"/>
  <c r="M205" i="23"/>
  <c r="M206" i="23"/>
  <c r="M207" i="23"/>
  <c r="M211" i="23"/>
  <c r="M213" i="23"/>
  <c r="M214" i="23"/>
  <c r="M215" i="23"/>
  <c r="D212" i="20"/>
  <c r="I104" i="21"/>
  <c r="C212" i="20"/>
  <c r="H104" i="21"/>
  <c r="AM204" i="20"/>
  <c r="AR103" i="21"/>
  <c r="AL204" i="20"/>
  <c r="AQ103" i="21"/>
  <c r="AK204" i="20"/>
  <c r="AP103" i="21"/>
  <c r="AJ204" i="20"/>
  <c r="AO103" i="21"/>
  <c r="AI204" i="20"/>
  <c r="AN103" i="21"/>
  <c r="AH204" i="20"/>
  <c r="AM103" i="21"/>
  <c r="AG204" i="20"/>
  <c r="AL103" i="21"/>
  <c r="AF204" i="20"/>
  <c r="AK103" i="21"/>
  <c r="AE204" i="20"/>
  <c r="AJ103" i="21"/>
  <c r="AD204" i="20"/>
  <c r="AI103" i="21"/>
  <c r="AC204" i="20"/>
  <c r="AH103" i="21"/>
  <c r="AB204" i="20"/>
  <c r="AG103" i="21"/>
  <c r="AA204" i="20"/>
  <c r="AF103" i="21"/>
  <c r="Z204" i="20"/>
  <c r="AE103" i="21"/>
  <c r="Y204" i="20"/>
  <c r="AD103" i="21"/>
  <c r="X204" i="20"/>
  <c r="AC103" i="21"/>
  <c r="W204" i="20"/>
  <c r="AB103" i="21"/>
  <c r="V204" i="20"/>
  <c r="AA103" i="21"/>
  <c r="U204" i="20"/>
  <c r="Z103" i="21"/>
  <c r="T204" i="20"/>
  <c r="Y103" i="21"/>
  <c r="S204" i="20"/>
  <c r="X103" i="21"/>
  <c r="R204" i="20"/>
  <c r="W103" i="21"/>
  <c r="Q204" i="20"/>
  <c r="V103" i="21"/>
  <c r="P204" i="20"/>
  <c r="U103" i="21"/>
  <c r="O204" i="20"/>
  <c r="T103" i="21"/>
  <c r="N204" i="20"/>
  <c r="S103" i="21"/>
  <c r="M204" i="20"/>
  <c r="R103" i="21"/>
  <c r="L204" i="20"/>
  <c r="Q103" i="21"/>
  <c r="K204" i="20"/>
  <c r="P103" i="21"/>
  <c r="J204" i="20"/>
  <c r="O103" i="21"/>
  <c r="I204" i="20"/>
  <c r="N103" i="21"/>
  <c r="H204" i="20"/>
  <c r="M103" i="21"/>
  <c r="G204" i="20"/>
  <c r="L103" i="21"/>
  <c r="F204" i="20"/>
  <c r="K103" i="21"/>
  <c r="E204" i="20"/>
  <c r="J103" i="21"/>
  <c r="D204" i="20"/>
  <c r="I103" i="21"/>
  <c r="C204" i="20"/>
  <c r="H103" i="21"/>
  <c r="AM196" i="20"/>
  <c r="AR102" i="21"/>
  <c r="AL196" i="20"/>
  <c r="AQ102" i="21"/>
  <c r="AK196" i="20"/>
  <c r="AP102" i="21"/>
  <c r="AJ196" i="20"/>
  <c r="AO102" i="21"/>
  <c r="AI196" i="20"/>
  <c r="AN102" i="21"/>
  <c r="AH196" i="20"/>
  <c r="AM102" i="21"/>
  <c r="AG196" i="20"/>
  <c r="AL102" i="21"/>
  <c r="AF196" i="20"/>
  <c r="AK102" i="21"/>
  <c r="AE196" i="20"/>
  <c r="AJ102" i="21"/>
  <c r="AD196" i="20"/>
  <c r="AI102" i="21"/>
  <c r="AC196" i="20"/>
  <c r="AH102" i="21"/>
  <c r="AB196" i="20"/>
  <c r="AG102" i="21"/>
  <c r="AA196" i="20"/>
  <c r="AF102" i="21"/>
  <c r="Z196" i="20"/>
  <c r="AE102" i="21"/>
  <c r="Y196" i="20"/>
  <c r="AD102" i="21"/>
  <c r="X196" i="20"/>
  <c r="AC102" i="21"/>
  <c r="W196" i="20"/>
  <c r="AB102" i="21"/>
  <c r="V196" i="20"/>
  <c r="AA102" i="21"/>
  <c r="U196" i="20"/>
  <c r="Z102" i="21"/>
  <c r="T196" i="20"/>
  <c r="Y102" i="21"/>
  <c r="S196" i="20"/>
  <c r="X102" i="21"/>
  <c r="R196" i="20"/>
  <c r="W102" i="21"/>
  <c r="Q196" i="20"/>
  <c r="V102" i="21"/>
  <c r="P196" i="20"/>
  <c r="U102" i="21"/>
  <c r="O196" i="20"/>
  <c r="T102" i="21"/>
  <c r="N196" i="20"/>
  <c r="S102" i="21"/>
  <c r="M196" i="20"/>
  <c r="R102" i="21"/>
  <c r="L196" i="20"/>
  <c r="Q102" i="21"/>
  <c r="K196" i="20"/>
  <c r="P102" i="21"/>
  <c r="J196" i="20"/>
  <c r="O102" i="21"/>
  <c r="I196" i="20"/>
  <c r="N102" i="21"/>
  <c r="H196" i="20"/>
  <c r="M102" i="21"/>
  <c r="G196" i="20"/>
  <c r="L102" i="21"/>
  <c r="F196" i="20"/>
  <c r="K102" i="21"/>
  <c r="E196" i="20"/>
  <c r="J102" i="21"/>
  <c r="D196" i="20"/>
  <c r="I102" i="21"/>
  <c r="C196" i="20"/>
  <c r="H102" i="21"/>
  <c r="AM189" i="20"/>
  <c r="AR101" i="21"/>
  <c r="AL189" i="20"/>
  <c r="AQ101" i="21"/>
  <c r="AK189" i="20"/>
  <c r="AP101" i="21"/>
  <c r="AJ189" i="20"/>
  <c r="AO101" i="21"/>
  <c r="AI189" i="20"/>
  <c r="AN101" i="21"/>
  <c r="AH189" i="20"/>
  <c r="AM101" i="21"/>
  <c r="AG189" i="20"/>
  <c r="AL101" i="21"/>
  <c r="AF189" i="20"/>
  <c r="AK101" i="21"/>
  <c r="AE189" i="20"/>
  <c r="AJ101" i="21"/>
  <c r="AD189" i="20"/>
  <c r="AI101" i="21"/>
  <c r="AC189" i="20"/>
  <c r="AH101" i="21"/>
  <c r="AB189" i="20"/>
  <c r="AG101" i="21"/>
  <c r="AA189" i="20"/>
  <c r="AF101" i="21"/>
  <c r="Z189" i="20"/>
  <c r="AE101" i="21"/>
  <c r="Y189" i="20"/>
  <c r="AD101" i="21"/>
  <c r="X189" i="20"/>
  <c r="AC101" i="21"/>
  <c r="W189" i="20"/>
  <c r="AB101" i="21"/>
  <c r="V189" i="20"/>
  <c r="AA101" i="21"/>
  <c r="U189" i="20"/>
  <c r="Z101" i="21"/>
  <c r="T189" i="20"/>
  <c r="Y101" i="21"/>
  <c r="S189" i="20"/>
  <c r="X101" i="21"/>
  <c r="R189" i="20"/>
  <c r="W101" i="21"/>
  <c r="Q189" i="20"/>
  <c r="V101" i="21"/>
  <c r="P189" i="20"/>
  <c r="U101" i="21"/>
  <c r="O189" i="20"/>
  <c r="T101" i="21"/>
  <c r="N189" i="20"/>
  <c r="S101" i="21"/>
  <c r="M189" i="20"/>
  <c r="R101" i="21"/>
  <c r="L189" i="20"/>
  <c r="Q101" i="21"/>
  <c r="K189" i="20"/>
  <c r="P101" i="21"/>
  <c r="J189" i="20"/>
  <c r="O101" i="21"/>
  <c r="I189" i="20"/>
  <c r="N101" i="21"/>
  <c r="H189" i="20"/>
  <c r="M101" i="21"/>
  <c r="G189" i="20"/>
  <c r="L101" i="21"/>
  <c r="F189" i="20"/>
  <c r="K101" i="21"/>
  <c r="E189" i="20"/>
  <c r="J101" i="21"/>
  <c r="D189" i="20"/>
  <c r="I101" i="21"/>
  <c r="C189" i="20"/>
  <c r="H101" i="21"/>
  <c r="AM179" i="20"/>
  <c r="AR100" i="21"/>
  <c r="AL179" i="20"/>
  <c r="AQ100" i="21"/>
  <c r="AK179" i="20"/>
  <c r="AP100" i="21"/>
  <c r="AJ179" i="20"/>
  <c r="AO100" i="21"/>
  <c r="AI179" i="20"/>
  <c r="AN100" i="21"/>
  <c r="AH179" i="20"/>
  <c r="AM100" i="21"/>
  <c r="AG179" i="20"/>
  <c r="AL100" i="21"/>
  <c r="AF179" i="20"/>
  <c r="AK100" i="21"/>
  <c r="AE179" i="20"/>
  <c r="AJ100" i="21"/>
  <c r="AD179" i="20"/>
  <c r="AI100" i="21"/>
  <c r="AC179" i="20"/>
  <c r="AH100" i="21"/>
  <c r="AB179" i="20"/>
  <c r="AG100" i="21"/>
  <c r="AA179" i="20"/>
  <c r="AF100" i="21"/>
  <c r="Z179" i="20"/>
  <c r="AE100" i="21"/>
  <c r="Y179" i="20"/>
  <c r="AD100" i="21"/>
  <c r="X179" i="20"/>
  <c r="AC100" i="21"/>
  <c r="W179" i="20"/>
  <c r="AB100" i="21"/>
  <c r="V179" i="20"/>
  <c r="AA100" i="21"/>
  <c r="U179" i="20"/>
  <c r="Z100" i="21"/>
  <c r="T179" i="20"/>
  <c r="Y100" i="21"/>
  <c r="S179" i="20"/>
  <c r="X100" i="21"/>
  <c r="R179" i="20"/>
  <c r="W100" i="21"/>
  <c r="Q179" i="20"/>
  <c r="V100" i="21"/>
  <c r="P179" i="20"/>
  <c r="U100" i="21"/>
  <c r="O179" i="20"/>
  <c r="T100" i="21"/>
  <c r="N179" i="20"/>
  <c r="S100" i="21"/>
  <c r="M179" i="20"/>
  <c r="R100" i="21"/>
  <c r="L179" i="20"/>
  <c r="Q100" i="21"/>
  <c r="K179" i="20"/>
  <c r="P100" i="21"/>
  <c r="J179" i="20"/>
  <c r="O100" i="21"/>
  <c r="I179" i="20"/>
  <c r="N100" i="21"/>
  <c r="H179" i="20"/>
  <c r="M100" i="21"/>
  <c r="G179" i="20"/>
  <c r="L100" i="21"/>
  <c r="F179" i="20"/>
  <c r="K100" i="21"/>
  <c r="E179" i="20"/>
  <c r="J100" i="21"/>
  <c r="D179" i="20"/>
  <c r="I100" i="21"/>
  <c r="C179" i="20"/>
  <c r="H100" i="21"/>
  <c r="AM159" i="20"/>
  <c r="AR98" i="21"/>
  <c r="AL159" i="20"/>
  <c r="AQ98" i="21"/>
  <c r="AK159" i="20"/>
  <c r="AP98" i="21"/>
  <c r="AJ159" i="20"/>
  <c r="AO98" i="21"/>
  <c r="AI159" i="20"/>
  <c r="AN98" i="21"/>
  <c r="AH159" i="20"/>
  <c r="AM98" i="21"/>
  <c r="AG159" i="20"/>
  <c r="AL98" i="21"/>
  <c r="AF159" i="20"/>
  <c r="AK98" i="21"/>
  <c r="AE159" i="20"/>
  <c r="AJ98" i="21"/>
  <c r="AD159" i="20"/>
  <c r="AI98" i="21"/>
  <c r="AC159" i="20"/>
  <c r="AH98" i="21"/>
  <c r="AB159" i="20"/>
  <c r="AG98" i="21"/>
  <c r="AA159" i="20"/>
  <c r="AF98" i="21"/>
  <c r="Z159" i="20"/>
  <c r="AE98" i="21"/>
  <c r="Y159" i="20"/>
  <c r="AD98" i="21"/>
  <c r="X159" i="20"/>
  <c r="AC98" i="21"/>
  <c r="W159" i="20"/>
  <c r="AB98" i="21"/>
  <c r="V159" i="20"/>
  <c r="AA98" i="21"/>
  <c r="U159" i="20"/>
  <c r="Z98" i="21"/>
  <c r="T159" i="20"/>
  <c r="Y98" i="21"/>
  <c r="S159" i="20"/>
  <c r="X98" i="21"/>
  <c r="R159" i="20"/>
  <c r="W98" i="21"/>
  <c r="Q159" i="20"/>
  <c r="V98" i="21"/>
  <c r="P159" i="20"/>
  <c r="U98" i="21"/>
  <c r="O159" i="20"/>
  <c r="T98" i="21"/>
  <c r="N159" i="20"/>
  <c r="S98" i="21"/>
  <c r="M159" i="20"/>
  <c r="R98" i="21"/>
  <c r="L159" i="20"/>
  <c r="Q98" i="21"/>
  <c r="K159" i="20"/>
  <c r="P98" i="21"/>
  <c r="J159" i="20"/>
  <c r="O98" i="21"/>
  <c r="I159" i="20"/>
  <c r="N98" i="21"/>
  <c r="H159" i="20"/>
  <c r="M98" i="21"/>
  <c r="G159" i="20"/>
  <c r="L98" i="21"/>
  <c r="F159" i="20"/>
  <c r="K98" i="21"/>
  <c r="E159" i="20"/>
  <c r="J98" i="21"/>
  <c r="D159" i="20"/>
  <c r="I98" i="21"/>
  <c r="C159" i="20"/>
  <c r="H98" i="21"/>
  <c r="AM130" i="20"/>
  <c r="AR97" i="21"/>
  <c r="AL130" i="20"/>
  <c r="AQ97" i="21"/>
  <c r="AK130" i="20"/>
  <c r="AP97" i="21"/>
  <c r="AJ130" i="20"/>
  <c r="AO97" i="21"/>
  <c r="AI130" i="20"/>
  <c r="AN97" i="21"/>
  <c r="AH130" i="20"/>
  <c r="AM97" i="21"/>
  <c r="AG130" i="20"/>
  <c r="AL97" i="21"/>
  <c r="AF130" i="20"/>
  <c r="AK97" i="21"/>
  <c r="AE130" i="20"/>
  <c r="AJ97" i="21"/>
  <c r="AD130" i="20"/>
  <c r="AI97" i="21"/>
  <c r="AC130" i="20"/>
  <c r="AH97" i="21"/>
  <c r="AB130" i="20"/>
  <c r="AG97" i="21"/>
  <c r="AA130" i="20"/>
  <c r="AF97" i="21"/>
  <c r="Z130" i="20"/>
  <c r="AE97" i="21"/>
  <c r="Y130" i="20"/>
  <c r="AD97" i="21"/>
  <c r="X130" i="20"/>
  <c r="AC97" i="21"/>
  <c r="W130" i="20"/>
  <c r="AB97" i="21"/>
  <c r="V130" i="20"/>
  <c r="AA97" i="21"/>
  <c r="U130" i="20"/>
  <c r="Z97" i="21"/>
  <c r="T130" i="20"/>
  <c r="Y97" i="21"/>
  <c r="S130" i="20"/>
  <c r="X97" i="21"/>
  <c r="R130" i="20"/>
  <c r="W97" i="21"/>
  <c r="Q130" i="20"/>
  <c r="V97" i="21"/>
  <c r="P130" i="20"/>
  <c r="U97" i="21"/>
  <c r="O130" i="20"/>
  <c r="T97" i="21"/>
  <c r="N130" i="20"/>
  <c r="S97" i="21"/>
  <c r="M130" i="20"/>
  <c r="R97" i="21"/>
  <c r="L130" i="20"/>
  <c r="Q97" i="21"/>
  <c r="K130" i="20"/>
  <c r="P97" i="21"/>
  <c r="J130" i="20"/>
  <c r="O97" i="21"/>
  <c r="I130" i="20"/>
  <c r="N97" i="21"/>
  <c r="H130" i="20"/>
  <c r="M97" i="21"/>
  <c r="G130" i="20"/>
  <c r="L97" i="21"/>
  <c r="F130" i="20"/>
  <c r="K97" i="21"/>
  <c r="E130" i="20"/>
  <c r="J97" i="21"/>
  <c r="D130" i="20"/>
  <c r="I97" i="21"/>
  <c r="C130" i="20"/>
  <c r="H97" i="21"/>
  <c r="AM122" i="20"/>
  <c r="AR96" i="21"/>
  <c r="AL122" i="20"/>
  <c r="AQ96" i="21"/>
  <c r="AK122" i="20"/>
  <c r="AP96" i="21"/>
  <c r="AJ122" i="20"/>
  <c r="AO96" i="21"/>
  <c r="AI122" i="20"/>
  <c r="AN96" i="21"/>
  <c r="AH122" i="20"/>
  <c r="AM96" i="21"/>
  <c r="AG122" i="20"/>
  <c r="AL96" i="21"/>
  <c r="AF122" i="20"/>
  <c r="AK96" i="21"/>
  <c r="AE122" i="20"/>
  <c r="AJ96" i="21"/>
  <c r="AD122" i="20"/>
  <c r="AI96" i="21"/>
  <c r="AC122" i="20"/>
  <c r="AH96" i="21"/>
  <c r="AB122" i="20"/>
  <c r="AG96" i="21"/>
  <c r="AA122" i="20"/>
  <c r="AF96" i="21"/>
  <c r="Z122" i="20"/>
  <c r="AE96" i="21"/>
  <c r="Y122" i="20"/>
  <c r="AD96" i="21"/>
  <c r="X122" i="20"/>
  <c r="AC96" i="21"/>
  <c r="W122" i="20"/>
  <c r="AB96" i="21"/>
  <c r="V122" i="20"/>
  <c r="AA96" i="21"/>
  <c r="U122" i="20"/>
  <c r="Z96" i="21"/>
  <c r="T122" i="20"/>
  <c r="Y96" i="21"/>
  <c r="S122" i="20"/>
  <c r="X96" i="21"/>
  <c r="R122" i="20"/>
  <c r="W96" i="21"/>
  <c r="Q122" i="20"/>
  <c r="V96" i="21"/>
  <c r="P122" i="20"/>
  <c r="U96" i="21"/>
  <c r="O122" i="20"/>
  <c r="T96" i="21"/>
  <c r="N122" i="20"/>
  <c r="S96" i="21"/>
  <c r="M122" i="20"/>
  <c r="R96" i="21"/>
  <c r="L122" i="20"/>
  <c r="Q96" i="21"/>
  <c r="K122" i="20"/>
  <c r="P96" i="21"/>
  <c r="J122" i="20"/>
  <c r="O96" i="21"/>
  <c r="I122" i="20"/>
  <c r="N96" i="21"/>
  <c r="H122" i="20"/>
  <c r="M96" i="21"/>
  <c r="G122" i="20"/>
  <c r="L96" i="21"/>
  <c r="F122" i="20"/>
  <c r="K96" i="21"/>
  <c r="E122" i="20"/>
  <c r="J96" i="21"/>
  <c r="D122" i="20"/>
  <c r="I96" i="21"/>
  <c r="C122" i="20"/>
  <c r="H96" i="21"/>
  <c r="AM114" i="20"/>
  <c r="AR95" i="21"/>
  <c r="AL114" i="20"/>
  <c r="AQ95" i="21"/>
  <c r="AK114" i="20"/>
  <c r="AP95" i="21"/>
  <c r="AJ114" i="20"/>
  <c r="AO95" i="21"/>
  <c r="AI114" i="20"/>
  <c r="AN95" i="21"/>
  <c r="AH114" i="20"/>
  <c r="AM95" i="21"/>
  <c r="AG114" i="20"/>
  <c r="AL95" i="21"/>
  <c r="AF114" i="20"/>
  <c r="AK95" i="21"/>
  <c r="AE114" i="20"/>
  <c r="AJ95" i="21"/>
  <c r="AD114" i="20"/>
  <c r="AI95" i="21"/>
  <c r="AC114" i="20"/>
  <c r="AH95" i="21"/>
  <c r="AB114" i="20"/>
  <c r="AG95" i="21"/>
  <c r="AA114" i="20"/>
  <c r="AF95" i="21"/>
  <c r="Z114" i="20"/>
  <c r="AE95" i="21"/>
  <c r="Y114" i="20"/>
  <c r="AD95" i="21"/>
  <c r="X114" i="20"/>
  <c r="AC95" i="21"/>
  <c r="W114" i="20"/>
  <c r="AB95" i="21"/>
  <c r="V114" i="20"/>
  <c r="AA95" i="21"/>
  <c r="U114" i="20"/>
  <c r="Z95" i="21"/>
  <c r="T114" i="20"/>
  <c r="Y95" i="21"/>
  <c r="S114" i="20"/>
  <c r="X95" i="21"/>
  <c r="R114" i="20"/>
  <c r="W95" i="21"/>
  <c r="Q114" i="20"/>
  <c r="V95" i="21"/>
  <c r="P114" i="20"/>
  <c r="U95" i="21"/>
  <c r="O114" i="20"/>
  <c r="T95" i="21"/>
  <c r="N114" i="20"/>
  <c r="S95" i="21"/>
  <c r="M114" i="20"/>
  <c r="R95" i="21"/>
  <c r="L114" i="20"/>
  <c r="Q95" i="21"/>
  <c r="K114" i="20"/>
  <c r="P95" i="21"/>
  <c r="J114" i="20"/>
  <c r="O95" i="21"/>
  <c r="I114" i="20"/>
  <c r="N95" i="21"/>
  <c r="H114" i="20"/>
  <c r="M95" i="21"/>
  <c r="G114" i="20"/>
  <c r="L95" i="21"/>
  <c r="F114" i="20"/>
  <c r="K95" i="21"/>
  <c r="E114" i="20"/>
  <c r="J95" i="21"/>
  <c r="D114" i="20"/>
  <c r="I95" i="21"/>
  <c r="C114" i="20"/>
  <c r="H95" i="21"/>
  <c r="AM106" i="20"/>
  <c r="AR94" i="21"/>
  <c r="AL106" i="20"/>
  <c r="AQ94" i="21"/>
  <c r="AK106" i="20"/>
  <c r="AP94" i="21"/>
  <c r="AJ106" i="20"/>
  <c r="AO94" i="21"/>
  <c r="AI106" i="20"/>
  <c r="AN94" i="21"/>
  <c r="AH106" i="20"/>
  <c r="AM94" i="21"/>
  <c r="AG106" i="20"/>
  <c r="AL94" i="21"/>
  <c r="AF106" i="20"/>
  <c r="AK94" i="21"/>
  <c r="AE106" i="20"/>
  <c r="AJ94" i="21"/>
  <c r="AD106" i="20"/>
  <c r="AI94" i="21"/>
  <c r="AC106" i="20"/>
  <c r="AH94" i="21"/>
  <c r="AB106" i="20"/>
  <c r="AG94" i="21"/>
  <c r="AA106" i="20"/>
  <c r="AF94" i="21"/>
  <c r="Z106" i="20"/>
  <c r="AE94" i="21"/>
  <c r="Y106" i="20"/>
  <c r="AD94" i="21"/>
  <c r="X106" i="20"/>
  <c r="AC94" i="21"/>
  <c r="W106" i="20"/>
  <c r="AB94" i="21"/>
  <c r="V106" i="20"/>
  <c r="AA94" i="21"/>
  <c r="U106" i="20"/>
  <c r="Z94" i="21"/>
  <c r="T106" i="20"/>
  <c r="Y94" i="21"/>
  <c r="S106" i="20"/>
  <c r="X94" i="21"/>
  <c r="R106" i="20"/>
  <c r="W94" i="21"/>
  <c r="Q106" i="20"/>
  <c r="V94" i="21"/>
  <c r="P106" i="20"/>
  <c r="U94" i="21"/>
  <c r="O106" i="20"/>
  <c r="T94" i="21"/>
  <c r="N106" i="20"/>
  <c r="S94" i="21"/>
  <c r="M106" i="20"/>
  <c r="R94" i="21"/>
  <c r="L106" i="20"/>
  <c r="Q94" i="21"/>
  <c r="K106" i="20"/>
  <c r="P94" i="21"/>
  <c r="J106" i="20"/>
  <c r="O94" i="21"/>
  <c r="I106" i="20"/>
  <c r="N94" i="21"/>
  <c r="H106" i="20"/>
  <c r="M94" i="21"/>
  <c r="G106" i="20"/>
  <c r="L94" i="21"/>
  <c r="F106" i="20"/>
  <c r="K94" i="21"/>
  <c r="E106" i="20"/>
  <c r="J94" i="21"/>
  <c r="D106" i="20"/>
  <c r="I94" i="21"/>
  <c r="C106" i="20"/>
  <c r="H94" i="21"/>
  <c r="AM98" i="20"/>
  <c r="AR93" i="21"/>
  <c r="AL98" i="20"/>
  <c r="AQ93" i="21"/>
  <c r="AK98" i="20"/>
  <c r="AP93" i="21"/>
  <c r="AJ98" i="20"/>
  <c r="AO93" i="21"/>
  <c r="AI98" i="20"/>
  <c r="AN93" i="21"/>
  <c r="AH98" i="20"/>
  <c r="AM93" i="21"/>
  <c r="AG98" i="20"/>
  <c r="AL93" i="21"/>
  <c r="AF98" i="20"/>
  <c r="AK93" i="21"/>
  <c r="AE98" i="20"/>
  <c r="AJ93" i="21"/>
  <c r="AD98" i="20"/>
  <c r="AI93" i="21"/>
  <c r="AC98" i="20"/>
  <c r="AH93" i="21"/>
  <c r="AB98" i="20"/>
  <c r="AG93" i="21"/>
  <c r="AA98" i="20"/>
  <c r="AF93" i="21"/>
  <c r="Z98" i="20"/>
  <c r="AE93" i="21"/>
  <c r="Y98" i="20"/>
  <c r="AD93" i="21"/>
  <c r="X98" i="20"/>
  <c r="AC93" i="21"/>
  <c r="W98" i="20"/>
  <c r="AB93" i="21"/>
  <c r="V98" i="20"/>
  <c r="AA93" i="21"/>
  <c r="U98" i="20"/>
  <c r="Z93" i="21"/>
  <c r="T98" i="20"/>
  <c r="Y93" i="21"/>
  <c r="S98" i="20"/>
  <c r="X93" i="21"/>
  <c r="R98" i="20"/>
  <c r="W93" i="21"/>
  <c r="Q98" i="20"/>
  <c r="V93" i="21"/>
  <c r="P98" i="20"/>
  <c r="U93" i="21"/>
  <c r="O98" i="20"/>
  <c r="T93" i="21"/>
  <c r="N98" i="20"/>
  <c r="S93" i="21"/>
  <c r="M98" i="20"/>
  <c r="R93" i="21"/>
  <c r="L98" i="20"/>
  <c r="Q93" i="21"/>
  <c r="K98" i="20"/>
  <c r="P93" i="21"/>
  <c r="J98" i="20"/>
  <c r="O93" i="21"/>
  <c r="I98" i="20"/>
  <c r="N93" i="21"/>
  <c r="H98" i="20"/>
  <c r="M93" i="21"/>
  <c r="G98" i="20"/>
  <c r="L93" i="21"/>
  <c r="F98" i="20"/>
  <c r="K93" i="21"/>
  <c r="E98" i="20"/>
  <c r="J93" i="21"/>
  <c r="D98" i="20"/>
  <c r="I93" i="21"/>
  <c r="C98" i="20"/>
  <c r="H93" i="21"/>
  <c r="AM90" i="20"/>
  <c r="AR92" i="21"/>
  <c r="AL90" i="20"/>
  <c r="AQ92" i="21"/>
  <c r="AK90" i="20"/>
  <c r="AP92" i="21"/>
  <c r="AJ90" i="20"/>
  <c r="AO92" i="21"/>
  <c r="AI90" i="20"/>
  <c r="AN92" i="21"/>
  <c r="AH90" i="20"/>
  <c r="AM92" i="21"/>
  <c r="AG90" i="20"/>
  <c r="AL92" i="21"/>
  <c r="AF90" i="20"/>
  <c r="AK92" i="21"/>
  <c r="AE90" i="20"/>
  <c r="AJ92" i="21"/>
  <c r="AD90" i="20"/>
  <c r="AI92" i="21"/>
  <c r="AC90" i="20"/>
  <c r="AH92" i="21"/>
  <c r="AB90" i="20"/>
  <c r="AG92" i="21"/>
  <c r="AA90" i="20"/>
  <c r="AF92" i="21"/>
  <c r="Z90" i="20"/>
  <c r="AE92" i="21"/>
  <c r="Y90" i="20"/>
  <c r="AD92" i="21"/>
  <c r="X90" i="20"/>
  <c r="AC92" i="21"/>
  <c r="W90" i="20"/>
  <c r="AB92" i="21"/>
  <c r="V90" i="20"/>
  <c r="AA92" i="21"/>
  <c r="U90" i="20"/>
  <c r="Z92" i="21"/>
  <c r="T90" i="20"/>
  <c r="Y92" i="21"/>
  <c r="S90" i="20"/>
  <c r="X92" i="21"/>
  <c r="R90" i="20"/>
  <c r="W92" i="21"/>
  <c r="Q90" i="20"/>
  <c r="V92" i="21"/>
  <c r="P90" i="20"/>
  <c r="U92" i="21"/>
  <c r="O90" i="20"/>
  <c r="T92" i="21"/>
  <c r="N90" i="20"/>
  <c r="S92" i="21"/>
  <c r="M90" i="20"/>
  <c r="R92" i="21"/>
  <c r="L90" i="20"/>
  <c r="Q92" i="21"/>
  <c r="K90" i="20"/>
  <c r="P92" i="21"/>
  <c r="J90" i="20"/>
  <c r="O92" i="21"/>
  <c r="I90" i="20"/>
  <c r="N92" i="21"/>
  <c r="H90" i="20"/>
  <c r="M92" i="21"/>
  <c r="G90" i="20"/>
  <c r="L92" i="21"/>
  <c r="F90" i="20"/>
  <c r="K92" i="21"/>
  <c r="E90" i="20"/>
  <c r="J92" i="21"/>
  <c r="D90" i="20"/>
  <c r="I92" i="21"/>
  <c r="C90" i="20"/>
  <c r="H92" i="21"/>
  <c r="AM83" i="20"/>
  <c r="AR91" i="21"/>
  <c r="AL83" i="20"/>
  <c r="AQ91" i="21"/>
  <c r="AK83" i="20"/>
  <c r="AP91" i="21"/>
  <c r="AJ83" i="20"/>
  <c r="AO91" i="21"/>
  <c r="AI83" i="20"/>
  <c r="AN91" i="21"/>
  <c r="AH83" i="20"/>
  <c r="AM91" i="21"/>
  <c r="AG83" i="20"/>
  <c r="AL91" i="21"/>
  <c r="AF83" i="20"/>
  <c r="AK91" i="21"/>
  <c r="AE83" i="20"/>
  <c r="AJ91" i="21"/>
  <c r="AD83" i="20"/>
  <c r="AI91" i="21"/>
  <c r="AC83" i="20"/>
  <c r="AH91" i="21"/>
  <c r="AB83" i="20"/>
  <c r="AG91" i="21"/>
  <c r="AA83" i="20"/>
  <c r="AF91" i="21"/>
  <c r="Z83" i="20"/>
  <c r="AE91" i="21"/>
  <c r="Y83" i="20"/>
  <c r="AD91" i="21"/>
  <c r="X83" i="20"/>
  <c r="AC91" i="21"/>
  <c r="W83" i="20"/>
  <c r="AB91" i="21"/>
  <c r="V83" i="20"/>
  <c r="AA91" i="21"/>
  <c r="U83" i="20"/>
  <c r="Z91" i="21"/>
  <c r="T83" i="20"/>
  <c r="Y91" i="21"/>
  <c r="S83" i="20"/>
  <c r="X91" i="21"/>
  <c r="R83" i="20"/>
  <c r="W91" i="21"/>
  <c r="Q83" i="20"/>
  <c r="V91" i="21"/>
  <c r="P83" i="20"/>
  <c r="U91" i="21"/>
  <c r="O83" i="20"/>
  <c r="T91" i="21"/>
  <c r="N83" i="20"/>
  <c r="S91" i="21"/>
  <c r="M83" i="20"/>
  <c r="R91" i="21"/>
  <c r="L83" i="20"/>
  <c r="Q91" i="21"/>
  <c r="K83" i="20"/>
  <c r="P91" i="21"/>
  <c r="J83" i="20"/>
  <c r="O91" i="21"/>
  <c r="I83" i="20"/>
  <c r="N91" i="21"/>
  <c r="H83" i="20"/>
  <c r="M91" i="21"/>
  <c r="G83" i="20"/>
  <c r="L91" i="21"/>
  <c r="F83" i="20"/>
  <c r="K91" i="21"/>
  <c r="E83" i="20"/>
  <c r="J91" i="21"/>
  <c r="D83" i="20"/>
  <c r="I91" i="21"/>
  <c r="C83" i="20"/>
  <c r="H91" i="21"/>
  <c r="AM75" i="20"/>
  <c r="AR90" i="21"/>
  <c r="AL75" i="20"/>
  <c r="AQ90" i="21"/>
  <c r="AK75" i="20"/>
  <c r="AP90" i="21"/>
  <c r="AJ75" i="20"/>
  <c r="AO90" i="21"/>
  <c r="AI75" i="20"/>
  <c r="AN90" i="21"/>
  <c r="AH75" i="20"/>
  <c r="AM90" i="21"/>
  <c r="AG75" i="20"/>
  <c r="AL90" i="21"/>
  <c r="AF75" i="20"/>
  <c r="AK90" i="21"/>
  <c r="AE75" i="20"/>
  <c r="AJ90" i="21"/>
  <c r="AD75" i="20"/>
  <c r="AI90" i="21"/>
  <c r="AC75" i="20"/>
  <c r="AH90" i="21"/>
  <c r="AB75" i="20"/>
  <c r="AG90" i="21"/>
  <c r="AA75" i="20"/>
  <c r="AF90" i="21"/>
  <c r="Z75" i="20"/>
  <c r="AE90" i="21"/>
  <c r="Y75" i="20"/>
  <c r="AD90" i="21"/>
  <c r="X75" i="20"/>
  <c r="AC90" i="21"/>
  <c r="W75" i="20"/>
  <c r="AB90" i="21"/>
  <c r="V75" i="20"/>
  <c r="AA90" i="21"/>
  <c r="U75" i="20"/>
  <c r="Z90" i="21"/>
  <c r="T75" i="20"/>
  <c r="Y90" i="21"/>
  <c r="S75" i="20"/>
  <c r="X90" i="21"/>
  <c r="R75" i="20"/>
  <c r="W90" i="21"/>
  <c r="Q75" i="20"/>
  <c r="V90" i="21"/>
  <c r="P75" i="20"/>
  <c r="U90" i="21"/>
  <c r="O75" i="20"/>
  <c r="T90" i="21"/>
  <c r="N75" i="20"/>
  <c r="S90" i="21"/>
  <c r="M75" i="20"/>
  <c r="R90" i="21"/>
  <c r="L75" i="20"/>
  <c r="Q90" i="21"/>
  <c r="K75" i="20"/>
  <c r="P90" i="21"/>
  <c r="J75" i="20"/>
  <c r="O90" i="21"/>
  <c r="I75" i="20"/>
  <c r="N90" i="21"/>
  <c r="H75" i="20"/>
  <c r="M90" i="21"/>
  <c r="G75" i="20"/>
  <c r="L90" i="21"/>
  <c r="F75" i="20"/>
  <c r="K90" i="21"/>
  <c r="E75" i="20"/>
  <c r="J90" i="21"/>
  <c r="D75" i="20"/>
  <c r="I90" i="21"/>
  <c r="C75" i="20"/>
  <c r="H90" i="21"/>
  <c r="AM67" i="20"/>
  <c r="AR89" i="21"/>
  <c r="AL67" i="20"/>
  <c r="AQ89" i="21"/>
  <c r="AK67" i="20"/>
  <c r="AP89" i="21"/>
  <c r="AJ67" i="20"/>
  <c r="AO89" i="21"/>
  <c r="AI67" i="20"/>
  <c r="AN89" i="21"/>
  <c r="AH67" i="20"/>
  <c r="AM89" i="21"/>
  <c r="AG67" i="20"/>
  <c r="AL89" i="21"/>
  <c r="AF67" i="20"/>
  <c r="AK89" i="21"/>
  <c r="AE67" i="20"/>
  <c r="AJ89" i="21"/>
  <c r="AD67" i="20"/>
  <c r="AI89" i="21"/>
  <c r="AC67" i="20"/>
  <c r="AH89" i="21"/>
  <c r="AB67" i="20"/>
  <c r="AG89" i="21"/>
  <c r="AA67" i="20"/>
  <c r="AF89" i="21"/>
  <c r="Z67" i="20"/>
  <c r="AE89" i="21"/>
  <c r="Y67" i="20"/>
  <c r="AD89" i="21"/>
  <c r="X67" i="20"/>
  <c r="AC89" i="21"/>
  <c r="W67" i="20"/>
  <c r="AB89" i="21"/>
  <c r="V67" i="20"/>
  <c r="AA89" i="21"/>
  <c r="U67" i="20"/>
  <c r="Z89" i="21"/>
  <c r="T67" i="20"/>
  <c r="Y89" i="21"/>
  <c r="S67" i="20"/>
  <c r="X89" i="21"/>
  <c r="R67" i="20"/>
  <c r="W89" i="21"/>
  <c r="Q67" i="20"/>
  <c r="V89" i="21"/>
  <c r="P67" i="20"/>
  <c r="U89" i="21"/>
  <c r="O67" i="20"/>
  <c r="T89" i="21"/>
  <c r="N67" i="20"/>
  <c r="S89" i="21"/>
  <c r="M67" i="20"/>
  <c r="R89" i="21"/>
  <c r="L67" i="20"/>
  <c r="Q89" i="21"/>
  <c r="K67" i="20"/>
  <c r="P89" i="21"/>
  <c r="J67" i="20"/>
  <c r="O89" i="21"/>
  <c r="I67" i="20"/>
  <c r="N89" i="21"/>
  <c r="H67" i="20"/>
  <c r="M89" i="21"/>
  <c r="G67" i="20"/>
  <c r="L89" i="21"/>
  <c r="F67" i="20"/>
  <c r="K89" i="21"/>
  <c r="E67" i="20"/>
  <c r="J89" i="21"/>
  <c r="D67" i="20"/>
  <c r="I89" i="21"/>
  <c r="C67" i="20"/>
  <c r="H89" i="21"/>
  <c r="AM59" i="20"/>
  <c r="AR88" i="21"/>
  <c r="AL59" i="20"/>
  <c r="AQ88" i="21"/>
  <c r="AK59" i="20"/>
  <c r="AP88" i="21"/>
  <c r="AJ59" i="20"/>
  <c r="AO88" i="21"/>
  <c r="AI59" i="20"/>
  <c r="AN88" i="21"/>
  <c r="AH59" i="20"/>
  <c r="AM88" i="21"/>
  <c r="AG59" i="20"/>
  <c r="AL88" i="21"/>
  <c r="AF59" i="20"/>
  <c r="AK88" i="21"/>
  <c r="AE59" i="20"/>
  <c r="AJ88" i="21"/>
  <c r="AD59" i="20"/>
  <c r="AI88" i="21"/>
  <c r="AC59" i="20"/>
  <c r="AH88" i="21"/>
  <c r="AB59" i="20"/>
  <c r="AG88" i="21"/>
  <c r="AA59" i="20"/>
  <c r="AF88" i="21"/>
  <c r="Z59" i="20"/>
  <c r="AE88" i="21"/>
  <c r="Y59" i="20"/>
  <c r="AD88" i="21"/>
  <c r="X59" i="20"/>
  <c r="AC88" i="21"/>
  <c r="W59" i="20"/>
  <c r="AB88" i="21"/>
  <c r="V59" i="20"/>
  <c r="AA88" i="21"/>
  <c r="U59" i="20"/>
  <c r="Z88" i="21"/>
  <c r="T59" i="20"/>
  <c r="Y88" i="21"/>
  <c r="S59" i="20"/>
  <c r="X88" i="21"/>
  <c r="R59" i="20"/>
  <c r="W88" i="21"/>
  <c r="Q59" i="20"/>
  <c r="V88" i="21"/>
  <c r="P59" i="20"/>
  <c r="U88" i="21"/>
  <c r="O59" i="20"/>
  <c r="T88" i="21"/>
  <c r="N59" i="20"/>
  <c r="S88" i="21"/>
  <c r="M59" i="20"/>
  <c r="R88" i="21"/>
  <c r="L59" i="20"/>
  <c r="Q88" i="21"/>
  <c r="K59" i="20"/>
  <c r="P88" i="21"/>
  <c r="J59" i="20"/>
  <c r="O88" i="21"/>
  <c r="I59" i="20"/>
  <c r="N88" i="21"/>
  <c r="H59" i="20"/>
  <c r="M88" i="21"/>
  <c r="G59" i="20"/>
  <c r="L88" i="21"/>
  <c r="F59" i="20"/>
  <c r="K88" i="21"/>
  <c r="E59" i="20"/>
  <c r="J88" i="21"/>
  <c r="D59" i="20"/>
  <c r="I88" i="21"/>
  <c r="C59" i="20"/>
  <c r="H88" i="21"/>
  <c r="AM51" i="20"/>
  <c r="AR87" i="21"/>
  <c r="AL51" i="20"/>
  <c r="AQ87" i="21"/>
  <c r="AK51" i="20"/>
  <c r="AP87" i="21"/>
  <c r="AJ51" i="20"/>
  <c r="AO87" i="21"/>
  <c r="AI51" i="20"/>
  <c r="AN87" i="21"/>
  <c r="AH51" i="20"/>
  <c r="AM87" i="21"/>
  <c r="AG51" i="20"/>
  <c r="AL87" i="21"/>
  <c r="AF51" i="20"/>
  <c r="AK87" i="21"/>
  <c r="AE51" i="20"/>
  <c r="AJ87" i="21"/>
  <c r="AD51" i="20"/>
  <c r="AI87" i="21"/>
  <c r="AC51" i="20"/>
  <c r="AH87" i="21"/>
  <c r="AB51" i="20"/>
  <c r="AG87" i="21"/>
  <c r="AA51" i="20"/>
  <c r="AF87" i="21"/>
  <c r="Z51" i="20"/>
  <c r="AE87" i="21"/>
  <c r="Y51" i="20"/>
  <c r="AD87" i="21"/>
  <c r="X51" i="20"/>
  <c r="AC87" i="21"/>
  <c r="W51" i="20"/>
  <c r="AB87" i="21"/>
  <c r="V51" i="20"/>
  <c r="AA87" i="21"/>
  <c r="U51" i="20"/>
  <c r="Z87" i="21"/>
  <c r="T51" i="20"/>
  <c r="Y87" i="21"/>
  <c r="S51" i="20"/>
  <c r="X87" i="21"/>
  <c r="R51" i="20"/>
  <c r="W87" i="21"/>
  <c r="Q51" i="20"/>
  <c r="V87" i="21"/>
  <c r="P51" i="20"/>
  <c r="U87" i="21"/>
  <c r="O51" i="20"/>
  <c r="T87" i="21"/>
  <c r="N51" i="20"/>
  <c r="S87" i="21"/>
  <c r="M51" i="20"/>
  <c r="R87" i="21"/>
  <c r="L51" i="20"/>
  <c r="Q87" i="21"/>
  <c r="K51" i="20"/>
  <c r="P87" i="21"/>
  <c r="J51" i="20"/>
  <c r="O87" i="21"/>
  <c r="I51" i="20"/>
  <c r="N87" i="21"/>
  <c r="H51" i="20"/>
  <c r="M87" i="21"/>
  <c r="G51" i="20"/>
  <c r="L87" i="21"/>
  <c r="F51" i="20"/>
  <c r="K87" i="21"/>
  <c r="E51" i="20"/>
  <c r="J87" i="21"/>
  <c r="D51" i="20"/>
  <c r="I87" i="21"/>
  <c r="C51" i="20"/>
  <c r="H87" i="21"/>
  <c r="AM43" i="20"/>
  <c r="AR86" i="21"/>
  <c r="AL43" i="20"/>
  <c r="AQ86" i="21"/>
  <c r="AK43" i="20"/>
  <c r="AP86" i="21"/>
  <c r="AJ43" i="20"/>
  <c r="AO86" i="21"/>
  <c r="AI43" i="20"/>
  <c r="AN86" i="21"/>
  <c r="AH43" i="20"/>
  <c r="AM86" i="21"/>
  <c r="AG43" i="20"/>
  <c r="AL86" i="21"/>
  <c r="AF43" i="20"/>
  <c r="AK86" i="21"/>
  <c r="AE43" i="20"/>
  <c r="AJ86" i="21"/>
  <c r="AD43" i="20"/>
  <c r="AI86" i="21"/>
  <c r="AC43" i="20"/>
  <c r="AH86" i="21"/>
  <c r="AB43" i="20"/>
  <c r="AG86" i="21"/>
  <c r="AA43" i="20"/>
  <c r="AF86" i="21"/>
  <c r="Z43" i="20"/>
  <c r="AE86" i="21"/>
  <c r="Y43" i="20"/>
  <c r="AD86" i="21"/>
  <c r="X43" i="20"/>
  <c r="AC86" i="21"/>
  <c r="W43" i="20"/>
  <c r="AB86" i="21"/>
  <c r="V43" i="20"/>
  <c r="AA86" i="21"/>
  <c r="U43" i="20"/>
  <c r="Z86" i="21"/>
  <c r="T43" i="20"/>
  <c r="Y86" i="21"/>
  <c r="S43" i="20"/>
  <c r="X86" i="21"/>
  <c r="R43" i="20"/>
  <c r="W86" i="21"/>
  <c r="Q43" i="20"/>
  <c r="V86" i="21"/>
  <c r="P43" i="20"/>
  <c r="U86" i="21"/>
  <c r="O43" i="20"/>
  <c r="T86" i="21"/>
  <c r="N43" i="20"/>
  <c r="S86" i="21"/>
  <c r="M43" i="20"/>
  <c r="R86" i="21"/>
  <c r="L43" i="20"/>
  <c r="Q86" i="21"/>
  <c r="K43" i="20"/>
  <c r="P86" i="21"/>
  <c r="J43" i="20"/>
  <c r="O86" i="21"/>
  <c r="I43" i="20"/>
  <c r="N86" i="21"/>
  <c r="H43" i="20"/>
  <c r="M86" i="21"/>
  <c r="G43" i="20"/>
  <c r="L86" i="21"/>
  <c r="F43" i="20"/>
  <c r="K86" i="21"/>
  <c r="E43" i="20"/>
  <c r="J86" i="21"/>
  <c r="D43" i="20"/>
  <c r="I86" i="21"/>
  <c r="C43" i="20"/>
  <c r="H86" i="21"/>
  <c r="AR81" i="21"/>
  <c r="AQ81" i="21"/>
  <c r="AP81" i="21"/>
  <c r="AO81" i="21"/>
  <c r="AN81" i="21"/>
  <c r="AM81" i="21"/>
  <c r="AL81" i="21"/>
  <c r="AK81" i="21"/>
  <c r="AJ81" i="21"/>
  <c r="AI81" i="21"/>
  <c r="AH81" i="21"/>
  <c r="AG81" i="21"/>
  <c r="AF81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AR80" i="21"/>
  <c r="AQ80" i="21"/>
  <c r="AP80" i="21"/>
  <c r="AO80" i="21"/>
  <c r="AN80" i="21"/>
  <c r="AM80" i="21"/>
  <c r="AL80" i="21"/>
  <c r="AK80" i="21"/>
  <c r="AJ80" i="21"/>
  <c r="AI80" i="21"/>
  <c r="AH80" i="21"/>
  <c r="AG80" i="21"/>
  <c r="AF80" i="21"/>
  <c r="AE80" i="2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AR79" i="21"/>
  <c r="AQ79" i="21"/>
  <c r="AP79" i="21"/>
  <c r="AO79" i="21"/>
  <c r="AN79" i="21"/>
  <c r="AM79" i="21"/>
  <c r="AL79" i="21"/>
  <c r="AK79" i="21"/>
  <c r="AJ79" i="21"/>
  <c r="AI79" i="21"/>
  <c r="AH79" i="21"/>
  <c r="AG79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AR78" i="21"/>
  <c r="AQ78" i="21"/>
  <c r="AP78" i="21"/>
  <c r="AO78" i="21"/>
  <c r="AN78" i="21"/>
  <c r="AM78" i="21"/>
  <c r="AL78" i="21"/>
  <c r="AK78" i="21"/>
  <c r="AJ78" i="21"/>
  <c r="AI78" i="21"/>
  <c r="AH78" i="21"/>
  <c r="AG78" i="21"/>
  <c r="AF78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AR77" i="21"/>
  <c r="AQ77" i="21"/>
  <c r="AP77" i="21"/>
  <c r="AO77" i="21"/>
  <c r="AN77" i="21"/>
  <c r="AM77" i="21"/>
  <c r="AL77" i="21"/>
  <c r="AK77" i="21"/>
  <c r="AJ77" i="21"/>
  <c r="AI77" i="21"/>
  <c r="AH77" i="21"/>
  <c r="AG77" i="21"/>
  <c r="AF77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AR75" i="21"/>
  <c r="AQ75" i="21"/>
  <c r="AP75" i="21"/>
  <c r="AO75" i="21"/>
  <c r="AN75" i="21"/>
  <c r="AM75" i="21"/>
  <c r="AL75" i="21"/>
  <c r="AK75" i="21"/>
  <c r="AJ75" i="21"/>
  <c r="AI75" i="21"/>
  <c r="AH75" i="21"/>
  <c r="AG75" i="21"/>
  <c r="AF75" i="21"/>
  <c r="AE75" i="21"/>
  <c r="AD75" i="21"/>
  <c r="AC75" i="21"/>
  <c r="AB75" i="21"/>
  <c r="AA75" i="21"/>
  <c r="Z75" i="21"/>
  <c r="Y75" i="21"/>
  <c r="X75" i="21"/>
  <c r="W75" i="21"/>
  <c r="V75" i="21"/>
  <c r="U75" i="21"/>
  <c r="T75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AR74" i="21"/>
  <c r="AQ74" i="21"/>
  <c r="AP74" i="21"/>
  <c r="AO74" i="21"/>
  <c r="AN74" i="21"/>
  <c r="AM74" i="21"/>
  <c r="AL74" i="21"/>
  <c r="AK74" i="21"/>
  <c r="AJ74" i="21"/>
  <c r="AI74" i="21"/>
  <c r="AH74" i="21"/>
  <c r="AG74" i="21"/>
  <c r="AF74" i="21"/>
  <c r="AE74" i="21"/>
  <c r="AD74" i="21"/>
  <c r="AC74" i="21"/>
  <c r="AB74" i="21"/>
  <c r="AA74" i="21"/>
  <c r="Z74" i="21"/>
  <c r="Y74" i="21"/>
  <c r="X74" i="21"/>
  <c r="W74" i="21"/>
  <c r="V74" i="21"/>
  <c r="U74" i="21"/>
  <c r="T74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AR73" i="21"/>
  <c r="AQ73" i="21"/>
  <c r="AP73" i="21"/>
  <c r="AO73" i="21"/>
  <c r="AN73" i="21"/>
  <c r="AM73" i="21"/>
  <c r="AL73" i="21"/>
  <c r="AK73" i="21"/>
  <c r="AJ73" i="21"/>
  <c r="AI73" i="21"/>
  <c r="AH73" i="21"/>
  <c r="AG73" i="21"/>
  <c r="AF73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AR72" i="21"/>
  <c r="AQ72" i="21"/>
  <c r="AP72" i="21"/>
  <c r="AO72" i="21"/>
  <c r="AN72" i="21"/>
  <c r="AM72" i="21"/>
  <c r="AL72" i="21"/>
  <c r="AK72" i="21"/>
  <c r="AJ72" i="21"/>
  <c r="AI72" i="21"/>
  <c r="AH72" i="21"/>
  <c r="AG72" i="21"/>
  <c r="AF72" i="21"/>
  <c r="AE72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AR71" i="21"/>
  <c r="AQ71" i="21"/>
  <c r="AP71" i="21"/>
  <c r="AO71" i="21"/>
  <c r="AN71" i="21"/>
  <c r="AM71" i="21"/>
  <c r="AL71" i="21"/>
  <c r="AK71" i="21"/>
  <c r="AJ71" i="21"/>
  <c r="AI71" i="21"/>
  <c r="AH71" i="21"/>
  <c r="AG71" i="21"/>
  <c r="AF71" i="21"/>
  <c r="AE71" i="2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AR70" i="21"/>
  <c r="AQ70" i="21"/>
  <c r="AP70" i="21"/>
  <c r="AO70" i="21"/>
  <c r="AN70" i="21"/>
  <c r="AM70" i="21"/>
  <c r="AL70" i="21"/>
  <c r="AK70" i="21"/>
  <c r="AJ70" i="21"/>
  <c r="AI70" i="21"/>
  <c r="AH70" i="21"/>
  <c r="AG70" i="21"/>
  <c r="AF70" i="21"/>
  <c r="AE70" i="21"/>
  <c r="AD70" i="21"/>
  <c r="AC70" i="21"/>
  <c r="AB70" i="21"/>
  <c r="AA70" i="21"/>
  <c r="Z70" i="21"/>
  <c r="Y70" i="21"/>
  <c r="X70" i="21"/>
  <c r="W70" i="21"/>
  <c r="V70" i="21"/>
  <c r="U70" i="21"/>
  <c r="T70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AR69" i="21"/>
  <c r="AQ69" i="21"/>
  <c r="AP69" i="21"/>
  <c r="AO69" i="21"/>
  <c r="AN69" i="21"/>
  <c r="AM69" i="21"/>
  <c r="AL69" i="21"/>
  <c r="AK69" i="21"/>
  <c r="AJ69" i="21"/>
  <c r="AI69" i="21"/>
  <c r="AH69" i="21"/>
  <c r="AG69" i="21"/>
  <c r="AF69" i="21"/>
  <c r="AE69" i="21"/>
  <c r="AD69" i="21"/>
  <c r="AC69" i="21"/>
  <c r="AB69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AR68" i="21"/>
  <c r="AQ68" i="21"/>
  <c r="AP68" i="21"/>
  <c r="AO68" i="21"/>
  <c r="AN68" i="21"/>
  <c r="AM68" i="21"/>
  <c r="AL68" i="21"/>
  <c r="AK68" i="21"/>
  <c r="AJ68" i="21"/>
  <c r="AI68" i="21"/>
  <c r="AH68" i="21"/>
  <c r="AG68" i="21"/>
  <c r="AF68" i="21"/>
  <c r="AE68" i="21"/>
  <c r="AD68" i="21"/>
  <c r="AC68" i="2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AR67" i="21"/>
  <c r="AQ67" i="21"/>
  <c r="AP67" i="21"/>
  <c r="AO67" i="21"/>
  <c r="AN67" i="21"/>
  <c r="AM67" i="21"/>
  <c r="AL67" i="21"/>
  <c r="AK67" i="21"/>
  <c r="AJ67" i="21"/>
  <c r="AI67" i="21"/>
  <c r="AH67" i="21"/>
  <c r="AG67" i="21"/>
  <c r="AF67" i="21"/>
  <c r="AE67" i="21"/>
  <c r="AD67" i="21"/>
  <c r="AC67" i="21"/>
  <c r="AB67" i="21"/>
  <c r="AA67" i="21"/>
  <c r="Z67" i="21"/>
  <c r="Y67" i="21"/>
  <c r="X67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AR65" i="21"/>
  <c r="AQ65" i="21"/>
  <c r="AP65" i="21"/>
  <c r="AO65" i="21"/>
  <c r="AN65" i="21"/>
  <c r="AM65" i="21"/>
  <c r="AL65" i="21"/>
  <c r="AK65" i="21"/>
  <c r="AJ65" i="21"/>
  <c r="AI65" i="21"/>
  <c r="AH65" i="21"/>
  <c r="AG65" i="21"/>
  <c r="AF65" i="21"/>
  <c r="AE65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AR64" i="21"/>
  <c r="AQ64" i="21"/>
  <c r="AP64" i="21"/>
  <c r="AO64" i="21"/>
  <c r="AN64" i="21"/>
  <c r="AM64" i="21"/>
  <c r="AL64" i="21"/>
  <c r="AK64" i="21"/>
  <c r="AJ64" i="21"/>
  <c r="AI64" i="21"/>
  <c r="AH64" i="21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AR63" i="21"/>
  <c r="AQ63" i="21"/>
  <c r="AP63" i="21"/>
  <c r="AO63" i="21"/>
  <c r="AN63" i="21"/>
  <c r="AM63" i="21"/>
  <c r="AL63" i="21"/>
  <c r="AK63" i="21"/>
  <c r="AJ63" i="21"/>
  <c r="AI63" i="21"/>
  <c r="AH63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AM128" i="20"/>
  <c r="AS44" i="21"/>
  <c r="AL128" i="20"/>
  <c r="AR44" i="21"/>
  <c r="AK128" i="20"/>
  <c r="AQ44" i="21"/>
  <c r="AJ128" i="20"/>
  <c r="AP44" i="21"/>
  <c r="AI128" i="20"/>
  <c r="AO44" i="21"/>
  <c r="AH128" i="20"/>
  <c r="AN44" i="21"/>
  <c r="AG128" i="20"/>
  <c r="AM44" i="21"/>
  <c r="AF128" i="20"/>
  <c r="AL44" i="21"/>
  <c r="AE128" i="20"/>
  <c r="AK44" i="21"/>
  <c r="AD128" i="20"/>
  <c r="AJ44" i="21"/>
  <c r="AC128" i="20"/>
  <c r="AI44" i="21"/>
  <c r="AB128" i="20"/>
  <c r="AH44" i="21"/>
  <c r="AA128" i="20"/>
  <c r="AG44" i="21"/>
  <c r="Z128" i="20"/>
  <c r="AF44" i="21"/>
  <c r="Y128" i="20"/>
  <c r="AE44" i="21"/>
  <c r="X128" i="20"/>
  <c r="AD44" i="21"/>
  <c r="W128" i="20"/>
  <c r="AC44" i="21"/>
  <c r="V128" i="20"/>
  <c r="AB44" i="21"/>
  <c r="U128" i="20"/>
  <c r="AA44" i="21"/>
  <c r="T128" i="20"/>
  <c r="Z44" i="21"/>
  <c r="S128" i="20"/>
  <c r="Y44" i="21"/>
  <c r="R128" i="20"/>
  <c r="X44" i="21"/>
  <c r="Q128" i="20"/>
  <c r="W44" i="21"/>
  <c r="P128" i="20"/>
  <c r="V44" i="21"/>
  <c r="O128" i="20"/>
  <c r="U44" i="21"/>
  <c r="N128" i="20"/>
  <c r="T44" i="21"/>
  <c r="M128" i="20"/>
  <c r="S44" i="21"/>
  <c r="L128" i="20"/>
  <c r="R44" i="21"/>
  <c r="K128" i="20"/>
  <c r="Q44" i="21"/>
  <c r="J128" i="20"/>
  <c r="P44" i="21"/>
  <c r="I128" i="20"/>
  <c r="O44" i="21"/>
  <c r="H128" i="20"/>
  <c r="N44" i="21"/>
  <c r="G128" i="20"/>
  <c r="M44" i="21"/>
  <c r="F128" i="20"/>
  <c r="L44" i="21"/>
  <c r="E128" i="20"/>
  <c r="K44" i="21"/>
  <c r="D128" i="20"/>
  <c r="J44" i="21"/>
  <c r="C128" i="20"/>
  <c r="I44" i="21"/>
  <c r="AM120" i="20"/>
  <c r="AS43" i="21"/>
  <c r="AL120" i="20"/>
  <c r="AR43" i="21"/>
  <c r="AK120" i="20"/>
  <c r="AQ43" i="21"/>
  <c r="AJ120" i="20"/>
  <c r="AP43" i="21"/>
  <c r="AI120" i="20"/>
  <c r="AO43" i="21"/>
  <c r="AH120" i="20"/>
  <c r="AN43" i="21"/>
  <c r="AG120" i="20"/>
  <c r="AM43" i="21"/>
  <c r="AF120" i="20"/>
  <c r="AL43" i="21"/>
  <c r="AE120" i="20"/>
  <c r="AK43" i="21"/>
  <c r="AD120" i="20"/>
  <c r="AJ43" i="21"/>
  <c r="AC120" i="20"/>
  <c r="AI43" i="21"/>
  <c r="AB120" i="20"/>
  <c r="AH43" i="21"/>
  <c r="AA120" i="20"/>
  <c r="AG43" i="21"/>
  <c r="Z120" i="20"/>
  <c r="AF43" i="21"/>
  <c r="Y120" i="20"/>
  <c r="AE43" i="21"/>
  <c r="X120" i="20"/>
  <c r="AD43" i="21"/>
  <c r="W120" i="20"/>
  <c r="AC43" i="21"/>
  <c r="V120" i="20"/>
  <c r="AB43" i="21"/>
  <c r="U120" i="20"/>
  <c r="AA43" i="21"/>
  <c r="T120" i="20"/>
  <c r="Z43" i="21"/>
  <c r="S120" i="20"/>
  <c r="Y43" i="21"/>
  <c r="R120" i="20"/>
  <c r="X43" i="21"/>
  <c r="Q120" i="20"/>
  <c r="W43" i="21"/>
  <c r="P120" i="20"/>
  <c r="V43" i="21"/>
  <c r="O120" i="20"/>
  <c r="U43" i="21"/>
  <c r="N120" i="20"/>
  <c r="T43" i="21"/>
  <c r="M120" i="20"/>
  <c r="S43" i="21"/>
  <c r="L120" i="20"/>
  <c r="R43" i="21"/>
  <c r="K120" i="20"/>
  <c r="Q43" i="21"/>
  <c r="J120" i="20"/>
  <c r="P43" i="21"/>
  <c r="I120" i="20"/>
  <c r="O43" i="21"/>
  <c r="H120" i="20"/>
  <c r="N43" i="21"/>
  <c r="G120" i="20"/>
  <c r="M43" i="21"/>
  <c r="F120" i="20"/>
  <c r="L43" i="21"/>
  <c r="E120" i="20"/>
  <c r="K43" i="21"/>
  <c r="D120" i="20"/>
  <c r="J43" i="21"/>
  <c r="C120" i="20"/>
  <c r="I43" i="21"/>
  <c r="AM112" i="20"/>
  <c r="AS42" i="21"/>
  <c r="AL112" i="20"/>
  <c r="AR42" i="21"/>
  <c r="AK112" i="20"/>
  <c r="AQ42" i="21"/>
  <c r="AJ112" i="20"/>
  <c r="AP42" i="21"/>
  <c r="AI112" i="20"/>
  <c r="AO42" i="21"/>
  <c r="AH112" i="20"/>
  <c r="AN42" i="21"/>
  <c r="AG112" i="20"/>
  <c r="AM42" i="21"/>
  <c r="AF112" i="20"/>
  <c r="AL42" i="21"/>
  <c r="AE112" i="20"/>
  <c r="AK42" i="21"/>
  <c r="AD112" i="20"/>
  <c r="AJ42" i="21"/>
  <c r="AC112" i="20"/>
  <c r="AI42" i="21"/>
  <c r="AB112" i="20"/>
  <c r="AH42" i="21"/>
  <c r="AA112" i="20"/>
  <c r="AG42" i="21"/>
  <c r="Z112" i="20"/>
  <c r="AF42" i="21"/>
  <c r="Y112" i="20"/>
  <c r="AE42" i="21"/>
  <c r="X112" i="20"/>
  <c r="AD42" i="21"/>
  <c r="W112" i="20"/>
  <c r="AC42" i="21"/>
  <c r="V112" i="20"/>
  <c r="AB42" i="21"/>
  <c r="U112" i="20"/>
  <c r="AA42" i="21"/>
  <c r="T112" i="20"/>
  <c r="Z42" i="21"/>
  <c r="S112" i="20"/>
  <c r="Y42" i="21"/>
  <c r="R112" i="20"/>
  <c r="X42" i="21"/>
  <c r="Q112" i="20"/>
  <c r="W42" i="21"/>
  <c r="P112" i="20"/>
  <c r="V42" i="21"/>
  <c r="O112" i="20"/>
  <c r="U42" i="21"/>
  <c r="N112" i="20"/>
  <c r="T42" i="21"/>
  <c r="M112" i="20"/>
  <c r="S42" i="21"/>
  <c r="L112" i="20"/>
  <c r="R42" i="21"/>
  <c r="K112" i="20"/>
  <c r="Q42" i="21"/>
  <c r="J112" i="20"/>
  <c r="P42" i="21"/>
  <c r="I112" i="20"/>
  <c r="O42" i="21"/>
  <c r="H112" i="20"/>
  <c r="N42" i="21"/>
  <c r="G112" i="20"/>
  <c r="M42" i="21"/>
  <c r="F112" i="20"/>
  <c r="L42" i="21"/>
  <c r="E112" i="20"/>
  <c r="K42" i="21"/>
  <c r="D112" i="20"/>
  <c r="J42" i="21"/>
  <c r="C112" i="20"/>
  <c r="I42" i="21"/>
  <c r="AM104" i="20"/>
  <c r="AS41" i="21"/>
  <c r="AL104" i="20"/>
  <c r="AR41" i="21"/>
  <c r="AK104" i="20"/>
  <c r="AQ41" i="21"/>
  <c r="AJ104" i="20"/>
  <c r="AP41" i="21"/>
  <c r="AI104" i="20"/>
  <c r="AO41" i="21"/>
  <c r="AH104" i="20"/>
  <c r="AN41" i="21"/>
  <c r="AG104" i="20"/>
  <c r="AM41" i="21"/>
  <c r="AF104" i="20"/>
  <c r="AL41" i="21"/>
  <c r="AE104" i="20"/>
  <c r="AK41" i="21"/>
  <c r="AD104" i="20"/>
  <c r="AJ41" i="21"/>
  <c r="AC104" i="20"/>
  <c r="AI41" i="21"/>
  <c r="AB104" i="20"/>
  <c r="AH41" i="21"/>
  <c r="AA104" i="20"/>
  <c r="AG41" i="21"/>
  <c r="Z104" i="20"/>
  <c r="AF41" i="21"/>
  <c r="Y104" i="20"/>
  <c r="AE41" i="21"/>
  <c r="X104" i="20"/>
  <c r="AD41" i="21"/>
  <c r="W104" i="20"/>
  <c r="AC41" i="21"/>
  <c r="V104" i="20"/>
  <c r="AB41" i="21"/>
  <c r="U104" i="20"/>
  <c r="AA41" i="21"/>
  <c r="T104" i="20"/>
  <c r="Z41" i="21"/>
  <c r="S104" i="20"/>
  <c r="Y41" i="21"/>
  <c r="R104" i="20"/>
  <c r="X41" i="21"/>
  <c r="Q104" i="20"/>
  <c r="W41" i="21"/>
  <c r="P104" i="20"/>
  <c r="V41" i="21"/>
  <c r="O104" i="20"/>
  <c r="U41" i="21"/>
  <c r="N104" i="20"/>
  <c r="T41" i="21"/>
  <c r="M104" i="20"/>
  <c r="S41" i="21"/>
  <c r="L104" i="20"/>
  <c r="R41" i="21"/>
  <c r="K104" i="20"/>
  <c r="Q41" i="21"/>
  <c r="J104" i="20"/>
  <c r="P41" i="21"/>
  <c r="I104" i="20"/>
  <c r="O41" i="21"/>
  <c r="H104" i="20"/>
  <c r="N41" i="21"/>
  <c r="G104" i="20"/>
  <c r="M41" i="21"/>
  <c r="F104" i="20"/>
  <c r="L41" i="21"/>
  <c r="E104" i="20"/>
  <c r="K41" i="21"/>
  <c r="D104" i="20"/>
  <c r="J41" i="21"/>
  <c r="C104" i="20"/>
  <c r="I41" i="21"/>
  <c r="AM96" i="20"/>
  <c r="AS40" i="21"/>
  <c r="AL96" i="20"/>
  <c r="AR40" i="21"/>
  <c r="AK96" i="20"/>
  <c r="AQ40" i="21"/>
  <c r="AJ96" i="20"/>
  <c r="AP40" i="21"/>
  <c r="AI96" i="20"/>
  <c r="AO40" i="21"/>
  <c r="AH96" i="20"/>
  <c r="AN40" i="21"/>
  <c r="AG96" i="20"/>
  <c r="AM40" i="21"/>
  <c r="AF96" i="20"/>
  <c r="AL40" i="21"/>
  <c r="AE96" i="20"/>
  <c r="AK40" i="21"/>
  <c r="AD96" i="20"/>
  <c r="AJ40" i="21"/>
  <c r="AC96" i="20"/>
  <c r="AI40" i="21"/>
  <c r="AB96" i="20"/>
  <c r="AH40" i="21"/>
  <c r="AA96" i="20"/>
  <c r="AG40" i="21"/>
  <c r="Z96" i="20"/>
  <c r="AF40" i="21"/>
  <c r="Y96" i="20"/>
  <c r="AE40" i="21"/>
  <c r="X96" i="20"/>
  <c r="AD40" i="21"/>
  <c r="W96" i="20"/>
  <c r="AC40" i="21"/>
  <c r="V96" i="20"/>
  <c r="AB40" i="21"/>
  <c r="U96" i="20"/>
  <c r="AA40" i="21"/>
  <c r="T96" i="20"/>
  <c r="Z40" i="21"/>
  <c r="S96" i="20"/>
  <c r="Y40" i="21"/>
  <c r="R96" i="20"/>
  <c r="X40" i="21"/>
  <c r="Q96" i="20"/>
  <c r="W40" i="21"/>
  <c r="P96" i="20"/>
  <c r="V40" i="21"/>
  <c r="O96" i="20"/>
  <c r="U40" i="21"/>
  <c r="N96" i="20"/>
  <c r="T40" i="21"/>
  <c r="M96" i="20"/>
  <c r="S40" i="21"/>
  <c r="L96" i="20"/>
  <c r="R40" i="21"/>
  <c r="K96" i="20"/>
  <c r="Q40" i="21"/>
  <c r="J96" i="20"/>
  <c r="P40" i="21"/>
  <c r="I96" i="20"/>
  <c r="O40" i="21"/>
  <c r="H96" i="20"/>
  <c r="N40" i="21"/>
  <c r="G96" i="20"/>
  <c r="M40" i="21"/>
  <c r="F96" i="20"/>
  <c r="L40" i="21"/>
  <c r="E96" i="20"/>
  <c r="K40" i="21"/>
  <c r="D96" i="20"/>
  <c r="J40" i="21"/>
  <c r="C96" i="20"/>
  <c r="I40" i="21"/>
  <c r="AM88" i="20"/>
  <c r="AS39" i="21"/>
  <c r="AL88" i="20"/>
  <c r="AR39" i="21"/>
  <c r="AK88" i="20"/>
  <c r="AQ39" i="21"/>
  <c r="AJ88" i="20"/>
  <c r="AP39" i="21"/>
  <c r="AI88" i="20"/>
  <c r="AO39" i="21"/>
  <c r="AH88" i="20"/>
  <c r="AN39" i="21"/>
  <c r="AG88" i="20"/>
  <c r="AM39" i="21"/>
  <c r="AF88" i="20"/>
  <c r="AL39" i="21"/>
  <c r="AE88" i="20"/>
  <c r="AK39" i="21"/>
  <c r="AD88" i="20"/>
  <c r="AJ39" i="21"/>
  <c r="AC88" i="20"/>
  <c r="AI39" i="21"/>
  <c r="AB88" i="20"/>
  <c r="AH39" i="21"/>
  <c r="AA88" i="20"/>
  <c r="AG39" i="21"/>
  <c r="Z88" i="20"/>
  <c r="AF39" i="21"/>
  <c r="Y88" i="20"/>
  <c r="AE39" i="21"/>
  <c r="X88" i="20"/>
  <c r="AD39" i="21"/>
  <c r="W88" i="20"/>
  <c r="AC39" i="21"/>
  <c r="V88" i="20"/>
  <c r="AB39" i="21"/>
  <c r="U88" i="20"/>
  <c r="AA39" i="21"/>
  <c r="T88" i="20"/>
  <c r="Z39" i="21"/>
  <c r="S88" i="20"/>
  <c r="Y39" i="21"/>
  <c r="R88" i="20"/>
  <c r="X39" i="21"/>
  <c r="Q88" i="20"/>
  <c r="W39" i="21"/>
  <c r="P88" i="20"/>
  <c r="V39" i="21"/>
  <c r="O88" i="20"/>
  <c r="U39" i="21"/>
  <c r="N88" i="20"/>
  <c r="T39" i="21"/>
  <c r="M88" i="20"/>
  <c r="S39" i="21"/>
  <c r="L88" i="20"/>
  <c r="R39" i="21"/>
  <c r="K88" i="20"/>
  <c r="Q39" i="21"/>
  <c r="J88" i="20"/>
  <c r="P39" i="21"/>
  <c r="I88" i="20"/>
  <c r="O39" i="21"/>
  <c r="H88" i="20"/>
  <c r="N39" i="21"/>
  <c r="G88" i="20"/>
  <c r="M39" i="21"/>
  <c r="F88" i="20"/>
  <c r="L39" i="21"/>
  <c r="E88" i="20"/>
  <c r="K39" i="21"/>
  <c r="D88" i="20"/>
  <c r="J39" i="21"/>
  <c r="C88" i="20"/>
  <c r="I39" i="21"/>
  <c r="AM80" i="20"/>
  <c r="AS38" i="21"/>
  <c r="AL80" i="20"/>
  <c r="AR38" i="21"/>
  <c r="AK80" i="20"/>
  <c r="AQ38" i="21"/>
  <c r="AJ80" i="20"/>
  <c r="AP38" i="21"/>
  <c r="AI80" i="20"/>
  <c r="AO38" i="21"/>
  <c r="AH80" i="20"/>
  <c r="AN38" i="21"/>
  <c r="AG80" i="20"/>
  <c r="AM38" i="21"/>
  <c r="AF80" i="20"/>
  <c r="AL38" i="21"/>
  <c r="AE80" i="20"/>
  <c r="AK38" i="21"/>
  <c r="AD80" i="20"/>
  <c r="AJ38" i="21"/>
  <c r="AC80" i="20"/>
  <c r="AI38" i="21"/>
  <c r="AB80" i="20"/>
  <c r="AH38" i="21"/>
  <c r="AA80" i="20"/>
  <c r="AG38" i="21"/>
  <c r="Z80" i="20"/>
  <c r="AF38" i="21"/>
  <c r="Y80" i="20"/>
  <c r="AE38" i="21"/>
  <c r="X80" i="20"/>
  <c r="AD38" i="21"/>
  <c r="W80" i="20"/>
  <c r="AC38" i="21"/>
  <c r="V80" i="20"/>
  <c r="AB38" i="21"/>
  <c r="U80" i="20"/>
  <c r="AA38" i="21"/>
  <c r="T80" i="20"/>
  <c r="Z38" i="21"/>
  <c r="S80" i="20"/>
  <c r="Y38" i="21"/>
  <c r="R80" i="20"/>
  <c r="X38" i="21"/>
  <c r="Q80" i="20"/>
  <c r="W38" i="21"/>
  <c r="P80" i="20"/>
  <c r="V38" i="21"/>
  <c r="O80" i="20"/>
  <c r="U38" i="21"/>
  <c r="N80" i="20"/>
  <c r="T38" i="21"/>
  <c r="M80" i="20"/>
  <c r="S38" i="21"/>
  <c r="L80" i="20"/>
  <c r="R38" i="21"/>
  <c r="K80" i="20"/>
  <c r="Q38" i="21"/>
  <c r="J80" i="20"/>
  <c r="P38" i="21"/>
  <c r="I80" i="20"/>
  <c r="O38" i="21"/>
  <c r="H80" i="20"/>
  <c r="N38" i="21"/>
  <c r="G80" i="20"/>
  <c r="M38" i="21"/>
  <c r="F80" i="20"/>
  <c r="L38" i="21"/>
  <c r="E80" i="20"/>
  <c r="K38" i="21"/>
  <c r="D80" i="20"/>
  <c r="J38" i="21"/>
  <c r="C80" i="20"/>
  <c r="I38" i="21"/>
  <c r="AM72" i="20"/>
  <c r="AS37" i="21"/>
  <c r="AL72" i="20"/>
  <c r="AR37" i="21"/>
  <c r="AK72" i="20"/>
  <c r="AQ37" i="21"/>
  <c r="AJ72" i="20"/>
  <c r="AP37" i="21"/>
  <c r="AI72" i="20"/>
  <c r="AO37" i="21"/>
  <c r="AH72" i="20"/>
  <c r="AN37" i="21"/>
  <c r="AG72" i="20"/>
  <c r="AM37" i="21"/>
  <c r="AF72" i="20"/>
  <c r="AL37" i="21"/>
  <c r="AE72" i="20"/>
  <c r="AK37" i="21"/>
  <c r="AD72" i="20"/>
  <c r="AJ37" i="21"/>
  <c r="AC72" i="20"/>
  <c r="AI37" i="21"/>
  <c r="AB72" i="20"/>
  <c r="AH37" i="21"/>
  <c r="AA72" i="20"/>
  <c r="AG37" i="21"/>
  <c r="Z72" i="20"/>
  <c r="AF37" i="21"/>
  <c r="Y72" i="20"/>
  <c r="AE37" i="21"/>
  <c r="X72" i="20"/>
  <c r="AD37" i="21"/>
  <c r="W72" i="20"/>
  <c r="AC37" i="21"/>
  <c r="V72" i="20"/>
  <c r="AB37" i="21"/>
  <c r="U72" i="20"/>
  <c r="AA37" i="21"/>
  <c r="T72" i="20"/>
  <c r="Z37" i="21"/>
  <c r="S72" i="20"/>
  <c r="Y37" i="21"/>
  <c r="R72" i="20"/>
  <c r="X37" i="21"/>
  <c r="Q72" i="20"/>
  <c r="W37" i="21"/>
  <c r="P72" i="20"/>
  <c r="V37" i="21"/>
  <c r="O72" i="20"/>
  <c r="U37" i="21"/>
  <c r="N72" i="20"/>
  <c r="T37" i="21"/>
  <c r="M72" i="20"/>
  <c r="S37" i="21"/>
  <c r="L72" i="20"/>
  <c r="R37" i="21"/>
  <c r="K72" i="20"/>
  <c r="Q37" i="21"/>
  <c r="J72" i="20"/>
  <c r="P37" i="21"/>
  <c r="I72" i="20"/>
  <c r="O37" i="21"/>
  <c r="H72" i="20"/>
  <c r="N37" i="21"/>
  <c r="G72" i="20"/>
  <c r="M37" i="21"/>
  <c r="F72" i="20"/>
  <c r="L37" i="21"/>
  <c r="E72" i="20"/>
  <c r="K37" i="21"/>
  <c r="D72" i="20"/>
  <c r="J37" i="21"/>
  <c r="C72" i="20"/>
  <c r="I37" i="21"/>
  <c r="AM64" i="20"/>
  <c r="AS36" i="21"/>
  <c r="AL64" i="20"/>
  <c r="AR36" i="21"/>
  <c r="AK64" i="20"/>
  <c r="AQ36" i="21"/>
  <c r="AJ64" i="20"/>
  <c r="AP36" i="21"/>
  <c r="AI64" i="20"/>
  <c r="AO36" i="21"/>
  <c r="AH64" i="20"/>
  <c r="AN36" i="21"/>
  <c r="AG64" i="20"/>
  <c r="AM36" i="21"/>
  <c r="AF64" i="20"/>
  <c r="AL36" i="21"/>
  <c r="AE64" i="20"/>
  <c r="AK36" i="21"/>
  <c r="AD64" i="20"/>
  <c r="AJ36" i="21"/>
  <c r="AC64" i="20"/>
  <c r="AI36" i="21"/>
  <c r="AB64" i="20"/>
  <c r="AH36" i="21"/>
  <c r="AA64" i="20"/>
  <c r="AG36" i="21"/>
  <c r="Z64" i="20"/>
  <c r="AF36" i="21"/>
  <c r="Y64" i="20"/>
  <c r="AE36" i="21"/>
  <c r="X64" i="20"/>
  <c r="AD36" i="21"/>
  <c r="W64" i="20"/>
  <c r="AC36" i="21"/>
  <c r="V64" i="20"/>
  <c r="AB36" i="21"/>
  <c r="U64" i="20"/>
  <c r="AA36" i="21"/>
  <c r="T64" i="20"/>
  <c r="Z36" i="21"/>
  <c r="S64" i="20"/>
  <c r="Y36" i="21"/>
  <c r="R64" i="20"/>
  <c r="X36" i="21"/>
  <c r="Q64" i="20"/>
  <c r="W36" i="21"/>
  <c r="P64" i="20"/>
  <c r="V36" i="21"/>
  <c r="O64" i="20"/>
  <c r="U36" i="21"/>
  <c r="N64" i="20"/>
  <c r="T36" i="21"/>
  <c r="M64" i="20"/>
  <c r="S36" i="21"/>
  <c r="L64" i="20"/>
  <c r="R36" i="21"/>
  <c r="K64" i="20"/>
  <c r="Q36" i="21"/>
  <c r="J64" i="20"/>
  <c r="P36" i="21"/>
  <c r="I64" i="20"/>
  <c r="O36" i="21"/>
  <c r="H64" i="20"/>
  <c r="N36" i="21"/>
  <c r="G64" i="20"/>
  <c r="M36" i="21"/>
  <c r="F64" i="20"/>
  <c r="L36" i="21"/>
  <c r="E64" i="20"/>
  <c r="K36" i="21"/>
  <c r="D64" i="20"/>
  <c r="J36" i="21"/>
  <c r="C64" i="20"/>
  <c r="I36" i="21"/>
  <c r="AM56" i="20"/>
  <c r="AS35" i="21"/>
  <c r="AL56" i="20"/>
  <c r="AR35" i="21"/>
  <c r="AK56" i="20"/>
  <c r="AQ35" i="21"/>
  <c r="AJ56" i="20"/>
  <c r="AP35" i="21"/>
  <c r="AI56" i="20"/>
  <c r="AO35" i="21"/>
  <c r="AH56" i="20"/>
  <c r="AN35" i="21"/>
  <c r="AG56" i="20"/>
  <c r="AM35" i="21"/>
  <c r="AF56" i="20"/>
  <c r="AL35" i="21"/>
  <c r="AE56" i="20"/>
  <c r="AK35" i="21"/>
  <c r="AD56" i="20"/>
  <c r="AJ35" i="21"/>
  <c r="AC56" i="20"/>
  <c r="AI35" i="21"/>
  <c r="AB56" i="20"/>
  <c r="AH35" i="21"/>
  <c r="AA56" i="20"/>
  <c r="AG35" i="21"/>
  <c r="Z56" i="20"/>
  <c r="AF35" i="21"/>
  <c r="Y56" i="20"/>
  <c r="AE35" i="21"/>
  <c r="X56" i="20"/>
  <c r="AD35" i="21"/>
  <c r="W56" i="20"/>
  <c r="AC35" i="21"/>
  <c r="V56" i="20"/>
  <c r="AB35" i="21"/>
  <c r="U56" i="20"/>
  <c r="AA35" i="21"/>
  <c r="T56" i="20"/>
  <c r="Z35" i="21"/>
  <c r="S56" i="20"/>
  <c r="Y35" i="21"/>
  <c r="R56" i="20"/>
  <c r="X35" i="21"/>
  <c r="Q56" i="20"/>
  <c r="W35" i="21"/>
  <c r="P56" i="20"/>
  <c r="V35" i="21"/>
  <c r="O56" i="20"/>
  <c r="U35" i="21"/>
  <c r="N56" i="20"/>
  <c r="T35" i="21"/>
  <c r="M56" i="20"/>
  <c r="S35" i="21"/>
  <c r="L56" i="20"/>
  <c r="R35" i="21"/>
  <c r="K56" i="20"/>
  <c r="Q35" i="21"/>
  <c r="J56" i="20"/>
  <c r="P35" i="21"/>
  <c r="I56" i="20"/>
  <c r="O35" i="21"/>
  <c r="H56" i="20"/>
  <c r="N35" i="21"/>
  <c r="G56" i="20"/>
  <c r="M35" i="21"/>
  <c r="F56" i="20"/>
  <c r="L35" i="21"/>
  <c r="E56" i="20"/>
  <c r="K35" i="21"/>
  <c r="D56" i="20"/>
  <c r="J35" i="21"/>
  <c r="C56" i="20"/>
  <c r="I35" i="21"/>
  <c r="AM48" i="20"/>
  <c r="AS34" i="21"/>
  <c r="AL48" i="20"/>
  <c r="AR34" i="21"/>
  <c r="AK48" i="20"/>
  <c r="AQ34" i="21"/>
  <c r="AJ48" i="20"/>
  <c r="AP34" i="21"/>
  <c r="AI48" i="20"/>
  <c r="AO34" i="21"/>
  <c r="AH48" i="20"/>
  <c r="AN34" i="21"/>
  <c r="AG48" i="20"/>
  <c r="AM34" i="21"/>
  <c r="AF48" i="20"/>
  <c r="AL34" i="21"/>
  <c r="AE48" i="20"/>
  <c r="AK34" i="21"/>
  <c r="AD48" i="20"/>
  <c r="AJ34" i="21"/>
  <c r="AC48" i="20"/>
  <c r="AI34" i="21"/>
  <c r="AB48" i="20"/>
  <c r="AH34" i="21"/>
  <c r="AA48" i="20"/>
  <c r="AG34" i="21"/>
  <c r="Z48" i="20"/>
  <c r="AF34" i="21"/>
  <c r="Y48" i="20"/>
  <c r="AE34" i="21"/>
  <c r="X48" i="20"/>
  <c r="AD34" i="21"/>
  <c r="W48" i="20"/>
  <c r="AC34" i="21"/>
  <c r="V48" i="20"/>
  <c r="AB34" i="21"/>
  <c r="U48" i="20"/>
  <c r="AA34" i="21"/>
  <c r="T48" i="20"/>
  <c r="Z34" i="21"/>
  <c r="S48" i="20"/>
  <c r="Y34" i="21"/>
  <c r="R48" i="20"/>
  <c r="X34" i="21"/>
  <c r="Q48" i="20"/>
  <c r="W34" i="21"/>
  <c r="P48" i="20"/>
  <c r="V34" i="21"/>
  <c r="O48" i="20"/>
  <c r="U34" i="21"/>
  <c r="N48" i="20"/>
  <c r="T34" i="21"/>
  <c r="M48" i="20"/>
  <c r="S34" i="21"/>
  <c r="L48" i="20"/>
  <c r="R34" i="21"/>
  <c r="K48" i="20"/>
  <c r="Q34" i="21"/>
  <c r="J48" i="20"/>
  <c r="P34" i="21"/>
  <c r="I48" i="20"/>
  <c r="O34" i="21"/>
  <c r="H48" i="20"/>
  <c r="N34" i="21"/>
  <c r="G48" i="20"/>
  <c r="M34" i="21"/>
  <c r="F48" i="20"/>
  <c r="L34" i="21"/>
  <c r="E48" i="20"/>
  <c r="K34" i="21"/>
  <c r="D48" i="20"/>
  <c r="J34" i="21"/>
  <c r="C48" i="20"/>
  <c r="I34" i="21"/>
  <c r="AM40" i="20"/>
  <c r="AS33" i="21"/>
  <c r="AL40" i="20"/>
  <c r="AR33" i="21"/>
  <c r="AK40" i="20"/>
  <c r="AQ33" i="21"/>
  <c r="AJ40" i="20"/>
  <c r="AP33" i="21"/>
  <c r="AI40" i="20"/>
  <c r="AO33" i="21"/>
  <c r="AH40" i="20"/>
  <c r="AN33" i="21"/>
  <c r="AG40" i="20"/>
  <c r="AM33" i="21"/>
  <c r="AF40" i="20"/>
  <c r="AL33" i="21"/>
  <c r="AE40" i="20"/>
  <c r="AK33" i="21"/>
  <c r="AD40" i="20"/>
  <c r="AJ33" i="21"/>
  <c r="AC40" i="20"/>
  <c r="AI33" i="21"/>
  <c r="AB40" i="20"/>
  <c r="AH33" i="21"/>
  <c r="AA40" i="20"/>
  <c r="AG33" i="21"/>
  <c r="Z40" i="20"/>
  <c r="AF33" i="21"/>
  <c r="Y40" i="20"/>
  <c r="AE33" i="21"/>
  <c r="X40" i="20"/>
  <c r="AD33" i="21"/>
  <c r="W40" i="20"/>
  <c r="AC33" i="21"/>
  <c r="V40" i="20"/>
  <c r="AB33" i="21"/>
  <c r="U40" i="20"/>
  <c r="AA33" i="21"/>
  <c r="T40" i="20"/>
  <c r="Z33" i="21"/>
  <c r="S40" i="20"/>
  <c r="Y33" i="21"/>
  <c r="R40" i="20"/>
  <c r="X33" i="21"/>
  <c r="Q40" i="20"/>
  <c r="W33" i="21"/>
  <c r="P40" i="20"/>
  <c r="V33" i="21"/>
  <c r="O40" i="20"/>
  <c r="U33" i="21"/>
  <c r="N40" i="20"/>
  <c r="T33" i="21"/>
  <c r="M40" i="20"/>
  <c r="S33" i="21"/>
  <c r="L40" i="20"/>
  <c r="R33" i="21"/>
  <c r="K40" i="20"/>
  <c r="Q33" i="21"/>
  <c r="J40" i="20"/>
  <c r="P33" i="21"/>
  <c r="I40" i="20"/>
  <c r="O33" i="21"/>
  <c r="H40" i="20"/>
  <c r="N33" i="21"/>
  <c r="G40" i="20"/>
  <c r="M33" i="21"/>
  <c r="F40" i="20"/>
  <c r="L33" i="21"/>
  <c r="E40" i="20"/>
  <c r="K33" i="21"/>
  <c r="D40" i="20"/>
  <c r="J33" i="21"/>
  <c r="C40" i="20"/>
  <c r="I33" i="21"/>
  <c r="AM23" i="20"/>
  <c r="AS32" i="21"/>
  <c r="AL23" i="20"/>
  <c r="AR32" i="21"/>
  <c r="AK23" i="20"/>
  <c r="AQ32" i="21"/>
  <c r="AJ23" i="20"/>
  <c r="AP32" i="21"/>
  <c r="AI23" i="20"/>
  <c r="AO32" i="21"/>
  <c r="AH23" i="20"/>
  <c r="AN32" i="21"/>
  <c r="AG23" i="20"/>
  <c r="AM32" i="21"/>
  <c r="AF23" i="20"/>
  <c r="AL32" i="21"/>
  <c r="AE23" i="20"/>
  <c r="AK32" i="21"/>
  <c r="AD23" i="20"/>
  <c r="AJ32" i="21"/>
  <c r="AC23" i="20"/>
  <c r="AI32" i="21"/>
  <c r="AB23" i="20"/>
  <c r="AH32" i="21"/>
  <c r="AA23" i="20"/>
  <c r="AG32" i="21"/>
  <c r="Z23" i="20"/>
  <c r="AF32" i="21"/>
  <c r="Y23" i="20"/>
  <c r="AE32" i="21"/>
  <c r="X23" i="20"/>
  <c r="AD32" i="21"/>
  <c r="W23" i="20"/>
  <c r="AC32" i="21"/>
  <c r="V23" i="20"/>
  <c r="AB32" i="21"/>
  <c r="U23" i="20"/>
  <c r="AA32" i="21"/>
  <c r="T23" i="20"/>
  <c r="Z32" i="21"/>
  <c r="S23" i="20"/>
  <c r="Y32" i="21"/>
  <c r="R23" i="20"/>
  <c r="X32" i="21"/>
  <c r="Q23" i="20"/>
  <c r="W32" i="21"/>
  <c r="P23" i="20"/>
  <c r="V32" i="21"/>
  <c r="O23" i="20"/>
  <c r="U32" i="21"/>
  <c r="N23" i="20"/>
  <c r="T32" i="21"/>
  <c r="M23" i="20"/>
  <c r="S32" i="21"/>
  <c r="L23" i="20"/>
  <c r="R32" i="21"/>
  <c r="K23" i="20"/>
  <c r="Q32" i="21"/>
  <c r="J23" i="20"/>
  <c r="P32" i="21"/>
  <c r="I23" i="20"/>
  <c r="O32" i="21"/>
  <c r="H23" i="20"/>
  <c r="N32" i="21"/>
  <c r="G23" i="20"/>
  <c r="M32" i="21"/>
  <c r="F23" i="20"/>
  <c r="L32" i="21"/>
  <c r="E23" i="20"/>
  <c r="K32" i="21"/>
  <c r="D23" i="20"/>
  <c r="J32" i="21"/>
  <c r="C23" i="20"/>
  <c r="I32" i="21"/>
  <c r="AM19" i="20"/>
  <c r="AS31" i="21"/>
  <c r="AL19" i="20"/>
  <c r="AR31" i="21"/>
  <c r="AK19" i="20"/>
  <c r="AQ31" i="21"/>
  <c r="AJ19" i="20"/>
  <c r="AP31" i="21"/>
  <c r="AI19" i="20"/>
  <c r="AO31" i="21"/>
  <c r="AH19" i="20"/>
  <c r="AN31" i="21"/>
  <c r="AG19" i="20"/>
  <c r="AM31" i="21"/>
  <c r="AF19" i="20"/>
  <c r="AL31" i="21"/>
  <c r="AE19" i="20"/>
  <c r="AK31" i="21"/>
  <c r="AD19" i="20"/>
  <c r="AJ31" i="21"/>
  <c r="AC19" i="20"/>
  <c r="AI31" i="21"/>
  <c r="AB19" i="20"/>
  <c r="AH31" i="21"/>
  <c r="AA19" i="20"/>
  <c r="AG31" i="21"/>
  <c r="Z19" i="20"/>
  <c r="AF31" i="21"/>
  <c r="Y19" i="20"/>
  <c r="AE31" i="21"/>
  <c r="X19" i="20"/>
  <c r="AD31" i="21"/>
  <c r="W19" i="20"/>
  <c r="AC31" i="21"/>
  <c r="V19" i="20"/>
  <c r="AB31" i="21"/>
  <c r="U19" i="20"/>
  <c r="AA31" i="21"/>
  <c r="T19" i="20"/>
  <c r="Z31" i="21"/>
  <c r="S19" i="20"/>
  <c r="Y31" i="21"/>
  <c r="R19" i="20"/>
  <c r="X31" i="21"/>
  <c r="Q19" i="20"/>
  <c r="W31" i="21"/>
  <c r="P19" i="20"/>
  <c r="V31" i="21"/>
  <c r="O19" i="20"/>
  <c r="U31" i="21"/>
  <c r="N19" i="20"/>
  <c r="T31" i="21"/>
  <c r="M19" i="20"/>
  <c r="S31" i="21"/>
  <c r="L19" i="20"/>
  <c r="R31" i="21"/>
  <c r="K19" i="20"/>
  <c r="Q31" i="21"/>
  <c r="J19" i="20"/>
  <c r="P31" i="21"/>
  <c r="I19" i="20"/>
  <c r="O31" i="21"/>
  <c r="H19" i="20"/>
  <c r="N31" i="21"/>
  <c r="G19" i="20"/>
  <c r="M31" i="21"/>
  <c r="F19" i="20"/>
  <c r="L31" i="21"/>
  <c r="E19" i="20"/>
  <c r="K31" i="21"/>
  <c r="D19" i="20"/>
  <c r="J31" i="21"/>
  <c r="C19" i="20"/>
  <c r="I31" i="21"/>
  <c r="AM15" i="20"/>
  <c r="AS30" i="21"/>
  <c r="AL15" i="20"/>
  <c r="AR30" i="21"/>
  <c r="AK15" i="20"/>
  <c r="AQ30" i="21"/>
  <c r="AJ15" i="20"/>
  <c r="AP30" i="21"/>
  <c r="AI15" i="20"/>
  <c r="AO30" i="21"/>
  <c r="AH15" i="20"/>
  <c r="AN30" i="21"/>
  <c r="AG15" i="20"/>
  <c r="AM30" i="21"/>
  <c r="AF15" i="20"/>
  <c r="AL30" i="21"/>
  <c r="AE15" i="20"/>
  <c r="AK30" i="21"/>
  <c r="AD15" i="20"/>
  <c r="AJ30" i="21"/>
  <c r="AC15" i="20"/>
  <c r="AI30" i="21"/>
  <c r="AB15" i="20"/>
  <c r="AH30" i="21"/>
  <c r="AA15" i="20"/>
  <c r="AG30" i="21"/>
  <c r="Z15" i="20"/>
  <c r="AF30" i="21"/>
  <c r="Y15" i="20"/>
  <c r="AE30" i="21"/>
  <c r="X15" i="20"/>
  <c r="AD30" i="21"/>
  <c r="W15" i="20"/>
  <c r="AC30" i="21"/>
  <c r="V15" i="20"/>
  <c r="AB30" i="21"/>
  <c r="U15" i="20"/>
  <c r="AA30" i="21"/>
  <c r="T15" i="20"/>
  <c r="Z30" i="21"/>
  <c r="S15" i="20"/>
  <c r="Y30" i="21"/>
  <c r="R15" i="20"/>
  <c r="X30" i="21"/>
  <c r="Q15" i="20"/>
  <c r="W30" i="21"/>
  <c r="P15" i="20"/>
  <c r="V30" i="21"/>
  <c r="O15" i="20"/>
  <c r="U30" i="21"/>
  <c r="N15" i="20"/>
  <c r="T30" i="21"/>
  <c r="M15" i="20"/>
  <c r="S30" i="21"/>
  <c r="L15" i="20"/>
  <c r="R30" i="21"/>
  <c r="K15" i="20"/>
  <c r="Q30" i="21"/>
  <c r="J15" i="20"/>
  <c r="P30" i="21"/>
  <c r="I15" i="20"/>
  <c r="O30" i="21"/>
  <c r="H15" i="20"/>
  <c r="N30" i="21"/>
  <c r="G15" i="20"/>
  <c r="M30" i="21"/>
  <c r="F15" i="20"/>
  <c r="L30" i="21"/>
  <c r="E15" i="20"/>
  <c r="K30" i="21"/>
  <c r="D15" i="20"/>
  <c r="J30" i="21"/>
  <c r="C15" i="20"/>
  <c r="I30" i="21"/>
  <c r="AM11" i="20"/>
  <c r="AS29" i="21"/>
  <c r="AL11" i="20"/>
  <c r="AR29" i="21"/>
  <c r="AK11" i="20"/>
  <c r="AQ29" i="21"/>
  <c r="AJ11" i="20"/>
  <c r="AP29" i="21"/>
  <c r="AI11" i="20"/>
  <c r="AO29" i="21"/>
  <c r="AH11" i="20"/>
  <c r="AN29" i="21"/>
  <c r="AG11" i="20"/>
  <c r="AM29" i="21"/>
  <c r="AF11" i="20"/>
  <c r="AL29" i="21"/>
  <c r="AE11" i="20"/>
  <c r="AK29" i="21"/>
  <c r="AD11" i="20"/>
  <c r="AJ29" i="21"/>
  <c r="AC11" i="20"/>
  <c r="AI29" i="21"/>
  <c r="AB11" i="20"/>
  <c r="AH29" i="21"/>
  <c r="AA11" i="20"/>
  <c r="AG29" i="21"/>
  <c r="Z11" i="20"/>
  <c r="AF29" i="21"/>
  <c r="Y11" i="20"/>
  <c r="AE29" i="21"/>
  <c r="X11" i="20"/>
  <c r="AD29" i="21"/>
  <c r="W11" i="20"/>
  <c r="AC29" i="21"/>
  <c r="V11" i="20"/>
  <c r="AB29" i="21"/>
  <c r="U11" i="20"/>
  <c r="AA29" i="21"/>
  <c r="T11" i="20"/>
  <c r="Z29" i="21"/>
  <c r="S11" i="20"/>
  <c r="Y29" i="21"/>
  <c r="R11" i="20"/>
  <c r="X29" i="21"/>
  <c r="Q11" i="20"/>
  <c r="W29" i="21"/>
  <c r="P11" i="20"/>
  <c r="V29" i="21"/>
  <c r="O11" i="20"/>
  <c r="U29" i="21"/>
  <c r="N11" i="20"/>
  <c r="T29" i="21"/>
  <c r="M11" i="20"/>
  <c r="S29" i="21"/>
  <c r="L11" i="20"/>
  <c r="R29" i="21"/>
  <c r="K11" i="20"/>
  <c r="Q29" i="21"/>
  <c r="J11" i="20"/>
  <c r="P29" i="21"/>
  <c r="I11" i="20"/>
  <c r="O29" i="21"/>
  <c r="H11" i="20"/>
  <c r="N29" i="21"/>
  <c r="G11" i="20"/>
  <c r="M29" i="21"/>
  <c r="F11" i="20"/>
  <c r="L29" i="21"/>
  <c r="E11" i="20"/>
  <c r="K29" i="21"/>
  <c r="D11" i="20"/>
  <c r="J29" i="21"/>
  <c r="C11" i="20"/>
  <c r="I29" i="21"/>
  <c r="AM7" i="20"/>
  <c r="AS28" i="21"/>
  <c r="AL7" i="20"/>
  <c r="AR28" i="21"/>
  <c r="AK7" i="20"/>
  <c r="AQ28" i="21"/>
  <c r="AJ7" i="20"/>
  <c r="AP28" i="21"/>
  <c r="AI7" i="20"/>
  <c r="AO28" i="21"/>
  <c r="AH7" i="20"/>
  <c r="AN28" i="21"/>
  <c r="AG7" i="20"/>
  <c r="AM28" i="21"/>
  <c r="AF7" i="20"/>
  <c r="AL28" i="21"/>
  <c r="AE7" i="20"/>
  <c r="AK28" i="21"/>
  <c r="AD7" i="20"/>
  <c r="AJ28" i="21"/>
  <c r="AC7" i="20"/>
  <c r="AI28" i="21"/>
  <c r="AB7" i="20"/>
  <c r="AH28" i="21"/>
  <c r="AA7" i="20"/>
  <c r="AG28" i="21"/>
  <c r="Z7" i="20"/>
  <c r="AF28" i="21"/>
  <c r="Y7" i="20"/>
  <c r="AE28" i="21"/>
  <c r="X7" i="20"/>
  <c r="AD28" i="21"/>
  <c r="W7" i="20"/>
  <c r="AC28" i="21"/>
  <c r="V7" i="20"/>
  <c r="AB28" i="21"/>
  <c r="U7" i="20"/>
  <c r="AA28" i="21"/>
  <c r="T7" i="20"/>
  <c r="Z28" i="21"/>
  <c r="S7" i="20"/>
  <c r="Y28" i="21"/>
  <c r="R7" i="20"/>
  <c r="X28" i="21"/>
  <c r="Q7" i="20"/>
  <c r="W28" i="21"/>
  <c r="P7" i="20"/>
  <c r="V28" i="21"/>
  <c r="O7" i="20"/>
  <c r="U28" i="21"/>
  <c r="N7" i="20"/>
  <c r="T28" i="21"/>
  <c r="M7" i="20"/>
  <c r="S28" i="21"/>
  <c r="L7" i="20"/>
  <c r="R28" i="21"/>
  <c r="K7" i="20"/>
  <c r="Q28" i="21"/>
  <c r="J7" i="20"/>
  <c r="P28" i="21"/>
  <c r="I7" i="20"/>
  <c r="O28" i="21"/>
  <c r="H7" i="20"/>
  <c r="N28" i="21"/>
  <c r="G7" i="20"/>
  <c r="M28" i="21"/>
  <c r="F7" i="20"/>
  <c r="L28" i="21"/>
  <c r="E7" i="20"/>
  <c r="K28" i="21"/>
  <c r="D7" i="20"/>
  <c r="J28" i="21"/>
  <c r="C7" i="20"/>
  <c r="I28" i="21"/>
  <c r="AM3" i="20"/>
  <c r="AS27" i="21"/>
  <c r="AL3" i="20"/>
  <c r="AR27" i="21"/>
  <c r="AK3" i="20"/>
  <c r="AQ27" i="21"/>
  <c r="AJ3" i="20"/>
  <c r="AP27" i="21"/>
  <c r="AI3" i="20"/>
  <c r="AO27" i="21"/>
  <c r="AH3" i="20"/>
  <c r="AN27" i="21"/>
  <c r="AG3" i="20"/>
  <c r="AM27" i="21"/>
  <c r="AF3" i="20"/>
  <c r="AL27" i="21"/>
  <c r="AE3" i="20"/>
  <c r="AK27" i="21"/>
  <c r="AD3" i="20"/>
  <c r="AJ27" i="21"/>
  <c r="AC3" i="20"/>
  <c r="AI27" i="21"/>
  <c r="AB3" i="20"/>
  <c r="AH27" i="21"/>
  <c r="AA3" i="20"/>
  <c r="AG27" i="21"/>
  <c r="Z3" i="20"/>
  <c r="AF27" i="21"/>
  <c r="Y3" i="20"/>
  <c r="AE27" i="21"/>
  <c r="X3" i="20"/>
  <c r="AD27" i="21"/>
  <c r="W3" i="20"/>
  <c r="AC27" i="21"/>
  <c r="V3" i="20"/>
  <c r="AB27" i="21"/>
  <c r="U3" i="20"/>
  <c r="AA27" i="21"/>
  <c r="T3" i="20"/>
  <c r="Z27" i="21"/>
  <c r="S3" i="20"/>
  <c r="Y27" i="21"/>
  <c r="R3" i="20"/>
  <c r="X27" i="21"/>
  <c r="Q3" i="20"/>
  <c r="W27" i="21"/>
  <c r="P3" i="20"/>
  <c r="V27" i="21"/>
  <c r="O3" i="20"/>
  <c r="U27" i="21"/>
  <c r="N3" i="20"/>
  <c r="T27" i="21"/>
  <c r="M3" i="20"/>
  <c r="S27" i="21"/>
  <c r="L3" i="20"/>
  <c r="R27" i="21"/>
  <c r="K3" i="20"/>
  <c r="Q27" i="21"/>
  <c r="J3" i="20"/>
  <c r="P27" i="21"/>
  <c r="I3" i="20"/>
  <c r="O27" i="21"/>
  <c r="H3" i="20"/>
  <c r="N27" i="21"/>
  <c r="G3" i="20"/>
  <c r="M27" i="21"/>
  <c r="F3" i="20"/>
  <c r="L27" i="21"/>
  <c r="E3" i="20"/>
  <c r="K27" i="21"/>
  <c r="D3" i="20"/>
  <c r="J27" i="21"/>
  <c r="C3" i="20"/>
  <c r="I27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AM210" i="20"/>
  <c r="AS58" i="21"/>
  <c r="AL210" i="20"/>
  <c r="AR58" i="21"/>
  <c r="AK210" i="20"/>
  <c r="AQ58" i="21"/>
  <c r="AJ210" i="20"/>
  <c r="AP58" i="21"/>
  <c r="AI210" i="20"/>
  <c r="AO58" i="21"/>
  <c r="AH210" i="20"/>
  <c r="AN58" i="21"/>
  <c r="AG210" i="20"/>
  <c r="AM58" i="21"/>
  <c r="AF210" i="20"/>
  <c r="AL58" i="21"/>
  <c r="AE210" i="20"/>
  <c r="AK58" i="21"/>
  <c r="AD210" i="20"/>
  <c r="AJ58" i="21"/>
  <c r="AC210" i="20"/>
  <c r="AI58" i="21"/>
  <c r="AB210" i="20"/>
  <c r="AH58" i="21"/>
  <c r="AA210" i="20"/>
  <c r="AG58" i="21"/>
  <c r="Z210" i="20"/>
  <c r="AF58" i="21"/>
  <c r="Y210" i="20"/>
  <c r="AE58" i="21"/>
  <c r="X210" i="20"/>
  <c r="AD58" i="21"/>
  <c r="W210" i="20"/>
  <c r="AC58" i="21"/>
  <c r="V210" i="20"/>
  <c r="AB58" i="21"/>
  <c r="U210" i="20"/>
  <c r="AA58" i="21"/>
  <c r="T210" i="20"/>
  <c r="Z58" i="21"/>
  <c r="S210" i="20"/>
  <c r="Y58" i="21"/>
  <c r="R210" i="20"/>
  <c r="X58" i="21"/>
  <c r="Q210" i="20"/>
  <c r="W58" i="21"/>
  <c r="P210" i="20"/>
  <c r="V58" i="21"/>
  <c r="O210" i="20"/>
  <c r="U58" i="21"/>
  <c r="N210" i="20"/>
  <c r="T58" i="21"/>
  <c r="M210" i="20"/>
  <c r="S58" i="21"/>
  <c r="L210" i="20"/>
  <c r="R58" i="21"/>
  <c r="K210" i="20"/>
  <c r="Q58" i="21"/>
  <c r="J210" i="20"/>
  <c r="P58" i="21"/>
  <c r="I210" i="20"/>
  <c r="O58" i="21"/>
  <c r="H210" i="20"/>
  <c r="N58" i="21"/>
  <c r="G210" i="20"/>
  <c r="M58" i="21"/>
  <c r="F210" i="20"/>
  <c r="L58" i="21"/>
  <c r="E210" i="20"/>
  <c r="K58" i="21"/>
  <c r="D210" i="20"/>
  <c r="J58" i="21"/>
  <c r="C210" i="20"/>
  <c r="I58" i="21"/>
  <c r="AM202" i="20"/>
  <c r="AS57" i="21"/>
  <c r="AL202" i="20"/>
  <c r="AR57" i="21"/>
  <c r="AK202" i="20"/>
  <c r="AQ57" i="21"/>
  <c r="AJ202" i="20"/>
  <c r="AP57" i="21"/>
  <c r="AI202" i="20"/>
  <c r="AO57" i="21"/>
  <c r="AH202" i="20"/>
  <c r="AN57" i="21"/>
  <c r="AG202" i="20"/>
  <c r="AM57" i="21"/>
  <c r="AF202" i="20"/>
  <c r="AL57" i="21"/>
  <c r="AE202" i="20"/>
  <c r="AK57" i="21"/>
  <c r="AD202" i="20"/>
  <c r="AJ57" i="21"/>
  <c r="AC202" i="20"/>
  <c r="AI57" i="21"/>
  <c r="AB202" i="20"/>
  <c r="AH57" i="21"/>
  <c r="AA202" i="20"/>
  <c r="AG57" i="21"/>
  <c r="Z202" i="20"/>
  <c r="AF57" i="21"/>
  <c r="Y202" i="20"/>
  <c r="AE57" i="21"/>
  <c r="X202" i="20"/>
  <c r="AD57" i="21"/>
  <c r="W202" i="20"/>
  <c r="AC57" i="21"/>
  <c r="V202" i="20"/>
  <c r="AB57" i="21"/>
  <c r="U202" i="20"/>
  <c r="AA57" i="21"/>
  <c r="T202" i="20"/>
  <c r="Z57" i="21"/>
  <c r="S202" i="20"/>
  <c r="Y57" i="21"/>
  <c r="R202" i="20"/>
  <c r="X57" i="21"/>
  <c r="Q202" i="20"/>
  <c r="W57" i="21"/>
  <c r="P202" i="20"/>
  <c r="V57" i="21"/>
  <c r="O202" i="20"/>
  <c r="U57" i="21"/>
  <c r="N202" i="20"/>
  <c r="T57" i="21"/>
  <c r="M202" i="20"/>
  <c r="S57" i="21"/>
  <c r="L202" i="20"/>
  <c r="R57" i="21"/>
  <c r="K202" i="20"/>
  <c r="Q57" i="21"/>
  <c r="J202" i="20"/>
  <c r="P57" i="21"/>
  <c r="I202" i="20"/>
  <c r="O57" i="21"/>
  <c r="H202" i="20"/>
  <c r="N57" i="21"/>
  <c r="G202" i="20"/>
  <c r="M57" i="21"/>
  <c r="F202" i="20"/>
  <c r="L57" i="21"/>
  <c r="E202" i="20"/>
  <c r="K57" i="21"/>
  <c r="D202" i="20"/>
  <c r="J57" i="21"/>
  <c r="C202" i="20"/>
  <c r="I57" i="21"/>
  <c r="AM194" i="20"/>
  <c r="AS56" i="21"/>
  <c r="AL194" i="20"/>
  <c r="AR56" i="21"/>
  <c r="AK194" i="20"/>
  <c r="AQ56" i="21"/>
  <c r="AJ194" i="20"/>
  <c r="AP56" i="21"/>
  <c r="AI194" i="20"/>
  <c r="AO56" i="21"/>
  <c r="AH194" i="20"/>
  <c r="AN56" i="21"/>
  <c r="AG194" i="20"/>
  <c r="AM56" i="21"/>
  <c r="AF194" i="20"/>
  <c r="AL56" i="21"/>
  <c r="AE194" i="20"/>
  <c r="AK56" i="21"/>
  <c r="AD194" i="20"/>
  <c r="AJ56" i="21"/>
  <c r="AC194" i="20"/>
  <c r="AI56" i="21"/>
  <c r="AB194" i="20"/>
  <c r="AH56" i="21"/>
  <c r="AA194" i="20"/>
  <c r="AG56" i="21"/>
  <c r="Z194" i="20"/>
  <c r="AF56" i="21"/>
  <c r="Y194" i="20"/>
  <c r="AE56" i="21"/>
  <c r="X194" i="20"/>
  <c r="AD56" i="21"/>
  <c r="W194" i="20"/>
  <c r="AC56" i="21"/>
  <c r="V194" i="20"/>
  <c r="AB56" i="21"/>
  <c r="U194" i="20"/>
  <c r="AA56" i="21"/>
  <c r="T194" i="20"/>
  <c r="Z56" i="21"/>
  <c r="S194" i="20"/>
  <c r="Y56" i="21"/>
  <c r="R194" i="20"/>
  <c r="X56" i="21"/>
  <c r="Q194" i="20"/>
  <c r="W56" i="21"/>
  <c r="P194" i="20"/>
  <c r="V56" i="21"/>
  <c r="O194" i="20"/>
  <c r="U56" i="21"/>
  <c r="N194" i="20"/>
  <c r="T56" i="21"/>
  <c r="M194" i="20"/>
  <c r="S56" i="21"/>
  <c r="L194" i="20"/>
  <c r="R56" i="21"/>
  <c r="K194" i="20"/>
  <c r="Q56" i="21"/>
  <c r="J194" i="20"/>
  <c r="P56" i="21"/>
  <c r="I194" i="20"/>
  <c r="O56" i="21"/>
  <c r="H194" i="20"/>
  <c r="N56" i="21"/>
  <c r="G194" i="20"/>
  <c r="M56" i="21"/>
  <c r="F194" i="20"/>
  <c r="L56" i="21"/>
  <c r="E194" i="20"/>
  <c r="K56" i="21"/>
  <c r="D194" i="20"/>
  <c r="J56" i="21"/>
  <c r="C194" i="20"/>
  <c r="I56" i="21"/>
  <c r="AM184" i="20"/>
  <c r="AM185" i="20"/>
  <c r="AM186" i="20"/>
  <c r="AS55" i="21"/>
  <c r="AL184" i="20"/>
  <c r="AL185" i="20"/>
  <c r="AL186" i="20"/>
  <c r="AR55" i="21"/>
  <c r="AK184" i="20"/>
  <c r="AK185" i="20"/>
  <c r="AK186" i="20"/>
  <c r="AQ55" i="21"/>
  <c r="AJ184" i="20"/>
  <c r="AJ185" i="20"/>
  <c r="AJ186" i="20"/>
  <c r="AP55" i="21"/>
  <c r="AI184" i="20"/>
  <c r="AI185" i="20"/>
  <c r="AI186" i="20"/>
  <c r="AO55" i="21"/>
  <c r="AH184" i="20"/>
  <c r="AH185" i="20"/>
  <c r="AH186" i="20"/>
  <c r="AN55" i="21"/>
  <c r="AG184" i="20"/>
  <c r="AG185" i="20"/>
  <c r="AG186" i="20"/>
  <c r="AM55" i="21"/>
  <c r="AF184" i="20"/>
  <c r="AF185" i="20"/>
  <c r="AF186" i="20"/>
  <c r="AL55" i="21"/>
  <c r="AE184" i="20"/>
  <c r="AE185" i="20"/>
  <c r="AE186" i="20"/>
  <c r="AK55" i="21"/>
  <c r="AD184" i="20"/>
  <c r="AD185" i="20"/>
  <c r="AD186" i="20"/>
  <c r="AJ55" i="21"/>
  <c r="AC184" i="20"/>
  <c r="AC185" i="20"/>
  <c r="AC186" i="20"/>
  <c r="AI55" i="21"/>
  <c r="AB184" i="20"/>
  <c r="AB185" i="20"/>
  <c r="AB186" i="20"/>
  <c r="AH55" i="21"/>
  <c r="AA184" i="20"/>
  <c r="AA185" i="20"/>
  <c r="AA186" i="20"/>
  <c r="AG55" i="21"/>
  <c r="Z184" i="20"/>
  <c r="Z185" i="20"/>
  <c r="Z186" i="20"/>
  <c r="AF55" i="21"/>
  <c r="Y184" i="20"/>
  <c r="Y185" i="20"/>
  <c r="Y186" i="20"/>
  <c r="AE55" i="21"/>
  <c r="X184" i="20"/>
  <c r="X185" i="20"/>
  <c r="X186" i="20"/>
  <c r="AD55" i="21"/>
  <c r="W184" i="20"/>
  <c r="W185" i="20"/>
  <c r="W186" i="20"/>
  <c r="AC55" i="21"/>
  <c r="V184" i="20"/>
  <c r="V185" i="20"/>
  <c r="V186" i="20"/>
  <c r="AB55" i="21"/>
  <c r="U184" i="20"/>
  <c r="U185" i="20"/>
  <c r="U186" i="20"/>
  <c r="AA55" i="21"/>
  <c r="T184" i="20"/>
  <c r="T185" i="20"/>
  <c r="T186" i="20"/>
  <c r="Z55" i="21"/>
  <c r="S184" i="20"/>
  <c r="S185" i="20"/>
  <c r="S186" i="20"/>
  <c r="Y55" i="21"/>
  <c r="R184" i="20"/>
  <c r="R185" i="20"/>
  <c r="R186" i="20"/>
  <c r="X55" i="21"/>
  <c r="Q184" i="20"/>
  <c r="Q185" i="20"/>
  <c r="Q186" i="20"/>
  <c r="W55" i="21"/>
  <c r="P184" i="20"/>
  <c r="P185" i="20"/>
  <c r="P186" i="20"/>
  <c r="V55" i="21"/>
  <c r="O184" i="20"/>
  <c r="O185" i="20"/>
  <c r="O186" i="20"/>
  <c r="U55" i="21"/>
  <c r="N184" i="20"/>
  <c r="N185" i="20"/>
  <c r="N186" i="20"/>
  <c r="T55" i="21"/>
  <c r="M184" i="20"/>
  <c r="M185" i="20"/>
  <c r="M186" i="20"/>
  <c r="S55" i="21"/>
  <c r="L184" i="20"/>
  <c r="L185" i="20"/>
  <c r="L186" i="20"/>
  <c r="R55" i="21"/>
  <c r="K184" i="20"/>
  <c r="K185" i="20"/>
  <c r="K186" i="20"/>
  <c r="Q55" i="21"/>
  <c r="J184" i="20"/>
  <c r="J185" i="20"/>
  <c r="J186" i="20"/>
  <c r="P55" i="21"/>
  <c r="I184" i="20"/>
  <c r="I185" i="20"/>
  <c r="I186" i="20"/>
  <c r="O55" i="21"/>
  <c r="H184" i="20"/>
  <c r="H185" i="20"/>
  <c r="H186" i="20"/>
  <c r="N55" i="21"/>
  <c r="G184" i="20"/>
  <c r="G185" i="20"/>
  <c r="G186" i="20"/>
  <c r="M55" i="21"/>
  <c r="F184" i="20"/>
  <c r="F185" i="20"/>
  <c r="F186" i="20"/>
  <c r="L55" i="21"/>
  <c r="E184" i="20"/>
  <c r="E185" i="20"/>
  <c r="E186" i="20"/>
  <c r="K55" i="21"/>
  <c r="D184" i="20"/>
  <c r="D185" i="20"/>
  <c r="D186" i="20"/>
  <c r="J55" i="21"/>
  <c r="C184" i="20"/>
  <c r="C185" i="20"/>
  <c r="C186" i="20"/>
  <c r="I55" i="21"/>
  <c r="AM174" i="20"/>
  <c r="AM175" i="20"/>
  <c r="AM176" i="20"/>
  <c r="AS54" i="21"/>
  <c r="AL174" i="20"/>
  <c r="AL175" i="20"/>
  <c r="AL176" i="20"/>
  <c r="AR54" i="21"/>
  <c r="AK174" i="20"/>
  <c r="AK175" i="20"/>
  <c r="AK176" i="20"/>
  <c r="AQ54" i="21"/>
  <c r="AJ174" i="20"/>
  <c r="AJ175" i="20"/>
  <c r="AJ176" i="20"/>
  <c r="AP54" i="21"/>
  <c r="AI174" i="20"/>
  <c r="AI175" i="20"/>
  <c r="AI176" i="20"/>
  <c r="AO54" i="21"/>
  <c r="AH174" i="20"/>
  <c r="AH175" i="20"/>
  <c r="AH176" i="20"/>
  <c r="AN54" i="21"/>
  <c r="AG174" i="20"/>
  <c r="AG175" i="20"/>
  <c r="AG176" i="20"/>
  <c r="AM54" i="21"/>
  <c r="AF174" i="20"/>
  <c r="AF175" i="20"/>
  <c r="AF176" i="20"/>
  <c r="AL54" i="21"/>
  <c r="AE174" i="20"/>
  <c r="AE175" i="20"/>
  <c r="AE176" i="20"/>
  <c r="AK54" i="21"/>
  <c r="AD174" i="20"/>
  <c r="AD175" i="20"/>
  <c r="AD176" i="20"/>
  <c r="AJ54" i="21"/>
  <c r="AC174" i="20"/>
  <c r="AC175" i="20"/>
  <c r="AC176" i="20"/>
  <c r="AI54" i="21"/>
  <c r="AB174" i="20"/>
  <c r="AB175" i="20"/>
  <c r="AB176" i="20"/>
  <c r="AH54" i="21"/>
  <c r="AA174" i="20"/>
  <c r="AA175" i="20"/>
  <c r="AA176" i="20"/>
  <c r="AG54" i="21"/>
  <c r="Z174" i="20"/>
  <c r="Z175" i="20"/>
  <c r="Z176" i="20"/>
  <c r="AF54" i="21"/>
  <c r="Y174" i="20"/>
  <c r="Y175" i="20"/>
  <c r="Y176" i="20"/>
  <c r="AE54" i="21"/>
  <c r="X174" i="20"/>
  <c r="X175" i="20"/>
  <c r="X176" i="20"/>
  <c r="AD54" i="21"/>
  <c r="W174" i="20"/>
  <c r="W175" i="20"/>
  <c r="W176" i="20"/>
  <c r="AC54" i="21"/>
  <c r="V174" i="20"/>
  <c r="V175" i="20"/>
  <c r="V176" i="20"/>
  <c r="AB54" i="21"/>
  <c r="U174" i="20"/>
  <c r="U175" i="20"/>
  <c r="U176" i="20"/>
  <c r="AA54" i="21"/>
  <c r="T174" i="20"/>
  <c r="T175" i="20"/>
  <c r="T176" i="20"/>
  <c r="Z54" i="21"/>
  <c r="S174" i="20"/>
  <c r="S175" i="20"/>
  <c r="S176" i="20"/>
  <c r="Y54" i="21"/>
  <c r="R174" i="20"/>
  <c r="R175" i="20"/>
  <c r="R176" i="20"/>
  <c r="X54" i="21"/>
  <c r="Q174" i="20"/>
  <c r="Q175" i="20"/>
  <c r="Q176" i="20"/>
  <c r="W54" i="21"/>
  <c r="P174" i="20"/>
  <c r="P175" i="20"/>
  <c r="P176" i="20"/>
  <c r="V54" i="21"/>
  <c r="O174" i="20"/>
  <c r="O175" i="20"/>
  <c r="O176" i="20"/>
  <c r="U54" i="21"/>
  <c r="N174" i="20"/>
  <c r="N175" i="20"/>
  <c r="N176" i="20"/>
  <c r="T54" i="21"/>
  <c r="M174" i="20"/>
  <c r="M175" i="20"/>
  <c r="M176" i="20"/>
  <c r="S54" i="21"/>
  <c r="L174" i="20"/>
  <c r="L175" i="20"/>
  <c r="L176" i="20"/>
  <c r="R54" i="21"/>
  <c r="K174" i="20"/>
  <c r="K175" i="20"/>
  <c r="K176" i="20"/>
  <c r="Q54" i="21"/>
  <c r="J174" i="20"/>
  <c r="J175" i="20"/>
  <c r="J176" i="20"/>
  <c r="P54" i="21"/>
  <c r="I174" i="20"/>
  <c r="I175" i="20"/>
  <c r="I176" i="20"/>
  <c r="O54" i="21"/>
  <c r="H174" i="20"/>
  <c r="H175" i="20"/>
  <c r="H176" i="20"/>
  <c r="N54" i="21"/>
  <c r="G174" i="20"/>
  <c r="G175" i="20"/>
  <c r="G176" i="20"/>
  <c r="M54" i="21"/>
  <c r="F174" i="20"/>
  <c r="F175" i="20"/>
  <c r="F176" i="20"/>
  <c r="L54" i="21"/>
  <c r="E174" i="20"/>
  <c r="E175" i="20"/>
  <c r="E176" i="20"/>
  <c r="K54" i="21"/>
  <c r="D174" i="20"/>
  <c r="D175" i="20"/>
  <c r="D176" i="20"/>
  <c r="J54" i="21"/>
  <c r="C174" i="20"/>
  <c r="C175" i="20"/>
  <c r="C176" i="20"/>
  <c r="I54" i="21"/>
  <c r="AM154" i="20"/>
  <c r="AM155" i="20"/>
  <c r="AM156" i="20"/>
  <c r="AS52" i="21"/>
  <c r="AL154" i="20"/>
  <c r="AL155" i="20"/>
  <c r="AL156" i="20"/>
  <c r="AR52" i="21"/>
  <c r="AK154" i="20"/>
  <c r="AK155" i="20"/>
  <c r="AK156" i="20"/>
  <c r="AQ52" i="21"/>
  <c r="AJ154" i="20"/>
  <c r="AJ155" i="20"/>
  <c r="AJ156" i="20"/>
  <c r="AP52" i="21"/>
  <c r="AI154" i="20"/>
  <c r="AI155" i="20"/>
  <c r="AI156" i="20"/>
  <c r="AO52" i="21"/>
  <c r="AH154" i="20"/>
  <c r="AH155" i="20"/>
  <c r="AH156" i="20"/>
  <c r="AN52" i="21"/>
  <c r="AG154" i="20"/>
  <c r="AG155" i="20"/>
  <c r="AG156" i="20"/>
  <c r="AM52" i="21"/>
  <c r="AF154" i="20"/>
  <c r="AF155" i="20"/>
  <c r="AF156" i="20"/>
  <c r="AL52" i="21"/>
  <c r="AE154" i="20"/>
  <c r="AE155" i="20"/>
  <c r="AE156" i="20"/>
  <c r="AK52" i="21"/>
  <c r="AD154" i="20"/>
  <c r="AD155" i="20"/>
  <c r="AD156" i="20"/>
  <c r="AJ52" i="21"/>
  <c r="AC154" i="20"/>
  <c r="AC155" i="20"/>
  <c r="AC156" i="20"/>
  <c r="AI52" i="21"/>
  <c r="AB154" i="20"/>
  <c r="AB155" i="20"/>
  <c r="AB156" i="20"/>
  <c r="AH52" i="21"/>
  <c r="AA154" i="20"/>
  <c r="AA155" i="20"/>
  <c r="AA156" i="20"/>
  <c r="AG52" i="21"/>
  <c r="Z154" i="20"/>
  <c r="Z155" i="20"/>
  <c r="Z156" i="20"/>
  <c r="AF52" i="21"/>
  <c r="Y154" i="20"/>
  <c r="Y155" i="20"/>
  <c r="Y156" i="20"/>
  <c r="AE52" i="21"/>
  <c r="X154" i="20"/>
  <c r="X155" i="20"/>
  <c r="X156" i="20"/>
  <c r="AD52" i="21"/>
  <c r="W154" i="20"/>
  <c r="W155" i="20"/>
  <c r="W156" i="20"/>
  <c r="AC52" i="21"/>
  <c r="V154" i="20"/>
  <c r="V155" i="20"/>
  <c r="V156" i="20"/>
  <c r="AB52" i="21"/>
  <c r="U154" i="20"/>
  <c r="U155" i="20"/>
  <c r="U156" i="20"/>
  <c r="AA52" i="21"/>
  <c r="T154" i="20"/>
  <c r="T155" i="20"/>
  <c r="T156" i="20"/>
  <c r="Z52" i="21"/>
  <c r="S154" i="20"/>
  <c r="S155" i="20"/>
  <c r="S156" i="20"/>
  <c r="Y52" i="21"/>
  <c r="R154" i="20"/>
  <c r="R155" i="20"/>
  <c r="R156" i="20"/>
  <c r="X52" i="21"/>
  <c r="Q154" i="20"/>
  <c r="Q155" i="20"/>
  <c r="Q156" i="20"/>
  <c r="W52" i="21"/>
  <c r="P154" i="20"/>
  <c r="P155" i="20"/>
  <c r="P156" i="20"/>
  <c r="V52" i="21"/>
  <c r="O154" i="20"/>
  <c r="O155" i="20"/>
  <c r="O156" i="20"/>
  <c r="U52" i="21"/>
  <c r="N154" i="20"/>
  <c r="N155" i="20"/>
  <c r="N156" i="20"/>
  <c r="T52" i="21"/>
  <c r="M154" i="20"/>
  <c r="M155" i="20"/>
  <c r="M156" i="20"/>
  <c r="S52" i="21"/>
  <c r="L154" i="20"/>
  <c r="L155" i="20"/>
  <c r="L156" i="20"/>
  <c r="R52" i="21"/>
  <c r="K154" i="20"/>
  <c r="K155" i="20"/>
  <c r="K156" i="20"/>
  <c r="Q52" i="21"/>
  <c r="J154" i="20"/>
  <c r="J155" i="20"/>
  <c r="J156" i="20"/>
  <c r="P52" i="21"/>
  <c r="I154" i="20"/>
  <c r="I155" i="20"/>
  <c r="I156" i="20"/>
  <c r="O52" i="21"/>
  <c r="H154" i="20"/>
  <c r="H155" i="20"/>
  <c r="H156" i="20"/>
  <c r="N52" i="21"/>
  <c r="G154" i="20"/>
  <c r="G155" i="20"/>
  <c r="G156" i="20"/>
  <c r="M52" i="21"/>
  <c r="F154" i="20"/>
  <c r="F155" i="20"/>
  <c r="F156" i="20"/>
  <c r="L52" i="21"/>
  <c r="E154" i="20"/>
  <c r="E155" i="20"/>
  <c r="E156" i="20"/>
  <c r="K52" i="21"/>
  <c r="D154" i="20"/>
  <c r="D155" i="20"/>
  <c r="D156" i="20"/>
  <c r="J52" i="21"/>
  <c r="AM146" i="20"/>
  <c r="AS51" i="21"/>
  <c r="AL146" i="20"/>
  <c r="AR51" i="21"/>
  <c r="AK146" i="20"/>
  <c r="AQ51" i="21"/>
  <c r="AJ146" i="20"/>
  <c r="AP51" i="21"/>
  <c r="AI146" i="20"/>
  <c r="AO51" i="21"/>
  <c r="AH146" i="20"/>
  <c r="AN51" i="21"/>
  <c r="AG146" i="20"/>
  <c r="AM51" i="21"/>
  <c r="AF146" i="20"/>
  <c r="AL51" i="21"/>
  <c r="AE146" i="20"/>
  <c r="AK51" i="21"/>
  <c r="AD146" i="20"/>
  <c r="AJ51" i="21"/>
  <c r="AC146" i="20"/>
  <c r="AI51" i="21"/>
  <c r="AB146" i="20"/>
  <c r="AH51" i="21"/>
  <c r="AA146" i="20"/>
  <c r="AG51" i="21"/>
  <c r="Z146" i="20"/>
  <c r="AF51" i="21"/>
  <c r="Y146" i="20"/>
  <c r="AE51" i="21"/>
  <c r="X146" i="20"/>
  <c r="AD51" i="21"/>
  <c r="W146" i="20"/>
  <c r="AC51" i="21"/>
  <c r="V146" i="20"/>
  <c r="AB51" i="21"/>
  <c r="U146" i="20"/>
  <c r="AA51" i="21"/>
  <c r="T146" i="20"/>
  <c r="Z51" i="21"/>
  <c r="S146" i="20"/>
  <c r="Y51" i="21"/>
  <c r="R146" i="20"/>
  <c r="X51" i="21"/>
  <c r="Q146" i="20"/>
  <c r="W51" i="21"/>
  <c r="P146" i="20"/>
  <c r="V51" i="21"/>
  <c r="O146" i="20"/>
  <c r="U51" i="21"/>
  <c r="N146" i="20"/>
  <c r="T51" i="21"/>
  <c r="M146" i="20"/>
  <c r="S51" i="21"/>
  <c r="L146" i="20"/>
  <c r="R51" i="21"/>
  <c r="K146" i="20"/>
  <c r="Q51" i="21"/>
  <c r="J146" i="20"/>
  <c r="P51" i="21"/>
  <c r="I146" i="20"/>
  <c r="O51" i="21"/>
  <c r="H146" i="20"/>
  <c r="N51" i="21"/>
  <c r="G146" i="20"/>
  <c r="M51" i="21"/>
  <c r="F146" i="20"/>
  <c r="L51" i="21"/>
  <c r="E146" i="20"/>
  <c r="K51" i="21"/>
  <c r="D146" i="20"/>
  <c r="J51" i="21"/>
  <c r="C146" i="20"/>
  <c r="I51" i="21"/>
  <c r="AM141" i="20"/>
  <c r="AS50" i="21"/>
  <c r="AL141" i="20"/>
  <c r="AR50" i="21"/>
  <c r="AK141" i="20"/>
  <c r="AQ50" i="21"/>
  <c r="AJ141" i="20"/>
  <c r="AP50" i="21"/>
  <c r="AI141" i="20"/>
  <c r="AO50" i="21"/>
  <c r="AH141" i="20"/>
  <c r="AN50" i="21"/>
  <c r="AG141" i="20"/>
  <c r="AM50" i="21"/>
  <c r="AF141" i="20"/>
  <c r="AL50" i="21"/>
  <c r="AE141" i="20"/>
  <c r="AK50" i="21"/>
  <c r="AD141" i="20"/>
  <c r="AJ50" i="21"/>
  <c r="AC141" i="20"/>
  <c r="AI50" i="21"/>
  <c r="AB141" i="20"/>
  <c r="AH50" i="21"/>
  <c r="AA141" i="20"/>
  <c r="AG50" i="21"/>
  <c r="Z141" i="20"/>
  <c r="AF50" i="21"/>
  <c r="Y141" i="20"/>
  <c r="AE50" i="21"/>
  <c r="X141" i="20"/>
  <c r="AD50" i="21"/>
  <c r="W141" i="20"/>
  <c r="AC50" i="21"/>
  <c r="V141" i="20"/>
  <c r="AB50" i="21"/>
  <c r="U141" i="20"/>
  <c r="AA50" i="21"/>
  <c r="T141" i="20"/>
  <c r="Z50" i="21"/>
  <c r="S141" i="20"/>
  <c r="Y50" i="21"/>
  <c r="R141" i="20"/>
  <c r="X50" i="21"/>
  <c r="Q141" i="20"/>
  <c r="W50" i="21"/>
  <c r="P141" i="20"/>
  <c r="V50" i="21"/>
  <c r="O141" i="20"/>
  <c r="U50" i="21"/>
  <c r="N141" i="20"/>
  <c r="T50" i="21"/>
  <c r="M141" i="20"/>
  <c r="S50" i="21"/>
  <c r="L141" i="20"/>
  <c r="R50" i="21"/>
  <c r="K141" i="20"/>
  <c r="Q50" i="21"/>
  <c r="J141" i="20"/>
  <c r="P50" i="21"/>
  <c r="I141" i="20"/>
  <c r="O50" i="21"/>
  <c r="H141" i="20"/>
  <c r="N50" i="21"/>
  <c r="G141" i="20"/>
  <c r="M50" i="21"/>
  <c r="F141" i="20"/>
  <c r="L50" i="21"/>
  <c r="E141" i="20"/>
  <c r="K50" i="21"/>
  <c r="D141" i="20"/>
  <c r="J50" i="21"/>
  <c r="C141" i="20"/>
  <c r="I50" i="21"/>
  <c r="AM136" i="20"/>
  <c r="AS49" i="21"/>
  <c r="AL136" i="20"/>
  <c r="AR49" i="21"/>
  <c r="AK136" i="20"/>
  <c r="AQ49" i="21"/>
  <c r="AJ136" i="20"/>
  <c r="AP49" i="21"/>
  <c r="AI136" i="20"/>
  <c r="AO49" i="21"/>
  <c r="AH136" i="20"/>
  <c r="AN49" i="21"/>
  <c r="AG136" i="20"/>
  <c r="AM49" i="21"/>
  <c r="AF136" i="20"/>
  <c r="AL49" i="21"/>
  <c r="AE136" i="20"/>
  <c r="AK49" i="21"/>
  <c r="AD136" i="20"/>
  <c r="AJ49" i="21"/>
  <c r="AC136" i="20"/>
  <c r="AI49" i="21"/>
  <c r="AB136" i="20"/>
  <c r="AH49" i="21"/>
  <c r="AA136" i="20"/>
  <c r="AG49" i="21"/>
  <c r="Z136" i="20"/>
  <c r="AF49" i="21"/>
  <c r="Y136" i="20"/>
  <c r="AE49" i="21"/>
  <c r="X136" i="20"/>
  <c r="AD49" i="21"/>
  <c r="W136" i="20"/>
  <c r="AC49" i="21"/>
  <c r="V136" i="20"/>
  <c r="AB49" i="21"/>
  <c r="U136" i="20"/>
  <c r="AA49" i="21"/>
  <c r="T136" i="20"/>
  <c r="Z49" i="21"/>
  <c r="S136" i="20"/>
  <c r="Y49" i="21"/>
  <c r="R136" i="20"/>
  <c r="X49" i="21"/>
  <c r="Q136" i="20"/>
  <c r="W49" i="21"/>
  <c r="P136" i="20"/>
  <c r="V49" i="21"/>
  <c r="O136" i="20"/>
  <c r="U49" i="21"/>
  <c r="N136" i="20"/>
  <c r="T49" i="21"/>
  <c r="M136" i="20"/>
  <c r="S49" i="21"/>
  <c r="L136" i="20"/>
  <c r="R49" i="21"/>
  <c r="K136" i="20"/>
  <c r="Q49" i="21"/>
  <c r="J136" i="20"/>
  <c r="P49" i="21"/>
  <c r="I136" i="20"/>
  <c r="O49" i="21"/>
  <c r="H136" i="20"/>
  <c r="N49" i="21"/>
  <c r="G136" i="20"/>
  <c r="M49" i="21"/>
  <c r="F136" i="20"/>
  <c r="L49" i="21"/>
  <c r="E136" i="20"/>
  <c r="K49" i="21"/>
  <c r="D136" i="20"/>
  <c r="J49" i="21"/>
  <c r="C136" i="20"/>
  <c r="I49" i="21"/>
  <c r="AM215" i="20"/>
  <c r="AL215" i="20"/>
  <c r="AK215" i="20"/>
  <c r="AJ215" i="20"/>
  <c r="AI215" i="20"/>
  <c r="AH215" i="20"/>
  <c r="AG215" i="20"/>
  <c r="AF215" i="20"/>
  <c r="AE215" i="20"/>
  <c r="AD215" i="20"/>
  <c r="AC215" i="20"/>
  <c r="AB215" i="20"/>
  <c r="AA215" i="20"/>
  <c r="Z215" i="20"/>
  <c r="Y215" i="20"/>
  <c r="X215" i="20"/>
  <c r="W215" i="20"/>
  <c r="V215" i="20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AM214" i="20"/>
  <c r="AL214" i="20"/>
  <c r="AK214" i="20"/>
  <c r="AJ214" i="20"/>
  <c r="AI214" i="20"/>
  <c r="AH214" i="20"/>
  <c r="AG214" i="20"/>
  <c r="AF214" i="20"/>
  <c r="AE214" i="20"/>
  <c r="AD214" i="20"/>
  <c r="AC214" i="20"/>
  <c r="AB214" i="20"/>
  <c r="AA214" i="20"/>
  <c r="Z214" i="20"/>
  <c r="Y214" i="20"/>
  <c r="X214" i="20"/>
  <c r="W214" i="20"/>
  <c r="V214" i="20"/>
  <c r="U214" i="20"/>
  <c r="T214" i="20"/>
  <c r="S214" i="20"/>
  <c r="R214" i="20"/>
  <c r="Q214" i="20"/>
  <c r="P214" i="20"/>
  <c r="O214" i="20"/>
  <c r="N214" i="20"/>
  <c r="M214" i="20"/>
  <c r="L214" i="20"/>
  <c r="K214" i="20"/>
  <c r="J214" i="20"/>
  <c r="I214" i="20"/>
  <c r="H214" i="20"/>
  <c r="G214" i="20"/>
  <c r="F214" i="20"/>
  <c r="E214" i="20"/>
  <c r="D214" i="20"/>
  <c r="C214" i="20"/>
  <c r="AM213" i="20"/>
  <c r="AL213" i="20"/>
  <c r="AK213" i="20"/>
  <c r="AJ213" i="20"/>
  <c r="AI213" i="20"/>
  <c r="AH213" i="20"/>
  <c r="AG213" i="20"/>
  <c r="AF213" i="20"/>
  <c r="AE213" i="20"/>
  <c r="AD213" i="20"/>
  <c r="AC213" i="20"/>
  <c r="AB213" i="20"/>
  <c r="AA213" i="20"/>
  <c r="Z213" i="20"/>
  <c r="Y213" i="20"/>
  <c r="X213" i="20"/>
  <c r="W213" i="20"/>
  <c r="V213" i="20"/>
  <c r="U213" i="20"/>
  <c r="T213" i="20"/>
  <c r="S213" i="20"/>
  <c r="R213" i="20"/>
  <c r="Q213" i="20"/>
  <c r="P213" i="20"/>
  <c r="O213" i="20"/>
  <c r="N213" i="20"/>
  <c r="M213" i="20"/>
  <c r="L213" i="20"/>
  <c r="K213" i="20"/>
  <c r="J213" i="20"/>
  <c r="I213" i="20"/>
  <c r="H213" i="20"/>
  <c r="G213" i="20"/>
  <c r="F213" i="20"/>
  <c r="E213" i="20"/>
  <c r="D213" i="20"/>
  <c r="C213" i="20"/>
  <c r="AM211" i="20"/>
  <c r="AL211" i="20"/>
  <c r="AK211" i="20"/>
  <c r="AJ211" i="20"/>
  <c r="AI211" i="20"/>
  <c r="AH211" i="20"/>
  <c r="AG211" i="20"/>
  <c r="AF211" i="20"/>
  <c r="AE211" i="20"/>
  <c r="AD211" i="20"/>
  <c r="AC211" i="20"/>
  <c r="AB211" i="20"/>
  <c r="AA211" i="20"/>
  <c r="Z211" i="20"/>
  <c r="Y211" i="20"/>
  <c r="X211" i="20"/>
  <c r="W211" i="20"/>
  <c r="V211" i="20"/>
  <c r="U211" i="20"/>
  <c r="T211" i="20"/>
  <c r="S211" i="20"/>
  <c r="R211" i="20"/>
  <c r="Q211" i="20"/>
  <c r="P211" i="20"/>
  <c r="O211" i="20"/>
  <c r="N211" i="20"/>
  <c r="M211" i="20"/>
  <c r="L211" i="20"/>
  <c r="K211" i="20"/>
  <c r="J211" i="20"/>
  <c r="I211" i="20"/>
  <c r="H211" i="20"/>
  <c r="G211" i="20"/>
  <c r="F211" i="20"/>
  <c r="E211" i="20"/>
  <c r="D211" i="20"/>
  <c r="C211" i="20"/>
  <c r="AM209" i="20"/>
  <c r="AL209" i="20"/>
  <c r="AK209" i="20"/>
  <c r="AJ209" i="20"/>
  <c r="AI209" i="20"/>
  <c r="AH209" i="20"/>
  <c r="AG209" i="20"/>
  <c r="AF209" i="20"/>
  <c r="AE209" i="20"/>
  <c r="AD209" i="20"/>
  <c r="AC209" i="20"/>
  <c r="AB209" i="20"/>
  <c r="AA209" i="20"/>
  <c r="Z209" i="20"/>
  <c r="Y209" i="20"/>
  <c r="X209" i="20"/>
  <c r="W209" i="20"/>
  <c r="V209" i="20"/>
  <c r="U209" i="20"/>
  <c r="T209" i="20"/>
  <c r="S209" i="20"/>
  <c r="R209" i="20"/>
  <c r="Q209" i="20"/>
  <c r="P209" i="20"/>
  <c r="O209" i="20"/>
  <c r="N209" i="20"/>
  <c r="M209" i="20"/>
  <c r="L209" i="20"/>
  <c r="K209" i="20"/>
  <c r="J209" i="20"/>
  <c r="I209" i="20"/>
  <c r="H209" i="20"/>
  <c r="G209" i="20"/>
  <c r="F209" i="20"/>
  <c r="E209" i="20"/>
  <c r="D209" i="20"/>
  <c r="C209" i="20"/>
  <c r="AM208" i="20"/>
  <c r="AL208" i="20"/>
  <c r="AK208" i="20"/>
  <c r="AJ208" i="20"/>
  <c r="AI208" i="20"/>
  <c r="AH208" i="20"/>
  <c r="AG208" i="20"/>
  <c r="AF208" i="20"/>
  <c r="AE208" i="20"/>
  <c r="AD208" i="20"/>
  <c r="AC208" i="20"/>
  <c r="AB208" i="20"/>
  <c r="AA208" i="20"/>
  <c r="Z208" i="20"/>
  <c r="Y208" i="20"/>
  <c r="X208" i="20"/>
  <c r="W208" i="20"/>
  <c r="V208" i="20"/>
  <c r="U208" i="20"/>
  <c r="T208" i="20"/>
  <c r="S208" i="20"/>
  <c r="R208" i="20"/>
  <c r="Q208" i="20"/>
  <c r="P208" i="20"/>
  <c r="O208" i="20"/>
  <c r="N208" i="20"/>
  <c r="M208" i="20"/>
  <c r="L208" i="20"/>
  <c r="K208" i="20"/>
  <c r="J208" i="20"/>
  <c r="I208" i="20"/>
  <c r="H208" i="20"/>
  <c r="G208" i="20"/>
  <c r="F208" i="20"/>
  <c r="E208" i="20"/>
  <c r="D208" i="20"/>
  <c r="C208" i="20"/>
  <c r="AM207" i="20"/>
  <c r="AL207" i="20"/>
  <c r="AK207" i="20"/>
  <c r="AJ207" i="20"/>
  <c r="AI207" i="20"/>
  <c r="AH207" i="20"/>
  <c r="AG207" i="20"/>
  <c r="AF207" i="20"/>
  <c r="AE207" i="20"/>
  <c r="AD207" i="20"/>
  <c r="AC207" i="20"/>
  <c r="AB207" i="20"/>
  <c r="AA207" i="20"/>
  <c r="Z207" i="20"/>
  <c r="Y207" i="20"/>
  <c r="X207" i="20"/>
  <c r="W207" i="20"/>
  <c r="V207" i="20"/>
  <c r="U207" i="20"/>
  <c r="T207" i="20"/>
  <c r="S207" i="20"/>
  <c r="R207" i="20"/>
  <c r="Q207" i="20"/>
  <c r="P207" i="20"/>
  <c r="O207" i="20"/>
  <c r="N207" i="20"/>
  <c r="M207" i="20"/>
  <c r="L207" i="20"/>
  <c r="K207" i="20"/>
  <c r="J207" i="20"/>
  <c r="I207" i="20"/>
  <c r="H207" i="20"/>
  <c r="G207" i="20"/>
  <c r="F207" i="20"/>
  <c r="E207" i="20"/>
  <c r="D207" i="20"/>
  <c r="C207" i="20"/>
  <c r="AM206" i="20"/>
  <c r="AL206" i="20"/>
  <c r="AK206" i="20"/>
  <c r="AJ206" i="20"/>
  <c r="AI206" i="20"/>
  <c r="AH206" i="20"/>
  <c r="AG206" i="20"/>
  <c r="AF206" i="20"/>
  <c r="AE206" i="20"/>
  <c r="AD206" i="20"/>
  <c r="AC206" i="20"/>
  <c r="AB206" i="20"/>
  <c r="AA206" i="20"/>
  <c r="Z206" i="20"/>
  <c r="Y206" i="20"/>
  <c r="X206" i="20"/>
  <c r="W206" i="20"/>
  <c r="V206" i="20"/>
  <c r="U206" i="20"/>
  <c r="T206" i="20"/>
  <c r="S206" i="20"/>
  <c r="R206" i="20"/>
  <c r="Q206" i="20"/>
  <c r="P206" i="20"/>
  <c r="O206" i="20"/>
  <c r="N206" i="20"/>
  <c r="M206" i="20"/>
  <c r="L206" i="20"/>
  <c r="K206" i="20"/>
  <c r="J206" i="20"/>
  <c r="I206" i="20"/>
  <c r="H206" i="20"/>
  <c r="G206" i="20"/>
  <c r="F206" i="20"/>
  <c r="E206" i="20"/>
  <c r="D206" i="20"/>
  <c r="C206" i="20"/>
  <c r="AM205" i="20"/>
  <c r="AL205" i="20"/>
  <c r="AK205" i="20"/>
  <c r="AJ205" i="20"/>
  <c r="AI205" i="20"/>
  <c r="AH205" i="20"/>
  <c r="AG205" i="20"/>
  <c r="AF205" i="20"/>
  <c r="AE205" i="20"/>
  <c r="AD205" i="20"/>
  <c r="AC205" i="20"/>
  <c r="AB205" i="20"/>
  <c r="AA205" i="20"/>
  <c r="Z205" i="20"/>
  <c r="Y205" i="20"/>
  <c r="X205" i="20"/>
  <c r="W205" i="20"/>
  <c r="V205" i="20"/>
  <c r="U205" i="20"/>
  <c r="T205" i="20"/>
  <c r="S205" i="20"/>
  <c r="R205" i="20"/>
  <c r="Q205" i="20"/>
  <c r="P205" i="20"/>
  <c r="O205" i="20"/>
  <c r="N205" i="20"/>
  <c r="M205" i="20"/>
  <c r="L205" i="20"/>
  <c r="K205" i="20"/>
  <c r="J205" i="20"/>
  <c r="I205" i="20"/>
  <c r="H205" i="20"/>
  <c r="G205" i="20"/>
  <c r="F205" i="20"/>
  <c r="E205" i="20"/>
  <c r="D205" i="20"/>
  <c r="C205" i="20"/>
  <c r="AM203" i="20"/>
  <c r="AL203" i="20"/>
  <c r="AK203" i="20"/>
  <c r="AJ203" i="20"/>
  <c r="AI203" i="20"/>
  <c r="AH203" i="20"/>
  <c r="AG203" i="20"/>
  <c r="AF203" i="20"/>
  <c r="AE203" i="20"/>
  <c r="AD203" i="20"/>
  <c r="AC203" i="20"/>
  <c r="AB203" i="20"/>
  <c r="AA203" i="20"/>
  <c r="Z203" i="20"/>
  <c r="Y203" i="20"/>
  <c r="X203" i="20"/>
  <c r="W203" i="20"/>
  <c r="V203" i="20"/>
  <c r="U203" i="20"/>
  <c r="T203" i="20"/>
  <c r="S203" i="20"/>
  <c r="R203" i="20"/>
  <c r="Q203" i="20"/>
  <c r="P203" i="20"/>
  <c r="O203" i="20"/>
  <c r="N203" i="20"/>
  <c r="M203" i="20"/>
  <c r="L203" i="20"/>
  <c r="K203" i="20"/>
  <c r="J203" i="20"/>
  <c r="I203" i="20"/>
  <c r="H203" i="20"/>
  <c r="G203" i="20"/>
  <c r="F203" i="20"/>
  <c r="E203" i="20"/>
  <c r="D203" i="20"/>
  <c r="C203" i="20"/>
  <c r="AM201" i="20"/>
  <c r="AL201" i="20"/>
  <c r="AK201" i="20"/>
  <c r="AJ201" i="20"/>
  <c r="AI201" i="20"/>
  <c r="AH201" i="20"/>
  <c r="AG201" i="20"/>
  <c r="AF201" i="20"/>
  <c r="AE201" i="20"/>
  <c r="AD201" i="20"/>
  <c r="AC201" i="20"/>
  <c r="AB201" i="20"/>
  <c r="AA201" i="20"/>
  <c r="Z201" i="20"/>
  <c r="Y201" i="20"/>
  <c r="X201" i="20"/>
  <c r="W201" i="20"/>
  <c r="V201" i="20"/>
  <c r="U201" i="20"/>
  <c r="T201" i="20"/>
  <c r="S201" i="20"/>
  <c r="R201" i="20"/>
  <c r="Q201" i="20"/>
  <c r="P201" i="20"/>
  <c r="O201" i="20"/>
  <c r="N201" i="20"/>
  <c r="M201" i="20"/>
  <c r="L201" i="20"/>
  <c r="K201" i="20"/>
  <c r="J201" i="20"/>
  <c r="I201" i="20"/>
  <c r="H201" i="20"/>
  <c r="G201" i="20"/>
  <c r="F201" i="20"/>
  <c r="E201" i="20"/>
  <c r="D201" i="20"/>
  <c r="C201" i="20"/>
  <c r="AM200" i="20"/>
  <c r="AL200" i="20"/>
  <c r="AK200" i="20"/>
  <c r="AJ200" i="20"/>
  <c r="AI200" i="20"/>
  <c r="AH200" i="20"/>
  <c r="AG200" i="20"/>
  <c r="AF200" i="20"/>
  <c r="AE200" i="20"/>
  <c r="AD200" i="20"/>
  <c r="AC200" i="20"/>
  <c r="AB200" i="20"/>
  <c r="AA200" i="20"/>
  <c r="Z200" i="20"/>
  <c r="Y200" i="20"/>
  <c r="X200" i="20"/>
  <c r="W200" i="20"/>
  <c r="V200" i="20"/>
  <c r="U200" i="20"/>
  <c r="T200" i="20"/>
  <c r="S200" i="20"/>
  <c r="R200" i="20"/>
  <c r="Q200" i="20"/>
  <c r="P200" i="20"/>
  <c r="O200" i="20"/>
  <c r="N200" i="20"/>
  <c r="M200" i="20"/>
  <c r="L200" i="20"/>
  <c r="K200" i="20"/>
  <c r="J200" i="20"/>
  <c r="I200" i="20"/>
  <c r="H200" i="20"/>
  <c r="G200" i="20"/>
  <c r="F200" i="20"/>
  <c r="E200" i="20"/>
  <c r="D200" i="20"/>
  <c r="C200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M199" i="20"/>
  <c r="AL199" i="20"/>
  <c r="AK199" i="20"/>
  <c r="AJ199" i="20"/>
  <c r="AI199" i="20"/>
  <c r="AH199" i="20"/>
  <c r="AG199" i="20"/>
  <c r="AF199" i="20"/>
  <c r="AE199" i="20"/>
  <c r="AD199" i="20"/>
  <c r="AC199" i="20"/>
  <c r="AB199" i="20"/>
  <c r="AA199" i="20"/>
  <c r="Z199" i="20"/>
  <c r="Y199" i="20"/>
  <c r="X199" i="20"/>
  <c r="W199" i="20"/>
  <c r="V199" i="20"/>
  <c r="U199" i="20"/>
  <c r="T199" i="20"/>
  <c r="S199" i="20"/>
  <c r="R199" i="20"/>
  <c r="Q199" i="20"/>
  <c r="P199" i="20"/>
  <c r="O199" i="20"/>
  <c r="N199" i="20"/>
  <c r="M199" i="20"/>
  <c r="L199" i="20"/>
  <c r="K199" i="20"/>
  <c r="J199" i="20"/>
  <c r="I199" i="20"/>
  <c r="H199" i="20"/>
  <c r="G199" i="20"/>
  <c r="F199" i="20"/>
  <c r="E199" i="20"/>
  <c r="D199" i="20"/>
  <c r="C199" i="20"/>
  <c r="A198" i="20"/>
  <c r="AM198" i="20"/>
  <c r="AL198" i="20"/>
  <c r="AK198" i="20"/>
  <c r="AJ198" i="20"/>
  <c r="AI198" i="20"/>
  <c r="AH198" i="20"/>
  <c r="AG198" i="20"/>
  <c r="AF198" i="20"/>
  <c r="AE198" i="20"/>
  <c r="AD198" i="20"/>
  <c r="AC198" i="20"/>
  <c r="AB198" i="20"/>
  <c r="AA198" i="20"/>
  <c r="Z198" i="20"/>
  <c r="Y198" i="20"/>
  <c r="X198" i="20"/>
  <c r="W198" i="20"/>
  <c r="V198" i="20"/>
  <c r="U198" i="20"/>
  <c r="T198" i="20"/>
  <c r="S198" i="20"/>
  <c r="R198" i="20"/>
  <c r="Q198" i="20"/>
  <c r="P198" i="20"/>
  <c r="O198" i="20"/>
  <c r="N198" i="20"/>
  <c r="M198" i="20"/>
  <c r="L198" i="20"/>
  <c r="K198" i="20"/>
  <c r="J198" i="20"/>
  <c r="I198" i="20"/>
  <c r="H198" i="20"/>
  <c r="G198" i="20"/>
  <c r="F198" i="20"/>
  <c r="E198" i="20"/>
  <c r="D198" i="20"/>
  <c r="C198" i="20"/>
  <c r="A197" i="20"/>
  <c r="AM197" i="20"/>
  <c r="AL197" i="20"/>
  <c r="AK197" i="20"/>
  <c r="AJ197" i="20"/>
  <c r="AI197" i="20"/>
  <c r="AH197" i="20"/>
  <c r="AG197" i="20"/>
  <c r="AF197" i="20"/>
  <c r="AE197" i="20"/>
  <c r="AD197" i="20"/>
  <c r="AC197" i="20"/>
  <c r="AB197" i="20"/>
  <c r="AA197" i="20"/>
  <c r="Z197" i="20"/>
  <c r="Y197" i="20"/>
  <c r="X197" i="20"/>
  <c r="W197" i="20"/>
  <c r="V197" i="20"/>
  <c r="U197" i="20"/>
  <c r="T197" i="20"/>
  <c r="S197" i="20"/>
  <c r="R197" i="20"/>
  <c r="Q197" i="20"/>
  <c r="P197" i="20"/>
  <c r="O197" i="20"/>
  <c r="N197" i="20"/>
  <c r="M197" i="20"/>
  <c r="L197" i="20"/>
  <c r="K197" i="20"/>
  <c r="J197" i="20"/>
  <c r="I197" i="20"/>
  <c r="H197" i="20"/>
  <c r="G197" i="20"/>
  <c r="F197" i="20"/>
  <c r="E197" i="20"/>
  <c r="D197" i="20"/>
  <c r="C197" i="20"/>
  <c r="A196" i="20"/>
  <c r="A195" i="20"/>
  <c r="AM195" i="20"/>
  <c r="AL195" i="20"/>
  <c r="AK195" i="20"/>
  <c r="AJ195" i="20"/>
  <c r="AI195" i="20"/>
  <c r="AH195" i="20"/>
  <c r="AG195" i="20"/>
  <c r="AF195" i="20"/>
  <c r="AE195" i="20"/>
  <c r="AD195" i="20"/>
  <c r="AC195" i="20"/>
  <c r="AB195" i="20"/>
  <c r="AA195" i="20"/>
  <c r="Z195" i="20"/>
  <c r="Y195" i="20"/>
  <c r="X195" i="20"/>
  <c r="W195" i="20"/>
  <c r="V195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A194" i="20"/>
  <c r="A193" i="20"/>
  <c r="AM193" i="20"/>
  <c r="AL193" i="20"/>
  <c r="AK193" i="20"/>
  <c r="AJ193" i="20"/>
  <c r="AI193" i="20"/>
  <c r="AH193" i="20"/>
  <c r="AG193" i="20"/>
  <c r="AF193" i="20"/>
  <c r="AE193" i="20"/>
  <c r="AD193" i="20"/>
  <c r="AC193" i="20"/>
  <c r="AB193" i="20"/>
  <c r="AA193" i="20"/>
  <c r="Z193" i="20"/>
  <c r="Y193" i="20"/>
  <c r="X193" i="20"/>
  <c r="W193" i="20"/>
  <c r="V193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A192" i="20"/>
  <c r="AM192" i="20"/>
  <c r="AL192" i="20"/>
  <c r="AK192" i="20"/>
  <c r="AJ192" i="20"/>
  <c r="AI192" i="20"/>
  <c r="AH192" i="20"/>
  <c r="AG192" i="20"/>
  <c r="AF192" i="20"/>
  <c r="AE192" i="20"/>
  <c r="AD192" i="20"/>
  <c r="AC192" i="20"/>
  <c r="AB192" i="20"/>
  <c r="AA192" i="20"/>
  <c r="Z192" i="20"/>
  <c r="Y192" i="20"/>
  <c r="X192" i="20"/>
  <c r="W192" i="20"/>
  <c r="V192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A191" i="20"/>
  <c r="AM191" i="20"/>
  <c r="AL191" i="20"/>
  <c r="AK191" i="20"/>
  <c r="AJ191" i="20"/>
  <c r="AI191" i="20"/>
  <c r="AH191" i="20"/>
  <c r="AG191" i="20"/>
  <c r="AF191" i="20"/>
  <c r="AE191" i="20"/>
  <c r="AD191" i="20"/>
  <c r="AC191" i="20"/>
  <c r="AB191" i="20"/>
  <c r="AA191" i="20"/>
  <c r="Z191" i="20"/>
  <c r="Y191" i="20"/>
  <c r="X191" i="20"/>
  <c r="W191" i="20"/>
  <c r="V191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A190" i="20"/>
  <c r="AM190" i="20"/>
  <c r="AL190" i="20"/>
  <c r="AK190" i="20"/>
  <c r="AJ190" i="20"/>
  <c r="AI190" i="20"/>
  <c r="AH190" i="20"/>
  <c r="AG190" i="20"/>
  <c r="AF190" i="20"/>
  <c r="AE190" i="20"/>
  <c r="AD190" i="20"/>
  <c r="AC190" i="20"/>
  <c r="AB190" i="20"/>
  <c r="AA190" i="20"/>
  <c r="Z190" i="20"/>
  <c r="Y190" i="20"/>
  <c r="X190" i="20"/>
  <c r="W190" i="20"/>
  <c r="V190" i="20"/>
  <c r="U190" i="20"/>
  <c r="T190" i="20"/>
  <c r="S190" i="20"/>
  <c r="R190" i="20"/>
  <c r="Q190" i="20"/>
  <c r="P190" i="20"/>
  <c r="O190" i="20"/>
  <c r="N190" i="20"/>
  <c r="M190" i="20"/>
  <c r="L190" i="20"/>
  <c r="K190" i="20"/>
  <c r="J190" i="20"/>
  <c r="I190" i="20"/>
  <c r="H190" i="20"/>
  <c r="G190" i="20"/>
  <c r="F190" i="20"/>
  <c r="E190" i="20"/>
  <c r="D190" i="20"/>
  <c r="C190" i="20"/>
  <c r="A189" i="20"/>
  <c r="A188" i="20"/>
  <c r="AM188" i="20"/>
  <c r="AL188" i="20"/>
  <c r="AK188" i="20"/>
  <c r="AJ188" i="20"/>
  <c r="AI188" i="20"/>
  <c r="AH188" i="20"/>
  <c r="AG188" i="20"/>
  <c r="AF188" i="20"/>
  <c r="AE188" i="20"/>
  <c r="AD188" i="20"/>
  <c r="AC188" i="20"/>
  <c r="AB188" i="20"/>
  <c r="AA188" i="20"/>
  <c r="Z188" i="20"/>
  <c r="Y188" i="20"/>
  <c r="X188" i="20"/>
  <c r="W188" i="20"/>
  <c r="V188" i="20"/>
  <c r="U188" i="20"/>
  <c r="T188" i="20"/>
  <c r="S188" i="20"/>
  <c r="R188" i="20"/>
  <c r="Q188" i="20"/>
  <c r="P188" i="20"/>
  <c r="O188" i="20"/>
  <c r="N188" i="20"/>
  <c r="M188" i="20"/>
  <c r="L188" i="20"/>
  <c r="K188" i="20"/>
  <c r="J188" i="20"/>
  <c r="I188" i="20"/>
  <c r="H188" i="20"/>
  <c r="G188" i="20"/>
  <c r="F188" i="20"/>
  <c r="E188" i="20"/>
  <c r="D188" i="20"/>
  <c r="C188" i="20"/>
  <c r="A187" i="20"/>
  <c r="AM187" i="20"/>
  <c r="AL187" i="20"/>
  <c r="AK187" i="20"/>
  <c r="AJ187" i="20"/>
  <c r="AI187" i="20"/>
  <c r="AH187" i="20"/>
  <c r="AG187" i="20"/>
  <c r="AF187" i="20"/>
  <c r="AE187" i="20"/>
  <c r="AD187" i="20"/>
  <c r="AC187" i="20"/>
  <c r="AB187" i="20"/>
  <c r="AA187" i="20"/>
  <c r="Z187" i="20"/>
  <c r="Y187" i="20"/>
  <c r="X187" i="20"/>
  <c r="W187" i="20"/>
  <c r="V187" i="20"/>
  <c r="U187" i="20"/>
  <c r="T187" i="20"/>
  <c r="S187" i="20"/>
  <c r="R187" i="20"/>
  <c r="Q187" i="20"/>
  <c r="P187" i="20"/>
  <c r="O187" i="20"/>
  <c r="N187" i="20"/>
  <c r="M187" i="20"/>
  <c r="L187" i="20"/>
  <c r="K187" i="20"/>
  <c r="J187" i="20"/>
  <c r="I187" i="20"/>
  <c r="H187" i="20"/>
  <c r="G187" i="20"/>
  <c r="F187" i="20"/>
  <c r="E187" i="20"/>
  <c r="D187" i="20"/>
  <c r="C187" i="20"/>
  <c r="A186" i="20"/>
  <c r="A185" i="20"/>
  <c r="A184" i="20"/>
  <c r="A183" i="20"/>
  <c r="AM183" i="20"/>
  <c r="AL183" i="20"/>
  <c r="AK183" i="20"/>
  <c r="AJ183" i="20"/>
  <c r="AI183" i="20"/>
  <c r="AH183" i="20"/>
  <c r="AG183" i="20"/>
  <c r="AF183" i="20"/>
  <c r="AE183" i="20"/>
  <c r="AD183" i="20"/>
  <c r="AC183" i="20"/>
  <c r="AB183" i="20"/>
  <c r="AA183" i="20"/>
  <c r="Z183" i="20"/>
  <c r="Y183" i="20"/>
  <c r="X183" i="20"/>
  <c r="W183" i="20"/>
  <c r="V183" i="20"/>
  <c r="U183" i="20"/>
  <c r="T183" i="20"/>
  <c r="S183" i="20"/>
  <c r="R183" i="20"/>
  <c r="Q183" i="20"/>
  <c r="P183" i="20"/>
  <c r="O183" i="20"/>
  <c r="N183" i="20"/>
  <c r="M183" i="20"/>
  <c r="L183" i="20"/>
  <c r="K183" i="20"/>
  <c r="J183" i="20"/>
  <c r="I183" i="20"/>
  <c r="H183" i="20"/>
  <c r="G183" i="20"/>
  <c r="F183" i="20"/>
  <c r="E183" i="20"/>
  <c r="D183" i="20"/>
  <c r="C183" i="20"/>
  <c r="A182" i="20"/>
  <c r="AM182" i="20"/>
  <c r="AL182" i="20"/>
  <c r="AK182" i="20"/>
  <c r="AJ182" i="20"/>
  <c r="AI182" i="20"/>
  <c r="AH182" i="20"/>
  <c r="AG182" i="20"/>
  <c r="AF182" i="20"/>
  <c r="AE182" i="20"/>
  <c r="AD182" i="20"/>
  <c r="AC182" i="20"/>
  <c r="AB182" i="20"/>
  <c r="AA182" i="20"/>
  <c r="Z182" i="20"/>
  <c r="Y182" i="20"/>
  <c r="X182" i="20"/>
  <c r="W182" i="20"/>
  <c r="V182" i="20"/>
  <c r="U182" i="20"/>
  <c r="T182" i="20"/>
  <c r="S182" i="20"/>
  <c r="R182" i="20"/>
  <c r="Q182" i="20"/>
  <c r="P182" i="20"/>
  <c r="O182" i="20"/>
  <c r="N182" i="20"/>
  <c r="M182" i="20"/>
  <c r="L182" i="20"/>
  <c r="K182" i="20"/>
  <c r="J182" i="20"/>
  <c r="I182" i="20"/>
  <c r="H182" i="20"/>
  <c r="G182" i="20"/>
  <c r="F182" i="20"/>
  <c r="E182" i="20"/>
  <c r="D182" i="20"/>
  <c r="C182" i="20"/>
  <c r="A181" i="20"/>
  <c r="AM181" i="20"/>
  <c r="AL181" i="20"/>
  <c r="AK181" i="20"/>
  <c r="AJ181" i="20"/>
  <c r="AI181" i="20"/>
  <c r="AH181" i="20"/>
  <c r="AG181" i="20"/>
  <c r="AF181" i="20"/>
  <c r="AE181" i="20"/>
  <c r="AD181" i="20"/>
  <c r="AC181" i="20"/>
  <c r="AB181" i="20"/>
  <c r="AA181" i="20"/>
  <c r="Z181" i="20"/>
  <c r="Y181" i="20"/>
  <c r="X181" i="20"/>
  <c r="W181" i="20"/>
  <c r="V181" i="20"/>
  <c r="U181" i="20"/>
  <c r="T181" i="20"/>
  <c r="S181" i="20"/>
  <c r="R181" i="20"/>
  <c r="Q181" i="20"/>
  <c r="P181" i="20"/>
  <c r="O181" i="20"/>
  <c r="N181" i="20"/>
  <c r="M181" i="20"/>
  <c r="L181" i="20"/>
  <c r="K181" i="20"/>
  <c r="J181" i="20"/>
  <c r="I181" i="20"/>
  <c r="H181" i="20"/>
  <c r="G181" i="20"/>
  <c r="F181" i="20"/>
  <c r="E181" i="20"/>
  <c r="D181" i="20"/>
  <c r="C181" i="20"/>
  <c r="A180" i="20"/>
  <c r="AM180" i="20"/>
  <c r="AL180" i="20"/>
  <c r="AK180" i="20"/>
  <c r="AJ180" i="20"/>
  <c r="AI180" i="20"/>
  <c r="AH180" i="20"/>
  <c r="AG180" i="20"/>
  <c r="AF180" i="20"/>
  <c r="AE180" i="20"/>
  <c r="AD180" i="20"/>
  <c r="AC180" i="20"/>
  <c r="AB180" i="20"/>
  <c r="AA180" i="20"/>
  <c r="Z180" i="20"/>
  <c r="Y180" i="20"/>
  <c r="X180" i="20"/>
  <c r="W180" i="20"/>
  <c r="V180" i="20"/>
  <c r="U180" i="20"/>
  <c r="T180" i="20"/>
  <c r="S180" i="20"/>
  <c r="R180" i="20"/>
  <c r="Q180" i="20"/>
  <c r="P180" i="20"/>
  <c r="O180" i="20"/>
  <c r="N180" i="20"/>
  <c r="M180" i="20"/>
  <c r="L180" i="20"/>
  <c r="K180" i="20"/>
  <c r="J180" i="20"/>
  <c r="I180" i="20"/>
  <c r="H180" i="20"/>
  <c r="G180" i="20"/>
  <c r="F180" i="20"/>
  <c r="E180" i="20"/>
  <c r="D180" i="20"/>
  <c r="C180" i="20"/>
  <c r="A179" i="20"/>
  <c r="A178" i="20"/>
  <c r="AM178" i="20"/>
  <c r="AL178" i="20"/>
  <c r="AK178" i="20"/>
  <c r="AJ178" i="20"/>
  <c r="AI178" i="20"/>
  <c r="AH178" i="20"/>
  <c r="AG178" i="20"/>
  <c r="AF178" i="20"/>
  <c r="AE178" i="20"/>
  <c r="AD178" i="20"/>
  <c r="AC178" i="20"/>
  <c r="AB178" i="20"/>
  <c r="AA178" i="20"/>
  <c r="Z178" i="20"/>
  <c r="Y178" i="20"/>
  <c r="X178" i="20"/>
  <c r="W178" i="20"/>
  <c r="V178" i="20"/>
  <c r="U178" i="20"/>
  <c r="T178" i="20"/>
  <c r="S178" i="20"/>
  <c r="R178" i="20"/>
  <c r="Q178" i="20"/>
  <c r="P178" i="20"/>
  <c r="O178" i="20"/>
  <c r="N178" i="20"/>
  <c r="M178" i="20"/>
  <c r="L178" i="20"/>
  <c r="K178" i="20"/>
  <c r="J178" i="20"/>
  <c r="I178" i="20"/>
  <c r="H178" i="20"/>
  <c r="G178" i="20"/>
  <c r="F178" i="20"/>
  <c r="E178" i="20"/>
  <c r="D178" i="20"/>
  <c r="C178" i="20"/>
  <c r="A177" i="20"/>
  <c r="AM177" i="20"/>
  <c r="AL177" i="20"/>
  <c r="AK177" i="20"/>
  <c r="AJ177" i="20"/>
  <c r="AI177" i="20"/>
  <c r="AH177" i="20"/>
  <c r="AG177" i="20"/>
  <c r="AF177" i="20"/>
  <c r="AE177" i="20"/>
  <c r="AD177" i="20"/>
  <c r="AC177" i="20"/>
  <c r="AB177" i="20"/>
  <c r="AA177" i="20"/>
  <c r="Z177" i="20"/>
  <c r="Y177" i="20"/>
  <c r="X177" i="20"/>
  <c r="W177" i="20"/>
  <c r="V177" i="20"/>
  <c r="U177" i="20"/>
  <c r="T177" i="20"/>
  <c r="S177" i="20"/>
  <c r="R177" i="20"/>
  <c r="Q177" i="20"/>
  <c r="P177" i="20"/>
  <c r="O177" i="20"/>
  <c r="N177" i="20"/>
  <c r="M177" i="20"/>
  <c r="L177" i="20"/>
  <c r="K177" i="20"/>
  <c r="J177" i="20"/>
  <c r="I177" i="20"/>
  <c r="H177" i="20"/>
  <c r="G177" i="20"/>
  <c r="F177" i="20"/>
  <c r="E177" i="20"/>
  <c r="D177" i="20"/>
  <c r="C177" i="20"/>
  <c r="A176" i="20"/>
  <c r="A175" i="20"/>
  <c r="A174" i="20"/>
  <c r="A173" i="20"/>
  <c r="AM173" i="20"/>
  <c r="AL173" i="20"/>
  <c r="AK173" i="20"/>
  <c r="AJ173" i="20"/>
  <c r="AI173" i="20"/>
  <c r="AH173" i="20"/>
  <c r="AG173" i="20"/>
  <c r="AF173" i="20"/>
  <c r="AE173" i="20"/>
  <c r="AD173" i="20"/>
  <c r="AC173" i="20"/>
  <c r="AB173" i="20"/>
  <c r="AA173" i="20"/>
  <c r="Z173" i="20"/>
  <c r="Y173" i="20"/>
  <c r="X173" i="20"/>
  <c r="W173" i="20"/>
  <c r="V173" i="20"/>
  <c r="U173" i="20"/>
  <c r="T173" i="20"/>
  <c r="S173" i="20"/>
  <c r="R173" i="20"/>
  <c r="Q173" i="20"/>
  <c r="P173" i="20"/>
  <c r="O173" i="20"/>
  <c r="N173" i="20"/>
  <c r="M173" i="20"/>
  <c r="L173" i="20"/>
  <c r="K173" i="20"/>
  <c r="J173" i="20"/>
  <c r="I173" i="20"/>
  <c r="H173" i="20"/>
  <c r="G173" i="20"/>
  <c r="F173" i="20"/>
  <c r="E173" i="20"/>
  <c r="D173" i="20"/>
  <c r="C173" i="20"/>
  <c r="A172" i="20"/>
  <c r="AM172" i="20"/>
  <c r="AL172" i="20"/>
  <c r="AK172" i="20"/>
  <c r="AJ172" i="20"/>
  <c r="AI172" i="20"/>
  <c r="AH172" i="20"/>
  <c r="AG172" i="20"/>
  <c r="AF172" i="20"/>
  <c r="AE172" i="20"/>
  <c r="AD172" i="20"/>
  <c r="AC172" i="20"/>
  <c r="AB172" i="20"/>
  <c r="AA172" i="20"/>
  <c r="Z172" i="20"/>
  <c r="Y172" i="20"/>
  <c r="X172" i="20"/>
  <c r="W172" i="20"/>
  <c r="V172" i="20"/>
  <c r="U172" i="20"/>
  <c r="T172" i="20"/>
  <c r="S172" i="20"/>
  <c r="R172" i="20"/>
  <c r="Q172" i="20"/>
  <c r="P172" i="20"/>
  <c r="O172" i="20"/>
  <c r="N172" i="20"/>
  <c r="M172" i="20"/>
  <c r="L172" i="20"/>
  <c r="K172" i="20"/>
  <c r="J172" i="20"/>
  <c r="I172" i="20"/>
  <c r="H172" i="20"/>
  <c r="G172" i="20"/>
  <c r="F172" i="20"/>
  <c r="E172" i="20"/>
  <c r="D172" i="20"/>
  <c r="C172" i="20"/>
  <c r="A171" i="20"/>
  <c r="AM171" i="20"/>
  <c r="AL171" i="20"/>
  <c r="AK171" i="20"/>
  <c r="AJ171" i="20"/>
  <c r="AI171" i="20"/>
  <c r="AH171" i="20"/>
  <c r="AG171" i="20"/>
  <c r="AF171" i="20"/>
  <c r="AE171" i="20"/>
  <c r="AD171" i="20"/>
  <c r="AC171" i="20"/>
  <c r="AB171" i="20"/>
  <c r="AA171" i="20"/>
  <c r="Z171" i="20"/>
  <c r="Y171" i="20"/>
  <c r="X171" i="20"/>
  <c r="W171" i="20"/>
  <c r="V171" i="20"/>
  <c r="U171" i="20"/>
  <c r="T171" i="20"/>
  <c r="S171" i="20"/>
  <c r="R171" i="20"/>
  <c r="Q171" i="20"/>
  <c r="P171" i="20"/>
  <c r="O171" i="20"/>
  <c r="N171" i="20"/>
  <c r="M171" i="20"/>
  <c r="L171" i="20"/>
  <c r="K171" i="20"/>
  <c r="J171" i="20"/>
  <c r="I171" i="20"/>
  <c r="H171" i="20"/>
  <c r="G171" i="20"/>
  <c r="F171" i="20"/>
  <c r="E171" i="20"/>
  <c r="D171" i="20"/>
  <c r="C171" i="20"/>
  <c r="A170" i="20"/>
  <c r="AM170" i="20"/>
  <c r="AL170" i="20"/>
  <c r="AK170" i="20"/>
  <c r="AJ170" i="20"/>
  <c r="AI170" i="20"/>
  <c r="AH170" i="20"/>
  <c r="AG170" i="20"/>
  <c r="AF170" i="20"/>
  <c r="AE170" i="20"/>
  <c r="AD170" i="20"/>
  <c r="AC170" i="20"/>
  <c r="AB170" i="20"/>
  <c r="AA170" i="20"/>
  <c r="Z170" i="20"/>
  <c r="Y170" i="20"/>
  <c r="X170" i="20"/>
  <c r="W170" i="20"/>
  <c r="V170" i="20"/>
  <c r="U170" i="20"/>
  <c r="T170" i="20"/>
  <c r="S170" i="20"/>
  <c r="R170" i="20"/>
  <c r="Q170" i="20"/>
  <c r="P170" i="20"/>
  <c r="O170" i="20"/>
  <c r="N170" i="20"/>
  <c r="M170" i="20"/>
  <c r="L170" i="20"/>
  <c r="K170" i="20"/>
  <c r="J170" i="20"/>
  <c r="I170" i="20"/>
  <c r="H170" i="20"/>
  <c r="G170" i="20"/>
  <c r="F170" i="20"/>
  <c r="E170" i="20"/>
  <c r="D170" i="20"/>
  <c r="C170" i="20"/>
  <c r="A169" i="20"/>
  <c r="AM169" i="20"/>
  <c r="AL169" i="20"/>
  <c r="AK169" i="20"/>
  <c r="AJ169" i="20"/>
  <c r="AI169" i="20"/>
  <c r="AH169" i="20"/>
  <c r="AG169" i="20"/>
  <c r="AF169" i="20"/>
  <c r="AE169" i="20"/>
  <c r="AD169" i="20"/>
  <c r="AC169" i="20"/>
  <c r="AB169" i="20"/>
  <c r="AA169" i="20"/>
  <c r="Z169" i="20"/>
  <c r="Y169" i="20"/>
  <c r="X169" i="20"/>
  <c r="W169" i="20"/>
  <c r="V169" i="20"/>
  <c r="U169" i="20"/>
  <c r="T169" i="20"/>
  <c r="S169" i="20"/>
  <c r="R169" i="20"/>
  <c r="Q169" i="20"/>
  <c r="P169" i="20"/>
  <c r="O169" i="20"/>
  <c r="N169" i="20"/>
  <c r="M169" i="20"/>
  <c r="L169" i="20"/>
  <c r="K169" i="20"/>
  <c r="J169" i="20"/>
  <c r="I169" i="20"/>
  <c r="H169" i="20"/>
  <c r="G169" i="20"/>
  <c r="F169" i="20"/>
  <c r="E169" i="20"/>
  <c r="D169" i="20"/>
  <c r="C169" i="20"/>
  <c r="A168" i="20"/>
  <c r="AM168" i="20"/>
  <c r="AL168" i="20"/>
  <c r="AK168" i="20"/>
  <c r="AJ168" i="20"/>
  <c r="AI168" i="20"/>
  <c r="AH168" i="20"/>
  <c r="AG168" i="20"/>
  <c r="AF168" i="20"/>
  <c r="AE168" i="20"/>
  <c r="AD168" i="20"/>
  <c r="AC168" i="20"/>
  <c r="AB168" i="20"/>
  <c r="AA168" i="20"/>
  <c r="Z168" i="20"/>
  <c r="Y168" i="20"/>
  <c r="X168" i="20"/>
  <c r="W168" i="20"/>
  <c r="V168" i="20"/>
  <c r="U168" i="20"/>
  <c r="T168" i="20"/>
  <c r="S168" i="20"/>
  <c r="R168" i="20"/>
  <c r="Q168" i="20"/>
  <c r="P168" i="20"/>
  <c r="O168" i="20"/>
  <c r="N168" i="20"/>
  <c r="M168" i="20"/>
  <c r="L168" i="20"/>
  <c r="K168" i="20"/>
  <c r="J168" i="20"/>
  <c r="I168" i="20"/>
  <c r="H168" i="20"/>
  <c r="G168" i="20"/>
  <c r="F168" i="20"/>
  <c r="E168" i="20"/>
  <c r="D168" i="20"/>
  <c r="C168" i="20"/>
  <c r="A167" i="20"/>
  <c r="AM167" i="20"/>
  <c r="AL167" i="20"/>
  <c r="AK167" i="20"/>
  <c r="AJ167" i="20"/>
  <c r="AI167" i="20"/>
  <c r="AH167" i="20"/>
  <c r="AG167" i="20"/>
  <c r="AF167" i="20"/>
  <c r="AE167" i="20"/>
  <c r="AD167" i="20"/>
  <c r="AC167" i="20"/>
  <c r="AB167" i="20"/>
  <c r="AA167" i="20"/>
  <c r="Z167" i="20"/>
  <c r="Y167" i="20"/>
  <c r="X167" i="20"/>
  <c r="W167" i="20"/>
  <c r="V167" i="20"/>
  <c r="U167" i="20"/>
  <c r="T167" i="20"/>
  <c r="S167" i="20"/>
  <c r="R167" i="20"/>
  <c r="Q167" i="20"/>
  <c r="P167" i="20"/>
  <c r="O167" i="20"/>
  <c r="N167" i="20"/>
  <c r="M167" i="20"/>
  <c r="L167" i="20"/>
  <c r="K167" i="20"/>
  <c r="J167" i="20"/>
  <c r="I167" i="20"/>
  <c r="H167" i="20"/>
  <c r="G167" i="20"/>
  <c r="F167" i="20"/>
  <c r="E167" i="20"/>
  <c r="D167" i="20"/>
  <c r="C167" i="20"/>
  <c r="A166" i="20"/>
  <c r="AM166" i="20"/>
  <c r="AL166" i="20"/>
  <c r="AK166" i="20"/>
  <c r="AJ166" i="20"/>
  <c r="AI166" i="20"/>
  <c r="AH166" i="20"/>
  <c r="AG166" i="20"/>
  <c r="AF166" i="20"/>
  <c r="AE166" i="20"/>
  <c r="AD166" i="20"/>
  <c r="AC166" i="20"/>
  <c r="AB166" i="20"/>
  <c r="AA166" i="20"/>
  <c r="Z166" i="20"/>
  <c r="Y166" i="20"/>
  <c r="X166" i="20"/>
  <c r="W166" i="20"/>
  <c r="V166" i="20"/>
  <c r="U166" i="20"/>
  <c r="T166" i="20"/>
  <c r="S166" i="20"/>
  <c r="R166" i="20"/>
  <c r="Q166" i="20"/>
  <c r="P166" i="20"/>
  <c r="O166" i="20"/>
  <c r="N166" i="20"/>
  <c r="M166" i="20"/>
  <c r="L166" i="20"/>
  <c r="K166" i="20"/>
  <c r="J166" i="20"/>
  <c r="I166" i="20"/>
  <c r="H166" i="20"/>
  <c r="G166" i="20"/>
  <c r="F166" i="20"/>
  <c r="E166" i="20"/>
  <c r="D166" i="20"/>
  <c r="C166" i="20"/>
  <c r="A165" i="20"/>
  <c r="AM165" i="20"/>
  <c r="AL165" i="20"/>
  <c r="AK165" i="20"/>
  <c r="AJ165" i="20"/>
  <c r="AI165" i="20"/>
  <c r="AH165" i="20"/>
  <c r="AG165" i="20"/>
  <c r="AF165" i="20"/>
  <c r="AE165" i="20"/>
  <c r="AD165" i="20"/>
  <c r="AC165" i="20"/>
  <c r="AB165" i="20"/>
  <c r="AA165" i="20"/>
  <c r="Z165" i="20"/>
  <c r="Y165" i="20"/>
  <c r="X165" i="20"/>
  <c r="W165" i="20"/>
  <c r="V165" i="20"/>
  <c r="U165" i="20"/>
  <c r="T165" i="20"/>
  <c r="S165" i="20"/>
  <c r="R165" i="20"/>
  <c r="Q165" i="20"/>
  <c r="P165" i="20"/>
  <c r="O165" i="20"/>
  <c r="N165" i="20"/>
  <c r="M165" i="20"/>
  <c r="L165" i="20"/>
  <c r="K165" i="20"/>
  <c r="J165" i="20"/>
  <c r="I165" i="20"/>
  <c r="H165" i="20"/>
  <c r="G165" i="20"/>
  <c r="F165" i="20"/>
  <c r="E165" i="20"/>
  <c r="D165" i="20"/>
  <c r="C165" i="20"/>
  <c r="A164" i="20"/>
  <c r="AM164" i="20"/>
  <c r="AL164" i="20"/>
  <c r="AK164" i="20"/>
  <c r="AJ164" i="20"/>
  <c r="AI164" i="20"/>
  <c r="AH164" i="20"/>
  <c r="AG164" i="20"/>
  <c r="AF164" i="20"/>
  <c r="AE164" i="20"/>
  <c r="AD164" i="20"/>
  <c r="AC164" i="20"/>
  <c r="AB164" i="20"/>
  <c r="AA164" i="20"/>
  <c r="Z164" i="20"/>
  <c r="Y164" i="20"/>
  <c r="X164" i="20"/>
  <c r="W164" i="20"/>
  <c r="V164" i="20"/>
  <c r="U164" i="20"/>
  <c r="T164" i="20"/>
  <c r="S164" i="20"/>
  <c r="R164" i="20"/>
  <c r="Q164" i="20"/>
  <c r="P164" i="20"/>
  <c r="O164" i="20"/>
  <c r="N164" i="20"/>
  <c r="M164" i="20"/>
  <c r="L164" i="20"/>
  <c r="K164" i="20"/>
  <c r="J164" i="20"/>
  <c r="I164" i="20"/>
  <c r="H164" i="20"/>
  <c r="G164" i="20"/>
  <c r="F164" i="20"/>
  <c r="E164" i="20"/>
  <c r="D164" i="20"/>
  <c r="C164" i="20"/>
  <c r="A163" i="20"/>
  <c r="AM163" i="20"/>
  <c r="AL163" i="20"/>
  <c r="AK163" i="20"/>
  <c r="AJ163" i="20"/>
  <c r="AI163" i="20"/>
  <c r="AH163" i="20"/>
  <c r="AG163" i="20"/>
  <c r="AF163" i="20"/>
  <c r="AE163" i="20"/>
  <c r="AD163" i="20"/>
  <c r="AC163" i="20"/>
  <c r="AB163" i="20"/>
  <c r="AA163" i="20"/>
  <c r="Z163" i="20"/>
  <c r="Y163" i="20"/>
  <c r="X163" i="20"/>
  <c r="W163" i="20"/>
  <c r="V163" i="20"/>
  <c r="U163" i="20"/>
  <c r="T163" i="20"/>
  <c r="S163" i="20"/>
  <c r="R163" i="20"/>
  <c r="Q163" i="20"/>
  <c r="P163" i="20"/>
  <c r="O163" i="20"/>
  <c r="N163" i="20"/>
  <c r="M163" i="20"/>
  <c r="L163" i="20"/>
  <c r="K163" i="20"/>
  <c r="J163" i="20"/>
  <c r="I163" i="20"/>
  <c r="H163" i="20"/>
  <c r="G163" i="20"/>
  <c r="F163" i="20"/>
  <c r="E163" i="20"/>
  <c r="D163" i="20"/>
  <c r="C163" i="20"/>
  <c r="A162" i="20"/>
  <c r="AM162" i="20"/>
  <c r="AL162" i="20"/>
  <c r="AK162" i="20"/>
  <c r="AJ162" i="20"/>
  <c r="AI162" i="20"/>
  <c r="AH162" i="20"/>
  <c r="AG162" i="20"/>
  <c r="AF162" i="20"/>
  <c r="AE162" i="20"/>
  <c r="AD162" i="20"/>
  <c r="AC162" i="20"/>
  <c r="AB162" i="20"/>
  <c r="AA162" i="20"/>
  <c r="Z162" i="20"/>
  <c r="Y162" i="20"/>
  <c r="X162" i="20"/>
  <c r="W162" i="20"/>
  <c r="V162" i="20"/>
  <c r="U162" i="20"/>
  <c r="T162" i="20"/>
  <c r="S162" i="20"/>
  <c r="R162" i="20"/>
  <c r="Q162" i="20"/>
  <c r="P162" i="20"/>
  <c r="O162" i="20"/>
  <c r="N162" i="20"/>
  <c r="M162" i="20"/>
  <c r="L162" i="20"/>
  <c r="K162" i="20"/>
  <c r="J162" i="20"/>
  <c r="I162" i="20"/>
  <c r="H162" i="20"/>
  <c r="G162" i="20"/>
  <c r="F162" i="20"/>
  <c r="E162" i="20"/>
  <c r="D162" i="20"/>
  <c r="C162" i="20"/>
  <c r="A161" i="20"/>
  <c r="AM161" i="20"/>
  <c r="AL161" i="20"/>
  <c r="AK161" i="20"/>
  <c r="AJ161" i="20"/>
  <c r="AI161" i="20"/>
  <c r="AH161" i="20"/>
  <c r="AG161" i="20"/>
  <c r="AF161" i="20"/>
  <c r="AE161" i="20"/>
  <c r="AD161" i="20"/>
  <c r="AC161" i="20"/>
  <c r="AB161" i="20"/>
  <c r="AA161" i="20"/>
  <c r="Z161" i="20"/>
  <c r="Y161" i="20"/>
  <c r="X161" i="20"/>
  <c r="W161" i="20"/>
  <c r="V161" i="20"/>
  <c r="U161" i="20"/>
  <c r="T161" i="20"/>
  <c r="S161" i="20"/>
  <c r="R161" i="20"/>
  <c r="Q161" i="20"/>
  <c r="P161" i="20"/>
  <c r="O161" i="20"/>
  <c r="N161" i="20"/>
  <c r="M161" i="20"/>
  <c r="L161" i="20"/>
  <c r="K161" i="20"/>
  <c r="J161" i="20"/>
  <c r="I161" i="20"/>
  <c r="H161" i="20"/>
  <c r="G161" i="20"/>
  <c r="F161" i="20"/>
  <c r="E161" i="20"/>
  <c r="D161" i="20"/>
  <c r="C161" i="20"/>
  <c r="A160" i="20"/>
  <c r="AM160" i="20"/>
  <c r="AL160" i="20"/>
  <c r="AK160" i="20"/>
  <c r="AJ160" i="20"/>
  <c r="AI160" i="20"/>
  <c r="AH160" i="20"/>
  <c r="AG160" i="20"/>
  <c r="AF160" i="20"/>
  <c r="AE160" i="20"/>
  <c r="AD160" i="20"/>
  <c r="AC160" i="20"/>
  <c r="AB160" i="20"/>
  <c r="AA160" i="20"/>
  <c r="Z160" i="20"/>
  <c r="Y160" i="20"/>
  <c r="X160" i="20"/>
  <c r="W160" i="20"/>
  <c r="V160" i="20"/>
  <c r="U160" i="20"/>
  <c r="T160" i="20"/>
  <c r="S160" i="20"/>
  <c r="R160" i="20"/>
  <c r="Q160" i="20"/>
  <c r="P160" i="20"/>
  <c r="O160" i="20"/>
  <c r="N160" i="20"/>
  <c r="M160" i="20"/>
  <c r="L160" i="20"/>
  <c r="K160" i="20"/>
  <c r="J160" i="20"/>
  <c r="I160" i="20"/>
  <c r="H160" i="20"/>
  <c r="G160" i="20"/>
  <c r="F160" i="20"/>
  <c r="E160" i="20"/>
  <c r="D160" i="20"/>
  <c r="C160" i="20"/>
  <c r="A159" i="20"/>
  <c r="A158" i="20"/>
  <c r="AM158" i="20"/>
  <c r="AL158" i="20"/>
  <c r="AK158" i="20"/>
  <c r="AJ158" i="20"/>
  <c r="AI158" i="20"/>
  <c r="AH158" i="20"/>
  <c r="AG158" i="20"/>
  <c r="AF158" i="20"/>
  <c r="AE158" i="20"/>
  <c r="AD158" i="20"/>
  <c r="AC158" i="20"/>
  <c r="AB158" i="20"/>
  <c r="AA158" i="20"/>
  <c r="Z158" i="20"/>
  <c r="Y158" i="20"/>
  <c r="X158" i="20"/>
  <c r="W158" i="20"/>
  <c r="V158" i="20"/>
  <c r="U158" i="20"/>
  <c r="T158" i="20"/>
  <c r="S158" i="20"/>
  <c r="R158" i="20"/>
  <c r="Q158" i="20"/>
  <c r="P158" i="20"/>
  <c r="O158" i="20"/>
  <c r="N158" i="20"/>
  <c r="M158" i="20"/>
  <c r="L158" i="20"/>
  <c r="K158" i="20"/>
  <c r="J158" i="20"/>
  <c r="I158" i="20"/>
  <c r="H158" i="20"/>
  <c r="G158" i="20"/>
  <c r="F158" i="20"/>
  <c r="E158" i="20"/>
  <c r="D158" i="20"/>
  <c r="C158" i="20"/>
  <c r="A157" i="20"/>
  <c r="AM157" i="20"/>
  <c r="AL157" i="20"/>
  <c r="AK157" i="20"/>
  <c r="AJ157" i="20"/>
  <c r="AI157" i="20"/>
  <c r="AH157" i="20"/>
  <c r="AG157" i="20"/>
  <c r="AF157" i="20"/>
  <c r="AE157" i="20"/>
  <c r="AD157" i="20"/>
  <c r="AC157" i="20"/>
  <c r="AB157" i="20"/>
  <c r="AA157" i="20"/>
  <c r="Z157" i="20"/>
  <c r="Y157" i="20"/>
  <c r="X157" i="20"/>
  <c r="W157" i="20"/>
  <c r="V157" i="20"/>
  <c r="U157" i="20"/>
  <c r="T157" i="20"/>
  <c r="S157" i="20"/>
  <c r="R157" i="20"/>
  <c r="Q157" i="20"/>
  <c r="P157" i="20"/>
  <c r="O157" i="20"/>
  <c r="N157" i="20"/>
  <c r="M157" i="20"/>
  <c r="L157" i="20"/>
  <c r="K157" i="20"/>
  <c r="J157" i="20"/>
  <c r="I157" i="20"/>
  <c r="H157" i="20"/>
  <c r="G157" i="20"/>
  <c r="F157" i="20"/>
  <c r="E157" i="20"/>
  <c r="D157" i="20"/>
  <c r="C157" i="20"/>
  <c r="A156" i="20"/>
  <c r="A155" i="20"/>
  <c r="A154" i="20"/>
  <c r="A153" i="20"/>
  <c r="AM153" i="20"/>
  <c r="AL153" i="20"/>
  <c r="AK153" i="20"/>
  <c r="AJ153" i="20"/>
  <c r="AI153" i="20"/>
  <c r="AH153" i="20"/>
  <c r="AG153" i="20"/>
  <c r="AF153" i="20"/>
  <c r="AE153" i="20"/>
  <c r="AD153" i="20"/>
  <c r="AC153" i="20"/>
  <c r="AB153" i="20"/>
  <c r="AA153" i="20"/>
  <c r="Z153" i="20"/>
  <c r="Y153" i="20"/>
  <c r="X153" i="20"/>
  <c r="W153" i="20"/>
  <c r="V153" i="20"/>
  <c r="U153" i="20"/>
  <c r="T153" i="20"/>
  <c r="S153" i="20"/>
  <c r="R153" i="20"/>
  <c r="Q153" i="20"/>
  <c r="P153" i="20"/>
  <c r="O153" i="20"/>
  <c r="N153" i="20"/>
  <c r="M153" i="20"/>
  <c r="L153" i="20"/>
  <c r="K153" i="20"/>
  <c r="J153" i="20"/>
  <c r="I153" i="20"/>
  <c r="H153" i="20"/>
  <c r="G153" i="20"/>
  <c r="F153" i="20"/>
  <c r="E153" i="20"/>
  <c r="D153" i="20"/>
  <c r="C153" i="20"/>
  <c r="A152" i="20"/>
  <c r="AM152" i="20"/>
  <c r="AL152" i="20"/>
  <c r="AK152" i="20"/>
  <c r="AJ152" i="20"/>
  <c r="AI152" i="20"/>
  <c r="AH152" i="20"/>
  <c r="AG152" i="20"/>
  <c r="AF152" i="20"/>
  <c r="AE152" i="20"/>
  <c r="AD152" i="20"/>
  <c r="AC152" i="20"/>
  <c r="AB152" i="20"/>
  <c r="AA152" i="20"/>
  <c r="Z152" i="20"/>
  <c r="Y152" i="20"/>
  <c r="X152" i="20"/>
  <c r="W152" i="20"/>
  <c r="V152" i="20"/>
  <c r="U152" i="20"/>
  <c r="T152" i="20"/>
  <c r="S152" i="20"/>
  <c r="R152" i="20"/>
  <c r="Q152" i="20"/>
  <c r="P152" i="20"/>
  <c r="O152" i="20"/>
  <c r="N152" i="20"/>
  <c r="M152" i="20"/>
  <c r="L152" i="20"/>
  <c r="K152" i="20"/>
  <c r="J152" i="20"/>
  <c r="I152" i="20"/>
  <c r="H152" i="20"/>
  <c r="G152" i="20"/>
  <c r="F152" i="20"/>
  <c r="E152" i="20"/>
  <c r="D152" i="20"/>
  <c r="C152" i="20"/>
  <c r="A151" i="20"/>
  <c r="AM151" i="20"/>
  <c r="AL151" i="20"/>
  <c r="AK151" i="20"/>
  <c r="AJ151" i="20"/>
  <c r="AI151" i="20"/>
  <c r="AH151" i="20"/>
  <c r="AG151" i="20"/>
  <c r="AF151" i="20"/>
  <c r="AE151" i="20"/>
  <c r="AD151" i="20"/>
  <c r="AC151" i="20"/>
  <c r="AB151" i="20"/>
  <c r="AA151" i="20"/>
  <c r="Z151" i="20"/>
  <c r="Y151" i="20"/>
  <c r="X151" i="20"/>
  <c r="W151" i="20"/>
  <c r="V151" i="20"/>
  <c r="U151" i="20"/>
  <c r="T151" i="20"/>
  <c r="S151" i="20"/>
  <c r="R151" i="20"/>
  <c r="Q151" i="20"/>
  <c r="P151" i="20"/>
  <c r="O151" i="20"/>
  <c r="N151" i="20"/>
  <c r="M151" i="20"/>
  <c r="L151" i="20"/>
  <c r="K151" i="20"/>
  <c r="J151" i="20"/>
  <c r="I151" i="20"/>
  <c r="H151" i="20"/>
  <c r="G151" i="20"/>
  <c r="F151" i="20"/>
  <c r="E151" i="20"/>
  <c r="D151" i="20"/>
  <c r="C151" i="20"/>
  <c r="A150" i="20"/>
  <c r="AM150" i="20"/>
  <c r="AL150" i="20"/>
  <c r="AK150" i="20"/>
  <c r="AJ150" i="20"/>
  <c r="AI150" i="20"/>
  <c r="AH150" i="20"/>
  <c r="AG150" i="20"/>
  <c r="AF150" i="20"/>
  <c r="AE150" i="20"/>
  <c r="AD150" i="20"/>
  <c r="AC150" i="20"/>
  <c r="AB150" i="20"/>
  <c r="AA150" i="20"/>
  <c r="Z150" i="20"/>
  <c r="Y150" i="20"/>
  <c r="X150" i="20"/>
  <c r="W150" i="20"/>
  <c r="V150" i="20"/>
  <c r="U150" i="20"/>
  <c r="T150" i="20"/>
  <c r="S150" i="20"/>
  <c r="R150" i="20"/>
  <c r="Q150" i="20"/>
  <c r="P150" i="20"/>
  <c r="O150" i="20"/>
  <c r="N150" i="20"/>
  <c r="M150" i="20"/>
  <c r="L150" i="20"/>
  <c r="K150" i="20"/>
  <c r="J150" i="20"/>
  <c r="I150" i="20"/>
  <c r="H150" i="20"/>
  <c r="G150" i="20"/>
  <c r="F150" i="20"/>
  <c r="E150" i="20"/>
  <c r="D150" i="20"/>
  <c r="C150" i="20"/>
  <c r="A149" i="20"/>
  <c r="AM149" i="20"/>
  <c r="AL149" i="20"/>
  <c r="AK149" i="20"/>
  <c r="AJ149" i="20"/>
  <c r="AI149" i="20"/>
  <c r="AH149" i="20"/>
  <c r="AG149" i="20"/>
  <c r="AF149" i="20"/>
  <c r="AE149" i="20"/>
  <c r="AD149" i="20"/>
  <c r="AC149" i="20"/>
  <c r="AB149" i="20"/>
  <c r="AA149" i="20"/>
  <c r="Z149" i="20"/>
  <c r="Y149" i="20"/>
  <c r="X149" i="20"/>
  <c r="W149" i="20"/>
  <c r="V149" i="20"/>
  <c r="U149" i="20"/>
  <c r="T149" i="20"/>
  <c r="S149" i="20"/>
  <c r="R149" i="20"/>
  <c r="Q149" i="20"/>
  <c r="P149" i="20"/>
  <c r="O149" i="20"/>
  <c r="N149" i="20"/>
  <c r="M149" i="20"/>
  <c r="L149" i="20"/>
  <c r="K149" i="20"/>
  <c r="J149" i="20"/>
  <c r="I149" i="20"/>
  <c r="H149" i="20"/>
  <c r="G149" i="20"/>
  <c r="F149" i="20"/>
  <c r="E149" i="20"/>
  <c r="D149" i="20"/>
  <c r="C149" i="20"/>
  <c r="A148" i="20"/>
  <c r="AM148" i="20"/>
  <c r="AL148" i="20"/>
  <c r="AK148" i="20"/>
  <c r="AJ148" i="20"/>
  <c r="AI148" i="20"/>
  <c r="AH148" i="20"/>
  <c r="AG148" i="20"/>
  <c r="AF148" i="20"/>
  <c r="AE148" i="20"/>
  <c r="AD148" i="20"/>
  <c r="AC148" i="20"/>
  <c r="AB148" i="20"/>
  <c r="AA148" i="20"/>
  <c r="Z148" i="20"/>
  <c r="Y148" i="20"/>
  <c r="X148" i="20"/>
  <c r="W148" i="20"/>
  <c r="V148" i="20"/>
  <c r="U148" i="20"/>
  <c r="T148" i="20"/>
  <c r="S148" i="20"/>
  <c r="R148" i="20"/>
  <c r="Q148" i="20"/>
  <c r="P148" i="20"/>
  <c r="O148" i="20"/>
  <c r="N148" i="20"/>
  <c r="M148" i="20"/>
  <c r="L148" i="20"/>
  <c r="K148" i="20"/>
  <c r="J148" i="20"/>
  <c r="I148" i="20"/>
  <c r="H148" i="20"/>
  <c r="G148" i="20"/>
  <c r="F148" i="20"/>
  <c r="E148" i="20"/>
  <c r="D148" i="20"/>
  <c r="C148" i="20"/>
  <c r="A147" i="20"/>
  <c r="AM147" i="20"/>
  <c r="AL147" i="20"/>
  <c r="AK147" i="20"/>
  <c r="AJ147" i="20"/>
  <c r="AI147" i="20"/>
  <c r="AH147" i="20"/>
  <c r="AG147" i="20"/>
  <c r="AF147" i="20"/>
  <c r="AE147" i="20"/>
  <c r="AD147" i="20"/>
  <c r="AC147" i="20"/>
  <c r="AB147" i="20"/>
  <c r="AA147" i="20"/>
  <c r="Z147" i="20"/>
  <c r="Y147" i="20"/>
  <c r="X147" i="20"/>
  <c r="W147" i="20"/>
  <c r="V147" i="20"/>
  <c r="U147" i="20"/>
  <c r="T147" i="20"/>
  <c r="S147" i="20"/>
  <c r="R147" i="20"/>
  <c r="Q147" i="20"/>
  <c r="P147" i="20"/>
  <c r="O147" i="20"/>
  <c r="N147" i="20"/>
  <c r="M147" i="20"/>
  <c r="L147" i="20"/>
  <c r="K147" i="20"/>
  <c r="J147" i="20"/>
  <c r="I147" i="20"/>
  <c r="H147" i="20"/>
  <c r="G147" i="20"/>
  <c r="F147" i="20"/>
  <c r="E147" i="20"/>
  <c r="D147" i="20"/>
  <c r="C147" i="20"/>
  <c r="A146" i="20"/>
  <c r="A145" i="20"/>
  <c r="AM145" i="20"/>
  <c r="AL145" i="20"/>
  <c r="AK145" i="20"/>
  <c r="AJ145" i="20"/>
  <c r="AI145" i="20"/>
  <c r="AH145" i="20"/>
  <c r="AG145" i="20"/>
  <c r="AF145" i="20"/>
  <c r="AE145" i="20"/>
  <c r="AD145" i="20"/>
  <c r="AC145" i="20"/>
  <c r="AB145" i="20"/>
  <c r="AA145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L145" i="20"/>
  <c r="K145" i="20"/>
  <c r="J145" i="20"/>
  <c r="I145" i="20"/>
  <c r="H145" i="20"/>
  <c r="G145" i="20"/>
  <c r="F145" i="20"/>
  <c r="E145" i="20"/>
  <c r="D145" i="20"/>
  <c r="C145" i="20"/>
  <c r="A144" i="20"/>
  <c r="AM144" i="20"/>
  <c r="AL144" i="20"/>
  <c r="AK144" i="20"/>
  <c r="AJ144" i="20"/>
  <c r="AI144" i="20"/>
  <c r="AH144" i="20"/>
  <c r="AG144" i="20"/>
  <c r="AF144" i="20"/>
  <c r="AE144" i="20"/>
  <c r="AD144" i="20"/>
  <c r="AC144" i="20"/>
  <c r="AB144" i="20"/>
  <c r="AA144" i="20"/>
  <c r="Z144" i="20"/>
  <c r="Y144" i="20"/>
  <c r="X144" i="20"/>
  <c r="W144" i="20"/>
  <c r="V144" i="20"/>
  <c r="U144" i="20"/>
  <c r="T144" i="20"/>
  <c r="S144" i="20"/>
  <c r="R144" i="20"/>
  <c r="Q144" i="20"/>
  <c r="P144" i="20"/>
  <c r="O144" i="20"/>
  <c r="N144" i="20"/>
  <c r="M144" i="20"/>
  <c r="L144" i="20"/>
  <c r="K144" i="20"/>
  <c r="J144" i="20"/>
  <c r="I144" i="20"/>
  <c r="H144" i="20"/>
  <c r="G144" i="20"/>
  <c r="F144" i="20"/>
  <c r="E144" i="20"/>
  <c r="D144" i="20"/>
  <c r="C144" i="20"/>
  <c r="A143" i="20"/>
  <c r="AM143" i="20"/>
  <c r="AL143" i="20"/>
  <c r="AK143" i="20"/>
  <c r="AJ143" i="20"/>
  <c r="AI143" i="20"/>
  <c r="AH143" i="20"/>
  <c r="AG143" i="20"/>
  <c r="AF143" i="20"/>
  <c r="AE143" i="20"/>
  <c r="AD143" i="20"/>
  <c r="AC143" i="20"/>
  <c r="AB143" i="20"/>
  <c r="AA143" i="20"/>
  <c r="Z143" i="20"/>
  <c r="Y143" i="20"/>
  <c r="X143" i="20"/>
  <c r="W143" i="20"/>
  <c r="V143" i="20"/>
  <c r="U143" i="20"/>
  <c r="T143" i="20"/>
  <c r="S143" i="20"/>
  <c r="R143" i="20"/>
  <c r="Q143" i="20"/>
  <c r="P143" i="20"/>
  <c r="O143" i="20"/>
  <c r="N143" i="20"/>
  <c r="M143" i="20"/>
  <c r="L143" i="20"/>
  <c r="K143" i="20"/>
  <c r="J143" i="20"/>
  <c r="I143" i="20"/>
  <c r="H143" i="20"/>
  <c r="G143" i="20"/>
  <c r="F143" i="20"/>
  <c r="E143" i="20"/>
  <c r="D143" i="20"/>
  <c r="C143" i="20"/>
  <c r="A142" i="20"/>
  <c r="AM142" i="20"/>
  <c r="AL142" i="20"/>
  <c r="AK142" i="20"/>
  <c r="AJ142" i="20"/>
  <c r="AI142" i="20"/>
  <c r="AH142" i="20"/>
  <c r="AG142" i="20"/>
  <c r="AF142" i="20"/>
  <c r="AE142" i="20"/>
  <c r="AD142" i="20"/>
  <c r="AC142" i="20"/>
  <c r="AB142" i="20"/>
  <c r="AA142" i="20"/>
  <c r="Z142" i="20"/>
  <c r="Y142" i="20"/>
  <c r="X142" i="20"/>
  <c r="W142" i="20"/>
  <c r="V142" i="20"/>
  <c r="U142" i="20"/>
  <c r="T142" i="20"/>
  <c r="S142" i="20"/>
  <c r="R142" i="20"/>
  <c r="Q142" i="20"/>
  <c r="P142" i="20"/>
  <c r="O142" i="20"/>
  <c r="N142" i="20"/>
  <c r="M142" i="20"/>
  <c r="L142" i="20"/>
  <c r="K142" i="20"/>
  <c r="J142" i="20"/>
  <c r="I142" i="20"/>
  <c r="H142" i="20"/>
  <c r="G142" i="20"/>
  <c r="F142" i="20"/>
  <c r="E142" i="20"/>
  <c r="D142" i="20"/>
  <c r="C142" i="20"/>
  <c r="A141" i="20"/>
  <c r="A140" i="20"/>
  <c r="AM140" i="20"/>
  <c r="AL140" i="20"/>
  <c r="AK140" i="20"/>
  <c r="AJ140" i="20"/>
  <c r="AI140" i="20"/>
  <c r="AH140" i="20"/>
  <c r="AG140" i="20"/>
  <c r="AF140" i="20"/>
  <c r="AE140" i="20"/>
  <c r="AD140" i="20"/>
  <c r="AC140" i="20"/>
  <c r="AB140" i="20"/>
  <c r="AA140" i="20"/>
  <c r="Z140" i="20"/>
  <c r="Y140" i="20"/>
  <c r="X140" i="20"/>
  <c r="W140" i="20"/>
  <c r="V140" i="20"/>
  <c r="U140" i="20"/>
  <c r="T140" i="20"/>
  <c r="S140" i="20"/>
  <c r="R140" i="20"/>
  <c r="Q140" i="20"/>
  <c r="P140" i="20"/>
  <c r="O140" i="20"/>
  <c r="N140" i="20"/>
  <c r="M140" i="20"/>
  <c r="L140" i="20"/>
  <c r="K140" i="20"/>
  <c r="J140" i="20"/>
  <c r="I140" i="20"/>
  <c r="H140" i="20"/>
  <c r="G140" i="20"/>
  <c r="F140" i="20"/>
  <c r="E140" i="20"/>
  <c r="D140" i="20"/>
  <c r="C140" i="20"/>
  <c r="A139" i="20"/>
  <c r="AM139" i="20"/>
  <c r="AL139" i="20"/>
  <c r="AK139" i="20"/>
  <c r="AJ139" i="20"/>
  <c r="AI139" i="20"/>
  <c r="AH139" i="20"/>
  <c r="AG139" i="20"/>
  <c r="AF139" i="20"/>
  <c r="AE139" i="20"/>
  <c r="AD139" i="20"/>
  <c r="AC139" i="20"/>
  <c r="AB139" i="20"/>
  <c r="AA139" i="20"/>
  <c r="Z139" i="20"/>
  <c r="Y139" i="20"/>
  <c r="X139" i="20"/>
  <c r="W139" i="20"/>
  <c r="V139" i="20"/>
  <c r="U139" i="20"/>
  <c r="T139" i="20"/>
  <c r="S139" i="20"/>
  <c r="R139" i="20"/>
  <c r="Q139" i="20"/>
  <c r="P139" i="20"/>
  <c r="O139" i="20"/>
  <c r="N139" i="20"/>
  <c r="M139" i="20"/>
  <c r="L139" i="20"/>
  <c r="K139" i="20"/>
  <c r="J139" i="20"/>
  <c r="I139" i="20"/>
  <c r="H139" i="20"/>
  <c r="G139" i="20"/>
  <c r="F139" i="20"/>
  <c r="E139" i="20"/>
  <c r="D139" i="20"/>
  <c r="C139" i="20"/>
  <c r="A138" i="20"/>
  <c r="AM138" i="20"/>
  <c r="AL138" i="20"/>
  <c r="AK138" i="20"/>
  <c r="AJ138" i="20"/>
  <c r="AI138" i="20"/>
  <c r="AH138" i="20"/>
  <c r="AG138" i="20"/>
  <c r="AF138" i="20"/>
  <c r="AE138" i="20"/>
  <c r="AD138" i="20"/>
  <c r="AC138" i="20"/>
  <c r="AB138" i="20"/>
  <c r="AA138" i="20"/>
  <c r="Z138" i="20"/>
  <c r="Y138" i="20"/>
  <c r="X138" i="20"/>
  <c r="W138" i="20"/>
  <c r="V138" i="20"/>
  <c r="U138" i="20"/>
  <c r="T138" i="20"/>
  <c r="S138" i="20"/>
  <c r="R138" i="20"/>
  <c r="Q138" i="20"/>
  <c r="P138" i="20"/>
  <c r="O138" i="20"/>
  <c r="N138" i="20"/>
  <c r="M138" i="20"/>
  <c r="L138" i="20"/>
  <c r="K138" i="20"/>
  <c r="J138" i="20"/>
  <c r="I138" i="20"/>
  <c r="H138" i="20"/>
  <c r="G138" i="20"/>
  <c r="F138" i="20"/>
  <c r="E138" i="20"/>
  <c r="D138" i="20"/>
  <c r="C138" i="20"/>
  <c r="A137" i="20"/>
  <c r="AM137" i="20"/>
  <c r="AL137" i="20"/>
  <c r="AK137" i="20"/>
  <c r="AJ137" i="20"/>
  <c r="AI137" i="20"/>
  <c r="AH137" i="20"/>
  <c r="AG137" i="20"/>
  <c r="AF137" i="20"/>
  <c r="AE137" i="20"/>
  <c r="AD137" i="20"/>
  <c r="AC137" i="20"/>
  <c r="AB137" i="20"/>
  <c r="AA137" i="20"/>
  <c r="Z137" i="20"/>
  <c r="Y137" i="20"/>
  <c r="X137" i="20"/>
  <c r="W137" i="20"/>
  <c r="V137" i="20"/>
  <c r="U137" i="20"/>
  <c r="T137" i="20"/>
  <c r="S137" i="20"/>
  <c r="R137" i="20"/>
  <c r="Q137" i="20"/>
  <c r="P137" i="20"/>
  <c r="O137" i="20"/>
  <c r="N137" i="20"/>
  <c r="M137" i="20"/>
  <c r="L137" i="20"/>
  <c r="K137" i="20"/>
  <c r="J137" i="20"/>
  <c r="I137" i="20"/>
  <c r="H137" i="20"/>
  <c r="G137" i="20"/>
  <c r="F137" i="20"/>
  <c r="E137" i="20"/>
  <c r="D137" i="20"/>
  <c r="C137" i="20"/>
  <c r="A136" i="20"/>
  <c r="A135" i="20"/>
  <c r="AM135" i="20"/>
  <c r="AL135" i="20"/>
  <c r="AK135" i="20"/>
  <c r="AJ135" i="20"/>
  <c r="AI135" i="20"/>
  <c r="AH135" i="20"/>
  <c r="AG135" i="20"/>
  <c r="AF135" i="20"/>
  <c r="AE135" i="20"/>
  <c r="AD135" i="20"/>
  <c r="AC135" i="20"/>
  <c r="AB135" i="20"/>
  <c r="AA135" i="20"/>
  <c r="Z135" i="20"/>
  <c r="Y135" i="20"/>
  <c r="X135" i="20"/>
  <c r="W135" i="20"/>
  <c r="V135" i="20"/>
  <c r="U135" i="20"/>
  <c r="T135" i="20"/>
  <c r="S135" i="20"/>
  <c r="R135" i="20"/>
  <c r="Q135" i="20"/>
  <c r="P135" i="20"/>
  <c r="O135" i="20"/>
  <c r="N135" i="20"/>
  <c r="M135" i="20"/>
  <c r="L135" i="20"/>
  <c r="K135" i="20"/>
  <c r="J135" i="20"/>
  <c r="I135" i="20"/>
  <c r="H135" i="20"/>
  <c r="G135" i="20"/>
  <c r="F135" i="20"/>
  <c r="E135" i="20"/>
  <c r="D135" i="20"/>
  <c r="C135" i="20"/>
  <c r="A134" i="20"/>
  <c r="AM134" i="20"/>
  <c r="AL134" i="20"/>
  <c r="AK134" i="20"/>
  <c r="AJ134" i="20"/>
  <c r="AI134" i="20"/>
  <c r="AH134" i="20"/>
  <c r="AG134" i="20"/>
  <c r="AF134" i="20"/>
  <c r="AE134" i="20"/>
  <c r="AD134" i="20"/>
  <c r="AC134" i="20"/>
  <c r="AB134" i="20"/>
  <c r="AA134" i="20"/>
  <c r="Z134" i="20"/>
  <c r="Y134" i="20"/>
  <c r="X134" i="20"/>
  <c r="W134" i="20"/>
  <c r="V134" i="20"/>
  <c r="U134" i="20"/>
  <c r="T134" i="20"/>
  <c r="S134" i="20"/>
  <c r="R134" i="20"/>
  <c r="Q134" i="20"/>
  <c r="P134" i="20"/>
  <c r="O134" i="20"/>
  <c r="N134" i="20"/>
  <c r="M134" i="20"/>
  <c r="L134" i="20"/>
  <c r="K134" i="20"/>
  <c r="J134" i="20"/>
  <c r="I134" i="20"/>
  <c r="H134" i="20"/>
  <c r="G134" i="20"/>
  <c r="F134" i="20"/>
  <c r="E134" i="20"/>
  <c r="D134" i="20"/>
  <c r="C134" i="20"/>
  <c r="A133" i="20"/>
  <c r="AM133" i="20"/>
  <c r="AL133" i="20"/>
  <c r="AK133" i="20"/>
  <c r="AJ133" i="20"/>
  <c r="AI133" i="20"/>
  <c r="AH133" i="20"/>
  <c r="AG133" i="20"/>
  <c r="AF133" i="20"/>
  <c r="AE133" i="20"/>
  <c r="AD133" i="20"/>
  <c r="AC133" i="20"/>
  <c r="AB133" i="20"/>
  <c r="AA133" i="20"/>
  <c r="Z133" i="20"/>
  <c r="Y133" i="20"/>
  <c r="X133" i="20"/>
  <c r="W133" i="20"/>
  <c r="V133" i="20"/>
  <c r="U133" i="20"/>
  <c r="T133" i="20"/>
  <c r="S133" i="20"/>
  <c r="R133" i="20"/>
  <c r="Q133" i="20"/>
  <c r="P133" i="20"/>
  <c r="O133" i="20"/>
  <c r="N133" i="20"/>
  <c r="M133" i="20"/>
  <c r="L133" i="20"/>
  <c r="K133" i="20"/>
  <c r="J133" i="20"/>
  <c r="I133" i="20"/>
  <c r="H133" i="20"/>
  <c r="G133" i="20"/>
  <c r="F133" i="20"/>
  <c r="E133" i="20"/>
  <c r="D133" i="20"/>
  <c r="C133" i="20"/>
  <c r="A132" i="20"/>
  <c r="AM132" i="20"/>
  <c r="AL132" i="20"/>
  <c r="AK132" i="20"/>
  <c r="AJ132" i="20"/>
  <c r="AI132" i="20"/>
  <c r="AH132" i="20"/>
  <c r="AG132" i="20"/>
  <c r="AF132" i="20"/>
  <c r="AE132" i="20"/>
  <c r="AD132" i="20"/>
  <c r="AC132" i="20"/>
  <c r="AB132" i="20"/>
  <c r="AA132" i="20"/>
  <c r="Z132" i="20"/>
  <c r="Y132" i="20"/>
  <c r="X132" i="20"/>
  <c r="W132" i="20"/>
  <c r="V132" i="20"/>
  <c r="U132" i="20"/>
  <c r="T132" i="20"/>
  <c r="S132" i="20"/>
  <c r="R132" i="20"/>
  <c r="Q132" i="20"/>
  <c r="P132" i="20"/>
  <c r="O132" i="20"/>
  <c r="N132" i="20"/>
  <c r="M132" i="20"/>
  <c r="L132" i="20"/>
  <c r="K132" i="20"/>
  <c r="J132" i="20"/>
  <c r="I132" i="20"/>
  <c r="H132" i="20"/>
  <c r="G132" i="20"/>
  <c r="F132" i="20"/>
  <c r="E132" i="20"/>
  <c r="D132" i="20"/>
  <c r="C132" i="20"/>
  <c r="A131" i="20"/>
  <c r="AM131" i="20"/>
  <c r="AL131" i="20"/>
  <c r="AK131" i="20"/>
  <c r="AJ131" i="20"/>
  <c r="AI131" i="20"/>
  <c r="AH131" i="20"/>
  <c r="AG131" i="20"/>
  <c r="AF131" i="20"/>
  <c r="AE131" i="20"/>
  <c r="AD131" i="20"/>
  <c r="AC131" i="20"/>
  <c r="AB131" i="20"/>
  <c r="AA131" i="20"/>
  <c r="Z131" i="20"/>
  <c r="Y131" i="20"/>
  <c r="X131" i="20"/>
  <c r="W131" i="20"/>
  <c r="V131" i="20"/>
  <c r="U131" i="20"/>
  <c r="T131" i="20"/>
  <c r="S131" i="20"/>
  <c r="R131" i="20"/>
  <c r="Q131" i="20"/>
  <c r="P131" i="20"/>
  <c r="O131" i="20"/>
  <c r="N131" i="20"/>
  <c r="M131" i="20"/>
  <c r="L131" i="20"/>
  <c r="K131" i="20"/>
  <c r="J131" i="20"/>
  <c r="I131" i="20"/>
  <c r="H131" i="20"/>
  <c r="G131" i="20"/>
  <c r="F131" i="20"/>
  <c r="E131" i="20"/>
  <c r="D131" i="20"/>
  <c r="C131" i="20"/>
  <c r="A130" i="20"/>
  <c r="A129" i="20"/>
  <c r="AM129" i="20"/>
  <c r="AL129" i="20"/>
  <c r="AK129" i="20"/>
  <c r="AJ129" i="20"/>
  <c r="AI129" i="20"/>
  <c r="AH129" i="20"/>
  <c r="AG129" i="20"/>
  <c r="AF129" i="20"/>
  <c r="AE129" i="20"/>
  <c r="AD129" i="20"/>
  <c r="AC129" i="20"/>
  <c r="AB129" i="20"/>
  <c r="AA129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D129" i="20"/>
  <c r="C129" i="20"/>
  <c r="A128" i="20"/>
  <c r="A127" i="20"/>
  <c r="AM127" i="20"/>
  <c r="AL127" i="20"/>
  <c r="AK127" i="20"/>
  <c r="AJ127" i="20"/>
  <c r="AI127" i="20"/>
  <c r="AH127" i="20"/>
  <c r="AG127" i="20"/>
  <c r="AF127" i="20"/>
  <c r="AE127" i="20"/>
  <c r="AD127" i="20"/>
  <c r="AC127" i="20"/>
  <c r="AB127" i="20"/>
  <c r="AA127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L127" i="20"/>
  <c r="K127" i="20"/>
  <c r="J127" i="20"/>
  <c r="I127" i="20"/>
  <c r="H127" i="20"/>
  <c r="G127" i="20"/>
  <c r="F127" i="20"/>
  <c r="E127" i="20"/>
  <c r="D127" i="20"/>
  <c r="C127" i="20"/>
  <c r="A126" i="20"/>
  <c r="AM126" i="20"/>
  <c r="AL126" i="20"/>
  <c r="AK126" i="20"/>
  <c r="AJ126" i="20"/>
  <c r="AI126" i="20"/>
  <c r="AH126" i="20"/>
  <c r="AG126" i="20"/>
  <c r="AF126" i="20"/>
  <c r="AE126" i="20"/>
  <c r="AD126" i="20"/>
  <c r="AC126" i="20"/>
  <c r="AB126" i="20"/>
  <c r="AA126" i="20"/>
  <c r="Z126" i="20"/>
  <c r="Y126" i="20"/>
  <c r="X126" i="20"/>
  <c r="W126" i="20"/>
  <c r="V126" i="20"/>
  <c r="U126" i="20"/>
  <c r="T126" i="20"/>
  <c r="S126" i="20"/>
  <c r="R126" i="20"/>
  <c r="Q126" i="20"/>
  <c r="P126" i="20"/>
  <c r="O126" i="20"/>
  <c r="N126" i="20"/>
  <c r="M126" i="20"/>
  <c r="L126" i="20"/>
  <c r="K126" i="20"/>
  <c r="J126" i="20"/>
  <c r="I126" i="20"/>
  <c r="H126" i="20"/>
  <c r="G126" i="20"/>
  <c r="F126" i="20"/>
  <c r="E126" i="20"/>
  <c r="D126" i="20"/>
  <c r="C126" i="20"/>
  <c r="A125" i="20"/>
  <c r="AM125" i="20"/>
  <c r="AL125" i="20"/>
  <c r="AK125" i="20"/>
  <c r="AJ125" i="20"/>
  <c r="AI125" i="20"/>
  <c r="AH125" i="20"/>
  <c r="AG125" i="20"/>
  <c r="AF125" i="20"/>
  <c r="AE125" i="20"/>
  <c r="AD125" i="20"/>
  <c r="AC125" i="20"/>
  <c r="AB125" i="20"/>
  <c r="AA125" i="20"/>
  <c r="Z125" i="20"/>
  <c r="Y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D125" i="20"/>
  <c r="C125" i="20"/>
  <c r="A124" i="20"/>
  <c r="AM124" i="20"/>
  <c r="AL124" i="20"/>
  <c r="AK124" i="20"/>
  <c r="AJ124" i="20"/>
  <c r="AI124" i="20"/>
  <c r="AH124" i="20"/>
  <c r="AG124" i="20"/>
  <c r="AF124" i="20"/>
  <c r="AE124" i="20"/>
  <c r="AD124" i="20"/>
  <c r="AC124" i="20"/>
  <c r="AB124" i="20"/>
  <c r="AA124" i="20"/>
  <c r="Z124" i="20"/>
  <c r="Y124" i="20"/>
  <c r="X124" i="20"/>
  <c r="W124" i="20"/>
  <c r="V124" i="20"/>
  <c r="U124" i="20"/>
  <c r="T124" i="20"/>
  <c r="S124" i="20"/>
  <c r="R124" i="20"/>
  <c r="Q124" i="20"/>
  <c r="P124" i="20"/>
  <c r="O124" i="20"/>
  <c r="N124" i="20"/>
  <c r="M124" i="20"/>
  <c r="L124" i="20"/>
  <c r="K124" i="20"/>
  <c r="J124" i="20"/>
  <c r="I124" i="20"/>
  <c r="H124" i="20"/>
  <c r="G124" i="20"/>
  <c r="F124" i="20"/>
  <c r="E124" i="20"/>
  <c r="D124" i="20"/>
  <c r="C124" i="20"/>
  <c r="A123" i="20"/>
  <c r="AM123" i="20"/>
  <c r="AL123" i="20"/>
  <c r="AK123" i="20"/>
  <c r="AJ123" i="20"/>
  <c r="AI123" i="20"/>
  <c r="AH123" i="20"/>
  <c r="AG123" i="20"/>
  <c r="AF123" i="20"/>
  <c r="AE123" i="20"/>
  <c r="AD123" i="20"/>
  <c r="AC123" i="20"/>
  <c r="AB123" i="20"/>
  <c r="AA123" i="20"/>
  <c r="Z123" i="20"/>
  <c r="Y123" i="20"/>
  <c r="X123" i="20"/>
  <c r="W123" i="20"/>
  <c r="V123" i="20"/>
  <c r="U123" i="20"/>
  <c r="T123" i="20"/>
  <c r="S123" i="20"/>
  <c r="R123" i="20"/>
  <c r="Q123" i="20"/>
  <c r="P123" i="20"/>
  <c r="O123" i="20"/>
  <c r="N123" i="20"/>
  <c r="M123" i="20"/>
  <c r="L123" i="20"/>
  <c r="K123" i="20"/>
  <c r="J123" i="20"/>
  <c r="I123" i="20"/>
  <c r="H123" i="20"/>
  <c r="G123" i="20"/>
  <c r="F123" i="20"/>
  <c r="E123" i="20"/>
  <c r="D123" i="20"/>
  <c r="C123" i="20"/>
  <c r="A122" i="20"/>
  <c r="A121" i="20"/>
  <c r="AM121" i="20"/>
  <c r="AL121" i="20"/>
  <c r="AK121" i="20"/>
  <c r="AJ121" i="20"/>
  <c r="AI121" i="20"/>
  <c r="AH121" i="20"/>
  <c r="AG121" i="20"/>
  <c r="AF121" i="20"/>
  <c r="AE121" i="20"/>
  <c r="AD121" i="20"/>
  <c r="AC121" i="20"/>
  <c r="AB121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A120" i="20"/>
  <c r="A119" i="20"/>
  <c r="AM119" i="20"/>
  <c r="AL119" i="20"/>
  <c r="AK119" i="20"/>
  <c r="AJ119" i="20"/>
  <c r="AI119" i="20"/>
  <c r="AH119" i="20"/>
  <c r="AG119" i="20"/>
  <c r="AF119" i="20"/>
  <c r="AE119" i="20"/>
  <c r="AD119" i="20"/>
  <c r="AC119" i="20"/>
  <c r="AB119" i="20"/>
  <c r="AA119" i="20"/>
  <c r="Z119" i="20"/>
  <c r="Y119" i="20"/>
  <c r="X119" i="20"/>
  <c r="W119" i="20"/>
  <c r="V119" i="20"/>
  <c r="U119" i="20"/>
  <c r="T119" i="20"/>
  <c r="S119" i="20"/>
  <c r="R119" i="20"/>
  <c r="Q119" i="20"/>
  <c r="P119" i="20"/>
  <c r="O119" i="20"/>
  <c r="N119" i="20"/>
  <c r="M119" i="20"/>
  <c r="L119" i="20"/>
  <c r="K119" i="20"/>
  <c r="J119" i="20"/>
  <c r="I119" i="20"/>
  <c r="H119" i="20"/>
  <c r="G119" i="20"/>
  <c r="F119" i="20"/>
  <c r="E119" i="20"/>
  <c r="D119" i="20"/>
  <c r="C119" i="20"/>
  <c r="A118" i="20"/>
  <c r="AM118" i="20"/>
  <c r="AL118" i="20"/>
  <c r="AK118" i="20"/>
  <c r="AJ118" i="20"/>
  <c r="AI118" i="20"/>
  <c r="AH118" i="20"/>
  <c r="AG118" i="20"/>
  <c r="AF118" i="20"/>
  <c r="AE118" i="20"/>
  <c r="AD118" i="20"/>
  <c r="AC118" i="20"/>
  <c r="AB118" i="20"/>
  <c r="AA118" i="20"/>
  <c r="Z118" i="20"/>
  <c r="Y118" i="20"/>
  <c r="X118" i="20"/>
  <c r="W118" i="20"/>
  <c r="V118" i="20"/>
  <c r="U118" i="20"/>
  <c r="T118" i="20"/>
  <c r="S118" i="20"/>
  <c r="R118" i="20"/>
  <c r="Q118" i="20"/>
  <c r="P118" i="20"/>
  <c r="O118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A117" i="20"/>
  <c r="AM117" i="20"/>
  <c r="AL117" i="20"/>
  <c r="AK117" i="20"/>
  <c r="AJ117" i="20"/>
  <c r="AI117" i="20"/>
  <c r="AH117" i="20"/>
  <c r="AG117" i="20"/>
  <c r="AF117" i="20"/>
  <c r="AE117" i="20"/>
  <c r="AD117" i="20"/>
  <c r="AC117" i="20"/>
  <c r="AB117" i="20"/>
  <c r="AA117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A116" i="20"/>
  <c r="AM116" i="20"/>
  <c r="AL116" i="20"/>
  <c r="AK116" i="20"/>
  <c r="AJ116" i="20"/>
  <c r="AI116" i="20"/>
  <c r="AH116" i="20"/>
  <c r="AG116" i="20"/>
  <c r="AF116" i="20"/>
  <c r="AE116" i="20"/>
  <c r="AD116" i="20"/>
  <c r="AC116" i="20"/>
  <c r="AB116" i="20"/>
  <c r="AA116" i="20"/>
  <c r="Z116" i="20"/>
  <c r="Y116" i="20"/>
  <c r="X116" i="20"/>
  <c r="W116" i="20"/>
  <c r="V116" i="20"/>
  <c r="U116" i="20"/>
  <c r="T116" i="20"/>
  <c r="S116" i="20"/>
  <c r="R116" i="20"/>
  <c r="Q116" i="20"/>
  <c r="P116" i="20"/>
  <c r="O116" i="20"/>
  <c r="N116" i="20"/>
  <c r="M116" i="20"/>
  <c r="L116" i="20"/>
  <c r="K116" i="20"/>
  <c r="J116" i="20"/>
  <c r="I116" i="20"/>
  <c r="H116" i="20"/>
  <c r="G116" i="20"/>
  <c r="F116" i="20"/>
  <c r="E116" i="20"/>
  <c r="D116" i="20"/>
  <c r="C116" i="20"/>
  <c r="A115" i="20"/>
  <c r="AM115" i="20"/>
  <c r="AL115" i="20"/>
  <c r="AK115" i="20"/>
  <c r="AJ115" i="20"/>
  <c r="AI115" i="20"/>
  <c r="AH115" i="20"/>
  <c r="AG115" i="20"/>
  <c r="AF115" i="20"/>
  <c r="AE115" i="20"/>
  <c r="AD115" i="20"/>
  <c r="AC115" i="20"/>
  <c r="AB115" i="20"/>
  <c r="AA115" i="20"/>
  <c r="Z115" i="20"/>
  <c r="Y115" i="20"/>
  <c r="X115" i="20"/>
  <c r="W115" i="20"/>
  <c r="V115" i="20"/>
  <c r="U115" i="20"/>
  <c r="T115" i="20"/>
  <c r="S115" i="20"/>
  <c r="R115" i="20"/>
  <c r="Q115" i="20"/>
  <c r="P115" i="20"/>
  <c r="O115" i="20"/>
  <c r="N115" i="20"/>
  <c r="M115" i="20"/>
  <c r="L115" i="20"/>
  <c r="K115" i="20"/>
  <c r="J115" i="20"/>
  <c r="I115" i="20"/>
  <c r="H115" i="20"/>
  <c r="G115" i="20"/>
  <c r="F115" i="20"/>
  <c r="E115" i="20"/>
  <c r="D115" i="20"/>
  <c r="C115" i="20"/>
  <c r="A114" i="20"/>
  <c r="A113" i="20"/>
  <c r="AM113" i="20"/>
  <c r="AL113" i="20"/>
  <c r="AK113" i="20"/>
  <c r="AJ113" i="20"/>
  <c r="AI113" i="20"/>
  <c r="AH113" i="20"/>
  <c r="AG113" i="20"/>
  <c r="AF113" i="20"/>
  <c r="AE113" i="20"/>
  <c r="AD113" i="20"/>
  <c r="AC113" i="20"/>
  <c r="AB113" i="20"/>
  <c r="AA113" i="20"/>
  <c r="Z113" i="20"/>
  <c r="Y113" i="20"/>
  <c r="X113" i="20"/>
  <c r="W113" i="20"/>
  <c r="V113" i="20"/>
  <c r="U113" i="20"/>
  <c r="T113" i="20"/>
  <c r="S113" i="20"/>
  <c r="R113" i="20"/>
  <c r="Q113" i="20"/>
  <c r="P113" i="20"/>
  <c r="O113" i="20"/>
  <c r="N113" i="20"/>
  <c r="M113" i="20"/>
  <c r="L113" i="20"/>
  <c r="K113" i="20"/>
  <c r="J113" i="20"/>
  <c r="I113" i="20"/>
  <c r="H113" i="20"/>
  <c r="G113" i="20"/>
  <c r="F113" i="20"/>
  <c r="E113" i="20"/>
  <c r="D113" i="20"/>
  <c r="C113" i="20"/>
  <c r="A112" i="20"/>
  <c r="A111" i="20"/>
  <c r="AM111" i="20"/>
  <c r="AL111" i="20"/>
  <c r="AK111" i="20"/>
  <c r="AJ111" i="20"/>
  <c r="AI111" i="20"/>
  <c r="AH111" i="20"/>
  <c r="AG111" i="20"/>
  <c r="AF111" i="20"/>
  <c r="AE111" i="20"/>
  <c r="AD111" i="20"/>
  <c r="AC111" i="20"/>
  <c r="AB111" i="20"/>
  <c r="AA111" i="20"/>
  <c r="Z111" i="20"/>
  <c r="Y111" i="20"/>
  <c r="X111" i="20"/>
  <c r="W111" i="20"/>
  <c r="V111" i="20"/>
  <c r="U111" i="20"/>
  <c r="T111" i="20"/>
  <c r="S111" i="20"/>
  <c r="R111" i="20"/>
  <c r="Q111" i="20"/>
  <c r="P111" i="20"/>
  <c r="O111" i="20"/>
  <c r="N111" i="20"/>
  <c r="M111" i="20"/>
  <c r="L111" i="20"/>
  <c r="K111" i="20"/>
  <c r="J111" i="20"/>
  <c r="I111" i="20"/>
  <c r="H111" i="20"/>
  <c r="G111" i="20"/>
  <c r="F111" i="20"/>
  <c r="E111" i="20"/>
  <c r="D111" i="20"/>
  <c r="C111" i="20"/>
  <c r="A110" i="20"/>
  <c r="AM110" i="20"/>
  <c r="AL110" i="20"/>
  <c r="AK110" i="20"/>
  <c r="AJ110" i="20"/>
  <c r="AI110" i="20"/>
  <c r="AH110" i="20"/>
  <c r="AG110" i="20"/>
  <c r="AF110" i="20"/>
  <c r="AE110" i="20"/>
  <c r="AD110" i="20"/>
  <c r="AC110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A109" i="20"/>
  <c r="AM109" i="20"/>
  <c r="AL109" i="20"/>
  <c r="AK109" i="20"/>
  <c r="AJ109" i="20"/>
  <c r="AI109" i="20"/>
  <c r="AH109" i="20"/>
  <c r="AG109" i="20"/>
  <c r="AF109" i="20"/>
  <c r="AE109" i="20"/>
  <c r="AD109" i="20"/>
  <c r="AC109" i="20"/>
  <c r="AB109" i="20"/>
  <c r="AA109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A108" i="20"/>
  <c r="AM108" i="20"/>
  <c r="AL108" i="20"/>
  <c r="AK108" i="20"/>
  <c r="AJ108" i="20"/>
  <c r="AI108" i="20"/>
  <c r="AH108" i="20"/>
  <c r="AG108" i="20"/>
  <c r="AF108" i="20"/>
  <c r="AE108" i="20"/>
  <c r="AD108" i="20"/>
  <c r="AC108" i="20"/>
  <c r="AB108" i="20"/>
  <c r="AA108" i="20"/>
  <c r="Z108" i="20"/>
  <c r="Y108" i="20"/>
  <c r="X108" i="20"/>
  <c r="W108" i="20"/>
  <c r="V108" i="20"/>
  <c r="U108" i="20"/>
  <c r="T108" i="20"/>
  <c r="S108" i="20"/>
  <c r="R108" i="20"/>
  <c r="Q108" i="20"/>
  <c r="P108" i="20"/>
  <c r="O108" i="20"/>
  <c r="N108" i="20"/>
  <c r="M108" i="20"/>
  <c r="L108" i="20"/>
  <c r="K108" i="20"/>
  <c r="J108" i="20"/>
  <c r="I108" i="20"/>
  <c r="H108" i="20"/>
  <c r="G108" i="20"/>
  <c r="F108" i="20"/>
  <c r="E108" i="20"/>
  <c r="D108" i="20"/>
  <c r="C108" i="20"/>
  <c r="A107" i="20"/>
  <c r="AM107" i="20"/>
  <c r="AL107" i="20"/>
  <c r="AK107" i="20"/>
  <c r="AJ107" i="20"/>
  <c r="AI107" i="20"/>
  <c r="AH107" i="20"/>
  <c r="AG107" i="20"/>
  <c r="AF107" i="20"/>
  <c r="AE107" i="20"/>
  <c r="AD107" i="20"/>
  <c r="AC107" i="20"/>
  <c r="AB107" i="20"/>
  <c r="AA107" i="20"/>
  <c r="Z107" i="20"/>
  <c r="Y107" i="20"/>
  <c r="X107" i="20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G107" i="20"/>
  <c r="F107" i="20"/>
  <c r="E107" i="20"/>
  <c r="D107" i="20"/>
  <c r="C107" i="20"/>
  <c r="A106" i="20"/>
  <c r="A105" i="20"/>
  <c r="AM105" i="20"/>
  <c r="AL105" i="20"/>
  <c r="AK105" i="20"/>
  <c r="AJ105" i="20"/>
  <c r="AI105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E105" i="20"/>
  <c r="D105" i="20"/>
  <c r="C105" i="20"/>
  <c r="A104" i="20"/>
  <c r="A103" i="20"/>
  <c r="AM103" i="20"/>
  <c r="AL103" i="20"/>
  <c r="AK103" i="20"/>
  <c r="AJ103" i="20"/>
  <c r="AI103" i="20"/>
  <c r="AH103" i="20"/>
  <c r="AG103" i="20"/>
  <c r="AF103" i="20"/>
  <c r="AE103" i="20"/>
  <c r="AD103" i="20"/>
  <c r="AC103" i="20"/>
  <c r="AB103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3" i="20"/>
  <c r="F103" i="20"/>
  <c r="E103" i="20"/>
  <c r="D103" i="20"/>
  <c r="C103" i="20"/>
  <c r="A102" i="20"/>
  <c r="AM102" i="20"/>
  <c r="AL102" i="20"/>
  <c r="AK102" i="20"/>
  <c r="AJ102" i="20"/>
  <c r="AI102" i="20"/>
  <c r="AH102" i="20"/>
  <c r="AG102" i="20"/>
  <c r="AF102" i="20"/>
  <c r="AE102" i="20"/>
  <c r="AD102" i="20"/>
  <c r="AC102" i="20"/>
  <c r="AB102" i="20"/>
  <c r="AA102" i="20"/>
  <c r="Z102" i="20"/>
  <c r="Y102" i="20"/>
  <c r="X102" i="20"/>
  <c r="W102" i="20"/>
  <c r="V102" i="20"/>
  <c r="U102" i="20"/>
  <c r="T102" i="20"/>
  <c r="S102" i="20"/>
  <c r="R102" i="20"/>
  <c r="Q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C102" i="20"/>
  <c r="A101" i="20"/>
  <c r="AM101" i="20"/>
  <c r="AL101" i="20"/>
  <c r="AK101" i="20"/>
  <c r="AJ101" i="20"/>
  <c r="AI101" i="20"/>
  <c r="AH101" i="20"/>
  <c r="AG101" i="20"/>
  <c r="AF101" i="20"/>
  <c r="AE101" i="20"/>
  <c r="AD101" i="20"/>
  <c r="AC101" i="20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A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A99" i="20"/>
  <c r="AM99" i="20"/>
  <c r="AL99" i="20"/>
  <c r="AK99" i="20"/>
  <c r="AJ99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A98" i="20"/>
  <c r="A97" i="20"/>
  <c r="AM97" i="20"/>
  <c r="AL97" i="20"/>
  <c r="AK97" i="20"/>
  <c r="AJ97" i="20"/>
  <c r="AI97" i="20"/>
  <c r="AH97" i="20"/>
  <c r="AG97" i="20"/>
  <c r="AF97" i="20"/>
  <c r="AE97" i="20"/>
  <c r="AD97" i="20"/>
  <c r="AC97" i="20"/>
  <c r="AB97" i="20"/>
  <c r="AA97" i="20"/>
  <c r="Z97" i="20"/>
  <c r="Y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A96" i="20"/>
  <c r="A95" i="20"/>
  <c r="AM95" i="20"/>
  <c r="AL95" i="20"/>
  <c r="AK95" i="20"/>
  <c r="AJ95" i="20"/>
  <c r="AI95" i="20"/>
  <c r="AH95" i="20"/>
  <c r="AG95" i="20"/>
  <c r="AF95" i="20"/>
  <c r="AE95" i="20"/>
  <c r="AD95" i="20"/>
  <c r="AC95" i="20"/>
  <c r="AB95" i="20"/>
  <c r="AA95" i="20"/>
  <c r="Z95" i="20"/>
  <c r="Y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A94" i="20"/>
  <c r="AM94" i="20"/>
  <c r="AL94" i="20"/>
  <c r="AK94" i="20"/>
  <c r="AJ94" i="20"/>
  <c r="AI94" i="20"/>
  <c r="AH94" i="20"/>
  <c r="AG94" i="20"/>
  <c r="AF94" i="20"/>
  <c r="AE94" i="20"/>
  <c r="AD94" i="20"/>
  <c r="AC94" i="20"/>
  <c r="AB94" i="20"/>
  <c r="AA94" i="20"/>
  <c r="Z94" i="20"/>
  <c r="Y94" i="20"/>
  <c r="X94" i="20"/>
  <c r="W94" i="20"/>
  <c r="V94" i="20"/>
  <c r="U94" i="20"/>
  <c r="T94" i="20"/>
  <c r="S94" i="20"/>
  <c r="R94" i="20"/>
  <c r="Q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A93" i="20"/>
  <c r="AM93" i="20"/>
  <c r="AL93" i="20"/>
  <c r="AK93" i="20"/>
  <c r="AJ93" i="20"/>
  <c r="AI93" i="20"/>
  <c r="AH93" i="20"/>
  <c r="AG93" i="20"/>
  <c r="AF93" i="20"/>
  <c r="AE93" i="20"/>
  <c r="AD93" i="20"/>
  <c r="AC93" i="20"/>
  <c r="AB93" i="20"/>
  <c r="AA93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A92" i="20"/>
  <c r="AM92" i="20"/>
  <c r="AL92" i="20"/>
  <c r="AK92" i="20"/>
  <c r="AJ92" i="20"/>
  <c r="AI92" i="20"/>
  <c r="AH92" i="20"/>
  <c r="AG92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A91" i="20"/>
  <c r="AM91" i="20"/>
  <c r="AL91" i="20"/>
  <c r="AK91" i="20"/>
  <c r="AJ91" i="20"/>
  <c r="AI91" i="20"/>
  <c r="AH91" i="20"/>
  <c r="AG91" i="20"/>
  <c r="AF91" i="20"/>
  <c r="AE91" i="20"/>
  <c r="AD91" i="20"/>
  <c r="AC91" i="20"/>
  <c r="AB91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A90" i="20"/>
  <c r="A89" i="20"/>
  <c r="AM89" i="20"/>
  <c r="AL89" i="20"/>
  <c r="AK89" i="20"/>
  <c r="AJ89" i="20"/>
  <c r="AI89" i="20"/>
  <c r="AH89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A88" i="20"/>
  <c r="A87" i="20"/>
  <c r="AM87" i="20"/>
  <c r="AL87" i="20"/>
  <c r="AK87" i="20"/>
  <c r="AJ87" i="20"/>
  <c r="AI87" i="20"/>
  <c r="AH87" i="20"/>
  <c r="AG87" i="20"/>
  <c r="AF87" i="20"/>
  <c r="AE87" i="20"/>
  <c r="AD87" i="20"/>
  <c r="AC87" i="20"/>
  <c r="AB87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A86" i="20"/>
  <c r="AM86" i="20"/>
  <c r="AL86" i="20"/>
  <c r="AK86" i="20"/>
  <c r="AJ86" i="20"/>
  <c r="AI86" i="20"/>
  <c r="AH86" i="20"/>
  <c r="AG86" i="20"/>
  <c r="AF86" i="20"/>
  <c r="AE86" i="20"/>
  <c r="AD86" i="20"/>
  <c r="AC86" i="20"/>
  <c r="AB86" i="20"/>
  <c r="AA86" i="20"/>
  <c r="Z86" i="20"/>
  <c r="Y86" i="20"/>
  <c r="X86" i="20"/>
  <c r="W86" i="20"/>
  <c r="V86" i="20"/>
  <c r="U86" i="20"/>
  <c r="T86" i="20"/>
  <c r="S86" i="20"/>
  <c r="R86" i="20"/>
  <c r="Q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A85" i="20"/>
  <c r="AM85" i="20"/>
  <c r="AL85" i="20"/>
  <c r="AK85" i="20"/>
  <c r="AJ85" i="20"/>
  <c r="AI85" i="20"/>
  <c r="AH85" i="20"/>
  <c r="AG85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A84" i="20"/>
  <c r="AM84" i="20"/>
  <c r="AL84" i="20"/>
  <c r="AK84" i="20"/>
  <c r="AJ84" i="20"/>
  <c r="AI84" i="20"/>
  <c r="AH84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A83" i="20"/>
  <c r="A82" i="20"/>
  <c r="AM82" i="20"/>
  <c r="AL82" i="20"/>
  <c r="AK82" i="20"/>
  <c r="AJ82" i="20"/>
  <c r="AI82" i="20"/>
  <c r="AH82" i="20"/>
  <c r="AG82" i="20"/>
  <c r="AF82" i="20"/>
  <c r="AE82" i="20"/>
  <c r="AD82" i="20"/>
  <c r="AC82" i="20"/>
  <c r="AB82" i="20"/>
  <c r="AA82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A81" i="20"/>
  <c r="AM81" i="20"/>
  <c r="AL81" i="20"/>
  <c r="AK81" i="20"/>
  <c r="AJ81" i="20"/>
  <c r="AI81" i="20"/>
  <c r="AH81" i="20"/>
  <c r="AG81" i="20"/>
  <c r="AF81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A80" i="20"/>
  <c r="A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A78" i="20"/>
  <c r="AM78" i="20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A77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A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A75" i="20"/>
  <c r="A74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A73" i="20"/>
  <c r="AM73" i="20"/>
  <c r="AL73" i="20"/>
  <c r="AK73" i="20"/>
  <c r="AJ73" i="20"/>
  <c r="AI73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A72" i="20"/>
  <c r="A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A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A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A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A67" i="20"/>
  <c r="A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A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A64" i="20"/>
  <c r="A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A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A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A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A59" i="20"/>
  <c r="A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A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A56" i="20"/>
  <c r="A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A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A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A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A51" i="20"/>
  <c r="A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A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A48" i="20"/>
  <c r="A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A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A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A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A43" i="20"/>
  <c r="A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A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A40" i="20"/>
  <c r="A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A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A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A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A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A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A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A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A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A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A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A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A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A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A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A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A23" i="20"/>
  <c r="A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A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A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A19" i="20"/>
  <c r="A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A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A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A15" i="20"/>
  <c r="A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A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A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11" i="20"/>
  <c r="A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A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A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A7" i="20"/>
  <c r="A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A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A3" i="20"/>
  <c r="A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AW27" i="25"/>
  <c r="AV27" i="25"/>
  <c r="AU27" i="25"/>
  <c r="AT27" i="25"/>
  <c r="AS27" i="25"/>
  <c r="AR27" i="25"/>
  <c r="AQ27" i="25"/>
  <c r="AP27" i="25"/>
  <c r="AO27" i="25"/>
  <c r="AN27" i="25"/>
  <c r="AM27" i="25"/>
  <c r="AL27" i="25"/>
  <c r="AK27" i="25"/>
  <c r="AJ27" i="25"/>
  <c r="AI27" i="25"/>
  <c r="AH27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AW26" i="25"/>
  <c r="AV26" i="25"/>
  <c r="AU26" i="25"/>
  <c r="AT26" i="25"/>
  <c r="AS26" i="25"/>
  <c r="AR26" i="25"/>
  <c r="AQ26" i="25"/>
  <c r="AP26" i="25"/>
  <c r="AO26" i="25"/>
  <c r="AN26" i="25"/>
  <c r="AM26" i="25"/>
  <c r="AL26" i="25"/>
  <c r="AK26" i="25"/>
  <c r="AJ26" i="25"/>
  <c r="AI26" i="25"/>
  <c r="AH26" i="25"/>
  <c r="AG26" i="25"/>
  <c r="AF26" i="25"/>
  <c r="AE26" i="25"/>
  <c r="AD26" i="25"/>
  <c r="AC26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AW25" i="25"/>
  <c r="AV25" i="25"/>
  <c r="AU25" i="25"/>
  <c r="AT25" i="25"/>
  <c r="AS25" i="25"/>
  <c r="AR25" i="25"/>
  <c r="AQ25" i="25"/>
  <c r="AP25" i="25"/>
  <c r="AO25" i="25"/>
  <c r="AN25" i="25"/>
  <c r="AM25" i="25"/>
  <c r="AL25" i="25"/>
  <c r="AK25" i="25"/>
  <c r="AJ25" i="25"/>
  <c r="AI25" i="25"/>
  <c r="AH25" i="25"/>
  <c r="AG25" i="25"/>
  <c r="AF25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AW24" i="25"/>
  <c r="AV24" i="25"/>
  <c r="AU24" i="25"/>
  <c r="AT24" i="25"/>
  <c r="AS24" i="25"/>
  <c r="AR24" i="25"/>
  <c r="AQ24" i="25"/>
  <c r="AP24" i="25"/>
  <c r="AO24" i="25"/>
  <c r="AN24" i="25"/>
  <c r="AM24" i="25"/>
  <c r="AL24" i="25"/>
  <c r="AK24" i="25"/>
  <c r="AJ24" i="25"/>
  <c r="AI24" i="25"/>
  <c r="AH24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AW23" i="25"/>
  <c r="AV23" i="25"/>
  <c r="AU23" i="25"/>
  <c r="AT23" i="25"/>
  <c r="AS23" i="25"/>
  <c r="AR23" i="25"/>
  <c r="AQ23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7" i="25"/>
  <c r="K26" i="25"/>
  <c r="K25" i="25"/>
  <c r="K24" i="25"/>
  <c r="K23" i="25"/>
  <c r="K40" i="25"/>
  <c r="K43" i="25"/>
  <c r="K60" i="25"/>
  <c r="V46" i="25"/>
  <c r="V63" i="25"/>
  <c r="V41" i="25"/>
  <c r="V58" i="25"/>
  <c r="V40" i="25"/>
  <c r="V57" i="25"/>
  <c r="U40" i="25"/>
  <c r="U57" i="25"/>
  <c r="V14" i="25"/>
  <c r="V20" i="25"/>
  <c r="V5" i="25"/>
  <c r="V13" i="25"/>
  <c r="V19" i="25"/>
  <c r="V6" i="25"/>
  <c r="V45" i="25"/>
  <c r="V62" i="25"/>
  <c r="V4" i="25"/>
  <c r="V44" i="25"/>
  <c r="V61" i="25"/>
  <c r="V3" i="25"/>
  <c r="V43" i="25"/>
  <c r="V60" i="25"/>
  <c r="AQ22" i="25"/>
  <c r="K11" i="25"/>
  <c r="K17" i="25"/>
  <c r="C218" i="24"/>
  <c r="C212" i="24"/>
  <c r="C209" i="24"/>
  <c r="C203" i="24"/>
  <c r="C200" i="24"/>
  <c r="C194" i="24"/>
  <c r="C191" i="24"/>
  <c r="C185" i="24"/>
  <c r="C182" i="24"/>
  <c r="C176" i="24"/>
  <c r="C173" i="24"/>
  <c r="C167" i="24"/>
  <c r="C162" i="24"/>
  <c r="C159" i="24"/>
  <c r="C156" i="24"/>
  <c r="C151" i="24"/>
  <c r="C148" i="24"/>
  <c r="C145" i="24"/>
  <c r="C140" i="24"/>
  <c r="C137" i="24"/>
  <c r="C134" i="24"/>
  <c r="C129" i="24"/>
  <c r="C126" i="24"/>
  <c r="C123" i="24"/>
  <c r="C118" i="24"/>
  <c r="C115" i="24"/>
  <c r="C112" i="24"/>
  <c r="C107" i="24"/>
  <c r="C104" i="24"/>
  <c r="C101" i="24"/>
  <c r="C91" i="24"/>
  <c r="C85" i="24"/>
  <c r="C82" i="24"/>
  <c r="C76" i="24"/>
  <c r="C73" i="24"/>
  <c r="C67" i="24"/>
  <c r="C64" i="24"/>
  <c r="C58" i="24"/>
  <c r="C53" i="24"/>
  <c r="C50" i="24"/>
  <c r="C47" i="24"/>
  <c r="C42" i="24"/>
  <c r="C39" i="24"/>
  <c r="C36" i="24"/>
  <c r="C31" i="24"/>
  <c r="C28" i="24"/>
  <c r="C25" i="24"/>
  <c r="AS99" i="21"/>
  <c r="AT99" i="21"/>
  <c r="F99" i="21"/>
  <c r="E99" i="21"/>
  <c r="C99" i="21"/>
  <c r="AS76" i="21"/>
  <c r="AT76" i="21"/>
  <c r="F76" i="21"/>
  <c r="E76" i="21"/>
  <c r="C76" i="21"/>
  <c r="AT53" i="21"/>
  <c r="AU53" i="21"/>
  <c r="G53" i="21"/>
  <c r="F53" i="21"/>
  <c r="AS17" i="21"/>
  <c r="AT17" i="21"/>
  <c r="F17" i="21"/>
  <c r="E17" i="21"/>
  <c r="C17" i="21"/>
  <c r="A53" i="25"/>
  <c r="AA53" i="25"/>
  <c r="AA67" i="25"/>
  <c r="AH53" i="25"/>
  <c r="AH67" i="25"/>
  <c r="A51" i="25"/>
  <c r="AI51" i="25"/>
  <c r="AI66" i="25"/>
  <c r="A49" i="25"/>
  <c r="Y48" i="25"/>
  <c r="Y65" i="25"/>
  <c r="Z48" i="25"/>
  <c r="Z65" i="25"/>
  <c r="AK48" i="25"/>
  <c r="AK65" i="25"/>
  <c r="X48" i="25"/>
  <c r="AR48" i="25"/>
  <c r="AR65" i="25"/>
  <c r="U48" i="25"/>
  <c r="U65" i="25"/>
  <c r="A48" i="25"/>
  <c r="A47" i="25"/>
  <c r="L47" i="25"/>
  <c r="L64" i="25"/>
  <c r="AL46" i="25"/>
  <c r="AL63" i="25"/>
  <c r="X46" i="25"/>
  <c r="AS46" i="25"/>
  <c r="AS63" i="25"/>
  <c r="AU46" i="25"/>
  <c r="AU63" i="25"/>
  <c r="A46" i="25"/>
  <c r="K46" i="25"/>
  <c r="K63" i="25"/>
  <c r="A44" i="25"/>
  <c r="AN43" i="25"/>
  <c r="AN60" i="25"/>
  <c r="AO45" i="25"/>
  <c r="AO62" i="25"/>
  <c r="AI43" i="25"/>
  <c r="AI60" i="25"/>
  <c r="A40" i="25"/>
  <c r="AH42" i="25"/>
  <c r="AH59" i="25"/>
  <c r="AE42" i="25"/>
  <c r="AE59" i="25"/>
  <c r="AQ16" i="25"/>
  <c r="AP14" i="25"/>
  <c r="AP20" i="25"/>
  <c r="AO14" i="25"/>
  <c r="AO20" i="25"/>
  <c r="AN14" i="25"/>
  <c r="AN20" i="25"/>
  <c r="AM14" i="25"/>
  <c r="AM20" i="25"/>
  <c r="AL14" i="25"/>
  <c r="AL20" i="25"/>
  <c r="AK14" i="25"/>
  <c r="AK20" i="25"/>
  <c r="AJ14" i="25"/>
  <c r="AJ20" i="25"/>
  <c r="AI14" i="25"/>
  <c r="AI20" i="25"/>
  <c r="AH14" i="25"/>
  <c r="AH20" i="25"/>
  <c r="AG14" i="25"/>
  <c r="AG20" i="25"/>
  <c r="AF14" i="25"/>
  <c r="AF20" i="25"/>
  <c r="AE14" i="25"/>
  <c r="AE20" i="25"/>
  <c r="AD14" i="25"/>
  <c r="AD20" i="25"/>
  <c r="AC14" i="25"/>
  <c r="AC20" i="25"/>
  <c r="AB14" i="25"/>
  <c r="AB20" i="25"/>
  <c r="AA14" i="25"/>
  <c r="AA20" i="25"/>
  <c r="Z14" i="25"/>
  <c r="Z20" i="25"/>
  <c r="Y14" i="25"/>
  <c r="Y20" i="25"/>
  <c r="X14" i="25"/>
  <c r="AT14" i="25"/>
  <c r="AT20" i="25"/>
  <c r="AS14" i="25"/>
  <c r="AS20" i="25"/>
  <c r="W14" i="25"/>
  <c r="W20" i="25"/>
  <c r="U14" i="25"/>
  <c r="U20" i="25"/>
  <c r="T14" i="25"/>
  <c r="T20" i="25"/>
  <c r="S14" i="25"/>
  <c r="S20" i="25"/>
  <c r="R14" i="25"/>
  <c r="R20" i="25"/>
  <c r="Q14" i="25"/>
  <c r="Q20" i="25"/>
  <c r="P14" i="25"/>
  <c r="P20" i="25"/>
  <c r="O14" i="25"/>
  <c r="O20" i="25"/>
  <c r="N14" i="25"/>
  <c r="N20" i="25"/>
  <c r="M14" i="25"/>
  <c r="M20" i="25"/>
  <c r="L14" i="25"/>
  <c r="L20" i="25"/>
  <c r="K14" i="25"/>
  <c r="K20" i="25"/>
  <c r="AP13" i="25"/>
  <c r="AP19" i="25"/>
  <c r="AO13" i="25"/>
  <c r="AO19" i="25"/>
  <c r="AN13" i="25"/>
  <c r="AN19" i="25"/>
  <c r="AM13" i="25"/>
  <c r="AM19" i="25"/>
  <c r="AL13" i="25"/>
  <c r="AL19" i="25"/>
  <c r="AK13" i="25"/>
  <c r="AK19" i="25"/>
  <c r="AJ13" i="25"/>
  <c r="AJ19" i="25"/>
  <c r="AI13" i="25"/>
  <c r="AI19" i="25"/>
  <c r="AH13" i="25"/>
  <c r="AH19" i="25"/>
  <c r="AG13" i="25"/>
  <c r="AG19" i="25"/>
  <c r="AF13" i="25"/>
  <c r="AF19" i="25"/>
  <c r="AE13" i="25"/>
  <c r="AE19" i="25"/>
  <c r="AD13" i="25"/>
  <c r="AD19" i="25"/>
  <c r="AC13" i="25"/>
  <c r="AC19" i="25"/>
  <c r="AB13" i="25"/>
  <c r="AB19" i="25"/>
  <c r="AA13" i="25"/>
  <c r="AA19" i="25"/>
  <c r="Z13" i="25"/>
  <c r="Z19" i="25"/>
  <c r="Y13" i="25"/>
  <c r="Y19" i="25"/>
  <c r="X13" i="25"/>
  <c r="AT13" i="25"/>
  <c r="AT19" i="25"/>
  <c r="W13" i="25"/>
  <c r="AQ13" i="25"/>
  <c r="AQ19" i="25"/>
  <c r="W19" i="25"/>
  <c r="AV13" i="25"/>
  <c r="AV19" i="25"/>
  <c r="U13" i="25"/>
  <c r="U19" i="25"/>
  <c r="T13" i="25"/>
  <c r="T19" i="25"/>
  <c r="S13" i="25"/>
  <c r="S19" i="25"/>
  <c r="R13" i="25"/>
  <c r="R19" i="25"/>
  <c r="Q13" i="25"/>
  <c r="Q19" i="25"/>
  <c r="P13" i="25"/>
  <c r="P19" i="25"/>
  <c r="O13" i="25"/>
  <c r="O19" i="25"/>
  <c r="N13" i="25"/>
  <c r="N19" i="25"/>
  <c r="M13" i="25"/>
  <c r="M19" i="25"/>
  <c r="L13" i="25"/>
  <c r="L19" i="25"/>
  <c r="K13" i="25"/>
  <c r="K19" i="25"/>
  <c r="AP12" i="25"/>
  <c r="AP18" i="25"/>
  <c r="AO12" i="25"/>
  <c r="AO18" i="25"/>
  <c r="AN12" i="25"/>
  <c r="AN15" i="25"/>
  <c r="AN21" i="25"/>
  <c r="AM12" i="25"/>
  <c r="AM18" i="25"/>
  <c r="AM15" i="25"/>
  <c r="AM21" i="25"/>
  <c r="AL12" i="25"/>
  <c r="AL18" i="25"/>
  <c r="AK12" i="25"/>
  <c r="AK18" i="25"/>
  <c r="AK15" i="25"/>
  <c r="AK21" i="25"/>
  <c r="AJ12" i="25"/>
  <c r="AJ18" i="25"/>
  <c r="AI12" i="25"/>
  <c r="AI18" i="25"/>
  <c r="AH12" i="25"/>
  <c r="AH18" i="25"/>
  <c r="AH15" i="25"/>
  <c r="AH21" i="25"/>
  <c r="AG12" i="25"/>
  <c r="AG18" i="25"/>
  <c r="AF12" i="25"/>
  <c r="AF18" i="25"/>
  <c r="AE12" i="25"/>
  <c r="AD12" i="25"/>
  <c r="AD18" i="25"/>
  <c r="AD15" i="25"/>
  <c r="AD21" i="25"/>
  <c r="AC12" i="25"/>
  <c r="AC15" i="25"/>
  <c r="AC21" i="25"/>
  <c r="AB12" i="25"/>
  <c r="AB15" i="25"/>
  <c r="AB21" i="25"/>
  <c r="AA12" i="25"/>
  <c r="AA18" i="25"/>
  <c r="Z12" i="25"/>
  <c r="Z15" i="25"/>
  <c r="Z21" i="25"/>
  <c r="Y12" i="25"/>
  <c r="Y18" i="25"/>
  <c r="Y15" i="25"/>
  <c r="Y21" i="25"/>
  <c r="X12" i="25"/>
  <c r="AR12" i="25"/>
  <c r="AR18" i="25"/>
  <c r="AU12" i="25"/>
  <c r="AU18" i="25"/>
  <c r="W12" i="25"/>
  <c r="W18" i="25"/>
  <c r="U12" i="25"/>
  <c r="U18" i="25"/>
  <c r="T12" i="25"/>
  <c r="T18" i="25"/>
  <c r="S12" i="25"/>
  <c r="S15" i="25"/>
  <c r="S21" i="25"/>
  <c r="S18" i="25"/>
  <c r="R12" i="25"/>
  <c r="R18" i="25"/>
  <c r="Q12" i="25"/>
  <c r="Q15" i="25"/>
  <c r="Q21" i="25"/>
  <c r="P12" i="25"/>
  <c r="P15" i="25"/>
  <c r="P21" i="25"/>
  <c r="O12" i="25"/>
  <c r="O18" i="25"/>
  <c r="O15" i="25"/>
  <c r="O21" i="25"/>
  <c r="N12" i="25"/>
  <c r="N15" i="25"/>
  <c r="N21" i="25"/>
  <c r="N18" i="25"/>
  <c r="M12" i="25"/>
  <c r="M15" i="25"/>
  <c r="M21" i="25"/>
  <c r="M18" i="25"/>
  <c r="L12" i="25"/>
  <c r="L18" i="25"/>
  <c r="K12" i="25"/>
  <c r="K18" i="25"/>
  <c r="AP11" i="25"/>
  <c r="AP17" i="25"/>
  <c r="AO11" i="25"/>
  <c r="AO17" i="25"/>
  <c r="AN11" i="25"/>
  <c r="AN17" i="25"/>
  <c r="AM11" i="25"/>
  <c r="AM17" i="25"/>
  <c r="AL11" i="25"/>
  <c r="AL17" i="25"/>
  <c r="AK11" i="25"/>
  <c r="AK17" i="25"/>
  <c r="AJ11" i="25"/>
  <c r="AJ17" i="25"/>
  <c r="AI11" i="25"/>
  <c r="AI17" i="25"/>
  <c r="AH11" i="25"/>
  <c r="AH17" i="25"/>
  <c r="AG11" i="25"/>
  <c r="AG17" i="25"/>
  <c r="AF11" i="25"/>
  <c r="AF17" i="25"/>
  <c r="AE11" i="25"/>
  <c r="AE17" i="25"/>
  <c r="AD11" i="25"/>
  <c r="AD17" i="25"/>
  <c r="AC11" i="25"/>
  <c r="AC17" i="25"/>
  <c r="AB11" i="25"/>
  <c r="AB17" i="25"/>
  <c r="AA11" i="25"/>
  <c r="AA17" i="25"/>
  <c r="Z11" i="25"/>
  <c r="Z17" i="25"/>
  <c r="Y11" i="25"/>
  <c r="Y17" i="25"/>
  <c r="X11" i="25"/>
  <c r="AW11" i="25"/>
  <c r="AW17" i="25"/>
  <c r="W11" i="25"/>
  <c r="AV11" i="25"/>
  <c r="AV17" i="25"/>
  <c r="U11" i="25"/>
  <c r="U17" i="25"/>
  <c r="T11" i="25"/>
  <c r="T17" i="25"/>
  <c r="S11" i="25"/>
  <c r="S17" i="25"/>
  <c r="R11" i="25"/>
  <c r="R17" i="25"/>
  <c r="Q11" i="25"/>
  <c r="Q17" i="25"/>
  <c r="P11" i="25"/>
  <c r="P17" i="25"/>
  <c r="O11" i="25"/>
  <c r="O17" i="25"/>
  <c r="N11" i="25"/>
  <c r="N17" i="25"/>
  <c r="M11" i="25"/>
  <c r="M17" i="25"/>
  <c r="L11" i="25"/>
  <c r="L17" i="25"/>
  <c r="C20" i="24"/>
  <c r="C17" i="24"/>
  <c r="C14" i="24"/>
  <c r="C12" i="24"/>
  <c r="C10" i="24"/>
  <c r="C8" i="24"/>
  <c r="C6" i="24"/>
  <c r="C104" i="21"/>
  <c r="C103" i="21"/>
  <c r="C102" i="21"/>
  <c r="C97" i="21"/>
  <c r="C96" i="21"/>
  <c r="C95" i="21"/>
  <c r="C94" i="21"/>
  <c r="C93" i="21"/>
  <c r="C92" i="21"/>
  <c r="C81" i="21"/>
  <c r="C80" i="21"/>
  <c r="C79" i="21"/>
  <c r="C74" i="21"/>
  <c r="C73" i="21"/>
  <c r="C72" i="21"/>
  <c r="C71" i="21"/>
  <c r="C70" i="21"/>
  <c r="C69" i="21"/>
  <c r="C22" i="21"/>
  <c r="C21" i="21"/>
  <c r="C20" i="21"/>
  <c r="C15" i="21"/>
  <c r="C14" i="21"/>
  <c r="C13" i="21"/>
  <c r="C12" i="21"/>
  <c r="C11" i="21"/>
  <c r="C10" i="21"/>
  <c r="C86" i="21"/>
  <c r="F104" i="21"/>
  <c r="E104" i="21"/>
  <c r="F103" i="21"/>
  <c r="E103" i="21"/>
  <c r="F102" i="21"/>
  <c r="E102" i="21"/>
  <c r="F101" i="21"/>
  <c r="E101" i="21"/>
  <c r="C101" i="21"/>
  <c r="F100" i="21"/>
  <c r="E100" i="21"/>
  <c r="C100" i="21"/>
  <c r="F98" i="21"/>
  <c r="E98" i="21"/>
  <c r="C98" i="21"/>
  <c r="F97" i="21"/>
  <c r="E97" i="21"/>
  <c r="F96" i="21"/>
  <c r="E96" i="21"/>
  <c r="F95" i="21"/>
  <c r="E95" i="21"/>
  <c r="F94" i="21"/>
  <c r="E94" i="21"/>
  <c r="F93" i="21"/>
  <c r="E93" i="21"/>
  <c r="F92" i="21"/>
  <c r="E92" i="21"/>
  <c r="F91" i="21"/>
  <c r="E91" i="21"/>
  <c r="C91" i="21"/>
  <c r="F90" i="21"/>
  <c r="E90" i="21"/>
  <c r="C90" i="21"/>
  <c r="F89" i="21"/>
  <c r="E89" i="21"/>
  <c r="C89" i="21"/>
  <c r="F88" i="21"/>
  <c r="E88" i="21"/>
  <c r="C88" i="21"/>
  <c r="F87" i="21"/>
  <c r="E87" i="21"/>
  <c r="C87" i="21"/>
  <c r="F86" i="21"/>
  <c r="E86" i="21"/>
  <c r="AT85" i="21"/>
  <c r="AS85" i="21"/>
  <c r="C78" i="21"/>
  <c r="C77" i="21"/>
  <c r="C75" i="21"/>
  <c r="C68" i="21"/>
  <c r="C67" i="21"/>
  <c r="C66" i="21"/>
  <c r="C65" i="21"/>
  <c r="C64" i="21"/>
  <c r="C63" i="21"/>
  <c r="C58" i="21"/>
  <c r="C57" i="21"/>
  <c r="C56" i="21"/>
  <c r="C51" i="21"/>
  <c r="C50" i="21"/>
  <c r="C49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19" i="21"/>
  <c r="C18" i="21"/>
  <c r="C16" i="21"/>
  <c r="C9" i="21"/>
  <c r="C8" i="21"/>
  <c r="C7" i="21"/>
  <c r="C6" i="21"/>
  <c r="C5" i="21"/>
  <c r="C4" i="21"/>
  <c r="AT62" i="21"/>
  <c r="AS62" i="21"/>
  <c r="F81" i="21"/>
  <c r="E81" i="21"/>
  <c r="F80" i="21"/>
  <c r="E80" i="21"/>
  <c r="F79" i="21"/>
  <c r="E79" i="21"/>
  <c r="F78" i="21"/>
  <c r="E78" i="21"/>
  <c r="F77" i="21"/>
  <c r="E77" i="21"/>
  <c r="F75" i="21"/>
  <c r="E75" i="21"/>
  <c r="F74" i="21"/>
  <c r="E74" i="21"/>
  <c r="F73" i="21"/>
  <c r="E73" i="21"/>
  <c r="F72" i="21"/>
  <c r="E72" i="21"/>
  <c r="F71" i="21"/>
  <c r="E71" i="21"/>
  <c r="F70" i="21"/>
  <c r="E70" i="21"/>
  <c r="F69" i="21"/>
  <c r="E69" i="21"/>
  <c r="F68" i="21"/>
  <c r="E68" i="21"/>
  <c r="F67" i="21"/>
  <c r="E67" i="21"/>
  <c r="F66" i="21"/>
  <c r="E66" i="21"/>
  <c r="F65" i="21"/>
  <c r="E65" i="21"/>
  <c r="F64" i="21"/>
  <c r="E64" i="21"/>
  <c r="F63" i="21"/>
  <c r="E63" i="21"/>
  <c r="F22" i="21"/>
  <c r="E22" i="21"/>
  <c r="F21" i="21"/>
  <c r="E21" i="21"/>
  <c r="F20" i="21"/>
  <c r="E20" i="21"/>
  <c r="F19" i="21"/>
  <c r="E19" i="21"/>
  <c r="F18" i="21"/>
  <c r="E18" i="21"/>
  <c r="F16" i="21"/>
  <c r="E16" i="21"/>
  <c r="F15" i="21"/>
  <c r="E15" i="21"/>
  <c r="F14" i="21"/>
  <c r="E14" i="21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E7" i="21"/>
  <c r="F6" i="21"/>
  <c r="E6" i="21"/>
  <c r="F5" i="21"/>
  <c r="E5" i="21"/>
  <c r="F4" i="21"/>
  <c r="E4" i="21"/>
  <c r="AV1" i="23"/>
  <c r="AM1" i="20"/>
  <c r="AU1" i="23"/>
  <c r="AL1" i="20"/>
  <c r="AQ3" i="21"/>
  <c r="AT1" i="23"/>
  <c r="AK1" i="20"/>
  <c r="AP3" i="21"/>
  <c r="AP85" i="21"/>
  <c r="AS1" i="23"/>
  <c r="AJ1" i="20"/>
  <c r="AR1" i="23"/>
  <c r="AI1" i="20"/>
  <c r="AQ1" i="23"/>
  <c r="AH1" i="20"/>
  <c r="AP1" i="23"/>
  <c r="AG1" i="20"/>
  <c r="AO1" i="23"/>
  <c r="AF1" i="20"/>
  <c r="AN1" i="23"/>
  <c r="AE1" i="20"/>
  <c r="AM1" i="23"/>
  <c r="AD1" i="20"/>
  <c r="AL1" i="23"/>
  <c r="AC1" i="20"/>
  <c r="AK1" i="23"/>
  <c r="AB1" i="20"/>
  <c r="AJ1" i="23"/>
  <c r="AA1" i="20"/>
  <c r="AG48" i="21"/>
  <c r="AI1" i="23"/>
  <c r="Z1" i="20"/>
  <c r="AH1" i="23"/>
  <c r="Y1" i="20"/>
  <c r="AG1" i="23"/>
  <c r="X1" i="20"/>
  <c r="AD48" i="21"/>
  <c r="AF1" i="23"/>
  <c r="W1" i="20"/>
  <c r="AE1" i="23"/>
  <c r="V1" i="20"/>
  <c r="AB48" i="21"/>
  <c r="AD1" i="23"/>
  <c r="U1" i="20"/>
  <c r="AC1" i="23"/>
  <c r="T1" i="20"/>
  <c r="AB1" i="23"/>
  <c r="S1" i="20"/>
  <c r="X3" i="21"/>
  <c r="AA1" i="23"/>
  <c r="R1" i="20"/>
  <c r="W3" i="21"/>
  <c r="Z1" i="23"/>
  <c r="Q1" i="20"/>
  <c r="Y1" i="23"/>
  <c r="P1" i="20"/>
  <c r="X1" i="23"/>
  <c r="O1" i="20"/>
  <c r="T3" i="21"/>
  <c r="W1" i="23"/>
  <c r="N1" i="20"/>
  <c r="V1" i="23"/>
  <c r="M1" i="20"/>
  <c r="U1" i="23"/>
  <c r="L1" i="20"/>
  <c r="T1" i="23"/>
  <c r="K1" i="20"/>
  <c r="P3" i="21"/>
  <c r="S1" i="23"/>
  <c r="J1" i="20"/>
  <c r="P48" i="21"/>
  <c r="R1" i="23"/>
  <c r="I1" i="20"/>
  <c r="O48" i="21"/>
  <c r="Q1" i="23"/>
  <c r="H1" i="20"/>
  <c r="P1" i="23"/>
  <c r="G1" i="20"/>
  <c r="O1" i="23"/>
  <c r="F1" i="20"/>
  <c r="N1" i="23"/>
  <c r="E1" i="20"/>
  <c r="M1" i="23"/>
  <c r="D1" i="20"/>
  <c r="L1" i="23"/>
  <c r="C1" i="20"/>
  <c r="G58" i="21"/>
  <c r="F58" i="21"/>
  <c r="G57" i="21"/>
  <c r="F57" i="21"/>
  <c r="G56" i="21"/>
  <c r="F56" i="21"/>
  <c r="G55" i="21"/>
  <c r="F55" i="21"/>
  <c r="G54" i="21"/>
  <c r="F54" i="21"/>
  <c r="G52" i="21"/>
  <c r="F52" i="21"/>
  <c r="G51" i="21"/>
  <c r="F51" i="21"/>
  <c r="G50" i="21"/>
  <c r="F50" i="21"/>
  <c r="G49" i="21"/>
  <c r="F49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G29" i="21"/>
  <c r="F29" i="21"/>
  <c r="G28" i="21"/>
  <c r="F28" i="21"/>
  <c r="G27" i="21"/>
  <c r="F27" i="21"/>
  <c r="AL47" i="25"/>
  <c r="AL64" i="25"/>
  <c r="O47" i="25"/>
  <c r="O64" i="25"/>
  <c r="Q47" i="25"/>
  <c r="Q64" i="25"/>
  <c r="AO47" i="25"/>
  <c r="AO64" i="25"/>
  <c r="AC47" i="25"/>
  <c r="AC64" i="25"/>
  <c r="P47" i="25"/>
  <c r="P64" i="25"/>
  <c r="AN47" i="25"/>
  <c r="AN64" i="25"/>
  <c r="AA47" i="25"/>
  <c r="AA64" i="25"/>
  <c r="K47" i="25"/>
  <c r="K64" i="25"/>
  <c r="AB46" i="25"/>
  <c r="AB63" i="25"/>
  <c r="L46" i="25"/>
  <c r="L63" i="25"/>
  <c r="AJ46" i="25"/>
  <c r="AJ63" i="25"/>
  <c r="AA46" i="25"/>
  <c r="AA63" i="25"/>
  <c r="AP46" i="25"/>
  <c r="AP63" i="25"/>
  <c r="AD46" i="25"/>
  <c r="AD63" i="25"/>
  <c r="P46" i="25"/>
  <c r="P63" i="25"/>
  <c r="AM46" i="25"/>
  <c r="AM63" i="25"/>
  <c r="Z46" i="25"/>
  <c r="Z63" i="25"/>
  <c r="P45" i="25"/>
  <c r="P62" i="25"/>
  <c r="AB45" i="25"/>
  <c r="AB62" i="25"/>
  <c r="S45" i="25"/>
  <c r="S62" i="25"/>
  <c r="K45" i="25"/>
  <c r="K62" i="25"/>
  <c r="P44" i="25"/>
  <c r="P61" i="25"/>
  <c r="AN44" i="25"/>
  <c r="AN61" i="25"/>
  <c r="AK43" i="25"/>
  <c r="AK60" i="25"/>
  <c r="T44" i="25"/>
  <c r="T61" i="25"/>
  <c r="AG44" i="25"/>
  <c r="AG61" i="25"/>
  <c r="W44" i="25"/>
  <c r="AQ44" i="25"/>
  <c r="AQ61" i="25"/>
  <c r="AE51" i="25"/>
  <c r="AE66" i="25"/>
  <c r="U51" i="25"/>
  <c r="U66" i="25"/>
  <c r="AE43" i="25"/>
  <c r="AE60" i="25"/>
  <c r="L44" i="25"/>
  <c r="L61" i="25"/>
  <c r="X44" i="25"/>
  <c r="AS44" i="25"/>
  <c r="AS61" i="25"/>
  <c r="X53" i="25"/>
  <c r="AR53" i="25"/>
  <c r="AR67" i="25"/>
  <c r="X67" i="25"/>
  <c r="O53" i="25"/>
  <c r="O67" i="25"/>
  <c r="AM43" i="25"/>
  <c r="AM60" i="25"/>
  <c r="Q43" i="25"/>
  <c r="Q60" i="25"/>
  <c r="AJ43" i="25"/>
  <c r="AJ60" i="25"/>
  <c r="Q45" i="25"/>
  <c r="Q62" i="25"/>
  <c r="AK45" i="25"/>
  <c r="AK62" i="25"/>
  <c r="AE45" i="25"/>
  <c r="AE62" i="25"/>
  <c r="AG43" i="25"/>
  <c r="AG60" i="25"/>
  <c r="AM45" i="25"/>
  <c r="AM62" i="25"/>
  <c r="AD43" i="25"/>
  <c r="AD60" i="25"/>
  <c r="O44" i="25"/>
  <c r="O61" i="25"/>
  <c r="AL45" i="25"/>
  <c r="AL62" i="25"/>
  <c r="N44" i="25"/>
  <c r="N61" i="25"/>
  <c r="AO43" i="25"/>
  <c r="AO60" i="25"/>
  <c r="AP45" i="25"/>
  <c r="AP62" i="25"/>
  <c r="Z44" i="25"/>
  <c r="Z61" i="25"/>
  <c r="R45" i="25"/>
  <c r="R62" i="25"/>
  <c r="AH45" i="25"/>
  <c r="AH62" i="25"/>
  <c r="AL44" i="25"/>
  <c r="AL61" i="25"/>
  <c r="AG47" i="25"/>
  <c r="AG64" i="25"/>
  <c r="T47" i="25"/>
  <c r="T64" i="25"/>
  <c r="W47" i="25"/>
  <c r="AQ47" i="25"/>
  <c r="AQ64" i="25"/>
  <c r="AV47" i="25"/>
  <c r="AV64" i="25"/>
  <c r="AC51" i="25"/>
  <c r="AC66" i="25"/>
  <c r="O51" i="25"/>
  <c r="O66" i="25"/>
  <c r="AN51" i="25"/>
  <c r="AN66" i="25"/>
  <c r="M51" i="25"/>
  <c r="M66" i="25"/>
  <c r="X65" i="25"/>
  <c r="AU48" i="25"/>
  <c r="AU65" i="25"/>
  <c r="AA41" i="25"/>
  <c r="AA58" i="25"/>
  <c r="K41" i="25"/>
  <c r="K58" i="25"/>
  <c r="L48" i="25"/>
  <c r="L65" i="25"/>
  <c r="AP48" i="25"/>
  <c r="AP65" i="25"/>
  <c r="Q48" i="25"/>
  <c r="Q65" i="25"/>
  <c r="AJ48" i="25"/>
  <c r="AJ65" i="25"/>
  <c r="AB48" i="25"/>
  <c r="AB65" i="25"/>
  <c r="AN48" i="25"/>
  <c r="AN65" i="25"/>
  <c r="O48" i="25"/>
  <c r="O65" i="25"/>
  <c r="AD48" i="25"/>
  <c r="AD65" i="25"/>
  <c r="AP51" i="25"/>
  <c r="AP66" i="25"/>
  <c r="AG48" i="25"/>
  <c r="AG65" i="25"/>
  <c r="X45" i="25"/>
  <c r="X62" i="25"/>
  <c r="AE44" i="25"/>
  <c r="AE61" i="25"/>
  <c r="AF45" i="25"/>
  <c r="AF62" i="25"/>
  <c r="AB43" i="25"/>
  <c r="AB60" i="25"/>
  <c r="K44" i="25"/>
  <c r="K61" i="25"/>
  <c r="AI44" i="25"/>
  <c r="AI61" i="25"/>
  <c r="U44" i="25"/>
  <c r="U61" i="25"/>
  <c r="L43" i="25"/>
  <c r="L60" i="25"/>
  <c r="M45" i="25"/>
  <c r="M62" i="25"/>
  <c r="Y43" i="25"/>
  <c r="Y60" i="25"/>
  <c r="Y44" i="25"/>
  <c r="Y61" i="25"/>
  <c r="U43" i="25"/>
  <c r="U60" i="25"/>
  <c r="M44" i="25"/>
  <c r="M61" i="25"/>
  <c r="K48" i="25"/>
  <c r="K65" i="25"/>
  <c r="AF40" i="25"/>
  <c r="AF57" i="25"/>
  <c r="R40" i="25"/>
  <c r="R57" i="25"/>
  <c r="T51" i="25"/>
  <c r="T66" i="25"/>
  <c r="N51" i="25"/>
  <c r="N66" i="25"/>
  <c r="N48" i="25"/>
  <c r="N65" i="25"/>
  <c r="M48" i="25"/>
  <c r="M65" i="25"/>
  <c r="AM41" i="25"/>
  <c r="AM58" i="25"/>
  <c r="AH48" i="25"/>
  <c r="AH65" i="25"/>
  <c r="AI41" i="25"/>
  <c r="AI58" i="25"/>
  <c r="AB42" i="25"/>
  <c r="AB59" i="25"/>
  <c r="L42" i="25"/>
  <c r="L59" i="25"/>
  <c r="W40" i="25"/>
  <c r="AV40" i="25"/>
  <c r="AV57" i="25"/>
  <c r="Y42" i="25"/>
  <c r="Y59" i="25"/>
  <c r="K42" i="25"/>
  <c r="K59" i="25"/>
  <c r="M47" i="25"/>
  <c r="M64" i="25"/>
  <c r="AD47" i="25"/>
  <c r="AD64" i="25"/>
  <c r="AE47" i="25"/>
  <c r="AE64" i="25"/>
  <c r="Z47" i="25"/>
  <c r="Z64" i="25"/>
  <c r="Y47" i="25"/>
  <c r="Y64" i="25"/>
  <c r="AJ47" i="25"/>
  <c r="AJ64" i="25"/>
  <c r="AB47" i="25"/>
  <c r="AB64" i="25"/>
  <c r="AH47" i="25"/>
  <c r="AH64" i="25"/>
  <c r="AK47" i="25"/>
  <c r="AK64" i="25"/>
  <c r="R47" i="25"/>
  <c r="R64" i="25"/>
  <c r="X47" i="25"/>
  <c r="AT47" i="25"/>
  <c r="AT64" i="25"/>
  <c r="X64" i="25"/>
  <c r="AU47" i="25"/>
  <c r="AU64" i="25"/>
  <c r="AJ41" i="25"/>
  <c r="AJ58" i="25"/>
  <c r="N47" i="25"/>
  <c r="N64" i="25"/>
  <c r="AP47" i="25"/>
  <c r="AP64" i="25"/>
  <c r="U47" i="25"/>
  <c r="U64" i="25"/>
  <c r="AI48" i="25"/>
  <c r="AI65" i="25"/>
  <c r="Z53" i="25"/>
  <c r="Z67" i="25"/>
  <c r="L53" i="25"/>
  <c r="L67" i="25"/>
  <c r="AN53" i="25"/>
  <c r="AN67" i="25"/>
  <c r="AL51" i="25"/>
  <c r="AL66" i="25"/>
  <c r="Q51" i="25"/>
  <c r="Q66" i="25"/>
  <c r="W51" i="25"/>
  <c r="AV51" i="25"/>
  <c r="AV66" i="25"/>
  <c r="K51" i="25"/>
  <c r="K66" i="25"/>
  <c r="AK51" i="25"/>
  <c r="AK66" i="25"/>
  <c r="AF51" i="25"/>
  <c r="AF66" i="25"/>
  <c r="AH51" i="25"/>
  <c r="AH66" i="25"/>
  <c r="AG51" i="25"/>
  <c r="AG66" i="25"/>
  <c r="S51" i="25"/>
  <c r="S66" i="25"/>
  <c r="Z51" i="25"/>
  <c r="Z66" i="25"/>
  <c r="AM47" i="25"/>
  <c r="AM64" i="25"/>
  <c r="AF47" i="25"/>
  <c r="AF64" i="25"/>
  <c r="P51" i="25"/>
  <c r="P66" i="25"/>
  <c r="S47" i="25"/>
  <c r="S64" i="25"/>
  <c r="AA51" i="25"/>
  <c r="AA66" i="25"/>
  <c r="X51" i="25"/>
  <c r="AU51" i="25"/>
  <c r="AU66" i="25"/>
  <c r="AI47" i="25"/>
  <c r="AI64" i="25"/>
  <c r="X41" i="25"/>
  <c r="AU41" i="25"/>
  <c r="AU58" i="25"/>
  <c r="AN41" i="25"/>
  <c r="AN58" i="25"/>
  <c r="AF42" i="25"/>
  <c r="AF59" i="25"/>
  <c r="AS13" i="25"/>
  <c r="AS19" i="25"/>
  <c r="AQ12" i="25"/>
  <c r="AQ18" i="25"/>
  <c r="AQ48" i="21"/>
  <c r="O3" i="21"/>
  <c r="Q53" i="25"/>
  <c r="Q67" i="25"/>
  <c r="AG41" i="25"/>
  <c r="AG58" i="25"/>
  <c r="U41" i="25"/>
  <c r="U58" i="25"/>
  <c r="AC40" i="25"/>
  <c r="AC57" i="25"/>
  <c r="AP42" i="25"/>
  <c r="AP59" i="25"/>
  <c r="AU53" i="25"/>
  <c r="AU67" i="25"/>
  <c r="AW53" i="25"/>
  <c r="AW67" i="25"/>
  <c r="AP53" i="25"/>
  <c r="AP67" i="25"/>
  <c r="AJ53" i="25"/>
  <c r="AJ67" i="25"/>
  <c r="N53" i="25"/>
  <c r="N67" i="25"/>
  <c r="K53" i="25"/>
  <c r="K67" i="25"/>
  <c r="AM53" i="25"/>
  <c r="AM67" i="25"/>
  <c r="U53" i="25"/>
  <c r="U67" i="25"/>
  <c r="M53" i="25"/>
  <c r="M67" i="25"/>
  <c r="AL53" i="25"/>
  <c r="AL67" i="25"/>
  <c r="AK53" i="25"/>
  <c r="AK67" i="25"/>
  <c r="T53" i="25"/>
  <c r="T67" i="25"/>
  <c r="AF53" i="25"/>
  <c r="AF67" i="25"/>
  <c r="P53" i="25"/>
  <c r="P67" i="25"/>
  <c r="AD53" i="25"/>
  <c r="AD67" i="25"/>
  <c r="Y53" i="25"/>
  <c r="Y67" i="25"/>
  <c r="AG53" i="25"/>
  <c r="AG67" i="25"/>
  <c r="AE53" i="25"/>
  <c r="AE67" i="25"/>
  <c r="AB41" i="25"/>
  <c r="AB58" i="25"/>
  <c r="AG42" i="25"/>
  <c r="AG59" i="25"/>
  <c r="AB40" i="25"/>
  <c r="AB57" i="25"/>
  <c r="Z40" i="25"/>
  <c r="Z57" i="25"/>
  <c r="AO42" i="25"/>
  <c r="AO59" i="25"/>
  <c r="U42" i="25"/>
  <c r="U59" i="25"/>
  <c r="K57" i="25"/>
  <c r="AP41" i="25"/>
  <c r="AP58" i="25"/>
  <c r="Z41" i="25"/>
  <c r="Z58" i="25"/>
  <c r="O41" i="25"/>
  <c r="O58" i="25"/>
  <c r="AK40" i="25"/>
  <c r="AK57" i="25"/>
  <c r="R42" i="25"/>
  <c r="R59" i="25"/>
  <c r="AF41" i="25"/>
  <c r="AF58" i="25"/>
  <c r="AM40" i="25"/>
  <c r="AM57" i="25"/>
  <c r="M41" i="25"/>
  <c r="M58" i="25"/>
  <c r="AA42" i="25"/>
  <c r="AA59" i="25"/>
  <c r="AA40" i="25"/>
  <c r="AA57" i="25"/>
  <c r="AL40" i="25"/>
  <c r="AL57" i="25"/>
  <c r="M40" i="25"/>
  <c r="M57" i="25"/>
  <c r="N40" i="25"/>
  <c r="N57" i="25"/>
  <c r="AJ42" i="25"/>
  <c r="AJ59" i="25"/>
  <c r="X40" i="25"/>
  <c r="AU40" i="25"/>
  <c r="AU57" i="25"/>
  <c r="AR40" i="25"/>
  <c r="AR57" i="25"/>
  <c r="AE41" i="25"/>
  <c r="AE58" i="25"/>
  <c r="S42" i="25"/>
  <c r="S59" i="25"/>
  <c r="AD40" i="25"/>
  <c r="AD57" i="25"/>
  <c r="L41" i="25"/>
  <c r="L58" i="25"/>
  <c r="P40" i="25"/>
  <c r="P57" i="25"/>
  <c r="W41" i="25"/>
  <c r="AQ41" i="25"/>
  <c r="AQ58" i="25"/>
  <c r="T41" i="25"/>
  <c r="T58" i="25"/>
  <c r="R41" i="25"/>
  <c r="R58" i="25"/>
  <c r="P42" i="25"/>
  <c r="P59" i="25"/>
  <c r="AN40" i="25"/>
  <c r="AN57" i="25"/>
  <c r="Q41" i="25"/>
  <c r="Q58" i="25"/>
  <c r="AD42" i="25"/>
  <c r="AD59" i="25"/>
  <c r="AJ40" i="25"/>
  <c r="AJ57" i="25"/>
  <c r="AL42" i="25"/>
  <c r="AL59" i="25"/>
  <c r="AH40" i="25"/>
  <c r="AH57" i="25"/>
  <c r="Z42" i="25"/>
  <c r="Z59" i="25"/>
  <c r="P41" i="25"/>
  <c r="P58" i="25"/>
  <c r="N41" i="25"/>
  <c r="N58" i="25"/>
  <c r="Y40" i="25"/>
  <c r="Y57" i="25"/>
  <c r="AE40" i="25"/>
  <c r="AE57" i="25"/>
  <c r="X42" i="25"/>
  <c r="AU42" i="25"/>
  <c r="AU59" i="25"/>
  <c r="AL41" i="25"/>
  <c r="AL58" i="25"/>
  <c r="AO40" i="25"/>
  <c r="AO57" i="25"/>
  <c r="N42" i="25"/>
  <c r="N59" i="25"/>
  <c r="AG40" i="25"/>
  <c r="AG57" i="25"/>
  <c r="S41" i="25"/>
  <c r="S58" i="25"/>
  <c r="AO41" i="25"/>
  <c r="AO58" i="25"/>
  <c r="AM42" i="25"/>
  <c r="AM59" i="25"/>
  <c r="AB53" i="25"/>
  <c r="AB67" i="25"/>
  <c r="W42" i="25"/>
  <c r="AV42" i="25"/>
  <c r="AV59" i="25"/>
  <c r="S40" i="25"/>
  <c r="S57" i="25"/>
  <c r="L40" i="25"/>
  <c r="L57" i="25"/>
  <c r="AC53" i="25"/>
  <c r="AC67" i="25"/>
  <c r="T42" i="25"/>
  <c r="T59" i="25"/>
  <c r="AD41" i="25"/>
  <c r="AD58" i="25"/>
  <c r="W53" i="25"/>
  <c r="W67" i="25"/>
  <c r="AC41" i="25"/>
  <c r="AC58" i="25"/>
  <c r="AI40" i="25"/>
  <c r="AI57" i="25"/>
  <c r="AK41" i="25"/>
  <c r="AK58" i="25"/>
  <c r="AC42" i="25"/>
  <c r="AC59" i="25"/>
  <c r="M46" i="25"/>
  <c r="M63" i="25"/>
  <c r="Y46" i="25"/>
  <c r="Y63" i="25"/>
  <c r="AE46" i="25"/>
  <c r="AE63" i="25"/>
  <c r="AF46" i="25"/>
  <c r="AF63" i="25"/>
  <c r="AI46" i="25"/>
  <c r="AI63" i="25"/>
  <c r="R46" i="25"/>
  <c r="R63" i="25"/>
  <c r="U46" i="25"/>
  <c r="U63" i="25"/>
  <c r="AH46" i="25"/>
  <c r="AH63" i="25"/>
  <c r="AO46" i="25"/>
  <c r="AO63" i="25"/>
  <c r="O46" i="25"/>
  <c r="O63" i="25"/>
  <c r="AK46" i="25"/>
  <c r="AK63" i="25"/>
  <c r="Q46" i="25"/>
  <c r="Q63" i="25"/>
  <c r="N46" i="25"/>
  <c r="N63" i="25"/>
  <c r="S46" i="25"/>
  <c r="S63" i="25"/>
  <c r="AC46" i="25"/>
  <c r="AC63" i="25"/>
  <c r="T46" i="25"/>
  <c r="T63" i="25"/>
  <c r="AG46" i="25"/>
  <c r="AG63" i="25"/>
  <c r="AK42" i="25"/>
  <c r="AK59" i="25"/>
  <c r="O42" i="25"/>
  <c r="O59" i="25"/>
  <c r="AP40" i="25"/>
  <c r="AP57" i="25"/>
  <c r="AO53" i="25"/>
  <c r="AO67" i="25"/>
  <c r="O40" i="25"/>
  <c r="O57" i="25"/>
  <c r="AH41" i="25"/>
  <c r="AH58" i="25"/>
  <c r="AI53" i="25"/>
  <c r="AI67" i="25"/>
  <c r="T40" i="25"/>
  <c r="T57" i="25"/>
  <c r="S53" i="25"/>
  <c r="S67" i="25"/>
  <c r="W46" i="25"/>
  <c r="AQ46" i="25"/>
  <c r="AQ63" i="25"/>
  <c r="AV46" i="25"/>
  <c r="AV63" i="25"/>
  <c r="AS53" i="25"/>
  <c r="AS67" i="25"/>
  <c r="AT53" i="25"/>
  <c r="AT67" i="25"/>
  <c r="AN42" i="25"/>
  <c r="AN59" i="25"/>
  <c r="R53" i="25"/>
  <c r="R67" i="25"/>
  <c r="M42" i="25"/>
  <c r="M59" i="25"/>
  <c r="AI42" i="25"/>
  <c r="AI59" i="25"/>
  <c r="Q42" i="25"/>
  <c r="Q59" i="25"/>
  <c r="Y41" i="25"/>
  <c r="Y58" i="25"/>
  <c r="Q40" i="25"/>
  <c r="Q57" i="25"/>
  <c r="AN46" i="25"/>
  <c r="AN63" i="25"/>
  <c r="W43" i="25"/>
  <c r="AV43" i="25"/>
  <c r="AV60" i="25"/>
  <c r="AD44" i="25"/>
  <c r="AD61" i="25"/>
  <c r="AN45" i="25"/>
  <c r="AN62" i="25"/>
  <c r="X43" i="25"/>
  <c r="AS43" i="25"/>
  <c r="AS60" i="25"/>
  <c r="AM44" i="25"/>
  <c r="AM61" i="25"/>
  <c r="AO48" i="25"/>
  <c r="AO65" i="25"/>
  <c r="AF48" i="25"/>
  <c r="AF65" i="25"/>
  <c r="AE48" i="25"/>
  <c r="AE65" i="25"/>
  <c r="P48" i="25"/>
  <c r="P65" i="25"/>
  <c r="W48" i="25"/>
  <c r="AV48" i="25"/>
  <c r="AV65" i="25"/>
  <c r="R48" i="25"/>
  <c r="R65" i="25"/>
  <c r="U45" i="25"/>
  <c r="U62" i="25"/>
  <c r="AC48" i="25"/>
  <c r="AC65" i="25"/>
  <c r="Z43" i="25"/>
  <c r="Z60" i="25"/>
  <c r="P43" i="25"/>
  <c r="P60" i="25"/>
  <c r="AJ44" i="25"/>
  <c r="AJ61" i="25"/>
  <c r="W15" i="25"/>
  <c r="AV15" i="25"/>
  <c r="AV21" i="25"/>
  <c r="AO44" i="25"/>
  <c r="AO61" i="25"/>
  <c r="S48" i="25"/>
  <c r="S65" i="25"/>
  <c r="R44" i="25"/>
  <c r="R61" i="25"/>
  <c r="AL48" i="25"/>
  <c r="AL65" i="25"/>
  <c r="AC45" i="25"/>
  <c r="AC62" i="25"/>
  <c r="M43" i="25"/>
  <c r="M60" i="25"/>
  <c r="AM48" i="25"/>
  <c r="AM65" i="25"/>
  <c r="AF43" i="25"/>
  <c r="AF60" i="25"/>
  <c r="W45" i="25"/>
  <c r="AV45" i="25"/>
  <c r="AV62" i="25"/>
  <c r="O43" i="25"/>
  <c r="O60" i="25"/>
  <c r="AA48" i="25"/>
  <c r="AA65" i="25"/>
  <c r="T45" i="25"/>
  <c r="T62" i="25"/>
  <c r="AA45" i="25"/>
  <c r="AA62" i="25"/>
  <c r="AA44" i="25"/>
  <c r="AA61" i="25"/>
  <c r="AD51" i="25"/>
  <c r="AD66" i="25"/>
  <c r="AB51" i="25"/>
  <c r="AB66" i="25"/>
  <c r="AM51" i="25"/>
  <c r="AM66" i="25"/>
  <c r="AO51" i="25"/>
  <c r="AO66" i="25"/>
  <c r="L51" i="25"/>
  <c r="L66" i="25"/>
  <c r="AJ51" i="25"/>
  <c r="AJ66" i="25"/>
  <c r="R51" i="25"/>
  <c r="R66" i="25"/>
  <c r="Y51" i="25"/>
  <c r="Y66" i="25"/>
  <c r="AP44" i="25"/>
  <c r="AP61" i="25"/>
  <c r="AC43" i="25"/>
  <c r="AC60" i="25"/>
  <c r="AI45" i="25"/>
  <c r="AI62" i="25"/>
  <c r="N45" i="25"/>
  <c r="N62" i="25"/>
  <c r="S44" i="25"/>
  <c r="S61" i="25"/>
  <c r="Z45" i="25"/>
  <c r="Z62" i="25"/>
  <c r="L45" i="25"/>
  <c r="L62" i="25"/>
  <c r="AH44" i="25"/>
  <c r="AH61" i="25"/>
  <c r="O45" i="25"/>
  <c r="O62" i="25"/>
  <c r="AJ45" i="25"/>
  <c r="AJ62" i="25"/>
  <c r="AB44" i="25"/>
  <c r="AB61" i="25"/>
  <c r="AF44" i="25"/>
  <c r="AF61" i="25"/>
  <c r="Y45" i="25"/>
  <c r="Y62" i="25"/>
  <c r="AD45" i="25"/>
  <c r="AD62" i="25"/>
  <c r="AL43" i="25"/>
  <c r="AL60" i="25"/>
  <c r="AC44" i="25"/>
  <c r="AC61" i="25"/>
  <c r="N43" i="25"/>
  <c r="N60" i="25"/>
  <c r="T43" i="25"/>
  <c r="T60" i="25"/>
  <c r="Q44" i="25"/>
  <c r="Q61" i="25"/>
  <c r="AH43" i="25"/>
  <c r="AH60" i="25"/>
  <c r="S43" i="25"/>
  <c r="S60" i="25"/>
  <c r="AP43" i="25"/>
  <c r="AP60" i="25"/>
  <c r="AG45" i="25"/>
  <c r="AG62" i="25"/>
  <c r="AA43" i="25"/>
  <c r="AA60" i="25"/>
  <c r="R43" i="25"/>
  <c r="R60" i="25"/>
  <c r="AK44" i="25"/>
  <c r="AK61" i="25"/>
  <c r="T48" i="25"/>
  <c r="T65" i="25"/>
  <c r="AL15" i="25"/>
  <c r="AL21" i="25"/>
  <c r="Z18" i="25"/>
  <c r="AR14" i="25"/>
  <c r="AR20" i="25"/>
  <c r="W60" i="25"/>
  <c r="AR42" i="25"/>
  <c r="AR59" i="25"/>
  <c r="W59" i="25"/>
  <c r="AS40" i="25"/>
  <c r="AS57" i="25"/>
  <c r="AT43" i="25"/>
  <c r="AT60" i="25"/>
  <c r="AW43" i="25"/>
  <c r="AW60" i="25"/>
  <c r="AU43" i="25"/>
  <c r="AU60" i="25"/>
  <c r="AV44" i="25"/>
  <c r="AV61" i="25"/>
  <c r="W61" i="25"/>
  <c r="AQ42" i="25"/>
  <c r="AQ59" i="25"/>
  <c r="AS48" i="25"/>
  <c r="AS65" i="25"/>
  <c r="AW45" i="25"/>
  <c r="AW62" i="25"/>
  <c r="AW48" i="25"/>
  <c r="AW65" i="25"/>
  <c r="W62" i="25"/>
  <c r="AT48" i="25"/>
  <c r="AT65" i="25"/>
  <c r="W65" i="25"/>
  <c r="AT41" i="25"/>
  <c r="AT58" i="25"/>
  <c r="AR41" i="25"/>
  <c r="AR58" i="25"/>
  <c r="AW41" i="25"/>
  <c r="AW58" i="25"/>
  <c r="V47" i="25"/>
  <c r="V64" i="25"/>
  <c r="V48" i="25"/>
  <c r="V65" i="25"/>
  <c r="W63" i="25"/>
  <c r="X60" i="25"/>
  <c r="AR46" i="25"/>
  <c r="AR63" i="25"/>
  <c r="W58" i="25"/>
  <c r="AV41" i="25"/>
  <c r="AV58" i="25"/>
  <c r="V51" i="25"/>
  <c r="V66" i="25"/>
  <c r="V12" i="25"/>
  <c r="V53" i="25"/>
  <c r="V67" i="25"/>
  <c r="AW14" i="25"/>
  <c r="AW20" i="25"/>
  <c r="AQ14" i="25"/>
  <c r="AQ20" i="25"/>
  <c r="AU11" i="25"/>
  <c r="AU17" i="25"/>
  <c r="X58" i="25"/>
  <c r="AS12" i="25"/>
  <c r="AS18" i="25"/>
  <c r="X20" i="25"/>
  <c r="AU14" i="25"/>
  <c r="AU20" i="25"/>
  <c r="V11" i="25"/>
  <c r="V17" i="25"/>
  <c r="AV53" i="25"/>
  <c r="AV67" i="25"/>
  <c r="W64" i="25"/>
  <c r="AQ53" i="25"/>
  <c r="AQ67" i="25"/>
  <c r="K15" i="25"/>
  <c r="K21" i="25"/>
  <c r="AR43" i="25"/>
  <c r="AR60" i="25"/>
  <c r="AQ51" i="25"/>
  <c r="AQ66" i="25"/>
  <c r="AQ48" i="25"/>
  <c r="AQ65" i="25"/>
  <c r="W57" i="25"/>
  <c r="AS41" i="25"/>
  <c r="AS58" i="25"/>
  <c r="W66" i="25"/>
  <c r="AQ11" i="25"/>
  <c r="AQ17" i="25"/>
  <c r="X59" i="25"/>
  <c r="AS42" i="25"/>
  <c r="AS59" i="25"/>
  <c r="AU44" i="25"/>
  <c r="AU61" i="25"/>
  <c r="X19" i="25"/>
  <c r="AT45" i="25"/>
  <c r="AT62" i="25"/>
  <c r="AQ45" i="25"/>
  <c r="AQ62" i="25"/>
  <c r="AW13" i="25"/>
  <c r="AW19" i="25"/>
  <c r="V42" i="25"/>
  <c r="V59" i="25"/>
  <c r="AF15" i="25"/>
  <c r="AF21" i="25"/>
  <c r="AS51" i="25"/>
  <c r="AS66" i="25"/>
  <c r="AU13" i="25"/>
  <c r="AU19" i="25"/>
  <c r="AR45" i="25"/>
  <c r="AR62" i="25"/>
  <c r="AW51" i="25"/>
  <c r="AW66" i="25"/>
  <c r="AI15" i="25"/>
  <c r="AI21" i="25"/>
  <c r="AN18" i="25"/>
  <c r="AT44" i="25"/>
  <c r="AT61" i="25"/>
  <c r="X66" i="25"/>
  <c r="X61" i="25"/>
  <c r="AR44" i="25"/>
  <c r="AR61" i="25"/>
  <c r="AR51" i="25"/>
  <c r="AR66" i="25"/>
  <c r="AT42" i="25"/>
  <c r="AT59" i="25"/>
  <c r="W17" i="25"/>
  <c r="AT51" i="25"/>
  <c r="AT66" i="25"/>
  <c r="AW44" i="25"/>
  <c r="AW61" i="25"/>
  <c r="AQ43" i="25"/>
  <c r="AQ60" i="25"/>
  <c r="AR13" i="25"/>
  <c r="AR19" i="25"/>
  <c r="AU45" i="25"/>
  <c r="AU62" i="25"/>
  <c r="AW42" i="25"/>
  <c r="AW59" i="25"/>
  <c r="AS45" i="25"/>
  <c r="AS62" i="25"/>
  <c r="V15" i="25"/>
  <c r="V21" i="25"/>
  <c r="V18" i="25"/>
  <c r="AL48" i="21"/>
  <c r="AL26" i="21"/>
  <c r="AB26" i="21"/>
  <c r="AA3" i="21"/>
  <c r="AA85" i="21"/>
  <c r="P85" i="21"/>
  <c r="P62" i="21"/>
  <c r="AC26" i="21"/>
  <c r="AB3" i="21"/>
  <c r="AB85" i="21"/>
  <c r="R48" i="21"/>
  <c r="R26" i="21"/>
  <c r="K3" i="21"/>
  <c r="L26" i="21"/>
  <c r="AE48" i="21"/>
  <c r="AE26" i="21"/>
  <c r="AD3" i="21"/>
  <c r="AD62" i="21"/>
  <c r="H3" i="21"/>
  <c r="H85" i="21"/>
  <c r="I48" i="21"/>
  <c r="I26" i="21"/>
  <c r="AE3" i="21"/>
  <c r="AF26" i="21"/>
  <c r="AF48" i="21"/>
  <c r="AG3" i="21"/>
  <c r="AG62" i="21"/>
  <c r="AH26" i="21"/>
  <c r="AH48" i="21"/>
  <c r="AP62" i="21"/>
  <c r="P26" i="21"/>
  <c r="T85" i="21"/>
  <c r="T62" i="21"/>
  <c r="X62" i="21"/>
  <c r="X85" i="21"/>
  <c r="W62" i="21"/>
  <c r="W85" i="21"/>
  <c r="J3" i="21"/>
  <c r="K26" i="21"/>
  <c r="K48" i="21"/>
  <c r="Y3" i="21"/>
  <c r="Z48" i="21"/>
  <c r="Z26" i="21"/>
  <c r="AQ85" i="21"/>
  <c r="AQ62" i="21"/>
  <c r="AD26" i="21"/>
  <c r="AC3" i="21"/>
  <c r="O85" i="21"/>
  <c r="O62" i="21"/>
  <c r="W48" i="21"/>
  <c r="W26" i="21"/>
  <c r="V3" i="21"/>
  <c r="AO26" i="21"/>
  <c r="AO48" i="21"/>
  <c r="AN3" i="21"/>
  <c r="Q48" i="21"/>
  <c r="Q26" i="21"/>
  <c r="AA48" i="21"/>
  <c r="Z3" i="21"/>
  <c r="AA26" i="21"/>
  <c r="AM3" i="21"/>
  <c r="AN48" i="21"/>
  <c r="AN26" i="21"/>
  <c r="AO3" i="21"/>
  <c r="AP26" i="21"/>
  <c r="AI48" i="21"/>
  <c r="AI26" i="21"/>
  <c r="AH3" i="21"/>
  <c r="AR3" i="21"/>
  <c r="AS26" i="21"/>
  <c r="AS48" i="21"/>
  <c r="J26" i="21"/>
  <c r="J48" i="21"/>
  <c r="I3" i="21"/>
  <c r="S26" i="21"/>
  <c r="S48" i="21"/>
  <c r="R3" i="21"/>
  <c r="U3" i="21"/>
  <c r="V48" i="21"/>
  <c r="V26" i="21"/>
  <c r="AL3" i="21"/>
  <c r="AM48" i="21"/>
  <c r="AM26" i="21"/>
  <c r="M26" i="21"/>
  <c r="M48" i="21"/>
  <c r="L3" i="21"/>
  <c r="AJ48" i="21"/>
  <c r="AJ26" i="21"/>
  <c r="AI3" i="21"/>
  <c r="T26" i="21"/>
  <c r="T48" i="21"/>
  <c r="S3" i="21"/>
  <c r="U48" i="21"/>
  <c r="U26" i="21"/>
  <c r="N48" i="21"/>
  <c r="M3" i="21"/>
  <c r="N26" i="21"/>
  <c r="O26" i="21"/>
  <c r="N3" i="21"/>
  <c r="AP48" i="21"/>
  <c r="AJ3" i="21"/>
  <c r="AK48" i="21"/>
  <c r="AK26" i="21"/>
  <c r="Q3" i="21"/>
  <c r="Y26" i="21"/>
  <c r="X48" i="21"/>
  <c r="AK3" i="21"/>
  <c r="Y48" i="21"/>
  <c r="AC48" i="21"/>
  <c r="X26" i="21"/>
  <c r="L48" i="21"/>
  <c r="AG26" i="21"/>
  <c r="AR26" i="21"/>
  <c r="AF3" i="21"/>
  <c r="AR48" i="21"/>
  <c r="AQ26" i="21"/>
  <c r="AQ15" i="25"/>
  <c r="AQ21" i="25"/>
  <c r="L15" i="25"/>
  <c r="L21" i="25"/>
  <c r="R15" i="25"/>
  <c r="R21" i="25"/>
  <c r="AV14" i="25"/>
  <c r="AV20" i="25"/>
  <c r="W21" i="25"/>
  <c r="AT12" i="25"/>
  <c r="AT18" i="25"/>
  <c r="T15" i="25"/>
  <c r="T21" i="25"/>
  <c r="AG15" i="25"/>
  <c r="AG21" i="25"/>
  <c r="AS47" i="25"/>
  <c r="AS64" i="25"/>
  <c r="X15" i="25"/>
  <c r="AA15" i="25"/>
  <c r="AA21" i="25"/>
  <c r="U15" i="25"/>
  <c r="U21" i="25"/>
  <c r="AB18" i="25"/>
  <c r="AO15" i="25"/>
  <c r="AO21" i="25"/>
  <c r="AW40" i="25"/>
  <c r="AW57" i="25"/>
  <c r="X18" i="25"/>
  <c r="Q18" i="25"/>
  <c r="AW12" i="25"/>
  <c r="AW18" i="25"/>
  <c r="AV12" i="25"/>
  <c r="AV18" i="25"/>
  <c r="AC18" i="25"/>
  <c r="AP15" i="25"/>
  <c r="AP21" i="25"/>
  <c r="AR47" i="25"/>
  <c r="AR64" i="25"/>
  <c r="AS11" i="25"/>
  <c r="AS17" i="25"/>
  <c r="P18" i="25"/>
  <c r="AT11" i="25"/>
  <c r="AT17" i="25"/>
  <c r="Y53" i="21"/>
  <c r="Z53" i="21"/>
  <c r="X17" i="25"/>
  <c r="AE15" i="25"/>
  <c r="AE21" i="25"/>
  <c r="AE18" i="25"/>
  <c r="AW46" i="25"/>
  <c r="AW63" i="25"/>
  <c r="AT40" i="25"/>
  <c r="AT57" i="25"/>
  <c r="AQ40" i="25"/>
  <c r="AQ57" i="25"/>
  <c r="AR11" i="25"/>
  <c r="AR17" i="25"/>
  <c r="AO53" i="21"/>
  <c r="AR15" i="25"/>
  <c r="AR21" i="25"/>
  <c r="AT46" i="25"/>
  <c r="AT63" i="25"/>
  <c r="X63" i="25"/>
  <c r="J53" i="21"/>
  <c r="AP53" i="21"/>
  <c r="AW47" i="25"/>
  <c r="AW64" i="25"/>
  <c r="X57" i="25"/>
  <c r="AJ15" i="25"/>
  <c r="AJ21" i="25"/>
  <c r="M76" i="21"/>
  <c r="N76" i="21"/>
  <c r="X53" i="21"/>
  <c r="AN53" i="21"/>
  <c r="AG76" i="21"/>
  <c r="Y99" i="21"/>
  <c r="AS53" i="21"/>
  <c r="S53" i="21"/>
  <c r="AL53" i="21"/>
  <c r="W53" i="21"/>
  <c r="M53" i="21"/>
  <c r="AI53" i="21"/>
  <c r="K53" i="21"/>
  <c r="AA53" i="21"/>
  <c r="AQ53" i="21"/>
  <c r="AC53" i="21"/>
  <c r="AH53" i="21"/>
  <c r="AD53" i="21"/>
  <c r="N53" i="21"/>
  <c r="AM53" i="21"/>
  <c r="AE53" i="21"/>
  <c r="V53" i="21"/>
  <c r="O53" i="21"/>
  <c r="Q53" i="21"/>
  <c r="T53" i="21"/>
  <c r="AJ53" i="21"/>
  <c r="L53" i="21"/>
  <c r="AB53" i="21"/>
  <c r="AR53" i="21"/>
  <c r="P53" i="21"/>
  <c r="I53" i="21"/>
  <c r="U53" i="21"/>
  <c r="AF53" i="21"/>
  <c r="AG53" i="21"/>
  <c r="R53" i="21"/>
  <c r="AK53" i="21"/>
  <c r="AB62" i="21"/>
  <c r="AA62" i="21"/>
  <c r="AG85" i="21"/>
  <c r="AD85" i="21"/>
  <c r="K85" i="21"/>
  <c r="K62" i="21"/>
  <c r="AE62" i="21"/>
  <c r="AE85" i="21"/>
  <c r="H62" i="21"/>
  <c r="Q62" i="21"/>
  <c r="Q85" i="21"/>
  <c r="Z62" i="21"/>
  <c r="Z85" i="21"/>
  <c r="N85" i="21"/>
  <c r="N62" i="21"/>
  <c r="AI85" i="21"/>
  <c r="AI62" i="21"/>
  <c r="R85" i="21"/>
  <c r="R62" i="21"/>
  <c r="U62" i="21"/>
  <c r="U85" i="21"/>
  <c r="AC62" i="21"/>
  <c r="AC85" i="21"/>
  <c r="J85" i="21"/>
  <c r="J62" i="21"/>
  <c r="AH85" i="21"/>
  <c r="AH62" i="21"/>
  <c r="S62" i="21"/>
  <c r="S85" i="21"/>
  <c r="AO85" i="21"/>
  <c r="AO62" i="21"/>
  <c r="AK62" i="21"/>
  <c r="AK85" i="21"/>
  <c r="M85" i="21"/>
  <c r="M62" i="21"/>
  <c r="I85" i="21"/>
  <c r="I62" i="21"/>
  <c r="AF85" i="21"/>
  <c r="AF62" i="21"/>
  <c r="AL62" i="21"/>
  <c r="AL85" i="21"/>
  <c r="L85" i="21"/>
  <c r="L62" i="21"/>
  <c r="Y85" i="21"/>
  <c r="Y62" i="21"/>
  <c r="V85" i="21"/>
  <c r="V62" i="21"/>
  <c r="AM85" i="21"/>
  <c r="AM62" i="21"/>
  <c r="AN85" i="21"/>
  <c r="AN62" i="21"/>
  <c r="AJ85" i="21"/>
  <c r="AJ62" i="21"/>
  <c r="AR62" i="21"/>
  <c r="AR85" i="21"/>
  <c r="N99" i="21"/>
  <c r="AT15" i="25"/>
  <c r="AT21" i="25"/>
  <c r="AS15" i="25"/>
  <c r="AS21" i="25"/>
  <c r="X21" i="25"/>
  <c r="AU15" i="25"/>
  <c r="AU21" i="25"/>
  <c r="AW15" i="25"/>
  <c r="AW21" i="25"/>
  <c r="M17" i="21"/>
  <c r="M99" i="21"/>
  <c r="N17" i="21"/>
  <c r="AG17" i="21"/>
  <c r="AG99" i="21"/>
  <c r="Y76" i="21"/>
  <c r="Y17" i="21"/>
  <c r="AJ76" i="21"/>
  <c r="AJ17" i="21"/>
  <c r="AJ99" i="21"/>
  <c r="AC99" i="21"/>
  <c r="AC76" i="21"/>
  <c r="AC17" i="21"/>
  <c r="AF99" i="21"/>
  <c r="AF17" i="21"/>
  <c r="AF76" i="21"/>
  <c r="J76" i="21"/>
  <c r="J17" i="21"/>
  <c r="J99" i="21"/>
  <c r="AD17" i="21"/>
  <c r="AD76" i="21"/>
  <c r="AD99" i="21"/>
  <c r="O17" i="21"/>
  <c r="O99" i="21"/>
  <c r="O76" i="21"/>
  <c r="AB17" i="21"/>
  <c r="AB76" i="21"/>
  <c r="AB99" i="21"/>
  <c r="K76" i="21"/>
  <c r="K17" i="21"/>
  <c r="K99" i="21"/>
  <c r="R99" i="21"/>
  <c r="R76" i="21"/>
  <c r="R17" i="21"/>
  <c r="AM76" i="21"/>
  <c r="AM17" i="21"/>
  <c r="AM99" i="21"/>
  <c r="AN76" i="21"/>
  <c r="AN99" i="21"/>
  <c r="AN17" i="21"/>
  <c r="H76" i="21"/>
  <c r="H99" i="21"/>
  <c r="H17" i="21"/>
  <c r="AR17" i="21"/>
  <c r="AR99" i="21"/>
  <c r="AR76" i="21"/>
  <c r="I17" i="21"/>
  <c r="I76" i="21"/>
  <c r="I99" i="21"/>
  <c r="Z17" i="21"/>
  <c r="Z99" i="21"/>
  <c r="Z76" i="21"/>
  <c r="T99" i="21"/>
  <c r="T17" i="21"/>
  <c r="T76" i="21"/>
  <c r="AL76" i="21"/>
  <c r="AL99" i="21"/>
  <c r="AL17" i="21"/>
  <c r="P76" i="21"/>
  <c r="P17" i="21"/>
  <c r="P99" i="21"/>
  <c r="S17" i="21"/>
  <c r="S76" i="21"/>
  <c r="S99" i="21"/>
  <c r="U76" i="21"/>
  <c r="U99" i="21"/>
  <c r="U17" i="21"/>
  <c r="Q99" i="21"/>
  <c r="Q17" i="21"/>
  <c r="Q76" i="21"/>
  <c r="W17" i="21"/>
  <c r="W99" i="21"/>
  <c r="W76" i="21"/>
  <c r="V76" i="21"/>
  <c r="V17" i="21"/>
  <c r="V99" i="21"/>
  <c r="L17" i="21"/>
  <c r="L99" i="21"/>
  <c r="L76" i="21"/>
  <c r="AQ17" i="21"/>
  <c r="AQ76" i="21"/>
  <c r="AQ99" i="21"/>
  <c r="AA17" i="21"/>
  <c r="AA76" i="21"/>
  <c r="AA99" i="21"/>
  <c r="AK76" i="21"/>
  <c r="AK99" i="21"/>
  <c r="AK17" i="21"/>
  <c r="X76" i="21"/>
  <c r="X99" i="21"/>
  <c r="X17" i="21"/>
  <c r="AI99" i="21"/>
  <c r="AI17" i="21"/>
  <c r="AI76" i="21"/>
  <c r="AP76" i="21"/>
  <c r="AP99" i="21"/>
  <c r="AP17" i="21"/>
  <c r="AO76" i="21"/>
  <c r="AO99" i="21"/>
  <c r="AO17" i="21"/>
  <c r="AE99" i="21"/>
  <c r="AE17" i="21"/>
  <c r="AE76" i="21"/>
  <c r="AH99" i="21"/>
  <c r="AH76" i="21"/>
  <c r="AH17" i="21"/>
</calcChain>
</file>

<file path=xl/comments1.xml><?xml version="1.0" encoding="utf-8"?>
<comments xmlns="http://schemas.openxmlformats.org/spreadsheetml/2006/main">
  <authors>
    <author>Workstation</author>
  </authors>
  <commentList>
    <comment ref="V3" authorId="0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  <comment ref="V4" authorId="0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  <comment ref="V5" authorId="0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  <comment ref="V6" authorId="0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</commentList>
</comments>
</file>

<file path=xl/sharedStrings.xml><?xml version="1.0" encoding="utf-8"?>
<sst xmlns="http://schemas.openxmlformats.org/spreadsheetml/2006/main" count="8921" uniqueCount="644">
  <si>
    <t>TimeSlice</t>
  </si>
  <si>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</si>
  <si>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</si>
  <si>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</si>
  <si>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</si>
  <si>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</si>
  <si>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</si>
  <si>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</si>
  <si>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</si>
  <si>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</si>
  <si>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Commodity</t>
  </si>
  <si>
    <t>CommGRP</t>
  </si>
  <si>
    <t>Curr</t>
  </si>
  <si>
    <t>Stage</t>
  </si>
  <si>
    <t>SOW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</si>
  <si>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</si>
  <si>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</si>
  <si>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</si>
  <si>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</si>
  <si>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</si>
  <si>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</si>
  <si>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</si>
  <si>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</si>
  <si>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</si>
  <si>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</si>
  <si>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</si>
  <si>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</si>
  <si>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</si>
  <si>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</si>
  <si>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</si>
  <si>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</si>
  <si>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</si>
  <si>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</si>
  <si>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</si>
  <si>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</si>
  <si>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</si>
  <si>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</si>
  <si>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</si>
  <si>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</si>
  <si>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</si>
  <si>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</si>
  <si>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</si>
  <si>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</si>
  <si>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</si>
  <si>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</si>
  <si>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</si>
  <si>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</si>
  <si>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</si>
  <si>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</si>
  <si>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</si>
  <si>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</si>
  <si>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</si>
  <si>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</si>
  <si>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R_ES-CK-DH_BIO</t>
  </si>
  <si>
    <t>-</t>
  </si>
  <si>
    <t>R_ES-CK-DH_COA</t>
  </si>
  <si>
    <t>R_ES-CK-DH_ELC</t>
  </si>
  <si>
    <t>R_ES-CK-DH_GAS</t>
  </si>
  <si>
    <t>R_ES-CK-DH_LPG</t>
  </si>
  <si>
    <t>R_ES-CK-FL_BIO</t>
  </si>
  <si>
    <t>R_ES-CK-FL_COA</t>
  </si>
  <si>
    <t>R_ES-CK-FL_ELC</t>
  </si>
  <si>
    <t>R_ES-CK-FL_GAS</t>
  </si>
  <si>
    <t>R_ES-CK-FL_LPG</t>
  </si>
  <si>
    <t>R_ES-CK-SD_BIO</t>
  </si>
  <si>
    <t>R_ES-CK-SD_COA</t>
  </si>
  <si>
    <t>R_ES-CK-SD_ELC</t>
  </si>
  <si>
    <t>R_ES-CK-SD_GAS</t>
  </si>
  <si>
    <t>R_ES-CK-SD_LPG</t>
  </si>
  <si>
    <t>R_ES-SC-DH_ELC</t>
  </si>
  <si>
    <t>R_ES-SC-FL_ELC</t>
  </si>
  <si>
    <t>R_ES-SC-SD_ELC</t>
  </si>
  <si>
    <t>R_ES-SH-DH_BIO</t>
  </si>
  <si>
    <t>R_ES-SH-DH_COA</t>
  </si>
  <si>
    <t>R_ES-SH-DH_GAS</t>
  </si>
  <si>
    <t>R_ES-SH-DH_GEO</t>
  </si>
  <si>
    <t>R_ES-SH-DH_HET</t>
  </si>
  <si>
    <t>R_ES-SH-DH_LPG</t>
  </si>
  <si>
    <t>R_ES-SH-DH_OIL</t>
  </si>
  <si>
    <t>R_ES-SH-FL_BIO</t>
  </si>
  <si>
    <t>R_ES-SH-FL_COA</t>
  </si>
  <si>
    <t>R_ES-SH-FL_GAS</t>
  </si>
  <si>
    <t>R_ES-SH-FL_GEO</t>
  </si>
  <si>
    <t>R_ES-SH-FL_HET</t>
  </si>
  <si>
    <t>R_ES-SH-FL_LPG</t>
  </si>
  <si>
    <t>R_ES-SH-FL_OIL</t>
  </si>
  <si>
    <t>R_ES-SH-SD_BIO</t>
  </si>
  <si>
    <t>R_ES-SH-SD_COA</t>
  </si>
  <si>
    <t>R_ES-SH-SD_GAS</t>
  </si>
  <si>
    <t>R_ES-SH-SD_GEO</t>
  </si>
  <si>
    <t>R_ES-SH-SD_HET</t>
  </si>
  <si>
    <t>R_ES-SH-SD_LPG</t>
  </si>
  <si>
    <t>R_ES-SH-SD_OIL</t>
  </si>
  <si>
    <t>R_ES-WH-DH_BIO</t>
  </si>
  <si>
    <t>R_ES-WH-DH_COA</t>
  </si>
  <si>
    <t>R_ES-WH-DH_ELC</t>
  </si>
  <si>
    <t>R_ES-WH-DH_GAS</t>
  </si>
  <si>
    <t>R_ES-WH-DH_HET</t>
  </si>
  <si>
    <t>R_ES-WH-DH_LPG</t>
  </si>
  <si>
    <t>R_ES-WH-DH_OIL</t>
  </si>
  <si>
    <t>R_ES-WH-FL_BIO</t>
  </si>
  <si>
    <t>R_ES-WH-FL_COA</t>
  </si>
  <si>
    <t>R_ES-WH-FL_ELC</t>
  </si>
  <si>
    <t>R_ES-WH-FL_GAS</t>
  </si>
  <si>
    <t>R_ES-WH-FL_HET</t>
  </si>
  <si>
    <t>R_ES-WH-FL_LPG</t>
  </si>
  <si>
    <t>R_ES-WH-FL_OIL</t>
  </si>
  <si>
    <t>R_ES-WH-SD_BIO</t>
  </si>
  <si>
    <t>R_ES-WH-SD_COA</t>
  </si>
  <si>
    <t>R_ES-WH-SD_ELC</t>
  </si>
  <si>
    <t>R_ES-WH-SD_GAS</t>
  </si>
  <si>
    <t>R_ES-WH-SD_HET</t>
  </si>
  <si>
    <t>R_ES-WH-SD_LPG</t>
  </si>
  <si>
    <t>R_ES-WH-SD_OIL</t>
  </si>
  <si>
    <t>R[_]ES*,NR[_]ES*</t>
  </si>
  <si>
    <t>C_ES-CK-HO_BIO</t>
  </si>
  <si>
    <t>C_ES-CK-HO_ELC</t>
  </si>
  <si>
    <t>C_ES-CK-HO_GAS</t>
  </si>
  <si>
    <t>C_ES-CK-HO_LPG</t>
  </si>
  <si>
    <t>C_ES-CK-HR_BIO</t>
  </si>
  <si>
    <t>C_ES-CK-HR_ELC</t>
  </si>
  <si>
    <t>C_ES-CK-HR_GAS</t>
  </si>
  <si>
    <t>C_ES-CK-HR_LPG</t>
  </si>
  <si>
    <t>C_ES-CK-OF_BIO</t>
  </si>
  <si>
    <t>C_ES-CK-OF_ELC</t>
  </si>
  <si>
    <t>C_ES-CK-OF_GAS</t>
  </si>
  <si>
    <t>C_ES-CK-OF_LPG</t>
  </si>
  <si>
    <t>C_ES-CK-SL_BIO</t>
  </si>
  <si>
    <t>C_ES-CK-SL_ELC</t>
  </si>
  <si>
    <t>C_ES-CK-SL_GAS</t>
  </si>
  <si>
    <t>C_ES-CK-SL_LPG</t>
  </si>
  <si>
    <t>C_ES-CK-SR_BIO</t>
  </si>
  <si>
    <t>C_ES-CK-SR_ELC</t>
  </si>
  <si>
    <t>C_ES-CK-SR_GAS</t>
  </si>
  <si>
    <t>C_ES-CK-SR_LPG</t>
  </si>
  <si>
    <t>C_ES-CK-SS_BIO</t>
  </si>
  <si>
    <t>C_ES-CK-SS_ELC</t>
  </si>
  <si>
    <t>C_ES-CK-SS_GAS</t>
  </si>
  <si>
    <t>C_ES-CK-SS_LPG</t>
  </si>
  <si>
    <t>C_ES-SC-HO_ELC</t>
  </si>
  <si>
    <t>C_ES-SC-HO_GAS</t>
  </si>
  <si>
    <t>C_ES-SC-HR_ELC</t>
  </si>
  <si>
    <t>C_ES-SC-HR_GAS</t>
  </si>
  <si>
    <t>C_ES-SC-OF_ELC</t>
  </si>
  <si>
    <t>C_ES-SC-OF_GAS</t>
  </si>
  <si>
    <t>C_ES-SC-SL_ELC</t>
  </si>
  <si>
    <t>C_ES-SC-SL_GAS</t>
  </si>
  <si>
    <t>C_ES-SC-SR_ELC</t>
  </si>
  <si>
    <t>C_ES-SC-SR_GAS</t>
  </si>
  <si>
    <t>C_ES-SC-SS_ELC</t>
  </si>
  <si>
    <t>C_ES-SC-SS_GAS</t>
  </si>
  <si>
    <t>C_ES-SH-HO_BIO</t>
  </si>
  <si>
    <t>C_ES-SH-HO_COA</t>
  </si>
  <si>
    <t>C_ES-SH-HO_ELC</t>
  </si>
  <si>
    <t>C_ES-SH-HO_GAS</t>
  </si>
  <si>
    <t>C_ES-SH-HO_GEO</t>
  </si>
  <si>
    <t>C_ES-SH-HO_HET</t>
  </si>
  <si>
    <t>C_ES-SH-HO_LPG</t>
  </si>
  <si>
    <t>C_ES-SH-HO_OIL</t>
  </si>
  <si>
    <t>C_ES-SH-HR_BIO</t>
  </si>
  <si>
    <t>C_ES-SH-HR_COA</t>
  </si>
  <si>
    <t>C_ES-SH-HR_ELC</t>
  </si>
  <si>
    <t>C_ES-SH-HR_GAS</t>
  </si>
  <si>
    <t>C_ES-SH-HR_GEO</t>
  </si>
  <si>
    <t>C_ES-SH-HR_HET</t>
  </si>
  <si>
    <t>C_ES-SH-HR_LPG</t>
  </si>
  <si>
    <t>C_ES-SH-HR_OIL</t>
  </si>
  <si>
    <t>C_ES-SH-OF_BIO</t>
  </si>
  <si>
    <t>C_ES-SH-OF_COA</t>
  </si>
  <si>
    <t>C_ES-SH-OF_ELC</t>
  </si>
  <si>
    <t>C_ES-SH-OF_GAS</t>
  </si>
  <si>
    <t>C_ES-SH-OF_GEO</t>
  </si>
  <si>
    <t>C_ES-SH-OF_HET</t>
  </si>
  <si>
    <t>C_ES-SH-OF_LPG</t>
  </si>
  <si>
    <t>C_ES-SH-OF_OIL</t>
  </si>
  <si>
    <t>C_ES-SH-SL_BIO</t>
  </si>
  <si>
    <t>C_ES-SH-SL_COA</t>
  </si>
  <si>
    <t>C_ES-SH-SL_ELC</t>
  </si>
  <si>
    <t>C_ES-SH-SL_GAS</t>
  </si>
  <si>
    <t>C_ES-SH-SL_GEO</t>
  </si>
  <si>
    <t>C_ES-SH-SL_HET</t>
  </si>
  <si>
    <t>C_ES-SH-SL_LPG</t>
  </si>
  <si>
    <t>C_ES-SH-SL_OIL</t>
  </si>
  <si>
    <t>C_ES-SH-SR_BIO</t>
  </si>
  <si>
    <t>C_ES-SH-SR_COA</t>
  </si>
  <si>
    <t>C_ES-SH-SR_ELC</t>
  </si>
  <si>
    <t>C_ES-SH-SR_GAS</t>
  </si>
  <si>
    <t>C_ES-SH-SR_GEO</t>
  </si>
  <si>
    <t>C_ES-SH-SR_HET</t>
  </si>
  <si>
    <t>C_ES-SH-SR_LPG</t>
  </si>
  <si>
    <t>C_ES-SH-SR_OIL</t>
  </si>
  <si>
    <t>C_ES-SH-SS_BIO</t>
  </si>
  <si>
    <t>C_ES-SH-SS_COA</t>
  </si>
  <si>
    <t>C_ES-SH-SS_ELC</t>
  </si>
  <si>
    <t>C_ES-SH-SS_GAS</t>
  </si>
  <si>
    <t>C_ES-SH-SS_GEO</t>
  </si>
  <si>
    <t>C_ES-SH-SS_HET</t>
  </si>
  <si>
    <t>C_ES-SH-SS_LPG</t>
  </si>
  <si>
    <t>C_ES-SH-SS_OIL</t>
  </si>
  <si>
    <t>C_ES-WH-HO_BIO</t>
  </si>
  <si>
    <t>C_ES-WH-HO_COA</t>
  </si>
  <si>
    <t>C_ES-WH-HO_ELC</t>
  </si>
  <si>
    <t>C_ES-WH-HO_GAS</t>
  </si>
  <si>
    <t>C_ES-WH-HO_HET</t>
  </si>
  <si>
    <t>C_ES-WH-HO_LPG</t>
  </si>
  <si>
    <t>C_ES-WH-HO_OIL</t>
  </si>
  <si>
    <t>C_ES-WH-HO_SOL</t>
  </si>
  <si>
    <t>C_ES-WH-HR_BIO</t>
  </si>
  <si>
    <t>C_ES-WH-HR_COA</t>
  </si>
  <si>
    <t>C_ES-WH-HR_ELC</t>
  </si>
  <si>
    <t>C_ES-WH-HR_GAS</t>
  </si>
  <si>
    <t>C_ES-WH-HR_HET</t>
  </si>
  <si>
    <t>C_ES-WH-HR_LPG</t>
  </si>
  <si>
    <t>C_ES-WH-HR_OIL</t>
  </si>
  <si>
    <t>C_ES-WH-HR_SOL</t>
  </si>
  <si>
    <t>C_ES-WH-OF_BIO</t>
  </si>
  <si>
    <t>C_ES-WH-OF_COA</t>
  </si>
  <si>
    <t>C_ES-WH-OF_ELC</t>
  </si>
  <si>
    <t>C_ES-WH-OF_GAS</t>
  </si>
  <si>
    <t>C_ES-WH-OF_HET</t>
  </si>
  <si>
    <t>C_ES-WH-OF_LPG</t>
  </si>
  <si>
    <t>C_ES-WH-OF_OIL</t>
  </si>
  <si>
    <t>C_ES-WH-OF_SOL</t>
  </si>
  <si>
    <t>C_ES-WH-SL_BIO</t>
  </si>
  <si>
    <t>C_ES-WH-SL_COA</t>
  </si>
  <si>
    <t>C_ES-WH-SL_ELC</t>
  </si>
  <si>
    <t>C_ES-WH-SL_GAS</t>
  </si>
  <si>
    <t>C_ES-WH-SL_HET</t>
  </si>
  <si>
    <t>C_ES-WH-SL_LPG</t>
  </si>
  <si>
    <t>C_ES-WH-SL_OIL</t>
  </si>
  <si>
    <t>C_ES-WH-SL_SOL</t>
  </si>
  <si>
    <t>C_ES-WH-SR_BIO</t>
  </si>
  <si>
    <t>C_ES-WH-SR_COA</t>
  </si>
  <si>
    <t>C_ES-WH-SR_ELC</t>
  </si>
  <si>
    <t>C_ES-WH-SR_GAS</t>
  </si>
  <si>
    <t>C_ES-WH-SR_HET</t>
  </si>
  <si>
    <t>C_ES-WH-SR_LPG</t>
  </si>
  <si>
    <t>C_ES-WH-SR_OIL</t>
  </si>
  <si>
    <t>C_ES-WH-SR_SOL</t>
  </si>
  <si>
    <t>C_ES-WH-SS_BIO</t>
  </si>
  <si>
    <t>C_ES-WH-SS_COA</t>
  </si>
  <si>
    <t>C_ES-WH-SS_ELC</t>
  </si>
  <si>
    <t>C_ES-WH-SS_GAS</t>
  </si>
  <si>
    <t>C_ES-WH-SS_HET</t>
  </si>
  <si>
    <t>C_ES-WH-SS_LPG</t>
  </si>
  <si>
    <t>C_ES-WH-SS_OIL</t>
  </si>
  <si>
    <t>C_ES-WH-SS_SOL</t>
  </si>
  <si>
    <t>PSET_CI</t>
  </si>
  <si>
    <t>PSET_CO</t>
  </si>
  <si>
    <t>CSET_CN</t>
  </si>
  <si>
    <t>UC_FLO</t>
  </si>
  <si>
    <t>UC_N</t>
  </si>
  <si>
    <t>COMELC</t>
  </si>
  <si>
    <t>~UC_SETS: R_E: AllRegions</t>
  </si>
  <si>
    <t>RSDELC</t>
  </si>
  <si>
    <t>UC_RHSRT</t>
  </si>
  <si>
    <t>UC_RHSRT~0</t>
  </si>
  <si>
    <t>~TFM_Fill-R: w=AF; Hcol=Region</t>
  </si>
  <si>
    <t>NCAP_AFA</t>
  </si>
  <si>
    <t>NCAP_AF</t>
  </si>
  <si>
    <t>UP</t>
  </si>
  <si>
    <t>Attrib_Cond</t>
  </si>
  <si>
    <t>PSET_PN</t>
  </si>
  <si>
    <t>R_ES-*ELC,R_ES-*ELC01</t>
  </si>
  <si>
    <t>C_ES-*ELC,C_ES-*ELC01</t>
  </si>
  <si>
    <t>RSDHET</t>
  </si>
  <si>
    <t>COMHET</t>
  </si>
  <si>
    <t>~UC_T: UC_COMPRD~2050~UP</t>
  </si>
  <si>
    <t>Relaxation for 2050</t>
  </si>
  <si>
    <t>~UC_T: UC_COMPRD~2015~LO</t>
  </si>
  <si>
    <t>~UC_T: UC_COMPRD~2015~UP</t>
  </si>
  <si>
    <t>HDD</t>
  </si>
  <si>
    <t>R_ES-DH-SpHeat</t>
  </si>
  <si>
    <t>R_ES-FL-SpHeat</t>
  </si>
  <si>
    <t>R_ES-SD-SpHeat</t>
  </si>
  <si>
    <t>R_ES-DH-70-SpHeat</t>
  </si>
  <si>
    <t>UC_CAP</t>
  </si>
  <si>
    <t>~UC_T</t>
  </si>
  <si>
    <t>Rdw_DetH,Rdw_DetH-New</t>
  </si>
  <si>
    <t>Rdw_DetH-70</t>
  </si>
  <si>
    <t>Rdw_Flat,Rdw_Flat-New</t>
  </si>
  <si>
    <t>Rdw_SDetH,Rdw_SDetH-New</t>
  </si>
  <si>
    <t>LO</t>
  </si>
  <si>
    <t>DH</t>
  </si>
  <si>
    <t>DH-70</t>
  </si>
  <si>
    <t>FL</t>
  </si>
  <si>
    <t>SD</t>
  </si>
  <si>
    <t>~UC_Sets: T_E:</t>
  </si>
  <si>
    <t>UC_Desc</t>
  </si>
  <si>
    <t>Minimum unit boilers for DH</t>
  </si>
  <si>
    <t>Minimum unit boilers for DH post 70</t>
  </si>
  <si>
    <t>Minimum unit boilers for SD</t>
  </si>
  <si>
    <t>Minimum unit boilers for FL</t>
  </si>
  <si>
    <t>R_ES-SH-DH_OIL02</t>
  </si>
  <si>
    <t>R_ES-SH-DH_OIL02-SOLspl</t>
  </si>
  <si>
    <t>R_ES-SH-DH_OIL02-BIOspl</t>
  </si>
  <si>
    <t>R_ES-SH-DH_GAS02</t>
  </si>
  <si>
    <t>R_ES-SH-DH_GAS02-BIOspl</t>
  </si>
  <si>
    <t>R_ES-SH-DH_ELC02</t>
  </si>
  <si>
    <t>R_ES-SH-DH_ELC02-ELCspl</t>
  </si>
  <si>
    <t>R_ES-SH-DH_ELC02-GASspl</t>
  </si>
  <si>
    <t>R_ES-SH-DH_ELC02-BIOspl</t>
  </si>
  <si>
    <t>R_ES-SH-DH_ELC02-SOLspl</t>
  </si>
  <si>
    <t>R_ES-SH-DH-70_OIL02</t>
  </si>
  <si>
    <t>R_ES-SH-DH-70_OIL02-SOLspl</t>
  </si>
  <si>
    <t>R_ES-SH-DH-70_OIL02-BIOspl</t>
  </si>
  <si>
    <t>R_ES-SH-DH-70_GAS02</t>
  </si>
  <si>
    <t>R_ES-SH-DH-70_GAS02-SOLspl</t>
  </si>
  <si>
    <t>R_ES-SH-DH-70_GAS02-BIOspl</t>
  </si>
  <si>
    <t>R_ES-SH-DH-70_ELC02</t>
  </si>
  <si>
    <t>R_ES-SH-DH-70_ELC02-ELCspl</t>
  </si>
  <si>
    <t>R_ES-SH-DH-70_ELC02-GASspl</t>
  </si>
  <si>
    <t>R_ES-SH-DH-70_ELC02-BIOspl</t>
  </si>
  <si>
    <t>R_ES-SH-DH-70_ELC02-SOLspl</t>
  </si>
  <si>
    <t>R_ES-SH-SD_OIL02</t>
  </si>
  <si>
    <t>R_ES-SH-SD_OIL02-SOLspl</t>
  </si>
  <si>
    <t>R_ES-SH-SD_OIL02-BIOspl</t>
  </si>
  <si>
    <t>R_ES-SH-SD_GAS02</t>
  </si>
  <si>
    <t>R_ES-SH-SD_GAS02-SOLspl</t>
  </si>
  <si>
    <t>R_ES-SH-SD_GAS02-BIOspl</t>
  </si>
  <si>
    <t>R_ES-SH-SD_ELC02</t>
  </si>
  <si>
    <t>R_ES-SH-SD_ELC02-ELCspl</t>
  </si>
  <si>
    <t>R_ES-SH-SD_ELC02-GASspl</t>
  </si>
  <si>
    <t>R_ES-SH-SD_ELC02-BIOspl</t>
  </si>
  <si>
    <t>R_ES-SH-SD_ELC02-SOLspl</t>
  </si>
  <si>
    <t>R_ES-SH-FL_OIL02</t>
  </si>
  <si>
    <t>R_ES-SH-FL_OIL02-SOLspl</t>
  </si>
  <si>
    <t>R_ES-SH-FL_OIL02-BIOspl</t>
  </si>
  <si>
    <t>R_ES-SH-FL_GAS02</t>
  </si>
  <si>
    <t>R_ES-SH-FL_ELC02</t>
  </si>
  <si>
    <t>R_ES-SH-FL_ELC02-ELCspl</t>
  </si>
  <si>
    <t>R_ES-SH-FL_ELC02-GASspl</t>
  </si>
  <si>
    <t>R_ES-SH-FL_ELC02-BIOspl</t>
  </si>
  <si>
    <t>R_ES-SH-FL_ELC02-SOLspl</t>
  </si>
  <si>
    <t>R_ES-SH-DH_GAS02-SOLspl</t>
  </si>
  <si>
    <t>FX</t>
  </si>
  <si>
    <t>DH_Oil</t>
  </si>
  <si>
    <t>DH_GAS</t>
  </si>
  <si>
    <t>DH-ELC</t>
  </si>
  <si>
    <t>DH-70_OIL</t>
  </si>
  <si>
    <t>LI</t>
  </si>
  <si>
    <t>Winter</t>
  </si>
  <si>
    <t>Spring</t>
  </si>
  <si>
    <t>Summer</t>
  </si>
  <si>
    <t>Fall</t>
  </si>
  <si>
    <t>Seasonal COP for Heat Pumps</t>
  </si>
  <si>
    <t>~TFM_UPD</t>
  </si>
  <si>
    <t>Pset_PN</t>
  </si>
  <si>
    <t>Pset_PD</t>
  </si>
  <si>
    <t>Cset_CN</t>
  </si>
  <si>
    <t>W</t>
  </si>
  <si>
    <t>CEFF</t>
  </si>
  <si>
    <t>*air*</t>
  </si>
  <si>
    <t>R</t>
  </si>
  <si>
    <t>S</t>
  </si>
  <si>
    <t>F</t>
  </si>
  <si>
    <t>*ground*</t>
  </si>
  <si>
    <t>*0.7</t>
  </si>
  <si>
    <t>PSet_PN</t>
  </si>
  <si>
    <t>Other_Indexes</t>
  </si>
  <si>
    <t>FLO_SHAR</t>
  </si>
  <si>
    <t>C_ES-SH*ELC0*</t>
  </si>
  <si>
    <t>Air*</t>
  </si>
  <si>
    <t>COMAHT</t>
  </si>
  <si>
    <t>NRGO</t>
  </si>
  <si>
    <t>Air heat pump Electric</t>
  </si>
  <si>
    <t>COP</t>
  </si>
  <si>
    <t>Air heat pump Electric HeatCool</t>
  </si>
  <si>
    <t>Adv air*</t>
  </si>
  <si>
    <t>Adv Air heat pump Electric HeatCool</t>
  </si>
  <si>
    <t>COP W</t>
  </si>
  <si>
    <t>Ground h*</t>
  </si>
  <si>
    <t>COMGHT</t>
  </si>
  <si>
    <t>COP R</t>
  </si>
  <si>
    <t>COP S</t>
  </si>
  <si>
    <t>COP F</t>
  </si>
  <si>
    <t>\I:</t>
  </si>
  <si>
    <t>Ground heat pump Electric Hor HeatCool</t>
  </si>
  <si>
    <t>Ground heat pump Electric Vert HeatCool</t>
  </si>
  <si>
    <t>Groundwater*</t>
  </si>
  <si>
    <t>Groundwater heat pump Electric Heat Cool</t>
  </si>
  <si>
    <t>R_ES-SH*ELC0*</t>
  </si>
  <si>
    <t>*Air*</t>
  </si>
  <si>
    <t>RSDAHT</t>
  </si>
  <si>
    <t>R_*SpHeat</t>
  </si>
  <si>
    <t>ELC02,ELC03</t>
  </si>
  <si>
    <t>Adv Air*</t>
  </si>
  <si>
    <t>ELC04</t>
  </si>
  <si>
    <t>R_ES-SH*ELC05</t>
  </si>
  <si>
    <t>RSDGHT</t>
  </si>
  <si>
    <t>elc05</t>
  </si>
  <si>
    <t>Ground heat pump Electric Hor HeatCool elc06</t>
  </si>
  <si>
    <t>R_ES-SH*ELC06</t>
  </si>
  <si>
    <t>Groundwater heat pump Electric Heat Cool - Detached</t>
  </si>
  <si>
    <t>R_ES-SH*ELC07</t>
  </si>
  <si>
    <t>R_ES-SH-DH-70_HET</t>
  </si>
  <si>
    <t>DH-70_GAS</t>
  </si>
  <si>
    <t>DH-70-ELC</t>
  </si>
  <si>
    <t>SD_Oil</t>
  </si>
  <si>
    <t>SD_GAS</t>
  </si>
  <si>
    <t>SD-ELC</t>
  </si>
  <si>
    <t>FL_Oil</t>
  </si>
  <si>
    <t>FL_GAS</t>
  </si>
  <si>
    <t>FL-ELC</t>
  </si>
  <si>
    <t>R_ES-SH-DH-70_BIO</t>
  </si>
  <si>
    <t>R_ES-SH-DH-70_COA</t>
  </si>
  <si>
    <t>R_ES-SH-DH-70_GAS</t>
  </si>
  <si>
    <t>R_ES-SH-DH-70_GEO</t>
  </si>
  <si>
    <t>R_ES-SH-DH-70_LPG</t>
  </si>
  <si>
    <t>R_ES-SH-DH-70_OIL</t>
  </si>
  <si>
    <t>R_ES-WH-DH_SOL</t>
  </si>
  <si>
    <t>R_ES-WH-FL_SOL</t>
  </si>
  <si>
    <t>R_ES-WH-SD_SOL</t>
  </si>
  <si>
    <t>R_ES-CHP-DH_GAS01</t>
  </si>
  <si>
    <t>R_ES-CHP-DH_OIL01</t>
  </si>
  <si>
    <t>R_ES-CHP-DH_GAS02</t>
  </si>
  <si>
    <t>R_ES-CHP-DH_OIL02</t>
  </si>
  <si>
    <t>R_ES-CHP-DH_GAS03</t>
  </si>
  <si>
    <t>R_ES-CHP-DH_GAS04</t>
  </si>
  <si>
    <t>R_ES-CHP-DH_HH201</t>
  </si>
  <si>
    <t>R_ES-CHP-DH-GASspl</t>
  </si>
  <si>
    <t>R_ES-CHP-DH-OILspl</t>
  </si>
  <si>
    <t>R_ES-CHP-DH-70_GAS01</t>
  </si>
  <si>
    <t>R_ES-CHP-DH-70_OIL01</t>
  </si>
  <si>
    <t>R_ES-CHP-DH-70_GAS02</t>
  </si>
  <si>
    <t>R_ES-CHP-DH-70_OIL02</t>
  </si>
  <si>
    <t>R_ES-CHP-DH-70_GAS03</t>
  </si>
  <si>
    <t>R_ES-CHP-DH-70_GAS04</t>
  </si>
  <si>
    <t>R_ES-CHP-DH-70_HH201</t>
  </si>
  <si>
    <t>R_ES-CHP-DH-70-GASspl</t>
  </si>
  <si>
    <t>R_ES-CHP-DH-70-OILspl</t>
  </si>
  <si>
    <t>R_ES-CHP-SD_GAS01</t>
  </si>
  <si>
    <t>R_ES-CHP-SD_OIL01</t>
  </si>
  <si>
    <t>R_ES-CHP-SD_GAS02</t>
  </si>
  <si>
    <t>R_ES-CHP-SD_OIL02</t>
  </si>
  <si>
    <t>R_ES-CHP-SD_GAS03</t>
  </si>
  <si>
    <t>R_ES-CHP-SD_GAS04</t>
  </si>
  <si>
    <t>R_ES-CHP-SD_HH201</t>
  </si>
  <si>
    <t>R_ES-CHP-SD-GASspl</t>
  </si>
  <si>
    <t>R_ES-CHP-SD-OILspl</t>
  </si>
  <si>
    <t>R_ES-CHP-FL_GAS01</t>
  </si>
  <si>
    <t>R_ES-CHP-FL_OIL01</t>
  </si>
  <si>
    <t>R_ES-CHP-FL_GAS02</t>
  </si>
  <si>
    <t>R_ES-CHP-FL_OIL02</t>
  </si>
  <si>
    <t>R_ES-CHP-FL_GAS03</t>
  </si>
  <si>
    <t>R_ES-CHP-FL_GAS04</t>
  </si>
  <si>
    <t>R_ES-CHP-FL_HH201</t>
  </si>
  <si>
    <t>R_ES-CHP-FL-GASspl</t>
  </si>
  <si>
    <t>R_ES-CHP-FL-OILspl</t>
  </si>
  <si>
    <t>CHP_DH_GAS</t>
  </si>
  <si>
    <t>CHP_DH_OIL</t>
  </si>
  <si>
    <t>CHP_DH-70_OIL</t>
  </si>
  <si>
    <t>CHP_DH-70_GAS</t>
  </si>
  <si>
    <t>CHP_SD_GAS</t>
  </si>
  <si>
    <t>CHP_SD_OIL</t>
  </si>
  <si>
    <t>CHP_FL_GAS</t>
  </si>
  <si>
    <t>CHP_FL_OIL</t>
  </si>
  <si>
    <t>R_ES*,-*spl</t>
  </si>
  <si>
    <t>C_ES-SH-HO_OIL02</t>
  </si>
  <si>
    <t>C_ES-SH-HO_OIL02-SOLspl</t>
  </si>
  <si>
    <t>C_ES-SH-HO_OIL02-BIOspl</t>
  </si>
  <si>
    <t>C_ES-SH-HO_GAS02</t>
  </si>
  <si>
    <t>C_ES-SH-HO_GAS02-SOLspl</t>
  </si>
  <si>
    <t>C_ES-SH-HO_GAS02-BIOspl</t>
  </si>
  <si>
    <t>C_ES-SH-HO_ELC02</t>
  </si>
  <si>
    <t>C_ES-SH-HO_ELC02-ELCspl</t>
  </si>
  <si>
    <t>C_ES-SH-HO_ELC02-GASspl</t>
  </si>
  <si>
    <t>C_ES-SH-HO_ELC02-BIOspl</t>
  </si>
  <si>
    <t>C_ES-SH-HO_ELC02-SOLspl</t>
  </si>
  <si>
    <t>HO_Oil</t>
  </si>
  <si>
    <t>HO_GAS</t>
  </si>
  <si>
    <t>HO-ELC</t>
  </si>
  <si>
    <t>HR_Oil</t>
  </si>
  <si>
    <t>HR_GAS</t>
  </si>
  <si>
    <t>HR-ELC</t>
  </si>
  <si>
    <t>C_ES-SH-HR_OIL02</t>
  </si>
  <si>
    <t>C_ES-SH-HR_OIL02-SOLspl</t>
  </si>
  <si>
    <t>C_ES-SH-HR_OIL02-BIOspl</t>
  </si>
  <si>
    <t>C_ES-SH-HR_GAS02</t>
  </si>
  <si>
    <t>C_ES-SH-HR_GAS02-SOLspl</t>
  </si>
  <si>
    <t>C_ES-SH-HR_GAS02-BIOspl</t>
  </si>
  <si>
    <t>C_ES-SH-HR_ELC02</t>
  </si>
  <si>
    <t>C_ES-SH-HR_ELC02-ELCspl</t>
  </si>
  <si>
    <t>C_ES-SH-HR_ELC02-GASspl</t>
  </si>
  <si>
    <t>C_ES-SH-HR_ELC02-BIOspl</t>
  </si>
  <si>
    <t>C_ES-SH-HR_ELC02-SOLspl</t>
  </si>
  <si>
    <t>SR_Oil</t>
  </si>
  <si>
    <t>C_ES-SH-SR_OIL02</t>
  </si>
  <si>
    <t>C_ES-SH-SR_OIL02-SOLspl</t>
  </si>
  <si>
    <t>C_ES-SH-SR_OIL02-BIOspl</t>
  </si>
  <si>
    <t>SR_GAS</t>
  </si>
  <si>
    <t>C_ES-SH-SR_GAS02</t>
  </si>
  <si>
    <t>C_ES-SH-SR_GAS02-SOLspl</t>
  </si>
  <si>
    <t>C_ES-SH-SR_GAS02-BIOspl</t>
  </si>
  <si>
    <t>SR-ELC</t>
  </si>
  <si>
    <t>C_ES-SH-SR_ELC02</t>
  </si>
  <si>
    <t>C_ES-SH-SR_ELC02-ELCspl</t>
  </si>
  <si>
    <t>C_ES-SH-SR_ELC02-GASspl</t>
  </si>
  <si>
    <t>C_ES-SH-SR_ELC02-BIOspl</t>
  </si>
  <si>
    <t>C_ES-SH-SR_ELC02-SOLspl</t>
  </si>
  <si>
    <t>SL_Oil</t>
  </si>
  <si>
    <t>C_ES-SH-SL_OIL02</t>
  </si>
  <si>
    <t>C_ES-SH-SL_OIL02-SOLspl</t>
  </si>
  <si>
    <t>C_ES-SH-SL_OIL02-BIOspl</t>
  </si>
  <si>
    <t>SL_GAS</t>
  </si>
  <si>
    <t>C_ES-SH-SL_GAS02</t>
  </si>
  <si>
    <t>C_ES-SH-SL_GAS02-SOLspl</t>
  </si>
  <si>
    <t>C_ES-SH-SL_GAS02-BIOspl</t>
  </si>
  <si>
    <t>SL-ELC</t>
  </si>
  <si>
    <t>C_ES-SH-SL_ELC02</t>
  </si>
  <si>
    <t>C_ES-SH-SL_ELC02-ELCspl</t>
  </si>
  <si>
    <t>C_ES-SH-SL_ELC02-GASspl</t>
  </si>
  <si>
    <t>C_ES-SH-SL_ELC02-BIOspl</t>
  </si>
  <si>
    <t>C_ES-SH-SL_ELC02-SOLspl</t>
  </si>
  <si>
    <t>SS_Oil</t>
  </si>
  <si>
    <t>C_ES-SH-SS_OIL02</t>
  </si>
  <si>
    <t>C_ES-SH-SS_OIL02-SOLspl</t>
  </si>
  <si>
    <t>C_ES-SH-SS_OIL02-BIOspl</t>
  </si>
  <si>
    <t>SS_GAS</t>
  </si>
  <si>
    <t>C_ES-SH-SS_GAS02</t>
  </si>
  <si>
    <t>C_ES-SH-SS_GAS02-SOLspl</t>
  </si>
  <si>
    <t>C_ES-SH-SS_GAS02-BIOspl</t>
  </si>
  <si>
    <t>SS-ELC</t>
  </si>
  <si>
    <t>C_ES-SH-SS_ELC02</t>
  </si>
  <si>
    <t>C_ES-SH-SS_ELC02-ELCspl</t>
  </si>
  <si>
    <t>C_ES-SH-SS_ELC02-GASspl</t>
  </si>
  <si>
    <t>C_ES-SH-SS_ELC02-BIOspl</t>
  </si>
  <si>
    <t>C_ES-SH-SS_ELC02-SOLspl</t>
  </si>
  <si>
    <t>OF_Oil</t>
  </si>
  <si>
    <t>C_ES-SH-OF_OIL02</t>
  </si>
  <si>
    <t>C_ES-SH-OF_OIL02-SOLspl</t>
  </si>
  <si>
    <t>C_ES-SH-OF_OIL02-BIOspl</t>
  </si>
  <si>
    <t>OF_GAS</t>
  </si>
  <si>
    <t>C_ES-SH-OF_GAS02</t>
  </si>
  <si>
    <t>C_ES-SH-OF_GAS02-SOLspl</t>
  </si>
  <si>
    <t>C_ES-SH-OF_GAS02-BIOspl</t>
  </si>
  <si>
    <t>OF-ELC</t>
  </si>
  <si>
    <t>C_ES-SH-OF_ELC02</t>
  </si>
  <si>
    <t>C_ES-SH-OF_ELC02-ELCspl</t>
  </si>
  <si>
    <t>C_ES-SH-OF_ELC02-GASspl</t>
  </si>
  <si>
    <t>C_ES-SH-OF_ELC02-BIOspl</t>
  </si>
  <si>
    <t>C_ES-SH-OF_ELC02-SOLspl</t>
  </si>
  <si>
    <t>CHP_HO_GAS</t>
  </si>
  <si>
    <t>CHP_HO_OIL</t>
  </si>
  <si>
    <t>C_ES-CHP-HO_GAS01</t>
  </si>
  <si>
    <t>C_ES-CHP-HO_GAS02</t>
  </si>
  <si>
    <t>C_ES-CHP-HO_GAS03</t>
  </si>
  <si>
    <t>C_ES-CHP-HO_GAS04</t>
  </si>
  <si>
    <t>C_ES-CHP-HO_HH201</t>
  </si>
  <si>
    <t>C_ES-CHP-HO-GASspl</t>
  </si>
  <si>
    <t>C_ES-CHP-HO_OIL01</t>
  </si>
  <si>
    <t>C_ES-CHP-HO_OIL02</t>
  </si>
  <si>
    <t>C_ES-CHP-HO-OILspl</t>
  </si>
  <si>
    <t>CHP_HR_GAS</t>
  </si>
  <si>
    <t>C_ES-CHP-HR_GAS01</t>
  </si>
  <si>
    <t>C_ES-CHP-HR_GAS02</t>
  </si>
  <si>
    <t>C_ES-CHP-HR_GAS03</t>
  </si>
  <si>
    <t>C_ES-CHP-HR_GAS04</t>
  </si>
  <si>
    <t>C_ES-CHP-HR_HH201</t>
  </si>
  <si>
    <t>C_ES-CHP-HR-GASspl</t>
  </si>
  <si>
    <t>CHP_HR_OIL</t>
  </si>
  <si>
    <t>C_ES-CHP-HR_OIL01</t>
  </si>
  <si>
    <t>C_ES-CHP-HR_OIL02</t>
  </si>
  <si>
    <t>C_ES-CHP-HR-OILspl</t>
  </si>
  <si>
    <t>CHP_SR_GAS</t>
  </si>
  <si>
    <t>C_ES-CHP-SR_GAS01</t>
  </si>
  <si>
    <t>C_ES-CHP-SR_GAS02</t>
  </si>
  <si>
    <t>C_ES-CHP-SR_GAS03</t>
  </si>
  <si>
    <t>C_ES-CHP-SR_GAS04</t>
  </si>
  <si>
    <t>C_ES-CHP-SR_HH201</t>
  </si>
  <si>
    <t>C_ES-CHP-SR-GASspl</t>
  </si>
  <si>
    <t>CHP_SR_OIL</t>
  </si>
  <si>
    <t>C_ES-CHP-SR_OIL01</t>
  </si>
  <si>
    <t>C_ES-CHP-SR_OIL02</t>
  </si>
  <si>
    <t>C_ES-CHP-SR-OILspl</t>
  </si>
  <si>
    <t>CHP_SL_GAS</t>
  </si>
  <si>
    <t>C_ES-CHP-SL_GAS01</t>
  </si>
  <si>
    <t>C_ES-CHP-SL_GAS02</t>
  </si>
  <si>
    <t>C_ES-CHP-SL_GAS03</t>
  </si>
  <si>
    <t>C_ES-CHP-SL_GAS04</t>
  </si>
  <si>
    <t>C_ES-CHP-SL_HH201</t>
  </si>
  <si>
    <t>C_ES-CHP-SL-GASspl</t>
  </si>
  <si>
    <t>CHP_SL_OIL</t>
  </si>
  <si>
    <t>C_ES-CHP-SL_OIL01</t>
  </si>
  <si>
    <t>C_ES-CHP-SL_OIL02</t>
  </si>
  <si>
    <t>C_ES-CHP-SL-OILspl</t>
  </si>
  <si>
    <t>CHP_SS_GAS</t>
  </si>
  <si>
    <t>C_ES-CHP-SS_GAS01</t>
  </si>
  <si>
    <t>C_ES-CHP-SS_GAS02</t>
  </si>
  <si>
    <t>C_ES-CHP-SS_GAS03</t>
  </si>
  <si>
    <t>C_ES-CHP-SS_GAS04</t>
  </si>
  <si>
    <t>C_ES-CHP-SS_HH201</t>
  </si>
  <si>
    <t>C_ES-CHP-SS-GASspl</t>
  </si>
  <si>
    <t>CHP_SS_OIL</t>
  </si>
  <si>
    <t>C_ES-CHP-SS_OIL01</t>
  </si>
  <si>
    <t>C_ES-CHP-SS_OIL02</t>
  </si>
  <si>
    <t>C_ES-CHP-SS-OILspl</t>
  </si>
  <si>
    <t>CHP_OF_GAS</t>
  </si>
  <si>
    <t>C_ES-CHP-OF_GAS01</t>
  </si>
  <si>
    <t>C_ES-CHP-OF_GAS02</t>
  </si>
  <si>
    <t>C_ES-CHP-OF_GAS03</t>
  </si>
  <si>
    <t>C_ES-CHP-OF_GAS04</t>
  </si>
  <si>
    <t>C_ES-CHP-OF_HH201</t>
  </si>
  <si>
    <t>C_ES-CHP-OF-GASspl</t>
  </si>
  <si>
    <t>CHP_OF_OIL</t>
  </si>
  <si>
    <t>C_ES-CHP-OF_OIL01</t>
  </si>
  <si>
    <t>C_ES-CHP-OF_OIL02</t>
  </si>
  <si>
    <t>C_ES-CHP-OF-OILspl</t>
  </si>
  <si>
    <t>C_ES-SH*ELC*</t>
  </si>
  <si>
    <t>C_ES-SH*ELC06, C_ES-SH*ELC07</t>
  </si>
  <si>
    <t>C_ES-SH*ELC08, C_ES-SH*ELC09</t>
  </si>
  <si>
    <t>C_ES-SH*ELC10, C_ES-SH*ELC11</t>
  </si>
  <si>
    <t>NR_*SpHeat</t>
  </si>
  <si>
    <t>R_*SpCool</t>
  </si>
  <si>
    <t>NR_*SpCool</t>
  </si>
  <si>
    <t>R_ES-SH*ELC*</t>
  </si>
  <si>
    <t>*W</t>
  </si>
  <si>
    <t>*R</t>
  </si>
  <si>
    <t>*F</t>
  </si>
  <si>
    <t>DeAct~TFM_INS</t>
  </si>
  <si>
    <t>R_ES-SH*ELC*,C_ES-SH*ELC*</t>
  </si>
  <si>
    <t>COM*HT,RSD*HT</t>
  </si>
  <si>
    <t>Deact~UC_SETS: R_E: AllRegions</t>
  </si>
  <si>
    <t>Deact~UC_Sets: T_E:</t>
  </si>
  <si>
    <t>Deact~UC_T</t>
  </si>
  <si>
    <t>R_ES-SH-FL_GAS02-SOLspl</t>
  </si>
  <si>
    <t>R_ES-SH-FL_GAS02-BIOspl</t>
  </si>
  <si>
    <t>R_ES-*ELC-*,R_ES-*ELC01</t>
  </si>
  <si>
    <t>R_ES-SH-DH_ELC-HPA</t>
  </si>
  <si>
    <t>R_ES-SH-DH_ELC-HPG</t>
  </si>
  <si>
    <t>R_ES-SH-DH_ELC-R</t>
  </si>
  <si>
    <t>R_ES-SH-DH-70_ELC-HPA</t>
  </si>
  <si>
    <t>R_ES-SH-DH-70_ELC-HPG</t>
  </si>
  <si>
    <t>R_ES-SH-DH-70_ELC-R</t>
  </si>
  <si>
    <t>R_ES-SH-FL_ELC-HPA</t>
  </si>
  <si>
    <t>R_ES-SH-FL_ELC-HPG</t>
  </si>
  <si>
    <t>R_ES-SH-FL_ELC-R</t>
  </si>
  <si>
    <t>R_ES-SH-SD_ELC-HPA</t>
  </si>
  <si>
    <t>R_ES-SH-SD_ELC-HPG</t>
  </si>
  <si>
    <t>R_ES-SH-SD_ELC-R</t>
  </si>
  <si>
    <t>R_ES-SH-DH_ELC*</t>
  </si>
  <si>
    <t>R_ES-SH-DH-70_ELC*</t>
  </si>
  <si>
    <t>R_ES-SH-FL_ELC*</t>
  </si>
  <si>
    <t>R_ES-SH-SD_ELC*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</si>
</sst>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&quot;$&quot;* #,##0.00_-;\-&quot;$&quot;* #,##0.00_-;_-&quot;$&quot;* &quot;-&quot;??_-;_-@_-"/>
    <numFmt numFmtId="168" formatCode="0.0%"/>
    <numFmt numFmtId="169" formatCode="_([$€]* #,##0.00_);_([$€]* \(#,##0.00\);_([$€]* &quot;-&quot;??_);_(@_)"/>
    <numFmt numFmtId="170" formatCode="_ * #,##0.00_ ;_ * \-#,##0.00_ ;_ * &quot;-&quot;??_ ;_ @_ "/>
    <numFmt numFmtId="171" formatCode="_-[$€]* #,##0.00_-;\-[$€]* #,##0.00_-;_-[$€]* &quot;-&quot;??_-;_-@_-"/>
    <numFmt numFmtId="172" formatCode="_-[$€-2]\ * #,##0.00_-;\-[$€-2]\ * #,##0.00_-;_-[$€-2]\ * &quot;-&quot;??_-"/>
    <numFmt numFmtId="173" formatCode="_([$€-2]* #,##0.00_);_([$€-2]* \(#,##0.00\);_([$€-2]* &quot;-&quot;??_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General_)"/>
    <numFmt numFmtId="177" formatCode="_-&quot;€&quot;\ * #,##0.00_-;\-&quot;€&quot;\ * #,##0.00_-;_-&quot;€&quot;\ * &quot;-&quot;??_-;_-@_-"/>
    <numFmt numFmtId="178" formatCode="_-[$€-2]* #,##0.00_-;\-[$€-2]* #,##0.00_-;_-[$€-2]* &quot;-&quot;??_-"/>
  </numFmts>
  <fonts count="6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</font>
    <font>
      <u/>
      <sz val="8"/>
      <color indexed="1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80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4371"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49" fontId="23" fillId="0" borderId="1" applyNumberFormat="0" applyFont="0" applyFill="0" applyBorder="0" applyProtection="0">
      <alignment horizontal="left" vertical="center" indent="2"/>
    </xf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4" fillId="24" borderId="0" applyBorder="0" applyAlignment="0"/>
    <xf numFmtId="0" fontId="23" fillId="24" borderId="0" applyBorder="0">
      <alignment horizontal="right" vertical="center"/>
    </xf>
    <xf numFmtId="0" fontId="23" fillId="25" borderId="0" applyBorder="0">
      <alignment horizontal="right" vertical="center"/>
    </xf>
    <xf numFmtId="0" fontId="23" fillId="25" borderId="0" applyBorder="0">
      <alignment horizontal="right" vertical="center"/>
    </xf>
    <xf numFmtId="0" fontId="22" fillId="25" borderId="1">
      <alignment horizontal="right" vertical="center"/>
    </xf>
    <xf numFmtId="0" fontId="30" fillId="25" borderId="1">
      <alignment horizontal="right" vertical="center"/>
    </xf>
    <xf numFmtId="0" fontId="22" fillId="26" borderId="1">
      <alignment horizontal="right" vertical="center"/>
    </xf>
    <xf numFmtId="0" fontId="22" fillId="26" borderId="1">
      <alignment horizontal="right" vertical="center"/>
    </xf>
    <xf numFmtId="0" fontId="22" fillId="26" borderId="2">
      <alignment horizontal="right" vertical="center"/>
    </xf>
    <xf numFmtId="0" fontId="22" fillId="26" borderId="3">
      <alignment horizontal="right" vertical="center"/>
    </xf>
    <xf numFmtId="0" fontId="22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4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2" fillId="24" borderId="9">
      <alignment vertical="top" wrapText="1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4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2" fillId="0" borderId="0" applyNumberFormat="0">
      <alignment horizontal="right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3" fillId="26" borderId="10">
      <alignment horizontal="left" vertical="center" wrapText="1" indent="2"/>
    </xf>
    <xf numFmtId="0" fontId="23" fillId="0" borderId="10">
      <alignment horizontal="left" vertical="center" wrapText="1" indent="2"/>
    </xf>
    <xf numFmtId="0" fontId="23" fillId="25" borderId="3">
      <alignment horizontal="left" vertical="center"/>
    </xf>
    <xf numFmtId="0" fontId="22" fillId="0" borderId="11">
      <alignment horizontal="left" vertical="top" wrapText="1"/>
    </xf>
    <xf numFmtId="3" fontId="26" fillId="0" borderId="9">
      <alignment horizontal="right" vertical="top"/>
    </xf>
    <xf numFmtId="0" fontId="14" fillId="9" borderId="6" applyNumberFormat="0" applyAlignment="0" applyProtection="0"/>
    <xf numFmtId="0" fontId="31" fillId="0" borderId="12"/>
    <xf numFmtId="0" fontId="3" fillId="30" borderId="1">
      <alignment horizontal="centerContinuous" vertical="top" wrapText="1"/>
    </xf>
    <xf numFmtId="0" fontId="27" fillId="0" borderId="0">
      <alignment vertical="top" wrapText="1"/>
    </xf>
    <xf numFmtId="0" fontId="18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8" fontId="44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44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8" fontId="44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44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44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53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3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2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2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7" fillId="35" borderId="23" applyNumberFormat="0" applyAlignment="0" applyProtection="0"/>
    <xf numFmtId="0" fontId="57" fillId="12" borderId="23" applyNumberFormat="0" applyAlignment="0" applyProtection="0"/>
    <xf numFmtId="0" fontId="57" fillId="12" borderId="23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7" fillId="35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56" fillId="35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3" fillId="0" borderId="0" applyBorder="0">
      <alignment horizontal="right" vertical="center"/>
    </xf>
    <xf numFmtId="0" fontId="23" fillId="0" borderId="1">
      <alignment horizontal="right" vertical="center"/>
    </xf>
    <xf numFmtId="1" fontId="33" fillId="25" borderId="0" applyBorder="0">
      <alignment horizontal="right" vertical="center"/>
    </xf>
    <xf numFmtId="0" fontId="29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4" fontId="2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1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59" fillId="36" borderId="0" applyNumberFormat="0" applyBorder="0" applyAlignment="0" applyProtection="0"/>
    <xf numFmtId="0" fontId="21" fillId="12" borderId="0" applyNumberFormat="0" applyBorder="0" applyAlignment="0" applyProtection="0"/>
    <xf numFmtId="0" fontId="59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8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" fillId="0" borderId="0"/>
    <xf numFmtId="0" fontId="50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5" fontId="43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5" fontId="43" fillId="0" borderId="0">
      <alignment vertical="center"/>
    </xf>
    <xf numFmtId="5" fontId="43" fillId="0" borderId="0">
      <alignment vertical="center"/>
    </xf>
    <xf numFmtId="5" fontId="43" fillId="0" borderId="0">
      <alignment vertical="center"/>
    </xf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5" fontId="43" fillId="0" borderId="0">
      <alignment vertical="center"/>
    </xf>
    <xf numFmtId="5" fontId="43" fillId="0" borderId="0">
      <alignment vertical="center"/>
    </xf>
    <xf numFmtId="5" fontId="43" fillId="0" borderId="0">
      <alignment vertical="center"/>
    </xf>
    <xf numFmtId="5" fontId="4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5" fontId="43" fillId="0" borderId="0">
      <alignment vertical="center"/>
    </xf>
    <xf numFmtId="5" fontId="43" fillId="0" borderId="0">
      <alignment vertical="center"/>
    </xf>
    <xf numFmtId="5" fontId="43" fillId="0" borderId="0">
      <alignment vertical="center"/>
    </xf>
    <xf numFmtId="5" fontId="43" fillId="0" borderId="0">
      <alignment vertical="center"/>
    </xf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8" fontId="43" fillId="0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43" fillId="0" borderId="0">
      <alignment vertical="center"/>
    </xf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5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2" fillId="0" borderId="0">
      <alignment vertical="top"/>
    </xf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50" fillId="0" borderId="0"/>
    <xf numFmtId="0" fontId="2" fillId="0" borderId="0"/>
    <xf numFmtId="0" fontId="50" fillId="0" borderId="0"/>
    <xf numFmtId="0" fontId="45" fillId="0" borderId="0"/>
    <xf numFmtId="0" fontId="4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35" fillId="0" borderId="0"/>
    <xf numFmtId="176" fontId="43" fillId="0" borderId="0">
      <alignment vertical="center"/>
    </xf>
    <xf numFmtId="0" fontId="4" fillId="0" borderId="0"/>
    <xf numFmtId="0" fontId="35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50" fillId="0" borderId="0"/>
    <xf numFmtId="0" fontId="1" fillId="0" borderId="0"/>
    <xf numFmtId="0" fontId="6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50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37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5" fillId="0" borderId="0"/>
    <xf numFmtId="0" fontId="50" fillId="0" borderId="0"/>
    <xf numFmtId="0" fontId="4" fillId="0" borderId="0"/>
    <xf numFmtId="0" fontId="2" fillId="0" borderId="0"/>
    <xf numFmtId="0" fontId="5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4" fontId="23" fillId="0" borderId="1" applyFill="0" applyBorder="0" applyProtection="0">
      <alignment horizontal="right" vertical="center"/>
    </xf>
    <xf numFmtId="0" fontId="24" fillId="0" borderId="0" applyNumberFormat="0" applyFill="0" applyBorder="0" applyProtection="0">
      <alignment horizontal="left" vertical="center"/>
    </xf>
    <xf numFmtId="0" fontId="23" fillId="0" borderId="1" applyNumberFormat="0" applyFill="0" applyAlignment="0" applyProtection="0"/>
    <xf numFmtId="0" fontId="2" fillId="31" borderId="0" applyNumberFormat="0" applyFont="0" applyBorder="0" applyAlignment="0" applyProtection="0"/>
    <xf numFmtId="0" fontId="20" fillId="0" borderId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4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4" fillId="7" borderId="22" applyNumberFormat="0" applyFont="0" applyAlignment="0" applyProtection="0"/>
    <xf numFmtId="0" fontId="2" fillId="7" borderId="22" applyNumberFormat="0" applyFont="0" applyAlignment="0" applyProtection="0"/>
    <xf numFmtId="0" fontId="4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61" fillId="39" borderId="0" applyNumberFormat="0" applyBorder="0" applyAlignment="0" applyProtection="0"/>
  </cellStyleXfs>
  <cellXfs count="17">
    <xf numFmtId="0" fontId="0" fillId="0" borderId="0" xfId="0"/>
    <xf numFmtId="0" fontId="3" fillId="37" borderId="24" xfId="0" applyFont="1" applyFill="1" applyBorder="1"/>
    <xf numFmtId="0" fontId="3" fillId="37" borderId="25" xfId="0" applyFont="1" applyFill="1" applyBorder="1"/>
    <xf numFmtId="0" fontId="3" fillId="37" borderId="26" xfId="0" applyFont="1" applyFill="1" applyBorder="1"/>
    <xf numFmtId="0" fontId="0" fillId="38" borderId="0" xfId="0" applyFill="1"/>
    <xf numFmtId="0" fontId="62" fillId="0" borderId="0" xfId="34370" applyFont="1" applyFill="1"/>
    <xf numFmtId="0" fontId="63" fillId="40" borderId="27" xfId="0" applyFont="1" applyFill="1" applyBorder="1" applyAlignment="1">
      <alignment vertical="center"/>
    </xf>
    <xf numFmtId="1" fontId="63" fillId="41" borderId="27" xfId="0" applyNumberFormat="1" applyFont="1" applyFill="1" applyBorder="1" applyAlignment="1">
      <alignment vertical="center"/>
    </xf>
    <xf numFmtId="0" fontId="2" fillId="0" borderId="0" xfId="0" applyFont="1"/>
    <xf numFmtId="9" fontId="0" fillId="0" borderId="0" xfId="34369" applyFont="1"/>
    <xf numFmtId="0" fontId="0" fillId="0" borderId="0" xfId="0" applyFill="1"/>
    <xf numFmtId="0" fontId="2" fillId="0" borderId="0" xfId="0" applyFont="1" applyFill="1"/>
    <xf numFmtId="9" fontId="0" fillId="0" borderId="0" xfId="34369" applyFont="1" applyFill="1"/>
    <xf numFmtId="0" fontId="0" fillId="0" borderId="0" xfId="34369" applyNumberFormat="1" applyFont="1"/>
    <xf numFmtId="0" fontId="0" fillId="41" borderId="27" xfId="0" applyFill="1" applyBorder="1"/>
    <xf numFmtId="0" fontId="64" fillId="0" borderId="0" xfId="0" applyFont="1"/>
    <xf numFmtId="0" fontId="0" fillId="42" borderId="0" xfId="0" applyFill="1"/>
  </cellXfs>
  <cellStyles count="34371">
    <cellStyle name="???????" xfId="1"/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 10" xfId="15"/>
    <cellStyle name="20% - Accent1 2 11" xfId="16"/>
    <cellStyle name="20% - Accent1 2 12" xfId="17"/>
    <cellStyle name="20% - Accent1 2 13" xfId="18"/>
    <cellStyle name="20% - Accent1 2 14" xfId="19"/>
    <cellStyle name="20% - Accent1 2 15" xfId="20"/>
    <cellStyle name="20% - Accent1 2 16" xfId="21"/>
    <cellStyle name="20% - Accent1 2 2" xfId="22"/>
    <cellStyle name="20% - Accent1 2 3" xfId="23"/>
    <cellStyle name="20% - Accent1 2 4" xfId="24"/>
    <cellStyle name="20% - Accent1 2 5" xfId="25"/>
    <cellStyle name="20% - Accent1 2 6" xfId="26"/>
    <cellStyle name="20% - Accent1 2 7" xfId="27"/>
    <cellStyle name="20% - Accent1 2 8" xfId="28"/>
    <cellStyle name="20% - Accent1 2 9" xfId="29"/>
    <cellStyle name="20% - Accent1 20" xfId="30"/>
    <cellStyle name="20% - Accent1 21" xfId="31"/>
    <cellStyle name="20% - Accent1 22" xfId="32"/>
    <cellStyle name="20% - Accent1 23" xfId="33"/>
    <cellStyle name="20% - Accent1 24" xfId="34"/>
    <cellStyle name="20% - Accent1 25" xfId="35"/>
    <cellStyle name="20% - Accent1 26" xfId="36"/>
    <cellStyle name="20% - Accent1 27" xfId="37"/>
    <cellStyle name="20% - Accent1 28" xfId="38"/>
    <cellStyle name="20% - Accent1 29" xfId="39"/>
    <cellStyle name="20% - Accent1 3" xfId="40"/>
    <cellStyle name="20% - Accent1 3 2" xfId="41"/>
    <cellStyle name="20% - Accent1 3 2 2" xfId="42"/>
    <cellStyle name="20% - Accent1 3 2 2 2" xfId="43"/>
    <cellStyle name="20% - Accent1 3 3" xfId="44"/>
    <cellStyle name="20% - Accent1 30" xfId="45"/>
    <cellStyle name="20% - Accent1 31" xfId="46"/>
    <cellStyle name="20% - Accent1 32" xfId="47"/>
    <cellStyle name="20% - Accent1 33" xfId="48"/>
    <cellStyle name="20% - Accent1 34" xfId="49"/>
    <cellStyle name="20% - Accent1 35" xfId="50"/>
    <cellStyle name="20% - Accent1 36" xfId="51"/>
    <cellStyle name="20% - Accent1 37" xfId="52"/>
    <cellStyle name="20% - Accent1 38" xfId="53"/>
    <cellStyle name="20% - Accent1 39" xfId="54"/>
    <cellStyle name="20% - Accent1 4" xfId="55"/>
    <cellStyle name="20% - Accent1 4 2" xfId="56"/>
    <cellStyle name="20% - Accent1 40" xfId="57"/>
    <cellStyle name="20% - Accent1 41" xfId="58"/>
    <cellStyle name="20% - Accent1 42" xfId="59"/>
    <cellStyle name="20% - Accent1 43" xfId="60"/>
    <cellStyle name="20% - Accent1 44" xfId="61"/>
    <cellStyle name="20% - Accent1 5" xfId="62"/>
    <cellStyle name="20% - Accent1 5 2" xfId="63"/>
    <cellStyle name="20% - Accent1 6" xfId="64"/>
    <cellStyle name="20% - Accent1 6 2" xfId="65"/>
    <cellStyle name="20% - Accent1 7" xfId="66"/>
    <cellStyle name="20% - Accent1 7 2" xfId="67"/>
    <cellStyle name="20% - Accent1 8" xfId="68"/>
    <cellStyle name="20% - Accent1 8 2" xfId="69"/>
    <cellStyle name="20% - Accent1 9" xfId="70"/>
    <cellStyle name="20% - Accent1 9 2" xfId="71"/>
    <cellStyle name="20% - Accent2 10" xfId="72"/>
    <cellStyle name="20% - Accent2 10 2" xfId="73"/>
    <cellStyle name="20% - Accent2 11" xfId="74"/>
    <cellStyle name="20% - Accent2 11 2" xfId="75"/>
    <cellStyle name="20% - Accent2 12" xfId="76"/>
    <cellStyle name="20% - Accent2 13" xfId="77"/>
    <cellStyle name="20% - Accent2 14" xfId="78"/>
    <cellStyle name="20% - Accent2 15" xfId="79"/>
    <cellStyle name="20% - Accent2 16" xfId="80"/>
    <cellStyle name="20% - Accent2 17" xfId="81"/>
    <cellStyle name="20% - Accent2 18" xfId="82"/>
    <cellStyle name="20% - Accent2 19" xfId="83"/>
    <cellStyle name="20% - Accent2 2" xfId="84"/>
    <cellStyle name="20% - Accent2 2 10" xfId="85"/>
    <cellStyle name="20% - Accent2 2 11" xfId="86"/>
    <cellStyle name="20% - Accent2 2 12" xfId="87"/>
    <cellStyle name="20% - Accent2 2 13" xfId="88"/>
    <cellStyle name="20% - Accent2 2 14" xfId="89"/>
    <cellStyle name="20% - Accent2 2 15" xfId="90"/>
    <cellStyle name="20% - Accent2 2 16" xfId="91"/>
    <cellStyle name="20% - Accent2 2 2" xfId="92"/>
    <cellStyle name="20% - Accent2 2 3" xfId="93"/>
    <cellStyle name="20% - Accent2 2 4" xfId="94"/>
    <cellStyle name="20% - Accent2 2 5" xfId="95"/>
    <cellStyle name="20% - Accent2 2 6" xfId="96"/>
    <cellStyle name="20% - Accent2 2 7" xfId="97"/>
    <cellStyle name="20% - Accent2 2 8" xfId="98"/>
    <cellStyle name="20% - Accent2 2 9" xfId="99"/>
    <cellStyle name="20% - Accent2 20" xfId="100"/>
    <cellStyle name="20% - Accent2 21" xfId="101"/>
    <cellStyle name="20% - Accent2 22" xfId="102"/>
    <cellStyle name="20% - Accent2 23" xfId="103"/>
    <cellStyle name="20% - Accent2 24" xfId="104"/>
    <cellStyle name="20% - Accent2 25" xfId="105"/>
    <cellStyle name="20% - Accent2 26" xfId="106"/>
    <cellStyle name="20% - Accent2 27" xfId="107"/>
    <cellStyle name="20% - Accent2 28" xfId="108"/>
    <cellStyle name="20% - Accent2 29" xfId="109"/>
    <cellStyle name="20% - Accent2 3" xfId="110"/>
    <cellStyle name="20% - Accent2 3 2" xfId="111"/>
    <cellStyle name="20% - Accent2 3 2 2" xfId="112"/>
    <cellStyle name="20% - Accent2 3 2 2 2" xfId="113"/>
    <cellStyle name="20% - Accent2 3 3" xfId="114"/>
    <cellStyle name="20% - Accent2 30" xfId="115"/>
    <cellStyle name="20% - Accent2 31" xfId="116"/>
    <cellStyle name="20% - Accent2 32" xfId="117"/>
    <cellStyle name="20% - Accent2 33" xfId="118"/>
    <cellStyle name="20% - Accent2 34" xfId="119"/>
    <cellStyle name="20% - Accent2 35" xfId="120"/>
    <cellStyle name="20% - Accent2 36" xfId="121"/>
    <cellStyle name="20% - Accent2 37" xfId="122"/>
    <cellStyle name="20% - Accent2 38" xfId="123"/>
    <cellStyle name="20% - Accent2 39" xfId="124"/>
    <cellStyle name="20% - Accent2 4" xfId="125"/>
    <cellStyle name="20% - Accent2 4 2" xfId="126"/>
    <cellStyle name="20% - Accent2 40" xfId="127"/>
    <cellStyle name="20% - Accent2 41" xfId="128"/>
    <cellStyle name="20% - Accent2 42" xfId="129"/>
    <cellStyle name="20% - Accent2 43" xfId="130"/>
    <cellStyle name="20% - Accent2 44" xfId="131"/>
    <cellStyle name="20% - Accent2 5" xfId="132"/>
    <cellStyle name="20% - Accent2 5 2" xfId="133"/>
    <cellStyle name="20% - Accent2 6" xfId="134"/>
    <cellStyle name="20% - Accent2 6 2" xfId="135"/>
    <cellStyle name="20% - Accent2 7" xfId="136"/>
    <cellStyle name="20% - Accent2 7 2" xfId="137"/>
    <cellStyle name="20% - Accent2 8" xfId="138"/>
    <cellStyle name="20% - Accent2 8 2" xfId="139"/>
    <cellStyle name="20% - Accent2 9" xfId="140"/>
    <cellStyle name="20% - Accent2 9 2" xfId="141"/>
    <cellStyle name="20% - Accent3 10" xfId="142"/>
    <cellStyle name="20% - Accent3 10 2" xfId="143"/>
    <cellStyle name="20% - Accent3 11" xfId="144"/>
    <cellStyle name="20% - Accent3 11 2" xfId="145"/>
    <cellStyle name="20% - Accent3 12" xfId="146"/>
    <cellStyle name="20% - Accent3 13" xfId="147"/>
    <cellStyle name="20% - Accent3 14" xfId="148"/>
    <cellStyle name="20% - Accent3 15" xfId="149"/>
    <cellStyle name="20% - Accent3 16" xfId="150"/>
    <cellStyle name="20% - Accent3 17" xfId="151"/>
    <cellStyle name="20% - Accent3 18" xfId="152"/>
    <cellStyle name="20% - Accent3 19" xfId="153"/>
    <cellStyle name="20% - Accent3 2" xfId="154"/>
    <cellStyle name="20% - Accent3 2 10" xfId="155"/>
    <cellStyle name="20% - Accent3 2 11" xfId="156"/>
    <cellStyle name="20% - Accent3 2 12" xfId="157"/>
    <cellStyle name="20% - Accent3 2 13" xfId="158"/>
    <cellStyle name="20% - Accent3 2 14" xfId="159"/>
    <cellStyle name="20% - Accent3 2 15" xfId="160"/>
    <cellStyle name="20% - Accent3 2 16" xfId="161"/>
    <cellStyle name="20% - Accent3 2 2" xfId="162"/>
    <cellStyle name="20% - Accent3 2 3" xfId="163"/>
    <cellStyle name="20% - Accent3 2 4" xfId="164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0" xfId="170"/>
    <cellStyle name="20% - Accent3 21" xfId="171"/>
    <cellStyle name="20% - Accent3 22" xfId="172"/>
    <cellStyle name="20% - Accent3 23" xfId="173"/>
    <cellStyle name="20% - Accent3 24" xfId="174"/>
    <cellStyle name="20% - Accent3 25" xfId="175"/>
    <cellStyle name="20% - Accent3 26" xfId="176"/>
    <cellStyle name="20% - Accent3 27" xfId="177"/>
    <cellStyle name="20% - Accent3 28" xfId="178"/>
    <cellStyle name="20% - Accent3 29" xfId="179"/>
    <cellStyle name="20% - Accent3 3" xfId="180"/>
    <cellStyle name="20% - Accent3 3 2" xfId="181"/>
    <cellStyle name="20% - Accent3 3 2 2" xfId="182"/>
    <cellStyle name="20% - Accent3 3 2 2 2" xfId="183"/>
    <cellStyle name="20% - Accent3 3 3" xfId="184"/>
    <cellStyle name="20% - Accent3 30" xfId="185"/>
    <cellStyle name="20% - Accent3 31" xfId="186"/>
    <cellStyle name="20% - Accent3 32" xfId="187"/>
    <cellStyle name="20% - Accent3 33" xfId="188"/>
    <cellStyle name="20% - Accent3 34" xfId="189"/>
    <cellStyle name="20% - Accent3 35" xfId="190"/>
    <cellStyle name="20% - Accent3 36" xfId="191"/>
    <cellStyle name="20% - Accent3 37" xfId="192"/>
    <cellStyle name="20% - Accent3 38" xfId="193"/>
    <cellStyle name="20% - Accent3 39" xfId="194"/>
    <cellStyle name="20% - Accent3 4" xfId="195"/>
    <cellStyle name="20% - Accent3 4 2" xfId="196"/>
    <cellStyle name="20% - Accent3 40" xfId="197"/>
    <cellStyle name="20% - Accent3 41" xfId="198"/>
    <cellStyle name="20% - Accent3 42" xfId="199"/>
    <cellStyle name="20% - Accent3 43" xfId="200"/>
    <cellStyle name="20% - Accent3 44" xfId="201"/>
    <cellStyle name="20% - Accent3 5" xfId="202"/>
    <cellStyle name="20% - Accent3 5 2" xfId="203"/>
    <cellStyle name="20% - Accent3 6" xfId="204"/>
    <cellStyle name="20% - Accent3 6 2" xfId="205"/>
    <cellStyle name="20% - Accent3 7" xfId="206"/>
    <cellStyle name="20% - Accent3 7 2" xfId="207"/>
    <cellStyle name="20% - Accent3 8" xfId="208"/>
    <cellStyle name="20% - Accent3 8 2" xfId="209"/>
    <cellStyle name="20% - Accent3 9" xfId="210"/>
    <cellStyle name="20% - Accent3 9 2" xfId="211"/>
    <cellStyle name="20% - Accent4 10" xfId="212"/>
    <cellStyle name="20% - Accent4 10 2" xfId="213"/>
    <cellStyle name="20% - Accent4 11" xfId="214"/>
    <cellStyle name="20% - Accent4 11 2" xfId="215"/>
    <cellStyle name="20% - Accent4 12" xfId="216"/>
    <cellStyle name="20% - Accent4 13" xfId="217"/>
    <cellStyle name="20% - Accent4 14" xfId="218"/>
    <cellStyle name="20% - Accent4 15" xfId="219"/>
    <cellStyle name="20% - Accent4 16" xfId="220"/>
    <cellStyle name="20% - Accent4 17" xfId="221"/>
    <cellStyle name="20% - Accent4 18" xfId="222"/>
    <cellStyle name="20% - Accent4 19" xfId="223"/>
    <cellStyle name="20% - Accent4 2" xfId="224"/>
    <cellStyle name="20% - Accent4 2 10" xfId="225"/>
    <cellStyle name="20% - Accent4 2 11" xfId="226"/>
    <cellStyle name="20% - Accent4 2 12" xfId="227"/>
    <cellStyle name="20% - Accent4 2 13" xfId="228"/>
    <cellStyle name="20% - Accent4 2 14" xfId="229"/>
    <cellStyle name="20% - Accent4 2 15" xfId="230"/>
    <cellStyle name="20% - Accent4 2 16" xfId="231"/>
    <cellStyle name="20% - Accent4 2 2" xfId="232"/>
    <cellStyle name="20% - Accent4 2 3" xfId="233"/>
    <cellStyle name="20% - Accent4 2 4" xfId="234"/>
    <cellStyle name="20% - Accent4 2 5" xfId="235"/>
    <cellStyle name="20% - Accent4 2 6" xfId="236"/>
    <cellStyle name="20% - Accent4 2 7" xfId="237"/>
    <cellStyle name="20% - Accent4 2 8" xfId="238"/>
    <cellStyle name="20% - Accent4 2 9" xfId="239"/>
    <cellStyle name="20% - Accent4 20" xfId="240"/>
    <cellStyle name="20% - Accent4 21" xfId="241"/>
    <cellStyle name="20% - Accent4 22" xfId="242"/>
    <cellStyle name="20% - Accent4 23" xfId="243"/>
    <cellStyle name="20% - Accent4 24" xfId="244"/>
    <cellStyle name="20% - Accent4 25" xfId="245"/>
    <cellStyle name="20% - Accent4 26" xfId="246"/>
    <cellStyle name="20% - Accent4 27" xfId="247"/>
    <cellStyle name="20% - Accent4 28" xfId="248"/>
    <cellStyle name="20% - Accent4 29" xfId="249"/>
    <cellStyle name="20% - Accent4 3" xfId="250"/>
    <cellStyle name="20% - Accent4 3 2" xfId="251"/>
    <cellStyle name="20% - Accent4 3 2 2" xfId="252"/>
    <cellStyle name="20% - Accent4 3 2 2 2" xfId="253"/>
    <cellStyle name="20% - Accent4 3 3" xfId="254"/>
    <cellStyle name="20% - Accent4 30" xfId="255"/>
    <cellStyle name="20% - Accent4 31" xfId="256"/>
    <cellStyle name="20% - Accent4 32" xfId="257"/>
    <cellStyle name="20% - Accent4 33" xfId="258"/>
    <cellStyle name="20% - Accent4 34" xfId="259"/>
    <cellStyle name="20% - Accent4 35" xfId="260"/>
    <cellStyle name="20% - Accent4 36" xfId="261"/>
    <cellStyle name="20% - Accent4 37" xfId="262"/>
    <cellStyle name="20% - Accent4 38" xfId="263"/>
    <cellStyle name="20% - Accent4 39" xfId="264"/>
    <cellStyle name="20% - Accent4 4" xfId="265"/>
    <cellStyle name="20% - Accent4 4 2" xfId="266"/>
    <cellStyle name="20% - Accent4 40" xfId="267"/>
    <cellStyle name="20% - Accent4 41" xfId="268"/>
    <cellStyle name="20% - Accent4 42" xfId="269"/>
    <cellStyle name="20% - Accent4 43" xfId="270"/>
    <cellStyle name="20% - Accent4 44" xfId="271"/>
    <cellStyle name="20% - Accent4 5" xfId="272"/>
    <cellStyle name="20% - Accent4 5 2" xfId="273"/>
    <cellStyle name="20% - Accent4 6" xfId="274"/>
    <cellStyle name="20% - Accent4 6 2" xfId="275"/>
    <cellStyle name="20% - Accent4 7" xfId="276"/>
    <cellStyle name="20% - Accent4 7 2" xfId="277"/>
    <cellStyle name="20% - Accent4 8" xfId="278"/>
    <cellStyle name="20% - Accent4 8 2" xfId="279"/>
    <cellStyle name="20% - Accent4 9" xfId="280"/>
    <cellStyle name="20% - Accent4 9 2" xfId="281"/>
    <cellStyle name="20% - Accent5 10" xfId="282"/>
    <cellStyle name="20% - Accent5 10 2" xfId="283"/>
    <cellStyle name="20% - Accent5 11" xfId="284"/>
    <cellStyle name="20% - Accent5 11 2" xfId="285"/>
    <cellStyle name="20% - Accent5 12" xfId="286"/>
    <cellStyle name="20% - Accent5 13" xfId="287"/>
    <cellStyle name="20% - Accent5 14" xfId="288"/>
    <cellStyle name="20% - Accent5 15" xfId="289"/>
    <cellStyle name="20% - Accent5 16" xfId="290"/>
    <cellStyle name="20% - Accent5 17" xfId="291"/>
    <cellStyle name="20% - Accent5 18" xfId="292"/>
    <cellStyle name="20% - Accent5 19" xfId="293"/>
    <cellStyle name="20% - Accent5 2" xfId="294"/>
    <cellStyle name="20% - Accent5 2 10" xfId="295"/>
    <cellStyle name="20% - Accent5 2 11" xfId="296"/>
    <cellStyle name="20% - Accent5 2 12" xfId="297"/>
    <cellStyle name="20% - Accent5 2 13" xfId="298"/>
    <cellStyle name="20% - Accent5 2 14" xfId="299"/>
    <cellStyle name="20% - Accent5 2 15" xfId="300"/>
    <cellStyle name="20% - Accent5 2 2" xfId="301"/>
    <cellStyle name="20% - Accent5 2 3" xfId="302"/>
    <cellStyle name="20% - Accent5 2 4" xfId="303"/>
    <cellStyle name="20% - Accent5 2 5" xfId="304"/>
    <cellStyle name="20% - Accent5 2 6" xfId="305"/>
    <cellStyle name="20% - Accent5 2 7" xfId="306"/>
    <cellStyle name="20% - Accent5 2 8" xfId="307"/>
    <cellStyle name="20% - Accent5 2 9" xfId="308"/>
    <cellStyle name="20% - Accent5 20" xfId="309"/>
    <cellStyle name="20% - Accent5 21" xfId="310"/>
    <cellStyle name="20% - Accent5 22" xfId="311"/>
    <cellStyle name="20% - Accent5 23" xfId="312"/>
    <cellStyle name="20% - Accent5 24" xfId="313"/>
    <cellStyle name="20% - Accent5 25" xfId="314"/>
    <cellStyle name="20% - Accent5 26" xfId="315"/>
    <cellStyle name="20% - Accent5 27" xfId="316"/>
    <cellStyle name="20% - Accent5 28" xfId="317"/>
    <cellStyle name="20% - Accent5 29" xfId="318"/>
    <cellStyle name="20% - Accent5 3" xfId="319"/>
    <cellStyle name="20% - Accent5 3 2" xfId="320"/>
    <cellStyle name="20% - Accent5 30" xfId="321"/>
    <cellStyle name="20% - Accent5 31" xfId="322"/>
    <cellStyle name="20% - Accent5 32" xfId="323"/>
    <cellStyle name="20% - Accent5 33" xfId="324"/>
    <cellStyle name="20% - Accent5 34" xfId="325"/>
    <cellStyle name="20% - Accent5 35" xfId="326"/>
    <cellStyle name="20% - Accent5 36" xfId="327"/>
    <cellStyle name="20% - Accent5 37" xfId="328"/>
    <cellStyle name="20% - Accent5 38" xfId="329"/>
    <cellStyle name="20% - Accent5 39" xfId="330"/>
    <cellStyle name="20% - Accent5 4" xfId="331"/>
    <cellStyle name="20% - Accent5 40" xfId="332"/>
    <cellStyle name="20% - Accent5 41" xfId="333"/>
    <cellStyle name="20% - Accent5 42" xfId="334"/>
    <cellStyle name="20% - Accent5 43" xfId="335"/>
    <cellStyle name="20% - Accent5 44" xfId="336"/>
    <cellStyle name="20% - Accent5 5" xfId="337"/>
    <cellStyle name="20% - Accent5 6" xfId="338"/>
    <cellStyle name="20% - Accent5 7" xfId="339"/>
    <cellStyle name="20% - Accent5 8" xfId="340"/>
    <cellStyle name="20% - Accent5 9" xfId="341"/>
    <cellStyle name="20% - Accent5 9 2" xfId="342"/>
    <cellStyle name="20% - Accent6 10" xfId="343"/>
    <cellStyle name="20% - Accent6 10 2" xfId="344"/>
    <cellStyle name="20% - Accent6 11" xfId="345"/>
    <cellStyle name="20% - Accent6 11 2" xfId="346"/>
    <cellStyle name="20% - Accent6 12" xfId="347"/>
    <cellStyle name="20% - Accent6 13" xfId="348"/>
    <cellStyle name="20% - Accent6 14" xfId="349"/>
    <cellStyle name="20% - Accent6 15" xfId="350"/>
    <cellStyle name="20% - Accent6 16" xfId="351"/>
    <cellStyle name="20% - Accent6 17" xfId="352"/>
    <cellStyle name="20% - Accent6 18" xfId="353"/>
    <cellStyle name="20% - Accent6 19" xfId="354"/>
    <cellStyle name="20% - Accent6 2" xfId="355"/>
    <cellStyle name="20% - Accent6 2 10" xfId="356"/>
    <cellStyle name="20% - Accent6 2 11" xfId="357"/>
    <cellStyle name="20% - Accent6 2 12" xfId="358"/>
    <cellStyle name="20% - Accent6 2 13" xfId="359"/>
    <cellStyle name="20% - Accent6 2 14" xfId="360"/>
    <cellStyle name="20% - Accent6 2 15" xfId="361"/>
    <cellStyle name="20% - Accent6 2 16" xfId="362"/>
    <cellStyle name="20% - Accent6 2 2" xfId="363"/>
    <cellStyle name="20% - Accent6 2 3" xfId="364"/>
    <cellStyle name="20% - Accent6 2 4" xfId="365"/>
    <cellStyle name="20% - Accent6 2 5" xfId="366"/>
    <cellStyle name="20% - Accent6 2 6" xfId="367"/>
    <cellStyle name="20% - Accent6 2 7" xfId="368"/>
    <cellStyle name="20% - Accent6 2 8" xfId="369"/>
    <cellStyle name="20% - Accent6 2 9" xfId="370"/>
    <cellStyle name="20% - Accent6 20" xfId="371"/>
    <cellStyle name="20% - Accent6 21" xfId="372"/>
    <cellStyle name="20% - Accent6 22" xfId="373"/>
    <cellStyle name="20% - Accent6 23" xfId="374"/>
    <cellStyle name="20% - Accent6 24" xfId="375"/>
    <cellStyle name="20% - Accent6 25" xfId="376"/>
    <cellStyle name="20% - Accent6 26" xfId="377"/>
    <cellStyle name="20% - Accent6 27" xfId="378"/>
    <cellStyle name="20% - Accent6 28" xfId="379"/>
    <cellStyle name="20% - Accent6 29" xfId="380"/>
    <cellStyle name="20% - Accent6 3" xfId="381"/>
    <cellStyle name="20% - Accent6 3 2" xfId="382"/>
    <cellStyle name="20% - Accent6 3 2 2" xfId="383"/>
    <cellStyle name="20% - Accent6 3 2 2 2" xfId="384"/>
    <cellStyle name="20% - Accent6 3 3" xfId="385"/>
    <cellStyle name="20% - Accent6 30" xfId="386"/>
    <cellStyle name="20% - Accent6 31" xfId="387"/>
    <cellStyle name="20% - Accent6 32" xfId="388"/>
    <cellStyle name="20% - Accent6 33" xfId="389"/>
    <cellStyle name="20% - Accent6 34" xfId="390"/>
    <cellStyle name="20% - Accent6 35" xfId="391"/>
    <cellStyle name="20% - Accent6 36" xfId="392"/>
    <cellStyle name="20% - Accent6 37" xfId="393"/>
    <cellStyle name="20% - Accent6 38" xfId="394"/>
    <cellStyle name="20% - Accent6 39" xfId="395"/>
    <cellStyle name="20% - Accent6 4" xfId="396"/>
    <cellStyle name="20% - Accent6 4 2" xfId="397"/>
    <cellStyle name="20% - Accent6 40" xfId="398"/>
    <cellStyle name="20% - Accent6 41" xfId="399"/>
    <cellStyle name="20% - Accent6 42" xfId="400"/>
    <cellStyle name="20% - Accent6 43" xfId="401"/>
    <cellStyle name="20% - Accent6 44" xfId="402"/>
    <cellStyle name="20% - Accent6 44 2" xfId="403"/>
    <cellStyle name="20% - Accent6 45" xfId="404"/>
    <cellStyle name="20% - Accent6 5" xfId="405"/>
    <cellStyle name="20% - Accent6 5 2" xfId="406"/>
    <cellStyle name="20% - Accent6 6" xfId="407"/>
    <cellStyle name="20% - Accent6 6 2" xfId="408"/>
    <cellStyle name="20% - Accent6 7" xfId="409"/>
    <cellStyle name="20% - Accent6 7 2" xfId="410"/>
    <cellStyle name="20% - Accent6 8" xfId="411"/>
    <cellStyle name="20% - Accent6 8 2" xfId="412"/>
    <cellStyle name="20% - Accent6 9" xfId="413"/>
    <cellStyle name="20% - Accent6 9 2" xfId="414"/>
    <cellStyle name="20% - Akzent1" xfId="415"/>
    <cellStyle name="20% - Akzent2" xfId="416"/>
    <cellStyle name="20% - Akzent3" xfId="417"/>
    <cellStyle name="20% - Akzent4" xfId="418"/>
    <cellStyle name="20% - Akzent5" xfId="419"/>
    <cellStyle name="20% - Akzent6" xfId="420"/>
    <cellStyle name="2x indented GHG Textfiels" xfId="421"/>
    <cellStyle name="40% - Accent1 10" xfId="422"/>
    <cellStyle name="40% - Accent1 10 2" xfId="423"/>
    <cellStyle name="40% - Accent1 11" xfId="424"/>
    <cellStyle name="40% - Accent1 11 2" xfId="425"/>
    <cellStyle name="40% - Accent1 12" xfId="426"/>
    <cellStyle name="40% - Accent1 13" xfId="427"/>
    <cellStyle name="40% - Accent1 14" xfId="428"/>
    <cellStyle name="40% - Accent1 15" xfId="429"/>
    <cellStyle name="40% - Accent1 16" xfId="430"/>
    <cellStyle name="40% - Accent1 17" xfId="431"/>
    <cellStyle name="40% - Accent1 18" xfId="432"/>
    <cellStyle name="40% - Accent1 19" xfId="433"/>
    <cellStyle name="40% - Accent1 2" xfId="434"/>
    <cellStyle name="40% - Accent1 2 10" xfId="435"/>
    <cellStyle name="40% - Accent1 2 11" xfId="436"/>
    <cellStyle name="40% - Accent1 2 12" xfId="437"/>
    <cellStyle name="40% - Accent1 2 13" xfId="438"/>
    <cellStyle name="40% - Accent1 2 14" xfId="439"/>
    <cellStyle name="40% - Accent1 2 15" xfId="440"/>
    <cellStyle name="40% - Accent1 2 16" xfId="441"/>
    <cellStyle name="40% - Accent1 2 2" xfId="442"/>
    <cellStyle name="40% - Accent1 2 3" xfId="443"/>
    <cellStyle name="40% - Accent1 2 4" xfId="444"/>
    <cellStyle name="40% - Accent1 2 5" xfId="445"/>
    <cellStyle name="40% - Accent1 2 6" xfId="446"/>
    <cellStyle name="40% - Accent1 2 7" xfId="447"/>
    <cellStyle name="40% - Accent1 2 8" xfId="448"/>
    <cellStyle name="40% - Accent1 2 9" xfId="449"/>
    <cellStyle name="40% - Accent1 20" xfId="450"/>
    <cellStyle name="40% - Accent1 21" xfId="451"/>
    <cellStyle name="40% - Accent1 22" xfId="452"/>
    <cellStyle name="40% - Accent1 23" xfId="453"/>
    <cellStyle name="40% - Accent1 24" xfId="454"/>
    <cellStyle name="40% - Accent1 25" xfId="455"/>
    <cellStyle name="40% - Accent1 26" xfId="456"/>
    <cellStyle name="40% - Accent1 27" xfId="457"/>
    <cellStyle name="40% - Accent1 28" xfId="458"/>
    <cellStyle name="40% - Accent1 29" xfId="459"/>
    <cellStyle name="40% - Accent1 3" xfId="460"/>
    <cellStyle name="40% - Accent1 3 2" xfId="461"/>
    <cellStyle name="40% - Accent1 3 2 2" xfId="462"/>
    <cellStyle name="40% - Accent1 3 2 2 2" xfId="463"/>
    <cellStyle name="40% - Accent1 3 3" xfId="464"/>
    <cellStyle name="40% - Accent1 30" xfId="465"/>
    <cellStyle name="40% - Accent1 31" xfId="466"/>
    <cellStyle name="40% - Accent1 32" xfId="467"/>
    <cellStyle name="40% - Accent1 33" xfId="468"/>
    <cellStyle name="40% - Accent1 34" xfId="469"/>
    <cellStyle name="40% - Accent1 35" xfId="470"/>
    <cellStyle name="40% - Accent1 36" xfId="471"/>
    <cellStyle name="40% - Accent1 37" xfId="472"/>
    <cellStyle name="40% - Accent1 38" xfId="473"/>
    <cellStyle name="40% - Accent1 39" xfId="474"/>
    <cellStyle name="40% - Accent1 4" xfId="475"/>
    <cellStyle name="40% - Accent1 4 2" xfId="476"/>
    <cellStyle name="40% - Accent1 40" xfId="477"/>
    <cellStyle name="40% - Accent1 41" xfId="478"/>
    <cellStyle name="40% - Accent1 42" xfId="479"/>
    <cellStyle name="40% - Accent1 43" xfId="480"/>
    <cellStyle name="40% - Accent1 44" xfId="481"/>
    <cellStyle name="40% - Accent1 5" xfId="482"/>
    <cellStyle name="40% - Accent1 5 2" xfId="483"/>
    <cellStyle name="40% - Accent1 6" xfId="484"/>
    <cellStyle name="40% - Accent1 6 2" xfId="485"/>
    <cellStyle name="40% - Accent1 7" xfId="486"/>
    <cellStyle name="40% - Accent1 7 2" xfId="487"/>
    <cellStyle name="40% - Accent1 8" xfId="488"/>
    <cellStyle name="40% - Accent1 8 2" xfId="489"/>
    <cellStyle name="40% - Accent1 9" xfId="490"/>
    <cellStyle name="40% - Accent1 9 2" xfId="491"/>
    <cellStyle name="40% - Accent2 10" xfId="492"/>
    <cellStyle name="40% - Accent2 10 2" xfId="493"/>
    <cellStyle name="40% - Accent2 11" xfId="494"/>
    <cellStyle name="40% - Accent2 11 2" xfId="495"/>
    <cellStyle name="40% - Accent2 12" xfId="496"/>
    <cellStyle name="40% - Accent2 13" xfId="497"/>
    <cellStyle name="40% - Accent2 14" xfId="498"/>
    <cellStyle name="40% - Accent2 15" xfId="499"/>
    <cellStyle name="40% - Accent2 16" xfId="500"/>
    <cellStyle name="40% - Accent2 17" xfId="501"/>
    <cellStyle name="40% - Accent2 18" xfId="502"/>
    <cellStyle name="40% - Accent2 19" xfId="503"/>
    <cellStyle name="40% - Accent2 2" xfId="504"/>
    <cellStyle name="40% - Accent2 2 10" xfId="505"/>
    <cellStyle name="40% - Accent2 2 11" xfId="506"/>
    <cellStyle name="40% - Accent2 2 12" xfId="507"/>
    <cellStyle name="40% - Accent2 2 13" xfId="508"/>
    <cellStyle name="40% - Accent2 2 14" xfId="509"/>
    <cellStyle name="40% - Accent2 2 15" xfId="510"/>
    <cellStyle name="40% - Accent2 2 2" xfId="511"/>
    <cellStyle name="40% - Accent2 2 3" xfId="512"/>
    <cellStyle name="40% - Accent2 2 4" xfId="513"/>
    <cellStyle name="40% - Accent2 2 5" xfId="514"/>
    <cellStyle name="40% - Accent2 2 6" xfId="515"/>
    <cellStyle name="40% - Accent2 2 7" xfId="516"/>
    <cellStyle name="40% - Accent2 2 8" xfId="517"/>
    <cellStyle name="40% - Accent2 2 9" xfId="518"/>
    <cellStyle name="40% - Accent2 20" xfId="519"/>
    <cellStyle name="40% - Accent2 21" xfId="520"/>
    <cellStyle name="40% - Accent2 22" xfId="521"/>
    <cellStyle name="40% - Accent2 23" xfId="522"/>
    <cellStyle name="40% - Accent2 24" xfId="523"/>
    <cellStyle name="40% - Accent2 25" xfId="524"/>
    <cellStyle name="40% - Accent2 26" xfId="525"/>
    <cellStyle name="40% - Accent2 27" xfId="526"/>
    <cellStyle name="40% - Accent2 28" xfId="527"/>
    <cellStyle name="40% - Accent2 29" xfId="528"/>
    <cellStyle name="40% - Accent2 3" xfId="529"/>
    <cellStyle name="40% - Accent2 3 2" xfId="530"/>
    <cellStyle name="40% - Accent2 30" xfId="531"/>
    <cellStyle name="40% - Accent2 31" xfId="532"/>
    <cellStyle name="40% - Accent2 32" xfId="533"/>
    <cellStyle name="40% - Accent2 33" xfId="534"/>
    <cellStyle name="40% - Accent2 34" xfId="535"/>
    <cellStyle name="40% - Accent2 35" xfId="536"/>
    <cellStyle name="40% - Accent2 36" xfId="537"/>
    <cellStyle name="40% - Accent2 37" xfId="538"/>
    <cellStyle name="40% - Accent2 38" xfId="539"/>
    <cellStyle name="40% - Accent2 39" xfId="540"/>
    <cellStyle name="40% - Accent2 4" xfId="541"/>
    <cellStyle name="40% - Accent2 40" xfId="542"/>
    <cellStyle name="40% - Accent2 41" xfId="543"/>
    <cellStyle name="40% - Accent2 42" xfId="544"/>
    <cellStyle name="40% - Accent2 43" xfId="545"/>
    <cellStyle name="40% - Accent2 44" xfId="546"/>
    <cellStyle name="40% - Accent2 5" xfId="547"/>
    <cellStyle name="40% - Accent2 6" xfId="548"/>
    <cellStyle name="40% - Accent2 7" xfId="549"/>
    <cellStyle name="40% - Accent2 8" xfId="550"/>
    <cellStyle name="40% - Accent2 9" xfId="551"/>
    <cellStyle name="40% - Accent2 9 2" xfId="552"/>
    <cellStyle name="40% - Accent3 10" xfId="553"/>
    <cellStyle name="40% - Accent3 10 2" xfId="554"/>
    <cellStyle name="40% - Accent3 11" xfId="555"/>
    <cellStyle name="40% - Accent3 11 2" xfId="556"/>
    <cellStyle name="40% - Accent3 12" xfId="557"/>
    <cellStyle name="40% - Accent3 13" xfId="558"/>
    <cellStyle name="40% - Accent3 14" xfId="559"/>
    <cellStyle name="40% - Accent3 15" xfId="560"/>
    <cellStyle name="40% - Accent3 16" xfId="561"/>
    <cellStyle name="40% - Accent3 17" xfId="562"/>
    <cellStyle name="40% - Accent3 18" xfId="563"/>
    <cellStyle name="40% - Accent3 19" xfId="564"/>
    <cellStyle name="40% - Accent3 2" xfId="565"/>
    <cellStyle name="40% - Accent3 2 10" xfId="566"/>
    <cellStyle name="40% - Accent3 2 11" xfId="567"/>
    <cellStyle name="40% - Accent3 2 12" xfId="568"/>
    <cellStyle name="40% - Accent3 2 13" xfId="569"/>
    <cellStyle name="40% - Accent3 2 14" xfId="570"/>
    <cellStyle name="40% - Accent3 2 15" xfId="571"/>
    <cellStyle name="40% - Accent3 2 16" xfId="572"/>
    <cellStyle name="40% - Accent3 2 2" xfId="573"/>
    <cellStyle name="40% - Accent3 2 3" xfId="574"/>
    <cellStyle name="40% - Accent3 2 4" xfId="575"/>
    <cellStyle name="40% - Accent3 2 5" xfId="576"/>
    <cellStyle name="40% - Accent3 2 6" xfId="577"/>
    <cellStyle name="40% - Accent3 2 7" xfId="578"/>
    <cellStyle name="40% - Accent3 2 8" xfId="579"/>
    <cellStyle name="40% - Accent3 2 9" xfId="580"/>
    <cellStyle name="40% - Accent3 20" xfId="581"/>
    <cellStyle name="40% - Accent3 21" xfId="582"/>
    <cellStyle name="40% - Accent3 22" xfId="583"/>
    <cellStyle name="40% - Accent3 23" xfId="584"/>
    <cellStyle name="40% - Accent3 24" xfId="585"/>
    <cellStyle name="40% - Accent3 25" xfId="586"/>
    <cellStyle name="40% - Accent3 26" xfId="587"/>
    <cellStyle name="40% - Accent3 27" xfId="588"/>
    <cellStyle name="40% - Accent3 28" xfId="589"/>
    <cellStyle name="40% - Accent3 29" xfId="590"/>
    <cellStyle name="40% - Accent3 3" xfId="591"/>
    <cellStyle name="40% - Accent3 3 2" xfId="592"/>
    <cellStyle name="40% - Accent3 3 2 2" xfId="593"/>
    <cellStyle name="40% - Accent3 3 2 2 2" xfId="594"/>
    <cellStyle name="40% - Accent3 3 3" xfId="595"/>
    <cellStyle name="40% - Accent3 30" xfId="596"/>
    <cellStyle name="40% - Accent3 31" xfId="597"/>
    <cellStyle name="40% - Accent3 32" xfId="598"/>
    <cellStyle name="40% - Accent3 33" xfId="599"/>
    <cellStyle name="40% - Accent3 34" xfId="600"/>
    <cellStyle name="40% - Accent3 35" xfId="601"/>
    <cellStyle name="40% - Accent3 36" xfId="602"/>
    <cellStyle name="40% - Accent3 37" xfId="603"/>
    <cellStyle name="40% - Accent3 38" xfId="604"/>
    <cellStyle name="40% - Accent3 39" xfId="605"/>
    <cellStyle name="40% - Accent3 4" xfId="606"/>
    <cellStyle name="40% - Accent3 4 2" xfId="607"/>
    <cellStyle name="40% - Accent3 40" xfId="608"/>
    <cellStyle name="40% - Accent3 41" xfId="609"/>
    <cellStyle name="40% - Accent3 42" xfId="610"/>
    <cellStyle name="40% - Accent3 43" xfId="611"/>
    <cellStyle name="40% - Accent3 44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3" xfId="628"/>
    <cellStyle name="40% - Accent4 14" xfId="629"/>
    <cellStyle name="40% - Accent4 15" xfId="630"/>
    <cellStyle name="40% - Accent4 16" xfId="631"/>
    <cellStyle name="40% - Accent4 17" xfId="632"/>
    <cellStyle name="40% - Accent4 18" xfId="633"/>
    <cellStyle name="40% - Accent4 19" xfId="634"/>
    <cellStyle name="40% - Accent4 2" xfId="635"/>
    <cellStyle name="40% - Accent4 2 10" xfId="636"/>
    <cellStyle name="40% - Accent4 2 11" xfId="637"/>
    <cellStyle name="40% - Accent4 2 12" xfId="638"/>
    <cellStyle name="40% - Accent4 2 13" xfId="639"/>
    <cellStyle name="40% - Accent4 2 14" xfId="640"/>
    <cellStyle name="40% - Accent4 2 15" xfId="641"/>
    <cellStyle name="40% - Accent4 2 16" xfId="642"/>
    <cellStyle name="40% - Accent4 2 2" xfId="643"/>
    <cellStyle name="40% - Accent4 2 3" xfId="644"/>
    <cellStyle name="40% - Accent4 2 4" xfId="645"/>
    <cellStyle name="40% - Accent4 2 5" xfId="646"/>
    <cellStyle name="40% - Accent4 2 6" xfId="647"/>
    <cellStyle name="40% - Accent4 2 7" xfId="648"/>
    <cellStyle name="40% - Accent4 2 8" xfId="649"/>
    <cellStyle name="40% - Accent4 2 9" xfId="650"/>
    <cellStyle name="40% - Accent4 20" xfId="651"/>
    <cellStyle name="40% - Accent4 21" xfId="652"/>
    <cellStyle name="40% - Accent4 22" xfId="653"/>
    <cellStyle name="40% - Accent4 23" xfId="654"/>
    <cellStyle name="40% - Accent4 24" xfId="655"/>
    <cellStyle name="40% - Accent4 25" xfId="656"/>
    <cellStyle name="40% - Accent4 26" xfId="657"/>
    <cellStyle name="40% - Accent4 27" xfId="658"/>
    <cellStyle name="40% - Accent4 28" xfId="659"/>
    <cellStyle name="40% - Accent4 29" xfId="660"/>
    <cellStyle name="40% - Accent4 3" xfId="661"/>
    <cellStyle name="40% - Accent4 3 2" xfId="662"/>
    <cellStyle name="40% - Accent4 3 2 2" xfId="663"/>
    <cellStyle name="40% - Accent4 3 2 2 2" xfId="664"/>
    <cellStyle name="40% - Accent4 3 3" xfId="665"/>
    <cellStyle name="40% - Accent4 30" xfId="666"/>
    <cellStyle name="40% - Accent4 31" xfId="667"/>
    <cellStyle name="40% - Accent4 32" xfId="668"/>
    <cellStyle name="40% - Accent4 33" xfId="669"/>
    <cellStyle name="40% - Accent4 34" xfId="670"/>
    <cellStyle name="40% - Accent4 35" xfId="671"/>
    <cellStyle name="40% - Accent4 36" xfId="672"/>
    <cellStyle name="40% - Accent4 37" xfId="673"/>
    <cellStyle name="40% - Accent4 38" xfId="674"/>
    <cellStyle name="40% - Accent4 39" xfId="675"/>
    <cellStyle name="40% - Accent4 4" xfId="676"/>
    <cellStyle name="40% - Accent4 4 2" xfId="677"/>
    <cellStyle name="40% - Accent4 40" xfId="678"/>
    <cellStyle name="40% - Accent4 41" xfId="679"/>
    <cellStyle name="40% - Accent4 42" xfId="680"/>
    <cellStyle name="40% - Accent4 43" xfId="681"/>
    <cellStyle name="40% - Accent4 44" xfId="682"/>
    <cellStyle name="40% - Accent4 5" xfId="683"/>
    <cellStyle name="40% - Accent4 5 2" xfId="684"/>
    <cellStyle name="40% - Accent4 6" xfId="685"/>
    <cellStyle name="40% - Accent4 6 2" xfId="686"/>
    <cellStyle name="40% - Accent4 7" xfId="687"/>
    <cellStyle name="40% - Accent4 7 2" xfId="688"/>
    <cellStyle name="40% - Accent4 8" xfId="689"/>
    <cellStyle name="40% - Accent4 8 2" xfId="690"/>
    <cellStyle name="40% - Accent4 9" xfId="691"/>
    <cellStyle name="40% - Accent4 9 2" xfId="692"/>
    <cellStyle name="40% - Accent5 10" xfId="693"/>
    <cellStyle name="40% - Accent5 10 2" xfId="694"/>
    <cellStyle name="40% - Accent5 11" xfId="695"/>
    <cellStyle name="40% - Accent5 11 2" xfId="696"/>
    <cellStyle name="40% - Accent5 12" xfId="697"/>
    <cellStyle name="40% - Accent5 13" xfId="698"/>
    <cellStyle name="40% - Accent5 14" xfId="699"/>
    <cellStyle name="40% - Accent5 15" xfId="700"/>
    <cellStyle name="40% - Accent5 16" xfId="701"/>
    <cellStyle name="40% - Accent5 17" xfId="702"/>
    <cellStyle name="40% - Accent5 18" xfId="703"/>
    <cellStyle name="40% - Accent5 19" xfId="704"/>
    <cellStyle name="40% - Accent5 2" xfId="705"/>
    <cellStyle name="40% - Accent5 2 10" xfId="706"/>
    <cellStyle name="40% - Accent5 2 11" xfId="707"/>
    <cellStyle name="40% - Accent5 2 12" xfId="708"/>
    <cellStyle name="40% - Accent5 2 13" xfId="709"/>
    <cellStyle name="40% - Accent5 2 14" xfId="710"/>
    <cellStyle name="40% - Accent5 2 15" xfId="711"/>
    <cellStyle name="40% - Accent5 2 16" xfId="712"/>
    <cellStyle name="40% - Accent5 2 2" xfId="713"/>
    <cellStyle name="40% - Accent5 2 3" xfId="714"/>
    <cellStyle name="40% - Accent5 2 4" xfId="715"/>
    <cellStyle name="40% - Accent5 2 5" xfId="716"/>
    <cellStyle name="40% - Accent5 2 6" xfId="717"/>
    <cellStyle name="40% - Accent5 2 7" xfId="718"/>
    <cellStyle name="40% - Accent5 2 8" xfId="719"/>
    <cellStyle name="40% - Accent5 2 9" xfId="720"/>
    <cellStyle name="40% - Accent5 20" xfId="721"/>
    <cellStyle name="40% - Accent5 21" xfId="722"/>
    <cellStyle name="40% - Accent5 22" xfId="723"/>
    <cellStyle name="40% - Accent5 23" xfId="724"/>
    <cellStyle name="40% - Accent5 24" xfId="725"/>
    <cellStyle name="40% - Accent5 25" xfId="726"/>
    <cellStyle name="40% - Accent5 26" xfId="727"/>
    <cellStyle name="40% - Accent5 27" xfId="728"/>
    <cellStyle name="40% - Accent5 28" xfId="729"/>
    <cellStyle name="40% - Accent5 29" xfId="730"/>
    <cellStyle name="40% - Accent5 3" xfId="731"/>
    <cellStyle name="40% - Accent5 3 2" xfId="732"/>
    <cellStyle name="40% - Accent5 3 2 2" xfId="733"/>
    <cellStyle name="40% - Accent5 3 2 2 2" xfId="734"/>
    <cellStyle name="40% - Accent5 3 3" xfId="735"/>
    <cellStyle name="40% - Accent5 30" xfId="736"/>
    <cellStyle name="40% - Accent5 31" xfId="737"/>
    <cellStyle name="40% - Accent5 32" xfId="738"/>
    <cellStyle name="40% - Accent5 33" xfId="739"/>
    <cellStyle name="40% - Accent5 34" xfId="740"/>
    <cellStyle name="40% - Accent5 35" xfId="741"/>
    <cellStyle name="40% - Accent5 36" xfId="742"/>
    <cellStyle name="40% - Accent5 37" xfId="743"/>
    <cellStyle name="40% - Accent5 38" xfId="744"/>
    <cellStyle name="40% - Accent5 39" xfId="745"/>
    <cellStyle name="40% - Accent5 4" xfId="746"/>
    <cellStyle name="40% - Accent5 4 2" xfId="747"/>
    <cellStyle name="40% - Accent5 40" xfId="748"/>
    <cellStyle name="40% - Accent5 41" xfId="749"/>
    <cellStyle name="40% - Accent5 42" xfId="750"/>
    <cellStyle name="40% - Accent5 43" xfId="751"/>
    <cellStyle name="40% - Accent5 44" xfId="752"/>
    <cellStyle name="40% - Accent5 5" xfId="753"/>
    <cellStyle name="40% - Accent5 5 2" xfId="754"/>
    <cellStyle name="40% - Accent5 6" xfId="755"/>
    <cellStyle name="40% - Accent5 6 2" xfId="756"/>
    <cellStyle name="40% - Accent5 7" xfId="757"/>
    <cellStyle name="40% - Accent5 7 2" xfId="758"/>
    <cellStyle name="40% - Accent5 8" xfId="759"/>
    <cellStyle name="40% - Accent5 8 2" xfId="760"/>
    <cellStyle name="40% - Accent5 9" xfId="761"/>
    <cellStyle name="40% - Accent5 9 2" xfId="762"/>
    <cellStyle name="40% - Accent6 10" xfId="763"/>
    <cellStyle name="40% - Accent6 10 2" xfId="764"/>
    <cellStyle name="40% - Accent6 11" xfId="765"/>
    <cellStyle name="40% - Accent6 11 2" xfId="766"/>
    <cellStyle name="40% - Accent6 12" xfId="767"/>
    <cellStyle name="40% - Accent6 13" xfId="768"/>
    <cellStyle name="40% - Accent6 14" xfId="769"/>
    <cellStyle name="40% - Accent6 15" xfId="770"/>
    <cellStyle name="40% - Accent6 16" xfId="771"/>
    <cellStyle name="40% - Accent6 17" xfId="772"/>
    <cellStyle name="40% - Accent6 18" xfId="773"/>
    <cellStyle name="40% - Accent6 19" xfId="774"/>
    <cellStyle name="40% - Accent6 2" xfId="775"/>
    <cellStyle name="40% - Accent6 2 10" xfId="776"/>
    <cellStyle name="40% - Accent6 2 11" xfId="777"/>
    <cellStyle name="40% - Accent6 2 12" xfId="778"/>
    <cellStyle name="40% - Accent6 2 13" xfId="779"/>
    <cellStyle name="40% - Accent6 2 14" xfId="780"/>
    <cellStyle name="40% - Accent6 2 15" xfId="781"/>
    <cellStyle name="40% - Accent6 2 16" xfId="782"/>
    <cellStyle name="40% - Accent6 2 2" xfId="783"/>
    <cellStyle name="40% - Accent6 2 3" xfId="784"/>
    <cellStyle name="40% - Accent6 2 4" xfId="785"/>
    <cellStyle name="40% - Accent6 2 5" xfId="786"/>
    <cellStyle name="40% - Accent6 2 6" xfId="787"/>
    <cellStyle name="40% - Accent6 2 7" xfId="788"/>
    <cellStyle name="40% - Accent6 2 8" xfId="789"/>
    <cellStyle name="40% - Accent6 2 9" xfId="790"/>
    <cellStyle name="40% - Accent6 20" xfId="791"/>
    <cellStyle name="40% - Accent6 21" xfId="792"/>
    <cellStyle name="40% - Accent6 22" xfId="793"/>
    <cellStyle name="40% - Accent6 23" xfId="794"/>
    <cellStyle name="40% - Accent6 24" xfId="795"/>
    <cellStyle name="40% - Accent6 25" xfId="796"/>
    <cellStyle name="40% - Accent6 26" xfId="797"/>
    <cellStyle name="40% - Accent6 27" xfId="798"/>
    <cellStyle name="40% - Accent6 28" xfId="799"/>
    <cellStyle name="40% - Accent6 29" xfId="800"/>
    <cellStyle name="40% - Accent6 3" xfId="801"/>
    <cellStyle name="40% - Accent6 3 2" xfId="802"/>
    <cellStyle name="40% - Accent6 3 2 2" xfId="803"/>
    <cellStyle name="40% - Accent6 3 2 2 2" xfId="804"/>
    <cellStyle name="40% - Accent6 3 3" xfId="805"/>
    <cellStyle name="40% - Accent6 30" xfId="806"/>
    <cellStyle name="40% - Accent6 31" xfId="807"/>
    <cellStyle name="40% - Accent6 32" xfId="808"/>
    <cellStyle name="40% - Accent6 33" xfId="809"/>
    <cellStyle name="40% - Accent6 34" xfId="810"/>
    <cellStyle name="40% - Accent6 35" xfId="811"/>
    <cellStyle name="40% - Accent6 36" xfId="812"/>
    <cellStyle name="40% - Accent6 37" xfId="813"/>
    <cellStyle name="40% - Accent6 38" xfId="814"/>
    <cellStyle name="40% - Accent6 39" xfId="815"/>
    <cellStyle name="40% - Accent6 4" xfId="816"/>
    <cellStyle name="40% - Accent6 4 2" xfId="817"/>
    <cellStyle name="40% - Accent6 40" xfId="818"/>
    <cellStyle name="40% - Accent6 41" xfId="819"/>
    <cellStyle name="40% - Accent6 42" xfId="820"/>
    <cellStyle name="40% - Accent6 43" xfId="821"/>
    <cellStyle name="40% - Accent6 44" xfId="822"/>
    <cellStyle name="40% - Accent6 5" xfId="823"/>
    <cellStyle name="40% - Accent6 5 2" xfId="824"/>
    <cellStyle name="40% - Accent6 6" xfId="825"/>
    <cellStyle name="40% - Accent6 6 2" xfId="826"/>
    <cellStyle name="40% - Accent6 7" xfId="827"/>
    <cellStyle name="40% - Accent6 7 2" xfId="828"/>
    <cellStyle name="40% - Accent6 8" xfId="829"/>
    <cellStyle name="40% - Accent6 8 2" xfId="830"/>
    <cellStyle name="40% - Accent6 9" xfId="831"/>
    <cellStyle name="40% - Accent6 9 2" xfId="832"/>
    <cellStyle name="40% - Akzent1" xfId="833"/>
    <cellStyle name="40% - Akzent2" xfId="834"/>
    <cellStyle name="40% - Akzent3" xfId="835"/>
    <cellStyle name="40% - Akzent4" xfId="836"/>
    <cellStyle name="40% - Akzent5" xfId="837"/>
    <cellStyle name="40% - Akzent6" xfId="838"/>
    <cellStyle name="5x indented GHG Textfiels" xfId="839"/>
    <cellStyle name="60% - Accent1 10" xfId="840"/>
    <cellStyle name="60% - Accent1 11" xfId="841"/>
    <cellStyle name="60% - Accent1 12" xfId="842"/>
    <cellStyle name="60% - Accent1 13" xfId="843"/>
    <cellStyle name="60% - Accent1 14" xfId="844"/>
    <cellStyle name="60% - Accent1 15" xfId="845"/>
    <cellStyle name="60% - Accent1 16" xfId="846"/>
    <cellStyle name="60% - Accent1 17" xfId="847"/>
    <cellStyle name="60% - Accent1 18" xfId="848"/>
    <cellStyle name="60% - Accent1 19" xfId="849"/>
    <cellStyle name="60% - Accent1 2" xfId="850"/>
    <cellStyle name="60% - Accent1 2 10" xfId="851"/>
    <cellStyle name="60% - Accent1 2 11" xfId="852"/>
    <cellStyle name="60% - Accent1 2 2" xfId="853"/>
    <cellStyle name="60% - Accent1 2 3" xfId="854"/>
    <cellStyle name="60% - Accent1 2 4" xfId="855"/>
    <cellStyle name="60% - Accent1 2 5" xfId="856"/>
    <cellStyle name="60% - Accent1 2 6" xfId="857"/>
    <cellStyle name="60% - Accent1 2 7" xfId="858"/>
    <cellStyle name="60% - Accent1 2 8" xfId="859"/>
    <cellStyle name="60% - Accent1 2 9" xfId="860"/>
    <cellStyle name="60% - Accent1 20" xfId="861"/>
    <cellStyle name="60% - Accent1 21" xfId="862"/>
    <cellStyle name="60% - Accent1 22" xfId="863"/>
    <cellStyle name="60% - Accent1 23" xfId="864"/>
    <cellStyle name="60% - Accent1 24" xfId="865"/>
    <cellStyle name="60% - Accent1 25" xfId="866"/>
    <cellStyle name="60% - Accent1 26" xfId="867"/>
    <cellStyle name="60% - Accent1 27" xfId="868"/>
    <cellStyle name="60% - Accent1 28" xfId="869"/>
    <cellStyle name="60% - Accent1 29" xfId="870"/>
    <cellStyle name="60% - Accent1 3" xfId="871"/>
    <cellStyle name="60% - Accent1 3 2" xfId="872"/>
    <cellStyle name="60% - Accent1 3 2 2" xfId="873"/>
    <cellStyle name="60% - Accent1 3 2 2 2" xfId="874"/>
    <cellStyle name="60% - Accent1 3 3" xfId="875"/>
    <cellStyle name="60% - Accent1 30" xfId="876"/>
    <cellStyle name="60% - Accent1 31" xfId="877"/>
    <cellStyle name="60% - Accent1 32" xfId="878"/>
    <cellStyle name="60% - Accent1 33" xfId="879"/>
    <cellStyle name="60% - Accent1 34" xfId="880"/>
    <cellStyle name="60% - Accent1 35" xfId="881"/>
    <cellStyle name="60% - Accent1 36" xfId="882"/>
    <cellStyle name="60% - Accent1 37" xfId="883"/>
    <cellStyle name="60% - Accent1 38" xfId="884"/>
    <cellStyle name="60% - Accent1 39" xfId="885"/>
    <cellStyle name="60% - Accent1 4" xfId="886"/>
    <cellStyle name="60% - Accent1 4 2" xfId="887"/>
    <cellStyle name="60% - Accent1 40" xfId="888"/>
    <cellStyle name="60% - Accent1 41" xfId="889"/>
    <cellStyle name="60% - Accent1 42" xfId="890"/>
    <cellStyle name="60% - Accent1 43" xfId="891"/>
    <cellStyle name="60% - Accent1 44" xfId="892"/>
    <cellStyle name="60% - Accent1 5" xfId="893"/>
    <cellStyle name="60% - Accent1 5 2" xfId="894"/>
    <cellStyle name="60% - Accent1 6" xfId="895"/>
    <cellStyle name="60% - Accent1 6 2" xfId="896"/>
    <cellStyle name="60% - Accent1 7" xfId="897"/>
    <cellStyle name="60% - Accent1 8" xfId="898"/>
    <cellStyle name="60% - Accent1 9" xfId="899"/>
    <cellStyle name="60% - Accent2 10" xfId="900"/>
    <cellStyle name="60% - Accent2 11" xfId="901"/>
    <cellStyle name="60% - Accent2 12" xfId="902"/>
    <cellStyle name="60% - Accent2 13" xfId="903"/>
    <cellStyle name="60% - Accent2 14" xfId="904"/>
    <cellStyle name="60% - Accent2 15" xfId="905"/>
    <cellStyle name="60% - Accent2 16" xfId="906"/>
    <cellStyle name="60% - Accent2 17" xfId="907"/>
    <cellStyle name="60% - Accent2 18" xfId="908"/>
    <cellStyle name="60% - Accent2 19" xfId="909"/>
    <cellStyle name="60% - Accent2 2" xfId="910"/>
    <cellStyle name="60% - Accent2 2 10" xfId="911"/>
    <cellStyle name="60% - Accent2 2 11" xfId="912"/>
    <cellStyle name="60% - Accent2 2 2" xfId="913"/>
    <cellStyle name="60% - Accent2 2 3" xfId="914"/>
    <cellStyle name="60% - Accent2 2 4" xfId="915"/>
    <cellStyle name="60% - Accent2 2 5" xfId="916"/>
    <cellStyle name="60% - Accent2 2 6" xfId="917"/>
    <cellStyle name="60% - Accent2 2 7" xfId="918"/>
    <cellStyle name="60% - Accent2 2 8" xfId="919"/>
    <cellStyle name="60% - Accent2 2 9" xfId="920"/>
    <cellStyle name="60% - Accent2 20" xfId="921"/>
    <cellStyle name="60% - Accent2 21" xfId="922"/>
    <cellStyle name="60% - Accent2 22" xfId="923"/>
    <cellStyle name="60% - Accent2 23" xfId="924"/>
    <cellStyle name="60% - Accent2 24" xfId="925"/>
    <cellStyle name="60% - Accent2 25" xfId="926"/>
    <cellStyle name="60% - Accent2 26" xfId="927"/>
    <cellStyle name="60% - Accent2 27" xfId="928"/>
    <cellStyle name="60% - Accent2 28" xfId="929"/>
    <cellStyle name="60% - Accent2 29" xfId="930"/>
    <cellStyle name="60% - Accent2 3" xfId="931"/>
    <cellStyle name="60% - Accent2 3 2" xfId="932"/>
    <cellStyle name="60% - Accent2 3 2 2" xfId="933"/>
    <cellStyle name="60% - Accent2 3 2 2 2" xfId="934"/>
    <cellStyle name="60% - Accent2 3 3" xfId="935"/>
    <cellStyle name="60% - Accent2 30" xfId="936"/>
    <cellStyle name="60% - Accent2 31" xfId="937"/>
    <cellStyle name="60% - Accent2 32" xfId="938"/>
    <cellStyle name="60% - Accent2 33" xfId="939"/>
    <cellStyle name="60% - Accent2 34" xfId="940"/>
    <cellStyle name="60% - Accent2 35" xfId="941"/>
    <cellStyle name="60% - Accent2 36" xfId="942"/>
    <cellStyle name="60% - Accent2 37" xfId="943"/>
    <cellStyle name="60% - Accent2 38" xfId="944"/>
    <cellStyle name="60% - Accent2 39" xfId="945"/>
    <cellStyle name="60% - Accent2 4" xfId="946"/>
    <cellStyle name="60% - Accent2 4 2" xfId="947"/>
    <cellStyle name="60% - Accent2 40" xfId="948"/>
    <cellStyle name="60% - Accent2 41" xfId="949"/>
    <cellStyle name="60% - Accent2 42" xfId="950"/>
    <cellStyle name="60% - Accent2 43" xfId="951"/>
    <cellStyle name="60% - Accent2 44" xfId="952"/>
    <cellStyle name="60% - Accent2 5" xfId="953"/>
    <cellStyle name="60% - Accent2 5 2" xfId="954"/>
    <cellStyle name="60% - Accent2 6" xfId="955"/>
    <cellStyle name="60% - Accent2 6 2" xfId="956"/>
    <cellStyle name="60% - Accent2 7" xfId="957"/>
    <cellStyle name="60% - Accent2 8" xfId="958"/>
    <cellStyle name="60% - Accent2 9" xfId="959"/>
    <cellStyle name="60% - Accent3 10" xfId="960"/>
    <cellStyle name="60% - Accent3 11" xfId="961"/>
    <cellStyle name="60% - Accent3 12" xfId="962"/>
    <cellStyle name="60% - Accent3 13" xfId="963"/>
    <cellStyle name="60% - Accent3 14" xfId="964"/>
    <cellStyle name="60% - Accent3 15" xfId="965"/>
    <cellStyle name="60% - Accent3 16" xfId="966"/>
    <cellStyle name="60% - Accent3 17" xfId="967"/>
    <cellStyle name="60% - Accent3 18" xfId="968"/>
    <cellStyle name="60% - Accent3 19" xfId="969"/>
    <cellStyle name="60% - Accent3 2" xfId="970"/>
    <cellStyle name="60% - Accent3 2 10" xfId="971"/>
    <cellStyle name="60% - Accent3 2 11" xfId="972"/>
    <cellStyle name="60% - Accent3 2 2" xfId="973"/>
    <cellStyle name="60% - Accent3 2 3" xfId="974"/>
    <cellStyle name="60% - Accent3 2 4" xfId="975"/>
    <cellStyle name="60% - Accent3 2 5" xfId="976"/>
    <cellStyle name="60% - Accent3 2 6" xfId="977"/>
    <cellStyle name="60% - Accent3 2 7" xfId="978"/>
    <cellStyle name="60% - Accent3 2 8" xfId="979"/>
    <cellStyle name="60% - Accent3 2 9" xfId="980"/>
    <cellStyle name="60% - Accent3 20" xfId="981"/>
    <cellStyle name="60% - Accent3 21" xfId="982"/>
    <cellStyle name="60% - Accent3 22" xfId="983"/>
    <cellStyle name="60% - Accent3 23" xfId="984"/>
    <cellStyle name="60% - Accent3 24" xfId="985"/>
    <cellStyle name="60% - Accent3 25" xfId="986"/>
    <cellStyle name="60% - Accent3 26" xfId="987"/>
    <cellStyle name="60% - Accent3 27" xfId="988"/>
    <cellStyle name="60% - Accent3 28" xfId="989"/>
    <cellStyle name="60% - Accent3 29" xfId="990"/>
    <cellStyle name="60% - Accent3 3" xfId="991"/>
    <cellStyle name="60% - Accent3 3 2" xfId="992"/>
    <cellStyle name="60% - Accent3 3 2 2" xfId="993"/>
    <cellStyle name="60% - Accent3 3 2 2 2" xfId="994"/>
    <cellStyle name="60% - Accent3 3 3" xfId="995"/>
    <cellStyle name="60% - Accent3 30" xfId="996"/>
    <cellStyle name="60% - Accent3 31" xfId="997"/>
    <cellStyle name="60% - Accent3 32" xfId="998"/>
    <cellStyle name="60% - Accent3 33" xfId="999"/>
    <cellStyle name="60% - Accent3 34" xfId="1000"/>
    <cellStyle name="60% - Accent3 35" xfId="1001"/>
    <cellStyle name="60% - Accent3 36" xfId="1002"/>
    <cellStyle name="60% - Accent3 37" xfId="1003"/>
    <cellStyle name="60% - Accent3 38" xfId="1004"/>
    <cellStyle name="60% - Accent3 39" xfId="1005"/>
    <cellStyle name="60% - Accent3 4" xfId="1006"/>
    <cellStyle name="60% - Accent3 4 2" xfId="1007"/>
    <cellStyle name="60% - Accent3 40" xfId="1008"/>
    <cellStyle name="60% - Accent3 41" xfId="1009"/>
    <cellStyle name="60% - Accent3 42" xfId="1010"/>
    <cellStyle name="60% - Accent3 43" xfId="1011"/>
    <cellStyle name="60% - Accent3 44" xfId="1012"/>
    <cellStyle name="60% - Accent3 5" xfId="1013"/>
    <cellStyle name="60% - Accent3 5 2" xfId="1014"/>
    <cellStyle name="60% - Accent3 6" xfId="1015"/>
    <cellStyle name="60% - Accent3 6 2" xfId="1016"/>
    <cellStyle name="60% - Accent3 7" xfId="1017"/>
    <cellStyle name="60% - Accent3 8" xfId="1018"/>
    <cellStyle name="60% - Accent3 9" xfId="1019"/>
    <cellStyle name="60% - Accent4 10" xfId="1020"/>
    <cellStyle name="60% - Accent4 11" xfId="1021"/>
    <cellStyle name="60% - Accent4 12" xfId="1022"/>
    <cellStyle name="60% - Accent4 13" xfId="1023"/>
    <cellStyle name="60% - Accent4 14" xfId="1024"/>
    <cellStyle name="60% - Accent4 15" xfId="1025"/>
    <cellStyle name="60% - Accent4 16" xfId="1026"/>
    <cellStyle name="60% - Accent4 17" xfId="1027"/>
    <cellStyle name="60% - Accent4 18" xfId="1028"/>
    <cellStyle name="60% - Accent4 19" xfId="1029"/>
    <cellStyle name="60% - Accent4 2" xfId="1030"/>
    <cellStyle name="60% - Accent4 2 10" xfId="1031"/>
    <cellStyle name="60% - Accent4 2 11" xfId="1032"/>
    <cellStyle name="60% - Accent4 2 2" xfId="1033"/>
    <cellStyle name="60% - Accent4 2 3" xfId="1034"/>
    <cellStyle name="60% - Accent4 2 4" xfId="1035"/>
    <cellStyle name="60% - Accent4 2 5" xfId="1036"/>
    <cellStyle name="60% - Accent4 2 6" xfId="1037"/>
    <cellStyle name="60% - Accent4 2 7" xfId="1038"/>
    <cellStyle name="60% - Accent4 2 8" xfId="1039"/>
    <cellStyle name="60% - Accent4 2 9" xfId="1040"/>
    <cellStyle name="60% - Accent4 20" xfId="1041"/>
    <cellStyle name="60% - Accent4 21" xfId="1042"/>
    <cellStyle name="60% - Accent4 22" xfId="1043"/>
    <cellStyle name="60% - Accent4 23" xfId="1044"/>
    <cellStyle name="60% - Accent4 24" xfId="1045"/>
    <cellStyle name="60% - Accent4 25" xfId="1046"/>
    <cellStyle name="60% - Accent4 26" xfId="1047"/>
    <cellStyle name="60% - Accent4 27" xfId="1048"/>
    <cellStyle name="60% - Accent4 28" xfId="1049"/>
    <cellStyle name="60% - Accent4 29" xfId="1050"/>
    <cellStyle name="60% - Accent4 3" xfId="1051"/>
    <cellStyle name="60% - Accent4 3 2" xfId="1052"/>
    <cellStyle name="60% - Accent4 3 2 2" xfId="1053"/>
    <cellStyle name="60% - Accent4 3 2 2 2" xfId="1054"/>
    <cellStyle name="60% - Accent4 3 3" xfId="1055"/>
    <cellStyle name="60% - Accent4 30" xfId="1056"/>
    <cellStyle name="60% - Accent4 31" xfId="1057"/>
    <cellStyle name="60% - Accent4 32" xfId="1058"/>
    <cellStyle name="60% - Accent4 33" xfId="1059"/>
    <cellStyle name="60% - Accent4 34" xfId="1060"/>
    <cellStyle name="60% - Accent4 35" xfId="1061"/>
    <cellStyle name="60% - Accent4 36" xfId="1062"/>
    <cellStyle name="60% - Accent4 37" xfId="1063"/>
    <cellStyle name="60% - Accent4 38" xfId="1064"/>
    <cellStyle name="60% - Accent4 39" xfId="1065"/>
    <cellStyle name="60% - Accent4 4" xfId="1066"/>
    <cellStyle name="60% - Accent4 4 2" xfId="1067"/>
    <cellStyle name="60% - Accent4 40" xfId="1068"/>
    <cellStyle name="60% - Accent4 41" xfId="1069"/>
    <cellStyle name="60% - Accent4 42" xfId="1070"/>
    <cellStyle name="60% - Accent4 43" xfId="1071"/>
    <cellStyle name="60% - Accent4 44" xfId="1072"/>
    <cellStyle name="60% - Accent4 5" xfId="1073"/>
    <cellStyle name="60% - Accent4 5 2" xfId="1074"/>
    <cellStyle name="60% - Accent4 6" xfId="1075"/>
    <cellStyle name="60% - Accent4 6 2" xfId="1076"/>
    <cellStyle name="60% - Accent4 7" xfId="1077"/>
    <cellStyle name="60% - Accent4 8" xfId="1078"/>
    <cellStyle name="60% - Accent4 9" xfId="1079"/>
    <cellStyle name="60% - Accent5 10" xfId="1080"/>
    <cellStyle name="60% - Accent5 11" xfId="1081"/>
    <cellStyle name="60% - Accent5 12" xfId="1082"/>
    <cellStyle name="60% - Accent5 13" xfId="1083"/>
    <cellStyle name="60% - Accent5 14" xfId="1084"/>
    <cellStyle name="60% - Accent5 15" xfId="1085"/>
    <cellStyle name="60% - Accent5 16" xfId="1086"/>
    <cellStyle name="60% - Accent5 17" xfId="1087"/>
    <cellStyle name="60% - Accent5 18" xfId="1088"/>
    <cellStyle name="60% - Accent5 19" xfId="1089"/>
    <cellStyle name="60% - Accent5 2" xfId="1090"/>
    <cellStyle name="60% - Accent5 2 10" xfId="1091"/>
    <cellStyle name="60% - Accent5 2 11" xfId="1092"/>
    <cellStyle name="60% - Accent5 2 2" xfId="1093"/>
    <cellStyle name="60% - Accent5 2 3" xfId="1094"/>
    <cellStyle name="60% - Accent5 2 4" xfId="1095"/>
    <cellStyle name="60% - Accent5 2 5" xfId="1096"/>
    <cellStyle name="60% - Accent5 2 6" xfId="1097"/>
    <cellStyle name="60% - Accent5 2 7" xfId="1098"/>
    <cellStyle name="60% - Accent5 2 8" xfId="1099"/>
    <cellStyle name="60% - Accent5 2 9" xfId="1100"/>
    <cellStyle name="60% - Accent5 20" xfId="1101"/>
    <cellStyle name="60% - Accent5 21" xfId="1102"/>
    <cellStyle name="60% - Accent5 22" xfId="1103"/>
    <cellStyle name="60% - Accent5 23" xfId="1104"/>
    <cellStyle name="60% - Accent5 24" xfId="1105"/>
    <cellStyle name="60% - Accent5 25" xfId="1106"/>
    <cellStyle name="60% - Accent5 26" xfId="1107"/>
    <cellStyle name="60% - Accent5 27" xfId="1108"/>
    <cellStyle name="60% - Accent5 28" xfId="1109"/>
    <cellStyle name="60% - Accent5 29" xfId="1110"/>
    <cellStyle name="60% - Accent5 3" xfId="1111"/>
    <cellStyle name="60% - Accent5 3 2" xfId="1112"/>
    <cellStyle name="60% - Accent5 3 2 2" xfId="1113"/>
    <cellStyle name="60% - Accent5 3 2 2 2" xfId="1114"/>
    <cellStyle name="60% - Accent5 3 3" xfId="1115"/>
    <cellStyle name="60% - Accent5 30" xfId="1116"/>
    <cellStyle name="60% - Accent5 31" xfId="1117"/>
    <cellStyle name="60% - Accent5 32" xfId="1118"/>
    <cellStyle name="60% - Accent5 33" xfId="1119"/>
    <cellStyle name="60% - Accent5 34" xfId="1120"/>
    <cellStyle name="60% - Accent5 35" xfId="1121"/>
    <cellStyle name="60% - Accent5 36" xfId="1122"/>
    <cellStyle name="60% - Accent5 37" xfId="1123"/>
    <cellStyle name="60% - Accent5 38" xfId="1124"/>
    <cellStyle name="60% - Accent5 39" xfId="1125"/>
    <cellStyle name="60% - Accent5 4" xfId="1126"/>
    <cellStyle name="60% - Accent5 4 2" xfId="1127"/>
    <cellStyle name="60% - Accent5 40" xfId="1128"/>
    <cellStyle name="60% - Accent5 41" xfId="1129"/>
    <cellStyle name="60% - Accent5 42" xfId="1130"/>
    <cellStyle name="60% - Accent5 43" xfId="1131"/>
    <cellStyle name="60% - Accent5 44" xfId="1132"/>
    <cellStyle name="60% - Accent5 5" xfId="1133"/>
    <cellStyle name="60% - Accent5 5 2" xfId="1134"/>
    <cellStyle name="60% - Accent5 6" xfId="1135"/>
    <cellStyle name="60% - Accent5 6 2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11" xfId="1152"/>
    <cellStyle name="60% - Accent6 2 2" xfId="1153"/>
    <cellStyle name="60% - Accent6 2 3" xfId="1154"/>
    <cellStyle name="60% - Accent6 2 4" xfId="1155"/>
    <cellStyle name="60% - Accent6 2 5" xfId="1156"/>
    <cellStyle name="60% - Accent6 2 6" xfId="1157"/>
    <cellStyle name="60% - Accent6 2 7" xfId="1158"/>
    <cellStyle name="60% - Accent6 2 8" xfId="1159"/>
    <cellStyle name="60% - Accent6 2 9" xfId="1160"/>
    <cellStyle name="60% - Accent6 20" xfId="1161"/>
    <cellStyle name="60% - Accent6 21" xfId="1162"/>
    <cellStyle name="60% - Accent6 22" xfId="1163"/>
    <cellStyle name="60% - Accent6 23" xfId="1164"/>
    <cellStyle name="60% - Accent6 24" xfId="1165"/>
    <cellStyle name="60% - Accent6 25" xfId="1166"/>
    <cellStyle name="60% - Accent6 26" xfId="1167"/>
    <cellStyle name="60% - Accent6 27" xfId="1168"/>
    <cellStyle name="60% - Accent6 28" xfId="1169"/>
    <cellStyle name="60% - Accent6 29" xfId="1170"/>
    <cellStyle name="60% - Accent6 3" xfId="1171"/>
    <cellStyle name="60% - Accent6 3 2" xfId="1172"/>
    <cellStyle name="60% - Accent6 3 2 2" xfId="1173"/>
    <cellStyle name="60% - Accent6 3 2 2 2" xfId="1174"/>
    <cellStyle name="60% - Accent6 3 3" xfId="1175"/>
    <cellStyle name="60% - Accent6 30" xfId="1176"/>
    <cellStyle name="60% - Accent6 31" xfId="1177"/>
    <cellStyle name="60% - Accent6 32" xfId="1178"/>
    <cellStyle name="60% - Accent6 33" xfId="1179"/>
    <cellStyle name="60% - Accent6 34" xfId="1180"/>
    <cellStyle name="60% - Accent6 35" xfId="1181"/>
    <cellStyle name="60% - Accent6 36" xfId="1182"/>
    <cellStyle name="60% - Accent6 37" xfId="1183"/>
    <cellStyle name="60% - Accent6 38" xfId="1184"/>
    <cellStyle name="60% - Accent6 39" xfId="1185"/>
    <cellStyle name="60% - Accent6 4" xfId="1186"/>
    <cellStyle name="60% - Accent6 4 2" xfId="1187"/>
    <cellStyle name="60% - Accent6 40" xfId="1188"/>
    <cellStyle name="60% - Accent6 41" xfId="1189"/>
    <cellStyle name="60% - Accent6 42" xfId="1190"/>
    <cellStyle name="60% - Accent6 43" xfId="1191"/>
    <cellStyle name="60% - Accent6 44" xfId="1192"/>
    <cellStyle name="60% - Accent6 5" xfId="1193"/>
    <cellStyle name="60% - Accent6 5 2" xfId="1194"/>
    <cellStyle name="60% - Accent6 6" xfId="1195"/>
    <cellStyle name="60% - Accent6 6 2" xfId="1196"/>
    <cellStyle name="60% - Accent6 7" xfId="1197"/>
    <cellStyle name="60% - Accent6 8" xfId="1198"/>
    <cellStyle name="60% - Accent6 9" xfId="1199"/>
    <cellStyle name="60% - Akzent1" xfId="1200"/>
    <cellStyle name="60% - Akzent2" xfId="1201"/>
    <cellStyle name="60% - Akzent3" xfId="1202"/>
    <cellStyle name="60% - Akzent4" xfId="1203"/>
    <cellStyle name="60% - Akzent5" xfId="1204"/>
    <cellStyle name="60% - Akzent6" xfId="1205"/>
    <cellStyle name="60% - Cor4 2" xfId="1206"/>
    <cellStyle name="Accent1" xfId="34370" builtinId="29"/>
    <cellStyle name="Accent1 10" xfId="1207"/>
    <cellStyle name="Accent1 11" xfId="1208"/>
    <cellStyle name="Accent1 12" xfId="1209"/>
    <cellStyle name="Accent1 13" xfId="1210"/>
    <cellStyle name="Accent1 14" xfId="1211"/>
    <cellStyle name="Accent1 15" xfId="1212"/>
    <cellStyle name="Accent1 16" xfId="1213"/>
    <cellStyle name="Accent1 17" xfId="1214"/>
    <cellStyle name="Accent1 18" xfId="1215"/>
    <cellStyle name="Accent1 19" xfId="1216"/>
    <cellStyle name="Accent1 2" xfId="1217"/>
    <cellStyle name="Accent1 2 10" xfId="1218"/>
    <cellStyle name="Accent1 2 11" xfId="1219"/>
    <cellStyle name="Accent1 2 2" xfId="1220"/>
    <cellStyle name="Accent1 2 3" xfId="1221"/>
    <cellStyle name="Accent1 2 4" xfId="1222"/>
    <cellStyle name="Accent1 2 5" xfId="1223"/>
    <cellStyle name="Accent1 2 6" xfId="1224"/>
    <cellStyle name="Accent1 2 7" xfId="1225"/>
    <cellStyle name="Accent1 2 8" xfId="1226"/>
    <cellStyle name="Accent1 2 9" xfId="1227"/>
    <cellStyle name="Accent1 20" xfId="1228"/>
    <cellStyle name="Accent1 21" xfId="1229"/>
    <cellStyle name="Accent1 22" xfId="1230"/>
    <cellStyle name="Accent1 23" xfId="1231"/>
    <cellStyle name="Accent1 24" xfId="1232"/>
    <cellStyle name="Accent1 25" xfId="1233"/>
    <cellStyle name="Accent1 26" xfId="1234"/>
    <cellStyle name="Accent1 27" xfId="1235"/>
    <cellStyle name="Accent1 28" xfId="1236"/>
    <cellStyle name="Accent1 29" xfId="1237"/>
    <cellStyle name="Accent1 3" xfId="1238"/>
    <cellStyle name="Accent1 3 2" xfId="1239"/>
    <cellStyle name="Accent1 3 2 2" xfId="1240"/>
    <cellStyle name="Accent1 3 2 2 2" xfId="1241"/>
    <cellStyle name="Accent1 3 3" xfId="1242"/>
    <cellStyle name="Accent1 30" xfId="1243"/>
    <cellStyle name="Accent1 31" xfId="1244"/>
    <cellStyle name="Accent1 32" xfId="1245"/>
    <cellStyle name="Accent1 33" xfId="1246"/>
    <cellStyle name="Accent1 34" xfId="1247"/>
    <cellStyle name="Accent1 35" xfId="1248"/>
    <cellStyle name="Accent1 36" xfId="1249"/>
    <cellStyle name="Accent1 37" xfId="1250"/>
    <cellStyle name="Accent1 38" xfId="1251"/>
    <cellStyle name="Accent1 39" xfId="1252"/>
    <cellStyle name="Accent1 4" xfId="1253"/>
    <cellStyle name="Accent1 4 2" xfId="1254"/>
    <cellStyle name="Accent1 40" xfId="1255"/>
    <cellStyle name="Accent1 41" xfId="1256"/>
    <cellStyle name="Accent1 42" xfId="1257"/>
    <cellStyle name="Accent1 43" xfId="1258"/>
    <cellStyle name="Accent1 44" xfId="1259"/>
    <cellStyle name="Accent1 5" xfId="1260"/>
    <cellStyle name="Accent1 5 2" xfId="1261"/>
    <cellStyle name="Accent1 6" xfId="1262"/>
    <cellStyle name="Accent1 6 2" xfId="1263"/>
    <cellStyle name="Accent1 7" xfId="1264"/>
    <cellStyle name="Accent1 8" xfId="1265"/>
    <cellStyle name="Accent1 9" xfId="1266"/>
    <cellStyle name="Accent2 10" xfId="1267"/>
    <cellStyle name="Accent2 11" xfId="1268"/>
    <cellStyle name="Accent2 12" xfId="1269"/>
    <cellStyle name="Accent2 13" xfId="1270"/>
    <cellStyle name="Accent2 14" xfId="1271"/>
    <cellStyle name="Accent2 15" xfId="1272"/>
    <cellStyle name="Accent2 16" xfId="1273"/>
    <cellStyle name="Accent2 17" xfId="1274"/>
    <cellStyle name="Accent2 18" xfId="1275"/>
    <cellStyle name="Accent2 19" xfId="1276"/>
    <cellStyle name="Accent2 2" xfId="1277"/>
    <cellStyle name="Accent2 2 10" xfId="1278"/>
    <cellStyle name="Accent2 2 11" xfId="1279"/>
    <cellStyle name="Accent2 2 2" xfId="1280"/>
    <cellStyle name="Accent2 2 3" xfId="1281"/>
    <cellStyle name="Accent2 2 4" xfId="1282"/>
    <cellStyle name="Accent2 2 5" xfId="1283"/>
    <cellStyle name="Accent2 2 6" xfId="1284"/>
    <cellStyle name="Accent2 2 7" xfId="1285"/>
    <cellStyle name="Accent2 2 8" xfId="1286"/>
    <cellStyle name="Accent2 2 9" xfId="1287"/>
    <cellStyle name="Accent2 20" xfId="1288"/>
    <cellStyle name="Accent2 21" xfId="1289"/>
    <cellStyle name="Accent2 22" xfId="1290"/>
    <cellStyle name="Accent2 23" xfId="1291"/>
    <cellStyle name="Accent2 24" xfId="1292"/>
    <cellStyle name="Accent2 25" xfId="1293"/>
    <cellStyle name="Accent2 26" xfId="1294"/>
    <cellStyle name="Accent2 27" xfId="1295"/>
    <cellStyle name="Accent2 28" xfId="1296"/>
    <cellStyle name="Accent2 29" xfId="1297"/>
    <cellStyle name="Accent2 3" xfId="1298"/>
    <cellStyle name="Accent2 3 2" xfId="1299"/>
    <cellStyle name="Accent2 3 2 2" xfId="1300"/>
    <cellStyle name="Accent2 3 2 2 2" xfId="1301"/>
    <cellStyle name="Accent2 3 3" xfId="1302"/>
    <cellStyle name="Accent2 30" xfId="1303"/>
    <cellStyle name="Accent2 31" xfId="1304"/>
    <cellStyle name="Accent2 32" xfId="1305"/>
    <cellStyle name="Accent2 33" xfId="1306"/>
    <cellStyle name="Accent2 34" xfId="1307"/>
    <cellStyle name="Accent2 35" xfId="1308"/>
    <cellStyle name="Accent2 36" xfId="1309"/>
    <cellStyle name="Accent2 37" xfId="1310"/>
    <cellStyle name="Accent2 38" xfId="1311"/>
    <cellStyle name="Accent2 39" xfId="1312"/>
    <cellStyle name="Accent2 4" xfId="1313"/>
    <cellStyle name="Accent2 4 2" xfId="1314"/>
    <cellStyle name="Accent2 40" xfId="1315"/>
    <cellStyle name="Accent2 41" xfId="1316"/>
    <cellStyle name="Accent2 42" xfId="1317"/>
    <cellStyle name="Accent2 43" xfId="1318"/>
    <cellStyle name="Accent2 44" xfId="1319"/>
    <cellStyle name="Accent2 5" xfId="1320"/>
    <cellStyle name="Accent2 5 2" xfId="1321"/>
    <cellStyle name="Accent2 6" xfId="1322"/>
    <cellStyle name="Accent2 6 2" xfId="1323"/>
    <cellStyle name="Accent2 7" xfId="1324"/>
    <cellStyle name="Accent2 8" xfId="1325"/>
    <cellStyle name="Accent2 9" xfId="1326"/>
    <cellStyle name="Accent3 10" xfId="1327"/>
    <cellStyle name="Accent3 11" xfId="1328"/>
    <cellStyle name="Accent3 12" xfId="1329"/>
    <cellStyle name="Accent3 13" xfId="1330"/>
    <cellStyle name="Accent3 14" xfId="1331"/>
    <cellStyle name="Accent3 15" xfId="1332"/>
    <cellStyle name="Accent3 16" xfId="1333"/>
    <cellStyle name="Accent3 17" xfId="1334"/>
    <cellStyle name="Accent3 18" xfId="1335"/>
    <cellStyle name="Accent3 19" xfId="1336"/>
    <cellStyle name="Accent3 2" xfId="1337"/>
    <cellStyle name="Accent3 2 10" xfId="1338"/>
    <cellStyle name="Accent3 2 11" xfId="1339"/>
    <cellStyle name="Accent3 2 2" xfId="1340"/>
    <cellStyle name="Accent3 2 3" xfId="1341"/>
    <cellStyle name="Accent3 2 4" xfId="1342"/>
    <cellStyle name="Accent3 2 5" xfId="1343"/>
    <cellStyle name="Accent3 2 6" xfId="1344"/>
    <cellStyle name="Accent3 2 7" xfId="1345"/>
    <cellStyle name="Accent3 2 8" xfId="1346"/>
    <cellStyle name="Accent3 2 9" xfId="1347"/>
    <cellStyle name="Accent3 20" xfId="1348"/>
    <cellStyle name="Accent3 21" xfId="1349"/>
    <cellStyle name="Accent3 22" xfId="1350"/>
    <cellStyle name="Accent3 23" xfId="1351"/>
    <cellStyle name="Accent3 24" xfId="1352"/>
    <cellStyle name="Accent3 25" xfId="1353"/>
    <cellStyle name="Accent3 26" xfId="1354"/>
    <cellStyle name="Accent3 27" xfId="1355"/>
    <cellStyle name="Accent3 28" xfId="1356"/>
    <cellStyle name="Accent3 29" xfId="1357"/>
    <cellStyle name="Accent3 3" xfId="1358"/>
    <cellStyle name="Accent3 3 2" xfId="1359"/>
    <cellStyle name="Accent3 3 2 2" xfId="1360"/>
    <cellStyle name="Accent3 3 2 2 2" xfId="1361"/>
    <cellStyle name="Accent3 3 3" xfId="1362"/>
    <cellStyle name="Accent3 30" xfId="1363"/>
    <cellStyle name="Accent3 31" xfId="1364"/>
    <cellStyle name="Accent3 32" xfId="1365"/>
    <cellStyle name="Accent3 33" xfId="1366"/>
    <cellStyle name="Accent3 34" xfId="1367"/>
    <cellStyle name="Accent3 35" xfId="1368"/>
    <cellStyle name="Accent3 36" xfId="1369"/>
    <cellStyle name="Accent3 37" xfId="1370"/>
    <cellStyle name="Accent3 38" xfId="1371"/>
    <cellStyle name="Accent3 39" xfId="1372"/>
    <cellStyle name="Accent3 4" xfId="1373"/>
    <cellStyle name="Accent3 4 2" xfId="1374"/>
    <cellStyle name="Accent3 40" xfId="1375"/>
    <cellStyle name="Accent3 41" xfId="1376"/>
    <cellStyle name="Accent3 42" xfId="1377"/>
    <cellStyle name="Accent3 43" xfId="1378"/>
    <cellStyle name="Accent3 44" xfId="1379"/>
    <cellStyle name="Accent3 5" xfId="1380"/>
    <cellStyle name="Accent3 5 2" xfId="1381"/>
    <cellStyle name="Accent3 6" xfId="1382"/>
    <cellStyle name="Accent3 6 2" xfId="1383"/>
    <cellStyle name="Accent3 7" xfId="1384"/>
    <cellStyle name="Accent3 8" xfId="1385"/>
    <cellStyle name="Accent3 9" xfId="1386"/>
    <cellStyle name="Accent4 10" xfId="1387"/>
    <cellStyle name="Accent4 11" xfId="1388"/>
    <cellStyle name="Accent4 12" xfId="1389"/>
    <cellStyle name="Accent4 13" xfId="1390"/>
    <cellStyle name="Accent4 14" xfId="1391"/>
    <cellStyle name="Accent4 15" xfId="1392"/>
    <cellStyle name="Accent4 16" xfId="1393"/>
    <cellStyle name="Accent4 17" xfId="1394"/>
    <cellStyle name="Accent4 18" xfId="1395"/>
    <cellStyle name="Accent4 19" xfId="1396"/>
    <cellStyle name="Accent4 2" xfId="1397"/>
    <cellStyle name="Accent4 2 10" xfId="1398"/>
    <cellStyle name="Accent4 2 11" xfId="1399"/>
    <cellStyle name="Accent4 2 2" xfId="1400"/>
    <cellStyle name="Accent4 2 3" xfId="1401"/>
    <cellStyle name="Accent4 2 4" xfId="1402"/>
    <cellStyle name="Accent4 2 5" xfId="1403"/>
    <cellStyle name="Accent4 2 6" xfId="1404"/>
    <cellStyle name="Accent4 2 7" xfId="1405"/>
    <cellStyle name="Accent4 2 8" xfId="1406"/>
    <cellStyle name="Accent4 2 9" xfId="1407"/>
    <cellStyle name="Accent4 20" xfId="1408"/>
    <cellStyle name="Accent4 21" xfId="1409"/>
    <cellStyle name="Accent4 22" xfId="1410"/>
    <cellStyle name="Accent4 23" xfId="1411"/>
    <cellStyle name="Accent4 24" xfId="1412"/>
    <cellStyle name="Accent4 25" xfId="1413"/>
    <cellStyle name="Accent4 26" xfId="1414"/>
    <cellStyle name="Accent4 27" xfId="1415"/>
    <cellStyle name="Accent4 28" xfId="1416"/>
    <cellStyle name="Accent4 29" xfId="1417"/>
    <cellStyle name="Accent4 3" xfId="1418"/>
    <cellStyle name="Accent4 3 2" xfId="1419"/>
    <cellStyle name="Accent4 3 2 2" xfId="1420"/>
    <cellStyle name="Accent4 3 2 2 2" xfId="1421"/>
    <cellStyle name="Accent4 3 3" xfId="1422"/>
    <cellStyle name="Accent4 30" xfId="1423"/>
    <cellStyle name="Accent4 31" xfId="1424"/>
    <cellStyle name="Accent4 32" xfId="1425"/>
    <cellStyle name="Accent4 33" xfId="1426"/>
    <cellStyle name="Accent4 34" xfId="1427"/>
    <cellStyle name="Accent4 35" xfId="1428"/>
    <cellStyle name="Accent4 36" xfId="1429"/>
    <cellStyle name="Accent4 37" xfId="1430"/>
    <cellStyle name="Accent4 38" xfId="1431"/>
    <cellStyle name="Accent4 39" xfId="1432"/>
    <cellStyle name="Accent4 4" xfId="1433"/>
    <cellStyle name="Accent4 4 2" xfId="1434"/>
    <cellStyle name="Accent4 40" xfId="1435"/>
    <cellStyle name="Accent4 41" xfId="1436"/>
    <cellStyle name="Accent4 42" xfId="1437"/>
    <cellStyle name="Accent4 43" xfId="1438"/>
    <cellStyle name="Accent4 44" xfId="1439"/>
    <cellStyle name="Accent4 5" xfId="1440"/>
    <cellStyle name="Accent4 5 2" xfId="1441"/>
    <cellStyle name="Accent4 6" xfId="1442"/>
    <cellStyle name="Accent4 6 2" xfId="1443"/>
    <cellStyle name="Accent4 7" xfId="1444"/>
    <cellStyle name="Accent4 8" xfId="1445"/>
    <cellStyle name="Accent4 9" xfId="1446"/>
    <cellStyle name="Accent5 10" xfId="1447"/>
    <cellStyle name="Accent5 11" xfId="1448"/>
    <cellStyle name="Accent5 12" xfId="1449"/>
    <cellStyle name="Accent5 13" xfId="1450"/>
    <cellStyle name="Accent5 14" xfId="1451"/>
    <cellStyle name="Accent5 15" xfId="1452"/>
    <cellStyle name="Accent5 16" xfId="1453"/>
    <cellStyle name="Accent5 17" xfId="1454"/>
    <cellStyle name="Accent5 18" xfId="1455"/>
    <cellStyle name="Accent5 19" xfId="1456"/>
    <cellStyle name="Accent5 2" xfId="1457"/>
    <cellStyle name="Accent5 2 10" xfId="1458"/>
    <cellStyle name="Accent5 2 2" xfId="1459"/>
    <cellStyle name="Accent5 2 3" xfId="1460"/>
    <cellStyle name="Accent5 2 4" xfId="1461"/>
    <cellStyle name="Accent5 2 5" xfId="1462"/>
    <cellStyle name="Accent5 2 6" xfId="1463"/>
    <cellStyle name="Accent5 2 7" xfId="1464"/>
    <cellStyle name="Accent5 2 8" xfId="1465"/>
    <cellStyle name="Accent5 2 9" xfId="1466"/>
    <cellStyle name="Accent5 20" xfId="1467"/>
    <cellStyle name="Accent5 21" xfId="1468"/>
    <cellStyle name="Accent5 22" xfId="1469"/>
    <cellStyle name="Accent5 23" xfId="1470"/>
    <cellStyle name="Accent5 24" xfId="1471"/>
    <cellStyle name="Accent5 25" xfId="1472"/>
    <cellStyle name="Accent5 26" xfId="1473"/>
    <cellStyle name="Accent5 27" xfId="1474"/>
    <cellStyle name="Accent5 28" xfId="1475"/>
    <cellStyle name="Accent5 29" xfId="1476"/>
    <cellStyle name="Accent5 3" xfId="1477"/>
    <cellStyle name="Accent5 3 2" xfId="1478"/>
    <cellStyle name="Accent5 30" xfId="1479"/>
    <cellStyle name="Accent5 31" xfId="1480"/>
    <cellStyle name="Accent5 32" xfId="1481"/>
    <cellStyle name="Accent5 33" xfId="1482"/>
    <cellStyle name="Accent5 34" xfId="1483"/>
    <cellStyle name="Accent5 35" xfId="1484"/>
    <cellStyle name="Accent5 36" xfId="1485"/>
    <cellStyle name="Accent5 37" xfId="1486"/>
    <cellStyle name="Accent5 38" xfId="1487"/>
    <cellStyle name="Accent5 39" xfId="1488"/>
    <cellStyle name="Accent5 4" xfId="1489"/>
    <cellStyle name="Accent5 4 2" xfId="1490"/>
    <cellStyle name="Accent5 40" xfId="1491"/>
    <cellStyle name="Accent5 41" xfId="1492"/>
    <cellStyle name="Accent5 42" xfId="1493"/>
    <cellStyle name="Accent5 43" xfId="1494"/>
    <cellStyle name="Accent5 44" xfId="1495"/>
    <cellStyle name="Accent5 5" xfId="1496"/>
    <cellStyle name="Accent5 5 2" xfId="1497"/>
    <cellStyle name="Accent5 6" xfId="1498"/>
    <cellStyle name="Accent5 6 2" xfId="1499"/>
    <cellStyle name="Accent5 7" xfId="1500"/>
    <cellStyle name="Accent5 8" xfId="1501"/>
    <cellStyle name="Accent5 9" xfId="1502"/>
    <cellStyle name="Accent6 10" xfId="1503"/>
    <cellStyle name="Accent6 11" xfId="1504"/>
    <cellStyle name="Accent6 12" xfId="1505"/>
    <cellStyle name="Accent6 13" xfId="1506"/>
    <cellStyle name="Accent6 14" xfId="1507"/>
    <cellStyle name="Accent6 15" xfId="1508"/>
    <cellStyle name="Accent6 16" xfId="1509"/>
    <cellStyle name="Accent6 17" xfId="1510"/>
    <cellStyle name="Accent6 18" xfId="1511"/>
    <cellStyle name="Accent6 19" xfId="1512"/>
    <cellStyle name="Accent6 2" xfId="1513"/>
    <cellStyle name="Accent6 2 10" xfId="1514"/>
    <cellStyle name="Accent6 2 11" xfId="1515"/>
    <cellStyle name="Accent6 2 2" xfId="1516"/>
    <cellStyle name="Accent6 2 3" xfId="1517"/>
    <cellStyle name="Accent6 2 4" xfId="1518"/>
    <cellStyle name="Accent6 2 5" xfId="1519"/>
    <cellStyle name="Accent6 2 6" xfId="1520"/>
    <cellStyle name="Accent6 2 7" xfId="1521"/>
    <cellStyle name="Accent6 2 8" xfId="1522"/>
    <cellStyle name="Accent6 2 9" xfId="1523"/>
    <cellStyle name="Accent6 20" xfId="1524"/>
    <cellStyle name="Accent6 21" xfId="1525"/>
    <cellStyle name="Accent6 22" xfId="1526"/>
    <cellStyle name="Accent6 23" xfId="1527"/>
    <cellStyle name="Accent6 24" xfId="1528"/>
    <cellStyle name="Accent6 25" xfId="1529"/>
    <cellStyle name="Accent6 26" xfId="1530"/>
    <cellStyle name="Accent6 27" xfId="1531"/>
    <cellStyle name="Accent6 28" xfId="1532"/>
    <cellStyle name="Accent6 29" xfId="1533"/>
    <cellStyle name="Accent6 3" xfId="1534"/>
    <cellStyle name="Accent6 3 2" xfId="1535"/>
    <cellStyle name="Accent6 3 2 2" xfId="1536"/>
    <cellStyle name="Accent6 3 2 2 2" xfId="1537"/>
    <cellStyle name="Accent6 3 3" xfId="1538"/>
    <cellStyle name="Accent6 30" xfId="1539"/>
    <cellStyle name="Accent6 31" xfId="1540"/>
    <cellStyle name="Accent6 32" xfId="1541"/>
    <cellStyle name="Accent6 33" xfId="1542"/>
    <cellStyle name="Accent6 34" xfId="1543"/>
    <cellStyle name="Accent6 35" xfId="1544"/>
    <cellStyle name="Accent6 36" xfId="1545"/>
    <cellStyle name="Accent6 37" xfId="1546"/>
    <cellStyle name="Accent6 38" xfId="1547"/>
    <cellStyle name="Accent6 39" xfId="1548"/>
    <cellStyle name="Accent6 4" xfId="1549"/>
    <cellStyle name="Accent6 4 2" xfId="1550"/>
    <cellStyle name="Accent6 40" xfId="1551"/>
    <cellStyle name="Accent6 41" xfId="1552"/>
    <cellStyle name="Accent6 42" xfId="1553"/>
    <cellStyle name="Accent6 43" xfId="1554"/>
    <cellStyle name="Accent6 44" xfId="1555"/>
    <cellStyle name="Accent6 5" xfId="1556"/>
    <cellStyle name="Accent6 5 2" xfId="1557"/>
    <cellStyle name="Accent6 6" xfId="1558"/>
    <cellStyle name="Accent6 6 2" xfId="1559"/>
    <cellStyle name="Accent6 7" xfId="1560"/>
    <cellStyle name="Accent6 8" xfId="1561"/>
    <cellStyle name="Accent6 9" xfId="1562"/>
    <cellStyle name="AggblueBoldCels" xfId="1563"/>
    <cellStyle name="AggblueCels" xfId="1564"/>
    <cellStyle name="AggBoldCells" xfId="1565"/>
    <cellStyle name="AggCels" xfId="1566"/>
    <cellStyle name="AggGreen" xfId="1567"/>
    <cellStyle name="AggGreen12" xfId="1568"/>
    <cellStyle name="AggOrange" xfId="1569"/>
    <cellStyle name="AggOrange9" xfId="1570"/>
    <cellStyle name="AggOrangeLB_2x" xfId="1571"/>
    <cellStyle name="AggOrangeLBorder" xfId="1572"/>
    <cellStyle name="AggOrangeRBorder" xfId="1573"/>
    <cellStyle name="Akzent1" xfId="1574"/>
    <cellStyle name="Akzent2" xfId="1575"/>
    <cellStyle name="Akzent3" xfId="1576"/>
    <cellStyle name="Akzent4" xfId="1577"/>
    <cellStyle name="Akzent5" xfId="1578"/>
    <cellStyle name="Akzent6" xfId="1579"/>
    <cellStyle name="Ausgabe" xfId="1580"/>
    <cellStyle name="Bad 10" xfId="1581"/>
    <cellStyle name="Bad 11" xfId="1582"/>
    <cellStyle name="Bad 12" xfId="1583"/>
    <cellStyle name="Bad 13" xfId="1584"/>
    <cellStyle name="Bad 14" xfId="1585"/>
    <cellStyle name="Bad 15" xfId="1586"/>
    <cellStyle name="Bad 16" xfId="1587"/>
    <cellStyle name="Bad 17" xfId="1588"/>
    <cellStyle name="Bad 18" xfId="1589"/>
    <cellStyle name="Bad 19" xfId="1590"/>
    <cellStyle name="Bad 2" xfId="1591"/>
    <cellStyle name="Bad 2 10" xfId="1592"/>
    <cellStyle name="Bad 2 11" xfId="1593"/>
    <cellStyle name="Bad 2 2" xfId="1594"/>
    <cellStyle name="Bad 2 3" xfId="1595"/>
    <cellStyle name="Bad 2 4" xfId="1596"/>
    <cellStyle name="Bad 2 5" xfId="1597"/>
    <cellStyle name="Bad 2 6" xfId="1598"/>
    <cellStyle name="Bad 2 7" xfId="1599"/>
    <cellStyle name="Bad 2 8" xfId="1600"/>
    <cellStyle name="Bad 2 9" xfId="1601"/>
    <cellStyle name="Bad 20" xfId="1602"/>
    <cellStyle name="Bad 21" xfId="1603"/>
    <cellStyle name="Bad 22" xfId="1604"/>
    <cellStyle name="Bad 23" xfId="1605"/>
    <cellStyle name="Bad 24" xfId="1606"/>
    <cellStyle name="Bad 25" xfId="1607"/>
    <cellStyle name="Bad 26" xfId="1608"/>
    <cellStyle name="Bad 27" xfId="1609"/>
    <cellStyle name="Bad 28" xfId="1610"/>
    <cellStyle name="Bad 29" xfId="1611"/>
    <cellStyle name="Bad 3" xfId="1612"/>
    <cellStyle name="Bad 3 2" xfId="1613"/>
    <cellStyle name="Bad 3 2 2" xfId="1614"/>
    <cellStyle name="Bad 3 2 2 2" xfId="1615"/>
    <cellStyle name="Bad 3 3" xfId="1616"/>
    <cellStyle name="Bad 30" xfId="1617"/>
    <cellStyle name="Bad 31" xfId="1618"/>
    <cellStyle name="Bad 32" xfId="1619"/>
    <cellStyle name="Bad 33" xfId="1620"/>
    <cellStyle name="Bad 34" xfId="1621"/>
    <cellStyle name="Bad 35" xfId="1622"/>
    <cellStyle name="Bad 36" xfId="1623"/>
    <cellStyle name="Bad 37" xfId="1624"/>
    <cellStyle name="Bad 38" xfId="1625"/>
    <cellStyle name="Bad 39" xfId="1626"/>
    <cellStyle name="Bad 4" xfId="1627"/>
    <cellStyle name="Bad 4 2" xfId="1628"/>
    <cellStyle name="Bad 40" xfId="1629"/>
    <cellStyle name="Bad 41" xfId="1630"/>
    <cellStyle name="Bad 42" xfId="1631"/>
    <cellStyle name="Bad 43" xfId="1632"/>
    <cellStyle name="Bad 44" xfId="1633"/>
    <cellStyle name="Bad 45" xfId="1634"/>
    <cellStyle name="Bad 46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2 2 2" xfId="1679"/>
    <cellStyle name="Calculation 3 3" xfId="1680"/>
    <cellStyle name="Calculation 30" xfId="1681"/>
    <cellStyle name="Calculation 31" xfId="1682"/>
    <cellStyle name="Calculation 32" xfId="1683"/>
    <cellStyle name="Calculation 33" xfId="1684"/>
    <cellStyle name="Calculation 34" xfId="1685"/>
    <cellStyle name="Calculation 35" xfId="1686"/>
    <cellStyle name="Calculation 36" xfId="1687"/>
    <cellStyle name="Calculation 37" xfId="1688"/>
    <cellStyle name="Calculation 38" xfId="1689"/>
    <cellStyle name="Calculation 39" xfId="1690"/>
    <cellStyle name="Calculation 4" xfId="1691"/>
    <cellStyle name="Calculation 4 2" xfId="1692"/>
    <cellStyle name="Calculation 40" xfId="1693"/>
    <cellStyle name="Calculation 41" xfId="1694"/>
    <cellStyle name="Calculation 42" xfId="1695"/>
    <cellStyle name="Calculation 43" xfId="1696"/>
    <cellStyle name="Calculation 44" xfId="1697"/>
    <cellStyle name="Calculation 5" xfId="1698"/>
    <cellStyle name="Calculation 5 2" xfId="1699"/>
    <cellStyle name="Calculation 6" xfId="1700"/>
    <cellStyle name="Calculation 6 2" xfId="1701"/>
    <cellStyle name="Calculation 7" xfId="1702"/>
    <cellStyle name="Calculation 8" xfId="1703"/>
    <cellStyle name="Calculation 9" xfId="1704"/>
    <cellStyle name="Check Cell 10" xfId="1705"/>
    <cellStyle name="Check Cell 11" xfId="1706"/>
    <cellStyle name="Check Cell 12" xfId="1707"/>
    <cellStyle name="Check Cell 13" xfId="1708"/>
    <cellStyle name="Check Cell 14" xfId="1709"/>
    <cellStyle name="Check Cell 15" xfId="1710"/>
    <cellStyle name="Check Cell 16" xfId="1711"/>
    <cellStyle name="Check Cell 17" xfId="1712"/>
    <cellStyle name="Check Cell 18" xfId="1713"/>
    <cellStyle name="Check Cell 19" xfId="1714"/>
    <cellStyle name="Check Cell 2" xfId="1715"/>
    <cellStyle name="Check Cell 2 10" xfId="1716"/>
    <cellStyle name="Check Cell 2 2" xfId="1717"/>
    <cellStyle name="Check Cell 2 3" xfId="1718"/>
    <cellStyle name="Check Cell 2 4" xfId="1719"/>
    <cellStyle name="Check Cell 2 5" xfId="1720"/>
    <cellStyle name="Check Cell 2 6" xfId="1721"/>
    <cellStyle name="Check Cell 2 7" xfId="1722"/>
    <cellStyle name="Check Cell 2 8" xfId="1723"/>
    <cellStyle name="Check Cell 2 9" xfId="1724"/>
    <cellStyle name="Check Cell 20" xfId="1725"/>
    <cellStyle name="Check Cell 21" xfId="1726"/>
    <cellStyle name="Check Cell 22" xfId="1727"/>
    <cellStyle name="Check Cell 23" xfId="1728"/>
    <cellStyle name="Check Cell 24" xfId="1729"/>
    <cellStyle name="Check Cell 25" xfId="1730"/>
    <cellStyle name="Check Cell 26" xfId="1731"/>
    <cellStyle name="Check Cell 27" xfId="1732"/>
    <cellStyle name="Check Cell 28" xfId="1733"/>
    <cellStyle name="Check Cell 29" xfId="1734"/>
    <cellStyle name="Check Cell 3" xfId="1735"/>
    <cellStyle name="Check Cell 3 2" xfId="1736"/>
    <cellStyle name="Check Cell 30" xfId="1737"/>
    <cellStyle name="Check Cell 31" xfId="1738"/>
    <cellStyle name="Check Cell 32" xfId="1739"/>
    <cellStyle name="Check Cell 33" xfId="1740"/>
    <cellStyle name="Check Cell 34" xfId="1741"/>
    <cellStyle name="Check Cell 35" xfId="1742"/>
    <cellStyle name="Check Cell 36" xfId="1743"/>
    <cellStyle name="Check Cell 37" xfId="1744"/>
    <cellStyle name="Check Cell 38" xfId="1745"/>
    <cellStyle name="Check Cell 39" xfId="1746"/>
    <cellStyle name="Check Cell 4" xfId="1747"/>
    <cellStyle name="Check Cell 4 2" xfId="1748"/>
    <cellStyle name="Check Cell 40" xfId="1749"/>
    <cellStyle name="Check Cell 41" xfId="1750"/>
    <cellStyle name="Check Cell 42" xfId="1751"/>
    <cellStyle name="Check Cell 43" xfId="1752"/>
    <cellStyle name="Check Cell 44" xfId="1753"/>
    <cellStyle name="Check Cell 5" xfId="1754"/>
    <cellStyle name="Check Cell 5 2" xfId="1755"/>
    <cellStyle name="Check Cell 6" xfId="1756"/>
    <cellStyle name="Check Cell 6 2" xfId="1757"/>
    <cellStyle name="Check Cell 7" xfId="1758"/>
    <cellStyle name="Check Cell 8" xfId="1759"/>
    <cellStyle name="Check Cell 9" xfId="1760"/>
    <cellStyle name="coin" xfId="1761"/>
    <cellStyle name="Comma [0] 2 10" xfId="1762"/>
    <cellStyle name="Comma [0] 2 2" xfId="1763"/>
    <cellStyle name="Comma [0] 2 3" xfId="1764"/>
    <cellStyle name="Comma [0] 2 4" xfId="1765"/>
    <cellStyle name="Comma [0] 2 5" xfId="1766"/>
    <cellStyle name="Comma [0] 2 6" xfId="1767"/>
    <cellStyle name="Comma [0] 2 7" xfId="1768"/>
    <cellStyle name="Comma [0] 2 8" xfId="1769"/>
    <cellStyle name="Comma [0] 2 9" xfId="1770"/>
    <cellStyle name="Comma 10" xfId="1771"/>
    <cellStyle name="Comma 10 10" xfId="1772"/>
    <cellStyle name="Comma 10 10 2" xfId="1773"/>
    <cellStyle name="Comma 10 10 3" xfId="1774"/>
    <cellStyle name="Comma 10 10 4" xfId="1775"/>
    <cellStyle name="Comma 10 11" xfId="1776"/>
    <cellStyle name="Comma 10 12" xfId="1777"/>
    <cellStyle name="Comma 10 2" xfId="1778"/>
    <cellStyle name="Comma 10 2 10" xfId="1779"/>
    <cellStyle name="Comma 10 2 11" xfId="1780"/>
    <cellStyle name="Comma 10 2 12" xfId="1781"/>
    <cellStyle name="Comma 10 2 13" xfId="1782"/>
    <cellStyle name="Comma 10 2 14" xfId="1783"/>
    <cellStyle name="Comma 10 2 15" xfId="1784"/>
    <cellStyle name="Comma 10 2 16" xfId="1785"/>
    <cellStyle name="Comma 10 2 17" xfId="1786"/>
    <cellStyle name="Comma 10 2 2" xfId="1787"/>
    <cellStyle name="Comma 10 2 3" xfId="1788"/>
    <cellStyle name="Comma 10 2 4" xfId="1789"/>
    <cellStyle name="Comma 10 2 5" xfId="1790"/>
    <cellStyle name="Comma 10 2 6" xfId="1791"/>
    <cellStyle name="Comma 10 2 7" xfId="1792"/>
    <cellStyle name="Comma 10 2 8" xfId="1793"/>
    <cellStyle name="Comma 10 2 9" xfId="1794"/>
    <cellStyle name="Comma 10 3" xfId="1795"/>
    <cellStyle name="Comma 10 3 10" xfId="1796"/>
    <cellStyle name="Comma 10 3 11" xfId="1797"/>
    <cellStyle name="Comma 10 3 12" xfId="1798"/>
    <cellStyle name="Comma 10 3 13" xfId="1799"/>
    <cellStyle name="Comma 10 3 14" xfId="1800"/>
    <cellStyle name="Comma 10 3 15" xfId="1801"/>
    <cellStyle name="Comma 10 3 16" xfId="1802"/>
    <cellStyle name="Comma 10 3 17" xfId="1803"/>
    <cellStyle name="Comma 10 3 2" xfId="1804"/>
    <cellStyle name="Comma 10 3 3" xfId="1805"/>
    <cellStyle name="Comma 10 3 4" xfId="1806"/>
    <cellStyle name="Comma 10 3 5" xfId="1807"/>
    <cellStyle name="Comma 10 3 6" xfId="1808"/>
    <cellStyle name="Comma 10 3 7" xfId="1809"/>
    <cellStyle name="Comma 10 3 8" xfId="1810"/>
    <cellStyle name="Comma 10 3 9" xfId="1811"/>
    <cellStyle name="Comma 10 4" xfId="1812"/>
    <cellStyle name="Comma 10 4 10" xfId="1813"/>
    <cellStyle name="Comma 10 4 11" xfId="1814"/>
    <cellStyle name="Comma 10 4 12" xfId="1815"/>
    <cellStyle name="Comma 10 4 13" xfId="1816"/>
    <cellStyle name="Comma 10 4 14" xfId="1817"/>
    <cellStyle name="Comma 10 4 15" xfId="1818"/>
    <cellStyle name="Comma 10 4 16" xfId="1819"/>
    <cellStyle name="Comma 10 4 17" xfId="1820"/>
    <cellStyle name="Comma 10 4 2" xfId="1821"/>
    <cellStyle name="Comma 10 4 3" xfId="1822"/>
    <cellStyle name="Comma 10 4 4" xfId="1823"/>
    <cellStyle name="Comma 10 4 5" xfId="1824"/>
    <cellStyle name="Comma 10 4 6" xfId="1825"/>
    <cellStyle name="Comma 10 4 7" xfId="1826"/>
    <cellStyle name="Comma 10 4 8" xfId="1827"/>
    <cellStyle name="Comma 10 4 9" xfId="1828"/>
    <cellStyle name="Comma 10 5" xfId="1829"/>
    <cellStyle name="Comma 10 5 10" xfId="1830"/>
    <cellStyle name="Comma 10 5 11" xfId="1831"/>
    <cellStyle name="Comma 10 5 12" xfId="1832"/>
    <cellStyle name="Comma 10 5 13" xfId="1833"/>
    <cellStyle name="Comma 10 5 14" xfId="1834"/>
    <cellStyle name="Comma 10 5 15" xfId="1835"/>
    <cellStyle name="Comma 10 5 16" xfId="1836"/>
    <cellStyle name="Comma 10 5 17" xfId="1837"/>
    <cellStyle name="Comma 10 5 2" xfId="1838"/>
    <cellStyle name="Comma 10 5 3" xfId="1839"/>
    <cellStyle name="Comma 10 5 4" xfId="1840"/>
    <cellStyle name="Comma 10 5 5" xfId="1841"/>
    <cellStyle name="Comma 10 5 6" xfId="1842"/>
    <cellStyle name="Comma 10 5 7" xfId="1843"/>
    <cellStyle name="Comma 10 5 8" xfId="1844"/>
    <cellStyle name="Comma 10 5 9" xfId="1845"/>
    <cellStyle name="Comma 10 6" xfId="1846"/>
    <cellStyle name="Comma 10 6 10" xfId="1847"/>
    <cellStyle name="Comma 10 6 11" xfId="1848"/>
    <cellStyle name="Comma 10 6 12" xfId="1849"/>
    <cellStyle name="Comma 10 6 13" xfId="1850"/>
    <cellStyle name="Comma 10 6 14" xfId="1851"/>
    <cellStyle name="Comma 10 6 15" xfId="1852"/>
    <cellStyle name="Comma 10 6 16" xfId="1853"/>
    <cellStyle name="Comma 10 6 17" xfId="1854"/>
    <cellStyle name="Comma 10 6 2" xfId="1855"/>
    <cellStyle name="Comma 10 6 3" xfId="1856"/>
    <cellStyle name="Comma 10 6 4" xfId="1857"/>
    <cellStyle name="Comma 10 6 5" xfId="1858"/>
    <cellStyle name="Comma 10 6 6" xfId="1859"/>
    <cellStyle name="Comma 10 6 7" xfId="1860"/>
    <cellStyle name="Comma 10 6 8" xfId="1861"/>
    <cellStyle name="Comma 10 6 9" xfId="1862"/>
    <cellStyle name="Comma 10 7" xfId="1863"/>
    <cellStyle name="Comma 10 7 10" xfId="1864"/>
    <cellStyle name="Comma 10 7 11" xfId="1865"/>
    <cellStyle name="Comma 10 7 12" xfId="1866"/>
    <cellStyle name="Comma 10 7 13" xfId="1867"/>
    <cellStyle name="Comma 10 7 14" xfId="1868"/>
    <cellStyle name="Comma 10 7 15" xfId="1869"/>
    <cellStyle name="Comma 10 7 16" xfId="1870"/>
    <cellStyle name="Comma 10 7 17" xfId="1871"/>
    <cellStyle name="Comma 10 7 2" xfId="1872"/>
    <cellStyle name="Comma 10 7 3" xfId="1873"/>
    <cellStyle name="Comma 10 7 4" xfId="1874"/>
    <cellStyle name="Comma 10 7 5" xfId="1875"/>
    <cellStyle name="Comma 10 7 6" xfId="1876"/>
    <cellStyle name="Comma 10 7 7" xfId="1877"/>
    <cellStyle name="Comma 10 7 8" xfId="1878"/>
    <cellStyle name="Comma 10 7 9" xfId="1879"/>
    <cellStyle name="Comma 10 8" xfId="1880"/>
    <cellStyle name="Comma 10 8 10" xfId="1881"/>
    <cellStyle name="Comma 10 8 11" xfId="1882"/>
    <cellStyle name="Comma 10 8 12" xfId="1883"/>
    <cellStyle name="Comma 10 8 13" xfId="1884"/>
    <cellStyle name="Comma 10 8 14" xfId="1885"/>
    <cellStyle name="Comma 10 8 15" xfId="1886"/>
    <cellStyle name="Comma 10 8 16" xfId="1887"/>
    <cellStyle name="Comma 10 8 17" xfId="1888"/>
    <cellStyle name="Comma 10 8 2" xfId="1889"/>
    <cellStyle name="Comma 10 8 3" xfId="1890"/>
    <cellStyle name="Comma 10 8 4" xfId="1891"/>
    <cellStyle name="Comma 10 8 5" xfId="1892"/>
    <cellStyle name="Comma 10 8 6" xfId="1893"/>
    <cellStyle name="Comma 10 8 7" xfId="1894"/>
    <cellStyle name="Comma 10 8 8" xfId="1895"/>
    <cellStyle name="Comma 10 8 9" xfId="1896"/>
    <cellStyle name="Comma 10 9" xfId="1897"/>
    <cellStyle name="Comma 11" xfId="1898"/>
    <cellStyle name="Comma 12" xfId="1899"/>
    <cellStyle name="Comma 13" xfId="1900"/>
    <cellStyle name="Comma 14" xfId="1901"/>
    <cellStyle name="Comma 14 2" xfId="1902"/>
    <cellStyle name="Comma 15" xfId="1903"/>
    <cellStyle name="Comma 16" xfId="1904"/>
    <cellStyle name="Comma 17" xfId="1905"/>
    <cellStyle name="Comma 18" xfId="1906"/>
    <cellStyle name="Comma 19" xfId="1907"/>
    <cellStyle name="Comma 2" xfId="1908"/>
    <cellStyle name="Comma 2 10" xfId="1909"/>
    <cellStyle name="Comma 2 10 2" xfId="1910"/>
    <cellStyle name="Comma 2 11" xfId="1911"/>
    <cellStyle name="Comma 2 11 2" xfId="1912"/>
    <cellStyle name="Comma 2 12" xfId="1913"/>
    <cellStyle name="Comma 2 12 2" xfId="1914"/>
    <cellStyle name="Comma 2 13" xfId="1915"/>
    <cellStyle name="Comma 2 13 2" xfId="1916"/>
    <cellStyle name="Comma 2 13 3" xfId="1917"/>
    <cellStyle name="Comma 2 14" xfId="1918"/>
    <cellStyle name="Comma 2 15" xfId="1919"/>
    <cellStyle name="Comma 2 16" xfId="1920"/>
    <cellStyle name="Comma 2 17" xfId="1921"/>
    <cellStyle name="Comma 2 18" xfId="1922"/>
    <cellStyle name="Comma 2 19" xfId="1923"/>
    <cellStyle name="Comma 2 19 2" xfId="1924"/>
    <cellStyle name="Comma 2 19 3" xfId="1925"/>
    <cellStyle name="Comma 2 19 3 2" xfId="1926"/>
    <cellStyle name="Comma 2 19 3 3" xfId="1927"/>
    <cellStyle name="Comma 2 19 3 4" xfId="1928"/>
    <cellStyle name="Comma 2 19 4" xfId="1929"/>
    <cellStyle name="Comma 2 19 5" xfId="1930"/>
    <cellStyle name="Comma 2 2" xfId="1931"/>
    <cellStyle name="Comma 2 2 2" xfId="1932"/>
    <cellStyle name="Comma 2 2 2 2" xfId="1933"/>
    <cellStyle name="Comma 2 2 2 3" xfId="1934"/>
    <cellStyle name="Comma 2 2 2 4" xfId="1935"/>
    <cellStyle name="Comma 2 2 2 4 2" xfId="1936"/>
    <cellStyle name="Comma 2 2 2 4 3" xfId="1937"/>
    <cellStyle name="Comma 2 2 2 5" xfId="1938"/>
    <cellStyle name="Comma 2 2 2 6" xfId="1939"/>
    <cellStyle name="Comma 2 2 3" xfId="1940"/>
    <cellStyle name="Comma 2 2 3 2" xfId="1941"/>
    <cellStyle name="Comma 2 2 3 3" xfId="1942"/>
    <cellStyle name="Comma 2 2 3 4" xfId="1943"/>
    <cellStyle name="Comma 2 2 3 4 2" xfId="1944"/>
    <cellStyle name="Comma 2 2 3 5" xfId="1945"/>
    <cellStyle name="Comma 2 2 4" xfId="1946"/>
    <cellStyle name="Comma 2 2 4 2" xfId="1947"/>
    <cellStyle name="Comma 2 2 5" xfId="1948"/>
    <cellStyle name="Comma 2 2 6" xfId="1949"/>
    <cellStyle name="Comma 2 2 6 2" xfId="1950"/>
    <cellStyle name="Comma 2 2 6 3" xfId="1951"/>
    <cellStyle name="Comma 2 2 7" xfId="1952"/>
    <cellStyle name="Comma 2 2 8" xfId="1953"/>
    <cellStyle name="Comma 2 2 9" xfId="1954"/>
    <cellStyle name="Comma 2 20" xfId="1955"/>
    <cellStyle name="Comma 2 21" xfId="1956"/>
    <cellStyle name="Comma 2 22" xfId="1957"/>
    <cellStyle name="Comma 2 23" xfId="1958"/>
    <cellStyle name="Comma 2 23 2" xfId="1959"/>
    <cellStyle name="Comma 2 24" xfId="1960"/>
    <cellStyle name="Comma 2 3" xfId="1961"/>
    <cellStyle name="Comma 2 3 2" xfId="1962"/>
    <cellStyle name="Comma 2 3 2 2" xfId="1963"/>
    <cellStyle name="Comma 2 3 2 3" xfId="1964"/>
    <cellStyle name="Comma 2 3 2 4" xfId="1965"/>
    <cellStyle name="Comma 2 3 2 4 2" xfId="1966"/>
    <cellStyle name="Comma 2 3 2 4 3" xfId="1967"/>
    <cellStyle name="Comma 2 3 2 4 4" xfId="1968"/>
    <cellStyle name="Comma 2 3 2 5" xfId="1969"/>
    <cellStyle name="Comma 2 3 2 6" xfId="1970"/>
    <cellStyle name="Comma 2 3 2 6 2" xfId="1971"/>
    <cellStyle name="Comma 2 3 3" xfId="1972"/>
    <cellStyle name="Comma 2 3 3 2" xfId="1973"/>
    <cellStyle name="Comma 2 3 3 3" xfId="1974"/>
    <cellStyle name="Comma 2 3 3 4" xfId="1975"/>
    <cellStyle name="Comma 2 3 3 4 2" xfId="1976"/>
    <cellStyle name="Comma 2 3 4" xfId="1977"/>
    <cellStyle name="Comma 2 3 4 2" xfId="1978"/>
    <cellStyle name="Comma 2 3 5" xfId="1979"/>
    <cellStyle name="Comma 2 3 6" xfId="1980"/>
    <cellStyle name="Comma 2 3 6 2" xfId="1981"/>
    <cellStyle name="Comma 2 3 7" xfId="1982"/>
    <cellStyle name="Comma 2 3 8" xfId="1983"/>
    <cellStyle name="Comma 2 4" xfId="1984"/>
    <cellStyle name="Comma 2 4 2" xfId="1985"/>
    <cellStyle name="Comma 2 4 2 2" xfId="1986"/>
    <cellStyle name="Comma 2 4 2 2 2" xfId="1987"/>
    <cellStyle name="Comma 2 4 2 3" xfId="1988"/>
    <cellStyle name="Comma 2 4 3" xfId="1989"/>
    <cellStyle name="Comma 2 4 3 2" xfId="1990"/>
    <cellStyle name="Comma 2 4 3 2 2" xfId="1991"/>
    <cellStyle name="Comma 2 4 4" xfId="1992"/>
    <cellStyle name="Comma 2 4 4 2" xfId="1993"/>
    <cellStyle name="Comma 2 4 4 3" xfId="1994"/>
    <cellStyle name="Comma 2 4 4 4" xfId="1995"/>
    <cellStyle name="Comma 2 4 5" xfId="1996"/>
    <cellStyle name="Comma 2 4 6" xfId="1997"/>
    <cellStyle name="Comma 2 4 6 2" xfId="1998"/>
    <cellStyle name="Comma 2 4 6 2 2" xfId="1999"/>
    <cellStyle name="Comma 2 4 7" xfId="2000"/>
    <cellStyle name="Comma 2 4 8" xfId="2001"/>
    <cellStyle name="Comma 2 4 9" xfId="2002"/>
    <cellStyle name="Comma 2 5" xfId="2003"/>
    <cellStyle name="Comma 2 5 2" xfId="2004"/>
    <cellStyle name="Comma 2 5 3" xfId="2005"/>
    <cellStyle name="Comma 2 5 4" xfId="2006"/>
    <cellStyle name="Comma 2 5 4 2" xfId="2007"/>
    <cellStyle name="Comma 2 5 5" xfId="2008"/>
    <cellStyle name="Comma 2 6" xfId="2009"/>
    <cellStyle name="Comma 2 6 2" xfId="2010"/>
    <cellStyle name="Comma 2 6 2 2" xfId="2011"/>
    <cellStyle name="Comma 2 6 3" xfId="2012"/>
    <cellStyle name="Comma 2 7" xfId="2013"/>
    <cellStyle name="Comma 2 7 2" xfId="2014"/>
    <cellStyle name="Comma 2 7 2 2" xfId="2015"/>
    <cellStyle name="Comma 2 7 3" xfId="2016"/>
    <cellStyle name="Comma 2 8" xfId="2017"/>
    <cellStyle name="Comma 2 8 2" xfId="2018"/>
    <cellStyle name="Comma 2 8 3" xfId="2019"/>
    <cellStyle name="Comma 2 8 4" xfId="2020"/>
    <cellStyle name="Comma 2 8 4 2" xfId="2021"/>
    <cellStyle name="Comma 2 8 4 2 2" xfId="2022"/>
    <cellStyle name="Comma 2 8 5" xfId="2023"/>
    <cellStyle name="Comma 2 9" xfId="2024"/>
    <cellStyle name="Comma 2 9 2" xfId="2025"/>
    <cellStyle name="Comma 2 9 2 2" xfId="2026"/>
    <cellStyle name="Comma 2 9 2 2 2" xfId="2027"/>
    <cellStyle name="Comma 2 9 3" xfId="2028"/>
    <cellStyle name="Comma 2 9 4" xfId="2029"/>
    <cellStyle name="Comma 2_PrimaryEnergyPrices_TIMES" xfId="2030"/>
    <cellStyle name="Comma 3" xfId="2031"/>
    <cellStyle name="Comma 3 10" xfId="2032"/>
    <cellStyle name="Comma 3 11" xfId="2033"/>
    <cellStyle name="Comma 3 12" xfId="2034"/>
    <cellStyle name="Comma 3 2" xfId="2035"/>
    <cellStyle name="Comma 3 2 2" xfId="2036"/>
    <cellStyle name="Comma 3 2 2 2" xfId="2037"/>
    <cellStyle name="Comma 3 2 2 2 2" xfId="2038"/>
    <cellStyle name="Comma 3 2 3" xfId="2039"/>
    <cellStyle name="Comma 3 2 4" xfId="2040"/>
    <cellStyle name="Comma 3 3" xfId="2041"/>
    <cellStyle name="Comma 3 3 2" xfId="2042"/>
    <cellStyle name="Comma 3 3 2 2" xfId="2043"/>
    <cellStyle name="Comma 3 3 2 2 2" xfId="2044"/>
    <cellStyle name="Comma 3 3 3" xfId="2045"/>
    <cellStyle name="Comma 3 3 3 2" xfId="2046"/>
    <cellStyle name="Comma 3 3 4" xfId="2047"/>
    <cellStyle name="Comma 3 3 5" xfId="2048"/>
    <cellStyle name="Comma 3 4" xfId="2049"/>
    <cellStyle name="Comma 3 4 2" xfId="2050"/>
    <cellStyle name="Comma 3 4 3" xfId="2051"/>
    <cellStyle name="Comma 3 5" xfId="2052"/>
    <cellStyle name="Comma 3 6" xfId="2053"/>
    <cellStyle name="Comma 3 7" xfId="2054"/>
    <cellStyle name="Comma 3 8" xfId="2055"/>
    <cellStyle name="Comma 3 9" xfId="2056"/>
    <cellStyle name="Comma 4" xfId="2057"/>
    <cellStyle name="Comma 4 10" xfId="2058"/>
    <cellStyle name="Comma 4 2" xfId="2059"/>
    <cellStyle name="Comma 4 2 2" xfId="2060"/>
    <cellStyle name="Comma 4 2 3" xfId="2061"/>
    <cellStyle name="Comma 4 3" xfId="2062"/>
    <cellStyle name="Comma 4 4" xfId="2063"/>
    <cellStyle name="Comma 4 5" xfId="2064"/>
    <cellStyle name="Comma 4 6" xfId="2065"/>
    <cellStyle name="Comma 4 7" xfId="2066"/>
    <cellStyle name="Comma 4 8" xfId="2067"/>
    <cellStyle name="Comma 4 9" xfId="2068"/>
    <cellStyle name="Comma 5" xfId="2069"/>
    <cellStyle name="Comma 5 2" xfId="2070"/>
    <cellStyle name="Comma 5 3" xfId="2071"/>
    <cellStyle name="Comma 5 3 2" xfId="2072"/>
    <cellStyle name="Comma 5 4" xfId="2073"/>
    <cellStyle name="Comma 5 5" xfId="2074"/>
    <cellStyle name="Comma 5 6" xfId="2075"/>
    <cellStyle name="Comma 5 7" xfId="2076"/>
    <cellStyle name="Comma 5 8" xfId="2077"/>
    <cellStyle name="Comma 6" xfId="2078"/>
    <cellStyle name="Comma 6 2" xfId="2079"/>
    <cellStyle name="Comma 6 3" xfId="2080"/>
    <cellStyle name="Comma 6 4" xfId="2081"/>
    <cellStyle name="Comma 6 5" xfId="2082"/>
    <cellStyle name="Comma 6 6" xfId="2083"/>
    <cellStyle name="Comma 6 7" xfId="2084"/>
    <cellStyle name="Comma 6 8" xfId="2085"/>
    <cellStyle name="Comma 7" xfId="2086"/>
    <cellStyle name="Comma 7 10" xfId="2087"/>
    <cellStyle name="Comma 7 11" xfId="2088"/>
    <cellStyle name="Comma 7 12" xfId="2089"/>
    <cellStyle name="Comma 7 13" xfId="2090"/>
    <cellStyle name="Comma 7 14" xfId="2091"/>
    <cellStyle name="Comma 7 15" xfId="2092"/>
    <cellStyle name="Comma 7 16" xfId="2093"/>
    <cellStyle name="Comma 7 17" xfId="2094"/>
    <cellStyle name="Comma 7 18" xfId="2095"/>
    <cellStyle name="Comma 7 19" xfId="2096"/>
    <cellStyle name="Comma 7 2" xfId="2097"/>
    <cellStyle name="Comma 7 20" xfId="2098"/>
    <cellStyle name="Comma 7 21" xfId="2099"/>
    <cellStyle name="Comma 7 3" xfId="2100"/>
    <cellStyle name="Comma 7 3 10" xfId="2101"/>
    <cellStyle name="Comma 7 3 11" xfId="2102"/>
    <cellStyle name="Comma 7 3 12" xfId="2103"/>
    <cellStyle name="Comma 7 3 13" xfId="2104"/>
    <cellStyle name="Comma 7 3 14" xfId="2105"/>
    <cellStyle name="Comma 7 3 15" xfId="2106"/>
    <cellStyle name="Comma 7 3 2" xfId="2107"/>
    <cellStyle name="Comma 7 3 3" xfId="2108"/>
    <cellStyle name="Comma 7 3 4" xfId="2109"/>
    <cellStyle name="Comma 7 3 5" xfId="2110"/>
    <cellStyle name="Comma 7 3 6" xfId="2111"/>
    <cellStyle name="Comma 7 3 7" xfId="2112"/>
    <cellStyle name="Comma 7 3 8" xfId="2113"/>
    <cellStyle name="Comma 7 3 9" xfId="2114"/>
    <cellStyle name="Comma 7 4" xfId="2115"/>
    <cellStyle name="Comma 7 5" xfId="2116"/>
    <cellStyle name="Comma 7 6" xfId="2117"/>
    <cellStyle name="Comma 7 7" xfId="2118"/>
    <cellStyle name="Comma 7 8" xfId="2119"/>
    <cellStyle name="Comma 7 9" xfId="2120"/>
    <cellStyle name="Comma 8" xfId="2121"/>
    <cellStyle name="Comma 8 2" xfId="2122"/>
    <cellStyle name="Comma 8 2 2" xfId="2123"/>
    <cellStyle name="Comma 8 3" xfId="2124"/>
    <cellStyle name="Comma 8 4" xfId="2125"/>
    <cellStyle name="Comma 8 5" xfId="2126"/>
    <cellStyle name="Comma 8 6" xfId="2127"/>
    <cellStyle name="Comma 8 7" xfId="2128"/>
    <cellStyle name="Comma 8 8" xfId="2129"/>
    <cellStyle name="Comma 9" xfId="2130"/>
    <cellStyle name="Comma 9 10" xfId="2131"/>
    <cellStyle name="Comma 9 2" xfId="2132"/>
    <cellStyle name="Comma 9 3" xfId="2133"/>
    <cellStyle name="Comma 9 4" xfId="2134"/>
    <cellStyle name="Comma 9 5" xfId="2135"/>
    <cellStyle name="Comma 9 6" xfId="2136"/>
    <cellStyle name="Comma 9 7" xfId="2137"/>
    <cellStyle name="Comma 9 8" xfId="2138"/>
    <cellStyle name="Comma 9 9" xfId="2139"/>
    <cellStyle name="Constants" xfId="2140"/>
    <cellStyle name="Currency 2" xfId="2141"/>
    <cellStyle name="Currency 2 2" xfId="2142"/>
    <cellStyle name="Currency 2 3" xfId="2143"/>
    <cellStyle name="Currency 2 4" xfId="2144"/>
    <cellStyle name="CustomCellsOrange" xfId="2145"/>
    <cellStyle name="CustomizationCells" xfId="2146"/>
    <cellStyle name="CustomizationGreenCells" xfId="2147"/>
    <cellStyle name="DocBox_EmptyRow" xfId="2148"/>
    <cellStyle name="donn_normal" xfId="2149"/>
    <cellStyle name="Eingabe" xfId="2150"/>
    <cellStyle name="Empty_B_border" xfId="2151"/>
    <cellStyle name="ent_col_ser" xfId="2152"/>
    <cellStyle name="entete_source" xfId="2153"/>
    <cellStyle name="Ergebnis" xfId="2154"/>
    <cellStyle name="Erklärender Text" xfId="2155"/>
    <cellStyle name="Estilo 1" xfId="2156"/>
    <cellStyle name="Euro" xfId="2157"/>
    <cellStyle name="Euro 10" xfId="2158"/>
    <cellStyle name="Euro 10 2" xfId="2159"/>
    <cellStyle name="Euro 11" xfId="2160"/>
    <cellStyle name="Euro 11 2" xfId="2161"/>
    <cellStyle name="Euro 12" xfId="2162"/>
    <cellStyle name="Euro 13" xfId="2163"/>
    <cellStyle name="Euro 14" xfId="2164"/>
    <cellStyle name="Euro 15" xfId="2165"/>
    <cellStyle name="Euro 16" xfId="2166"/>
    <cellStyle name="Euro 17" xfId="2167"/>
    <cellStyle name="Euro 18" xfId="2168"/>
    <cellStyle name="Euro 19" xfId="2169"/>
    <cellStyle name="Euro 2" xfId="2170"/>
    <cellStyle name="Euro 2 2" xfId="2171"/>
    <cellStyle name="Euro 2 2 2" xfId="2172"/>
    <cellStyle name="Euro 2 2 2 2" xfId="2173"/>
    <cellStyle name="Euro 2 2 3" xfId="2174"/>
    <cellStyle name="Euro 2 2 4" xfId="2175"/>
    <cellStyle name="Euro 2 2 4 2" xfId="2176"/>
    <cellStyle name="Euro 2 2 4 3" xfId="2177"/>
    <cellStyle name="Euro 2 2 5" xfId="2178"/>
    <cellStyle name="Euro 2 2 6" xfId="2179"/>
    <cellStyle name="Euro 2 3" xfId="2180"/>
    <cellStyle name="Euro 2 3 2" xfId="2181"/>
    <cellStyle name="Euro 2 4" xfId="2182"/>
    <cellStyle name="Euro 2 4 2" xfId="2183"/>
    <cellStyle name="Euro 2 4 2 2" xfId="2184"/>
    <cellStyle name="Euro 2 4 3" xfId="2185"/>
    <cellStyle name="Euro 2 4 3 2" xfId="2186"/>
    <cellStyle name="Euro 2 4 3 3" xfId="2187"/>
    <cellStyle name="Euro 2 4 3 4" xfId="2188"/>
    <cellStyle name="Euro 2 4 4" xfId="2189"/>
    <cellStyle name="Euro 2 5" xfId="2190"/>
    <cellStyle name="Euro 2 6" xfId="2191"/>
    <cellStyle name="Euro 2 7" xfId="2192"/>
    <cellStyle name="Euro 20" xfId="2193"/>
    <cellStyle name="Euro 21" xfId="2194"/>
    <cellStyle name="Euro 22" xfId="2195"/>
    <cellStyle name="Euro 23" xfId="2196"/>
    <cellStyle name="Euro 24" xfId="2197"/>
    <cellStyle name="Euro 25" xfId="2198"/>
    <cellStyle name="Euro 26" xfId="2199"/>
    <cellStyle name="Euro 27" xfId="2200"/>
    <cellStyle name="Euro 28" xfId="2201"/>
    <cellStyle name="Euro 29" xfId="2202"/>
    <cellStyle name="Euro 3" xfId="2203"/>
    <cellStyle name="Euro 3 10" xfId="2204"/>
    <cellStyle name="Euro 3 2" xfId="2205"/>
    <cellStyle name="Euro 3 2 2" xfId="2206"/>
    <cellStyle name="Euro 3 2 2 2" xfId="2207"/>
    <cellStyle name="Euro 3 3" xfId="2208"/>
    <cellStyle name="Euro 3 3 2" xfId="2209"/>
    <cellStyle name="Euro 3 3 3" xfId="2210"/>
    <cellStyle name="Euro 3 3 4" xfId="2211"/>
    <cellStyle name="Euro 3 3 4 2" xfId="2212"/>
    <cellStyle name="Euro 3 3 5" xfId="2213"/>
    <cellStyle name="Euro 3 4" xfId="2214"/>
    <cellStyle name="Euro 3 4 2" xfId="2215"/>
    <cellStyle name="Euro 3 5" xfId="2216"/>
    <cellStyle name="Euro 3 5 2" xfId="2217"/>
    <cellStyle name="Euro 3 5 3" xfId="2218"/>
    <cellStyle name="Euro 3 6" xfId="2219"/>
    <cellStyle name="Euro 3 7" xfId="2220"/>
    <cellStyle name="Euro 3 8" xfId="2221"/>
    <cellStyle name="Euro 3 9" xfId="2222"/>
    <cellStyle name="Euro 3_PrimaryEnergyPrices_TIMES" xfId="2223"/>
    <cellStyle name="Euro 30" xfId="2224"/>
    <cellStyle name="Euro 31" xfId="2225"/>
    <cellStyle name="Euro 32" xfId="2226"/>
    <cellStyle name="Euro 33" xfId="2227"/>
    <cellStyle name="Euro 34" xfId="2228"/>
    <cellStyle name="Euro 35" xfId="2229"/>
    <cellStyle name="Euro 36" xfId="2230"/>
    <cellStyle name="Euro 37" xfId="2231"/>
    <cellStyle name="Euro 38" xfId="2232"/>
    <cellStyle name="Euro 39" xfId="2233"/>
    <cellStyle name="Euro 4" xfId="2234"/>
    <cellStyle name="Euro 4 2" xfId="2235"/>
    <cellStyle name="Euro 4 2 2" xfId="2236"/>
    <cellStyle name="Euro 4 2 2 2" xfId="2237"/>
    <cellStyle name="Euro 4 3" xfId="2238"/>
    <cellStyle name="Euro 4 3 2" xfId="2239"/>
    <cellStyle name="Euro 4 3 3" xfId="2240"/>
    <cellStyle name="Euro 4 3 4" xfId="2241"/>
    <cellStyle name="Euro 4 3 4 2" xfId="2242"/>
    <cellStyle name="Euro 4 3 5" xfId="2243"/>
    <cellStyle name="Euro 4 4" xfId="2244"/>
    <cellStyle name="Euro 4 4 2" xfId="2245"/>
    <cellStyle name="Euro 4 4 2 2" xfId="2246"/>
    <cellStyle name="Euro 4 4 2 2 2" xfId="2247"/>
    <cellStyle name="Euro 4 5" xfId="2248"/>
    <cellStyle name="Euro 4 6" xfId="2249"/>
    <cellStyle name="Euro 40" xfId="2250"/>
    <cellStyle name="Euro 41" xfId="2251"/>
    <cellStyle name="Euro 42" xfId="2252"/>
    <cellStyle name="Euro 43" xfId="2253"/>
    <cellStyle name="Euro 44" xfId="2254"/>
    <cellStyle name="Euro 45" xfId="2255"/>
    <cellStyle name="Euro 46" xfId="2256"/>
    <cellStyle name="Euro 47" xfId="2257"/>
    <cellStyle name="Euro 48" xfId="2258"/>
    <cellStyle name="Euro 48 2" xfId="2259"/>
    <cellStyle name="Euro 49" xfId="2260"/>
    <cellStyle name="Euro 49 2" xfId="2261"/>
    <cellStyle name="Euro 5" xfId="2262"/>
    <cellStyle name="Euro 5 2" xfId="2263"/>
    <cellStyle name="Euro 5 2 2" xfId="2264"/>
    <cellStyle name="Euro 5 3" xfId="2265"/>
    <cellStyle name="Euro 5 3 2" xfId="2266"/>
    <cellStyle name="Euro 5 4" xfId="2267"/>
    <cellStyle name="Euro 5 4 2" xfId="2268"/>
    <cellStyle name="Euro 5 5" xfId="2269"/>
    <cellStyle name="Euro 5 6" xfId="2270"/>
    <cellStyle name="Euro 50" xfId="2271"/>
    <cellStyle name="Euro 50 2" xfId="2272"/>
    <cellStyle name="Euro 51" xfId="2273"/>
    <cellStyle name="Euro 51 2" xfId="2274"/>
    <cellStyle name="Euro 52" xfId="2275"/>
    <cellStyle name="Euro 52 2" xfId="2276"/>
    <cellStyle name="Euro 53" xfId="2277"/>
    <cellStyle name="Euro 53 2" xfId="2278"/>
    <cellStyle name="Euro 54" xfId="2279"/>
    <cellStyle name="Euro 54 2" xfId="2280"/>
    <cellStyle name="Euro 55" xfId="2281"/>
    <cellStyle name="Euro 55 2" xfId="2282"/>
    <cellStyle name="Euro 56" xfId="2283"/>
    <cellStyle name="Euro 56 2" xfId="2284"/>
    <cellStyle name="Euro 57" xfId="2285"/>
    <cellStyle name="Euro 58" xfId="2286"/>
    <cellStyle name="Euro 58 2" xfId="2287"/>
    <cellStyle name="Euro 58 2 2" xfId="2288"/>
    <cellStyle name="Euro 58 3" xfId="2289"/>
    <cellStyle name="Euro 58 3 2" xfId="2290"/>
    <cellStyle name="Euro 58 3 3" xfId="2291"/>
    <cellStyle name="Euro 58 3 4" xfId="2292"/>
    <cellStyle name="Euro 58 4" xfId="2293"/>
    <cellStyle name="Euro 58 5" xfId="2294"/>
    <cellStyle name="Euro 59" xfId="2295"/>
    <cellStyle name="Euro 6" xfId="2296"/>
    <cellStyle name="Euro 6 2" xfId="2297"/>
    <cellStyle name="Euro 6 2 2" xfId="2298"/>
    <cellStyle name="Euro 6 3" xfId="2299"/>
    <cellStyle name="Euro 6 3 2" xfId="2300"/>
    <cellStyle name="Euro 6 4" xfId="2301"/>
    <cellStyle name="Euro 60" xfId="2302"/>
    <cellStyle name="Euro 61" xfId="2303"/>
    <cellStyle name="Euro 7" xfId="2304"/>
    <cellStyle name="Euro 7 2" xfId="2305"/>
    <cellStyle name="Euro 7 3" xfId="2306"/>
    <cellStyle name="Euro 7 3 2" xfId="2307"/>
    <cellStyle name="Euro 7 4" xfId="2308"/>
    <cellStyle name="Euro 8" xfId="2309"/>
    <cellStyle name="Euro 8 2" xfId="2310"/>
    <cellStyle name="Euro 9" xfId="2311"/>
    <cellStyle name="Euro 9 2" xfId="2312"/>
    <cellStyle name="Euro_Potentials in TIMES" xfId="2313"/>
    <cellStyle name="Explanatory Text 10" xfId="2314"/>
    <cellStyle name="Explanatory Text 11" xfId="2315"/>
    <cellStyle name="Explanatory Text 12" xfId="2316"/>
    <cellStyle name="Explanatory Text 13" xfId="2317"/>
    <cellStyle name="Explanatory Text 14" xfId="2318"/>
    <cellStyle name="Explanatory Text 15" xfId="2319"/>
    <cellStyle name="Explanatory Text 16" xfId="2320"/>
    <cellStyle name="Explanatory Text 17" xfId="2321"/>
    <cellStyle name="Explanatory Text 18" xfId="2322"/>
    <cellStyle name="Explanatory Text 19" xfId="2323"/>
    <cellStyle name="Explanatory Text 2" xfId="2324"/>
    <cellStyle name="Explanatory Text 2 10" xfId="2325"/>
    <cellStyle name="Explanatory Text 2 2" xfId="2326"/>
    <cellStyle name="Explanatory Text 2 3" xfId="2327"/>
    <cellStyle name="Explanatory Text 2 4" xfId="2328"/>
    <cellStyle name="Explanatory Text 2 5" xfId="2329"/>
    <cellStyle name="Explanatory Text 2 6" xfId="2330"/>
    <cellStyle name="Explanatory Text 2 7" xfId="2331"/>
    <cellStyle name="Explanatory Text 2 8" xfId="2332"/>
    <cellStyle name="Explanatory Text 2 9" xfId="2333"/>
    <cellStyle name="Explanatory Text 20" xfId="2334"/>
    <cellStyle name="Explanatory Text 21" xfId="2335"/>
    <cellStyle name="Explanatory Text 22" xfId="2336"/>
    <cellStyle name="Explanatory Text 23" xfId="2337"/>
    <cellStyle name="Explanatory Text 24" xfId="2338"/>
    <cellStyle name="Explanatory Text 25" xfId="2339"/>
    <cellStyle name="Explanatory Text 26" xfId="2340"/>
    <cellStyle name="Explanatory Text 27" xfId="2341"/>
    <cellStyle name="Explanatory Text 28" xfId="2342"/>
    <cellStyle name="Explanatory Text 29" xfId="2343"/>
    <cellStyle name="Explanatory Text 3" xfId="2344"/>
    <cellStyle name="Explanatory Text 3 2" xfId="2345"/>
    <cellStyle name="Explanatory Text 30" xfId="2346"/>
    <cellStyle name="Explanatory Text 31" xfId="2347"/>
    <cellStyle name="Explanatory Text 32" xfId="2348"/>
    <cellStyle name="Explanatory Text 33" xfId="2349"/>
    <cellStyle name="Explanatory Text 34" xfId="2350"/>
    <cellStyle name="Explanatory Text 35" xfId="2351"/>
    <cellStyle name="Explanatory Text 36" xfId="2352"/>
    <cellStyle name="Explanatory Text 37" xfId="2353"/>
    <cellStyle name="Explanatory Text 38" xfId="2354"/>
    <cellStyle name="Explanatory Text 39" xfId="2355"/>
    <cellStyle name="Explanatory Text 4" xfId="2356"/>
    <cellStyle name="Explanatory Text 4 2" xfId="2357"/>
    <cellStyle name="Explanatory Text 40" xfId="2358"/>
    <cellStyle name="Explanatory Text 41" xfId="2359"/>
    <cellStyle name="Explanatory Text 42" xfId="2360"/>
    <cellStyle name="Explanatory Text 43" xfId="2361"/>
    <cellStyle name="Explanatory Text 44" xfId="2362"/>
    <cellStyle name="Explanatory Text 5" xfId="2363"/>
    <cellStyle name="Explanatory Text 5 2" xfId="2364"/>
    <cellStyle name="Explanatory Text 6" xfId="2365"/>
    <cellStyle name="Explanatory Text 6 2" xfId="2366"/>
    <cellStyle name="Explanatory Text 7" xfId="2367"/>
    <cellStyle name="Explanatory Text 8" xfId="2368"/>
    <cellStyle name="Explanatory Text 9" xfId="2369"/>
    <cellStyle name="Float" xfId="2370"/>
    <cellStyle name="Float 2" xfId="2371"/>
    <cellStyle name="Float 2 2" xfId="2372"/>
    <cellStyle name="Float 3" xfId="2373"/>
    <cellStyle name="Float 3 2" xfId="2374"/>
    <cellStyle name="Float 4" xfId="2375"/>
    <cellStyle name="Good 10" xfId="2376"/>
    <cellStyle name="Good 11" xfId="2377"/>
    <cellStyle name="Good 12" xfId="2378"/>
    <cellStyle name="Good 13" xfId="2379"/>
    <cellStyle name="Good 14" xfId="2380"/>
    <cellStyle name="Good 15" xfId="2381"/>
    <cellStyle name="Good 16" xfId="2382"/>
    <cellStyle name="Good 17" xfId="2383"/>
    <cellStyle name="Good 18" xfId="2384"/>
    <cellStyle name="Good 19" xfId="2385"/>
    <cellStyle name="Good 2" xfId="2386"/>
    <cellStyle name="Good 2 10" xfId="2387"/>
    <cellStyle name="Good 2 11" xfId="2388"/>
    <cellStyle name="Good 2 12" xfId="2389"/>
    <cellStyle name="Good 2 12 2" xfId="2390"/>
    <cellStyle name="Good 2 12 3" xfId="2391"/>
    <cellStyle name="Good 2 2" xfId="2392"/>
    <cellStyle name="Good 2 2 2" xfId="2393"/>
    <cellStyle name="Good 2 2 2 2" xfId="2394"/>
    <cellStyle name="Good 2 2 2 2 2" xfId="2395"/>
    <cellStyle name="Good 2 3" xfId="2396"/>
    <cellStyle name="Good 2 3 2" xfId="2397"/>
    <cellStyle name="Good 2 3 3" xfId="2398"/>
    <cellStyle name="Good 2 4" xfId="2399"/>
    <cellStyle name="Good 2 5" xfId="2400"/>
    <cellStyle name="Good 2 6" xfId="2401"/>
    <cellStyle name="Good 2 7" xfId="2402"/>
    <cellStyle name="Good 2 8" xfId="2403"/>
    <cellStyle name="Good 2 9" xfId="2404"/>
    <cellStyle name="Good 20" xfId="2405"/>
    <cellStyle name="Good 21" xfId="2406"/>
    <cellStyle name="Good 22" xfId="2407"/>
    <cellStyle name="Good 23" xfId="2408"/>
    <cellStyle name="Good 24" xfId="2409"/>
    <cellStyle name="Good 25" xfId="2410"/>
    <cellStyle name="Good 26" xfId="2411"/>
    <cellStyle name="Good 27" xfId="2412"/>
    <cellStyle name="Good 28" xfId="2413"/>
    <cellStyle name="Good 29" xfId="2414"/>
    <cellStyle name="Good 3" xfId="2415"/>
    <cellStyle name="Good 3 2" xfId="2416"/>
    <cellStyle name="Good 3 2 2" xfId="2417"/>
    <cellStyle name="Good 3 2 2 2" xfId="2418"/>
    <cellStyle name="Good 3 3" xfId="2419"/>
    <cellStyle name="Good 30" xfId="2420"/>
    <cellStyle name="Good 31" xfId="2421"/>
    <cellStyle name="Good 32" xfId="2422"/>
    <cellStyle name="Good 33" xfId="2423"/>
    <cellStyle name="Good 34" xfId="2424"/>
    <cellStyle name="Good 35" xfId="2425"/>
    <cellStyle name="Good 36" xfId="2426"/>
    <cellStyle name="Good 37" xfId="2427"/>
    <cellStyle name="Good 38" xfId="2428"/>
    <cellStyle name="Good 39" xfId="2429"/>
    <cellStyle name="Good 4" xfId="2430"/>
    <cellStyle name="Good 4 2" xfId="2431"/>
    <cellStyle name="Good 40" xfId="2432"/>
    <cellStyle name="Good 41" xfId="2433"/>
    <cellStyle name="Good 42" xfId="2434"/>
    <cellStyle name="Good 43" xfId="2435"/>
    <cellStyle name="Good 5" xfId="2436"/>
    <cellStyle name="Good 5 2" xfId="2437"/>
    <cellStyle name="Good 5 3" xfId="2438"/>
    <cellStyle name="Good 6" xfId="2439"/>
    <cellStyle name="Good 6 2" xfId="2440"/>
    <cellStyle name="Good 7" xfId="2441"/>
    <cellStyle name="Good 8" xfId="2442"/>
    <cellStyle name="Good 9" xfId="2443"/>
    <cellStyle name="Gut" xfId="2444"/>
    <cellStyle name="Heading 1 10" xfId="2445"/>
    <cellStyle name="Heading 1 11" xfId="2446"/>
    <cellStyle name="Heading 1 12" xfId="2447"/>
    <cellStyle name="Heading 1 13" xfId="2448"/>
    <cellStyle name="Heading 1 14" xfId="2449"/>
    <cellStyle name="Heading 1 15" xfId="2450"/>
    <cellStyle name="Heading 1 16" xfId="2451"/>
    <cellStyle name="Heading 1 17" xfId="2452"/>
    <cellStyle name="Heading 1 18" xfId="2453"/>
    <cellStyle name="Heading 1 19" xfId="2454"/>
    <cellStyle name="Heading 1 2" xfId="2455"/>
    <cellStyle name="Heading 1 2 10" xfId="2456"/>
    <cellStyle name="Heading 1 2 11" xfId="2457"/>
    <cellStyle name="Heading 1 2 2" xfId="2458"/>
    <cellStyle name="Heading 1 2 3" xfId="2459"/>
    <cellStyle name="Heading 1 2 4" xfId="2460"/>
    <cellStyle name="Heading 1 2 5" xfId="2461"/>
    <cellStyle name="Heading 1 2 6" xfId="2462"/>
    <cellStyle name="Heading 1 2 7" xfId="2463"/>
    <cellStyle name="Heading 1 2 8" xfId="2464"/>
    <cellStyle name="Heading 1 2 9" xfId="2465"/>
    <cellStyle name="Heading 1 20" xfId="2466"/>
    <cellStyle name="Heading 1 21" xfId="2467"/>
    <cellStyle name="Heading 1 22" xfId="2468"/>
    <cellStyle name="Heading 1 23" xfId="2469"/>
    <cellStyle name="Heading 1 24" xfId="2470"/>
    <cellStyle name="Heading 1 25" xfId="2471"/>
    <cellStyle name="Heading 1 26" xfId="2472"/>
    <cellStyle name="Heading 1 27" xfId="2473"/>
    <cellStyle name="Heading 1 28" xfId="2474"/>
    <cellStyle name="Heading 1 29" xfId="2475"/>
    <cellStyle name="Heading 1 3" xfId="2476"/>
    <cellStyle name="Heading 1 3 2" xfId="2477"/>
    <cellStyle name="Heading 1 3 2 2" xfId="2478"/>
    <cellStyle name="Heading 1 3 2 2 2" xfId="2479"/>
    <cellStyle name="Heading 1 3 3" xfId="2480"/>
    <cellStyle name="Heading 1 30" xfId="2481"/>
    <cellStyle name="Heading 1 31" xfId="2482"/>
    <cellStyle name="Heading 1 32" xfId="2483"/>
    <cellStyle name="Heading 1 33" xfId="2484"/>
    <cellStyle name="Heading 1 34" xfId="2485"/>
    <cellStyle name="Heading 1 35" xfId="2486"/>
    <cellStyle name="Heading 1 36" xfId="2487"/>
    <cellStyle name="Heading 1 37" xfId="2488"/>
    <cellStyle name="Heading 1 38" xfId="2489"/>
    <cellStyle name="Heading 1 39" xfId="2490"/>
    <cellStyle name="Heading 1 4" xfId="2491"/>
    <cellStyle name="Heading 1 4 2" xfId="2492"/>
    <cellStyle name="Heading 1 40" xfId="2493"/>
    <cellStyle name="Heading 1 41" xfId="2494"/>
    <cellStyle name="Heading 1 42" xfId="2495"/>
    <cellStyle name="Heading 1 5" xfId="2496"/>
    <cellStyle name="Heading 1 5 2" xfId="2497"/>
    <cellStyle name="Heading 1 6" xfId="2498"/>
    <cellStyle name="Heading 1 6 2" xfId="2499"/>
    <cellStyle name="Heading 1 7" xfId="2500"/>
    <cellStyle name="Heading 1 8" xfId="2501"/>
    <cellStyle name="Heading 1 9" xfId="2502"/>
    <cellStyle name="Heading 2 10" xfId="2503"/>
    <cellStyle name="Heading 2 11" xfId="2504"/>
    <cellStyle name="Heading 2 12" xfId="2505"/>
    <cellStyle name="Heading 2 13" xfId="2506"/>
    <cellStyle name="Heading 2 14" xfId="2507"/>
    <cellStyle name="Heading 2 15" xfId="2508"/>
    <cellStyle name="Heading 2 16" xfId="2509"/>
    <cellStyle name="Heading 2 17" xfId="2510"/>
    <cellStyle name="Heading 2 18" xfId="2511"/>
    <cellStyle name="Heading 2 19" xfId="2512"/>
    <cellStyle name="Heading 2 2" xfId="2513"/>
    <cellStyle name="Heading 2 2 10" xfId="2514"/>
    <cellStyle name="Heading 2 2 11" xfId="2515"/>
    <cellStyle name="Heading 2 2 2" xfId="2516"/>
    <cellStyle name="Heading 2 2 3" xfId="2517"/>
    <cellStyle name="Heading 2 2 4" xfId="2518"/>
    <cellStyle name="Heading 2 2 5" xfId="2519"/>
    <cellStyle name="Heading 2 2 6" xfId="2520"/>
    <cellStyle name="Heading 2 2 7" xfId="2521"/>
    <cellStyle name="Heading 2 2 8" xfId="2522"/>
    <cellStyle name="Heading 2 2 9" xfId="2523"/>
    <cellStyle name="Heading 2 20" xfId="2524"/>
    <cellStyle name="Heading 2 21" xfId="2525"/>
    <cellStyle name="Heading 2 22" xfId="2526"/>
    <cellStyle name="Heading 2 23" xfId="2527"/>
    <cellStyle name="Heading 2 24" xfId="2528"/>
    <cellStyle name="Heading 2 25" xfId="2529"/>
    <cellStyle name="Heading 2 26" xfId="2530"/>
    <cellStyle name="Heading 2 27" xfId="2531"/>
    <cellStyle name="Heading 2 28" xfId="2532"/>
    <cellStyle name="Heading 2 29" xfId="2533"/>
    <cellStyle name="Heading 2 3" xfId="2534"/>
    <cellStyle name="Heading 2 3 2" xfId="2535"/>
    <cellStyle name="Heading 2 3 2 2" xfId="2536"/>
    <cellStyle name="Heading 2 3 2 2 2" xfId="2537"/>
    <cellStyle name="Heading 2 3 3" xfId="2538"/>
    <cellStyle name="Heading 2 30" xfId="2539"/>
    <cellStyle name="Heading 2 31" xfId="2540"/>
    <cellStyle name="Heading 2 32" xfId="2541"/>
    <cellStyle name="Heading 2 33" xfId="2542"/>
    <cellStyle name="Heading 2 34" xfId="2543"/>
    <cellStyle name="Heading 2 35" xfId="2544"/>
    <cellStyle name="Heading 2 36" xfId="2545"/>
    <cellStyle name="Heading 2 37" xfId="2546"/>
    <cellStyle name="Heading 2 38" xfId="2547"/>
    <cellStyle name="Heading 2 39" xfId="2548"/>
    <cellStyle name="Heading 2 4" xfId="2549"/>
    <cellStyle name="Heading 2 4 2" xfId="2550"/>
    <cellStyle name="Heading 2 40" xfId="2551"/>
    <cellStyle name="Heading 2 41" xfId="2552"/>
    <cellStyle name="Heading 2 42" xfId="2553"/>
    <cellStyle name="Heading 2 5" xfId="2554"/>
    <cellStyle name="Heading 2 5 2" xfId="2555"/>
    <cellStyle name="Heading 2 6" xfId="2556"/>
    <cellStyle name="Heading 2 6 2" xfId="2557"/>
    <cellStyle name="Heading 2 7" xfId="2558"/>
    <cellStyle name="Heading 2 8" xfId="2559"/>
    <cellStyle name="Heading 2 9" xfId="2560"/>
    <cellStyle name="Heading 3 10" xfId="2561"/>
    <cellStyle name="Heading 3 11" xfId="2562"/>
    <cellStyle name="Heading 3 12" xfId="2563"/>
    <cellStyle name="Heading 3 13" xfId="2564"/>
    <cellStyle name="Heading 3 14" xfId="2565"/>
    <cellStyle name="Heading 3 15" xfId="2566"/>
    <cellStyle name="Heading 3 16" xfId="2567"/>
    <cellStyle name="Heading 3 17" xfId="2568"/>
    <cellStyle name="Heading 3 18" xfId="2569"/>
    <cellStyle name="Heading 3 19" xfId="2570"/>
    <cellStyle name="Heading 3 2" xfId="2571"/>
    <cellStyle name="Heading 3 2 10" xfId="2572"/>
    <cellStyle name="Heading 3 2 11" xfId="2573"/>
    <cellStyle name="Heading 3 2 2" xfId="2574"/>
    <cellStyle name="Heading 3 2 3" xfId="2575"/>
    <cellStyle name="Heading 3 2 4" xfId="2576"/>
    <cellStyle name="Heading 3 2 5" xfId="2577"/>
    <cellStyle name="Heading 3 2 6" xfId="2578"/>
    <cellStyle name="Heading 3 2 7" xfId="2579"/>
    <cellStyle name="Heading 3 2 8" xfId="2580"/>
    <cellStyle name="Heading 3 2 9" xfId="2581"/>
    <cellStyle name="Heading 3 20" xfId="2582"/>
    <cellStyle name="Heading 3 21" xfId="2583"/>
    <cellStyle name="Heading 3 22" xfId="2584"/>
    <cellStyle name="Heading 3 23" xfId="2585"/>
    <cellStyle name="Heading 3 24" xfId="2586"/>
    <cellStyle name="Heading 3 25" xfId="2587"/>
    <cellStyle name="Heading 3 26" xfId="2588"/>
    <cellStyle name="Heading 3 27" xfId="2589"/>
    <cellStyle name="Heading 3 28" xfId="2590"/>
    <cellStyle name="Heading 3 29" xfId="2591"/>
    <cellStyle name="Heading 3 3" xfId="2592"/>
    <cellStyle name="Heading 3 3 2" xfId="2593"/>
    <cellStyle name="Heading 3 3 2 2" xfId="2594"/>
    <cellStyle name="Heading 3 3 2 2 2" xfId="2595"/>
    <cellStyle name="Heading 3 3 3" xfId="2596"/>
    <cellStyle name="Heading 3 30" xfId="2597"/>
    <cellStyle name="Heading 3 31" xfId="2598"/>
    <cellStyle name="Heading 3 32" xfId="2599"/>
    <cellStyle name="Heading 3 33" xfId="2600"/>
    <cellStyle name="Heading 3 34" xfId="2601"/>
    <cellStyle name="Heading 3 35" xfId="2602"/>
    <cellStyle name="Heading 3 36" xfId="2603"/>
    <cellStyle name="Heading 3 37" xfId="2604"/>
    <cellStyle name="Heading 3 38" xfId="2605"/>
    <cellStyle name="Heading 3 39" xfId="2606"/>
    <cellStyle name="Heading 3 4" xfId="2607"/>
    <cellStyle name="Heading 3 4 2" xfId="2608"/>
    <cellStyle name="Heading 3 40" xfId="2609"/>
    <cellStyle name="Heading 3 41" xfId="2610"/>
    <cellStyle name="Heading 3 42" xfId="2611"/>
    <cellStyle name="Heading 3 5" xfId="2612"/>
    <cellStyle name="Heading 3 5 2" xfId="2613"/>
    <cellStyle name="Heading 3 6" xfId="2614"/>
    <cellStyle name="Heading 3 6 2" xfId="2615"/>
    <cellStyle name="Heading 3 7" xfId="2616"/>
    <cellStyle name="Heading 3 8" xfId="2617"/>
    <cellStyle name="Heading 3 9" xfId="2618"/>
    <cellStyle name="Heading 4 10" xfId="2619"/>
    <cellStyle name="Heading 4 11" xfId="2620"/>
    <cellStyle name="Heading 4 12" xfId="2621"/>
    <cellStyle name="Heading 4 13" xfId="2622"/>
    <cellStyle name="Heading 4 14" xfId="2623"/>
    <cellStyle name="Heading 4 15" xfId="2624"/>
    <cellStyle name="Heading 4 16" xfId="2625"/>
    <cellStyle name="Heading 4 17" xfId="2626"/>
    <cellStyle name="Heading 4 18" xfId="2627"/>
    <cellStyle name="Heading 4 19" xfId="2628"/>
    <cellStyle name="Heading 4 2" xfId="2629"/>
    <cellStyle name="Heading 4 2 10" xfId="2630"/>
    <cellStyle name="Heading 4 2 11" xfId="2631"/>
    <cellStyle name="Heading 4 2 2" xfId="2632"/>
    <cellStyle name="Heading 4 2 3" xfId="2633"/>
    <cellStyle name="Heading 4 2 4" xfId="2634"/>
    <cellStyle name="Heading 4 2 5" xfId="2635"/>
    <cellStyle name="Heading 4 2 6" xfId="2636"/>
    <cellStyle name="Heading 4 2 7" xfId="2637"/>
    <cellStyle name="Heading 4 2 8" xfId="2638"/>
    <cellStyle name="Heading 4 2 9" xfId="2639"/>
    <cellStyle name="Heading 4 20" xfId="2640"/>
    <cellStyle name="Heading 4 21" xfId="2641"/>
    <cellStyle name="Heading 4 22" xfId="2642"/>
    <cellStyle name="Heading 4 23" xfId="2643"/>
    <cellStyle name="Heading 4 24" xfId="2644"/>
    <cellStyle name="Heading 4 25" xfId="2645"/>
    <cellStyle name="Heading 4 26" xfId="2646"/>
    <cellStyle name="Heading 4 27" xfId="2647"/>
    <cellStyle name="Heading 4 28" xfId="2648"/>
    <cellStyle name="Heading 4 29" xfId="2649"/>
    <cellStyle name="Heading 4 3" xfId="2650"/>
    <cellStyle name="Heading 4 3 2" xfId="2651"/>
    <cellStyle name="Heading 4 3 2 2" xfId="2652"/>
    <cellStyle name="Heading 4 3 2 2 2" xfId="2653"/>
    <cellStyle name="Heading 4 3 3" xfId="2654"/>
    <cellStyle name="Heading 4 30" xfId="2655"/>
    <cellStyle name="Heading 4 31" xfId="2656"/>
    <cellStyle name="Heading 4 32" xfId="2657"/>
    <cellStyle name="Heading 4 33" xfId="2658"/>
    <cellStyle name="Heading 4 34" xfId="2659"/>
    <cellStyle name="Heading 4 35" xfId="2660"/>
    <cellStyle name="Heading 4 36" xfId="2661"/>
    <cellStyle name="Heading 4 37" xfId="2662"/>
    <cellStyle name="Heading 4 38" xfId="2663"/>
    <cellStyle name="Heading 4 39" xfId="2664"/>
    <cellStyle name="Heading 4 4" xfId="2665"/>
    <cellStyle name="Heading 4 4 2" xfId="2666"/>
    <cellStyle name="Heading 4 40" xfId="2667"/>
    <cellStyle name="Heading 4 41" xfId="2668"/>
    <cellStyle name="Heading 4 42" xfId="2669"/>
    <cellStyle name="Heading 4 5" xfId="2670"/>
    <cellStyle name="Heading 4 5 2" xfId="2671"/>
    <cellStyle name="Heading 4 6" xfId="2672"/>
    <cellStyle name="Heading 4 6 2" xfId="2673"/>
    <cellStyle name="Heading 4 7" xfId="2674"/>
    <cellStyle name="Heading 4 8" xfId="2675"/>
    <cellStyle name="Heading 4 9" xfId="2676"/>
    <cellStyle name="Headline" xfId="2677"/>
    <cellStyle name="Hyperlink 2" xfId="2678"/>
    <cellStyle name="Hyperlink 2 2" xfId="2679"/>
    <cellStyle name="Hyperlink 3" xfId="2680"/>
    <cellStyle name="Input 10 2" xfId="2681"/>
    <cellStyle name="Input 11 2" xfId="2682"/>
    <cellStyle name="Input 12 2" xfId="2683"/>
    <cellStyle name="Input 13 2" xfId="2684"/>
    <cellStyle name="Input 14 2" xfId="2685"/>
    <cellStyle name="Input 15 2" xfId="2686"/>
    <cellStyle name="Input 16 2" xfId="2687"/>
    <cellStyle name="Input 17 2" xfId="2688"/>
    <cellStyle name="Input 18 2" xfId="2689"/>
    <cellStyle name="Input 19 2" xfId="2690"/>
    <cellStyle name="Input 2" xfId="2691"/>
    <cellStyle name="Input 2 10" xfId="2692"/>
    <cellStyle name="Input 2 11" xfId="2693"/>
    <cellStyle name="Input 2 12" xfId="2694"/>
    <cellStyle name="Input 2 12 2" xfId="2695"/>
    <cellStyle name="Input 2 12 3" xfId="2696"/>
    <cellStyle name="Input 2 2" xfId="2697"/>
    <cellStyle name="Input 2 2 2" xfId="2698"/>
    <cellStyle name="Input 2 3" xfId="2699"/>
    <cellStyle name="Input 2 3 2" xfId="2700"/>
    <cellStyle name="Input 2 3 2 2" xfId="2701"/>
    <cellStyle name="Input 2 3 2 2 2" xfId="2702"/>
    <cellStyle name="Input 2 3 3" xfId="2703"/>
    <cellStyle name="Input 2 4" xfId="2704"/>
    <cellStyle name="Input 2 5" xfId="2705"/>
    <cellStyle name="Input 2 6" xfId="2706"/>
    <cellStyle name="Input 2 7" xfId="2707"/>
    <cellStyle name="Input 2 8" xfId="2708"/>
    <cellStyle name="Input 2 9" xfId="2709"/>
    <cellStyle name="Input 2_PrimaryEnergyPrices_TIMES" xfId="2710"/>
    <cellStyle name="Input 20 2" xfId="2711"/>
    <cellStyle name="Input 21 2" xfId="2712"/>
    <cellStyle name="Input 22 2" xfId="2713"/>
    <cellStyle name="Input 23 2" xfId="2714"/>
    <cellStyle name="Input 24 2" xfId="2715"/>
    <cellStyle name="Input 25 2" xfId="2716"/>
    <cellStyle name="Input 26 2" xfId="2717"/>
    <cellStyle name="Input 27 2" xfId="2718"/>
    <cellStyle name="Input 28 2" xfId="2719"/>
    <cellStyle name="Input 29 2" xfId="2720"/>
    <cellStyle name="Input 3" xfId="2721"/>
    <cellStyle name="Input 3 2" xfId="2722"/>
    <cellStyle name="Input 3 3" xfId="2723"/>
    <cellStyle name="Input 3 3 2" xfId="2724"/>
    <cellStyle name="Input 3 3 2 2" xfId="2725"/>
    <cellStyle name="Input 3 4" xfId="2726"/>
    <cellStyle name="Input 3 5" xfId="2727"/>
    <cellStyle name="Input 30 2" xfId="2728"/>
    <cellStyle name="Input 31 2" xfId="2729"/>
    <cellStyle name="Input 32 2" xfId="2730"/>
    <cellStyle name="Input 33 2" xfId="2731"/>
    <cellStyle name="Input 34" xfId="2732"/>
    <cellStyle name="Input 34 2" xfId="2733"/>
    <cellStyle name="Input 34_ELC_final" xfId="2734"/>
    <cellStyle name="Input 35" xfId="2735"/>
    <cellStyle name="Input 36" xfId="2736"/>
    <cellStyle name="Input 37" xfId="2737"/>
    <cellStyle name="Input 38" xfId="2738"/>
    <cellStyle name="Input 39" xfId="2739"/>
    <cellStyle name="Input 4" xfId="2740"/>
    <cellStyle name="Input 4 2" xfId="2741"/>
    <cellStyle name="Input 40" xfId="2742"/>
    <cellStyle name="Input 5" xfId="2743"/>
    <cellStyle name="Input 5 2" xfId="2744"/>
    <cellStyle name="Input 6" xfId="2745"/>
    <cellStyle name="Input 6 2" xfId="2746"/>
    <cellStyle name="Input 7 2" xfId="2747"/>
    <cellStyle name="Input 8 2" xfId="2748"/>
    <cellStyle name="Input 9 2" xfId="2749"/>
    <cellStyle name="InputCells" xfId="2750"/>
    <cellStyle name="InputCells12" xfId="2751"/>
    <cellStyle name="IntCells" xfId="2752"/>
    <cellStyle name="ligne_titre_0" xfId="2753"/>
    <cellStyle name="Linked Cell 10" xfId="2754"/>
    <cellStyle name="Linked Cell 11" xfId="2755"/>
    <cellStyle name="Linked Cell 12" xfId="2756"/>
    <cellStyle name="Linked Cell 13" xfId="2757"/>
    <cellStyle name="Linked Cell 14" xfId="2758"/>
    <cellStyle name="Linked Cell 15" xfId="2759"/>
    <cellStyle name="Linked Cell 16" xfId="2760"/>
    <cellStyle name="Linked Cell 17" xfId="2761"/>
    <cellStyle name="Linked Cell 18" xfId="2762"/>
    <cellStyle name="Linked Cell 19" xfId="2763"/>
    <cellStyle name="Linked Cell 2" xfId="2764"/>
    <cellStyle name="Linked Cell 2 10" xfId="2765"/>
    <cellStyle name="Linked Cell 2 11" xfId="2766"/>
    <cellStyle name="Linked Cell 2 2" xfId="2767"/>
    <cellStyle name="Linked Cell 2 3" xfId="2768"/>
    <cellStyle name="Linked Cell 2 4" xfId="2769"/>
    <cellStyle name="Linked Cell 2 5" xfId="2770"/>
    <cellStyle name="Linked Cell 2 6" xfId="2771"/>
    <cellStyle name="Linked Cell 2 7" xfId="2772"/>
    <cellStyle name="Linked Cell 2 8" xfId="2773"/>
    <cellStyle name="Linked Cell 2 9" xfId="2774"/>
    <cellStyle name="Linked Cell 20" xfId="2775"/>
    <cellStyle name="Linked Cell 21" xfId="2776"/>
    <cellStyle name="Linked Cell 22" xfId="2777"/>
    <cellStyle name="Linked Cell 23" xfId="2778"/>
    <cellStyle name="Linked Cell 24" xfId="2779"/>
    <cellStyle name="Linked Cell 25" xfId="2780"/>
    <cellStyle name="Linked Cell 26" xfId="2781"/>
    <cellStyle name="Linked Cell 27" xfId="2782"/>
    <cellStyle name="Linked Cell 28" xfId="2783"/>
    <cellStyle name="Linked Cell 29" xfId="2784"/>
    <cellStyle name="Linked Cell 3" xfId="2785"/>
    <cellStyle name="Linked Cell 3 2" xfId="2786"/>
    <cellStyle name="Linked Cell 3 2 2" xfId="2787"/>
    <cellStyle name="Linked Cell 3 2 2 2" xfId="2788"/>
    <cellStyle name="Linked Cell 3 3" xfId="2789"/>
    <cellStyle name="Linked Cell 30" xfId="2790"/>
    <cellStyle name="Linked Cell 31" xfId="2791"/>
    <cellStyle name="Linked Cell 32" xfId="2792"/>
    <cellStyle name="Linked Cell 33" xfId="2793"/>
    <cellStyle name="Linked Cell 34" xfId="2794"/>
    <cellStyle name="Linked Cell 35" xfId="2795"/>
    <cellStyle name="Linked Cell 36" xfId="2796"/>
    <cellStyle name="Linked Cell 37" xfId="2797"/>
    <cellStyle name="Linked Cell 38" xfId="2798"/>
    <cellStyle name="Linked Cell 39" xfId="2799"/>
    <cellStyle name="Linked Cell 4" xfId="2800"/>
    <cellStyle name="Linked Cell 4 2" xfId="2801"/>
    <cellStyle name="Linked Cell 40" xfId="2802"/>
    <cellStyle name="Linked Cell 41" xfId="2803"/>
    <cellStyle name="Linked Cell 42" xfId="2804"/>
    <cellStyle name="Linked Cell 5" xfId="2805"/>
    <cellStyle name="Linked Cell 5 2" xfId="2806"/>
    <cellStyle name="Linked Cell 6" xfId="2807"/>
    <cellStyle name="Linked Cell 6 2" xfId="2808"/>
    <cellStyle name="Linked Cell 7" xfId="2809"/>
    <cellStyle name="Linked Cell 8" xfId="2810"/>
    <cellStyle name="Linked Cell 9" xfId="2811"/>
    <cellStyle name="Migliaia_Oil&amp;Gas IFE ARC POLITO" xfId="2812"/>
    <cellStyle name="Neutral 10" xfId="2813"/>
    <cellStyle name="Neutral 11" xfId="2814"/>
    <cellStyle name="Neutral 12" xfId="2815"/>
    <cellStyle name="Neutral 13" xfId="2816"/>
    <cellStyle name="Neutral 14" xfId="2817"/>
    <cellStyle name="Neutral 15" xfId="2818"/>
    <cellStyle name="Neutral 16" xfId="2819"/>
    <cellStyle name="Neutral 17" xfId="2820"/>
    <cellStyle name="Neutral 18" xfId="2821"/>
    <cellStyle name="Neutral 19" xfId="2822"/>
    <cellStyle name="Neutral 2" xfId="2823"/>
    <cellStyle name="Neutral 2 10" xfId="2824"/>
    <cellStyle name="Neutral 2 11" xfId="2825"/>
    <cellStyle name="Neutral 2 2" xfId="2826"/>
    <cellStyle name="Neutral 2 3" xfId="2827"/>
    <cellStyle name="Neutral 2 4" xfId="2828"/>
    <cellStyle name="Neutral 2 5" xfId="2829"/>
    <cellStyle name="Neutral 2 6" xfId="2830"/>
    <cellStyle name="Neutral 2 7" xfId="2831"/>
    <cellStyle name="Neutral 2 8" xfId="2832"/>
    <cellStyle name="Neutral 2 9" xfId="2833"/>
    <cellStyle name="Neutral 20" xfId="2834"/>
    <cellStyle name="Neutral 21" xfId="2835"/>
    <cellStyle name="Neutral 22" xfId="2836"/>
    <cellStyle name="Neutral 23" xfId="2837"/>
    <cellStyle name="Neutral 24" xfId="2838"/>
    <cellStyle name="Neutral 25" xfId="2839"/>
    <cellStyle name="Neutral 26" xfId="2840"/>
    <cellStyle name="Neutral 27" xfId="2841"/>
    <cellStyle name="Neutral 28" xfId="2842"/>
    <cellStyle name="Neutral 29" xfId="2843"/>
    <cellStyle name="Neutral 3" xfId="2844"/>
    <cellStyle name="Neutral 3 2" xfId="2845"/>
    <cellStyle name="Neutral 3 2 2" xfId="2846"/>
    <cellStyle name="Neutral 3 3" xfId="2847"/>
    <cellStyle name="Neutral 3 3 2" xfId="2848"/>
    <cellStyle name="Neutral 3 3 2 2" xfId="2849"/>
    <cellStyle name="Neutral 3 4" xfId="2850"/>
    <cellStyle name="Neutral 3 5" xfId="2851"/>
    <cellStyle name="Neutral 3 6" xfId="2852"/>
    <cellStyle name="Neutral 30" xfId="2853"/>
    <cellStyle name="Neutral 31" xfId="2854"/>
    <cellStyle name="Neutral 32" xfId="2855"/>
    <cellStyle name="Neutral 33" xfId="2856"/>
    <cellStyle name="Neutral 34" xfId="2857"/>
    <cellStyle name="Neutral 35" xfId="2858"/>
    <cellStyle name="Neutral 36" xfId="2859"/>
    <cellStyle name="Neutral 37" xfId="2860"/>
    <cellStyle name="Neutral 38" xfId="2861"/>
    <cellStyle name="Neutral 39" xfId="2862"/>
    <cellStyle name="Neutral 4" xfId="2863"/>
    <cellStyle name="Neutral 4 2" xfId="2864"/>
    <cellStyle name="Neutral 4 3" xfId="2865"/>
    <cellStyle name="Neutral 40" xfId="2866"/>
    <cellStyle name="Neutral 41" xfId="2867"/>
    <cellStyle name="Neutral 42" xfId="2868"/>
    <cellStyle name="Neutral 43" xfId="2869"/>
    <cellStyle name="Neutral 44" xfId="2870"/>
    <cellStyle name="Neutral 5" xfId="2871"/>
    <cellStyle name="Neutral 5 2" xfId="2872"/>
    <cellStyle name="Neutral 6" xfId="2873"/>
    <cellStyle name="Neutral 6 2" xfId="2874"/>
    <cellStyle name="Neutral 7" xfId="2875"/>
    <cellStyle name="Neutral 8" xfId="2876"/>
    <cellStyle name="Neutral 9" xfId="2877"/>
    <cellStyle name="Normal" xfId="0" builtinId="0"/>
    <cellStyle name="Normal 10" xfId="2878"/>
    <cellStyle name="Normal 10 2" xfId="2879"/>
    <cellStyle name="Normal 10 2 2" xfId="2880"/>
    <cellStyle name="Normal 10 2 2 2" xfId="2881"/>
    <cellStyle name="Normal 10 2 2 2 2" xfId="2882"/>
    <cellStyle name="Normal 10 2 2 2 2 2" xfId="2883"/>
    <cellStyle name="Normal 10 2 2 3" xfId="2884"/>
    <cellStyle name="Normal 10 2 3" xfId="2885"/>
    <cellStyle name="Normal 10 2 4" xfId="2886"/>
    <cellStyle name="Normal 10 2 5" xfId="2887"/>
    <cellStyle name="Normal 10 3" xfId="2888"/>
    <cellStyle name="Normal 10 4" xfId="2889"/>
    <cellStyle name="Normal 10 5" xfId="2890"/>
    <cellStyle name="Normal 10 6" xfId="2891"/>
    <cellStyle name="Normal 10 7" xfId="2892"/>
    <cellStyle name="Normal 10 8" xfId="2893"/>
    <cellStyle name="Normal 10 9" xfId="2894"/>
    <cellStyle name="Normal 11" xfId="2895"/>
    <cellStyle name="Normal 11 10" xfId="2896"/>
    <cellStyle name="Normal 11 2" xfId="2897"/>
    <cellStyle name="Normal 11 2 2" xfId="2898"/>
    <cellStyle name="Normal 11 2 2 2" xfId="2899"/>
    <cellStyle name="Normal 11 3" xfId="2900"/>
    <cellStyle name="Normal 11 4" xfId="2901"/>
    <cellStyle name="Normal 11 4 2" xfId="2902"/>
    <cellStyle name="Normal 11 5" xfId="2903"/>
    <cellStyle name="Normal 11 5 2" xfId="2904"/>
    <cellStyle name="Normal 11 5 3" xfId="2905"/>
    <cellStyle name="Normal 11 6" xfId="2906"/>
    <cellStyle name="Normal 11 7" xfId="2907"/>
    <cellStyle name="Normal 11 8" xfId="2908"/>
    <cellStyle name="Normal 11 9" xfId="2909"/>
    <cellStyle name="Normal 11 9 2" xfId="2910"/>
    <cellStyle name="Normal 12" xfId="2911"/>
    <cellStyle name="Normal 12 2" xfId="2912"/>
    <cellStyle name="Normal 12 3" xfId="2913"/>
    <cellStyle name="Normal 12 4" xfId="2914"/>
    <cellStyle name="Normal 12 5" xfId="2915"/>
    <cellStyle name="Normal 12 6" xfId="2916"/>
    <cellStyle name="Normal 12 7" xfId="2917"/>
    <cellStyle name="Normal 12 8" xfId="2918"/>
    <cellStyle name="Normal 13" xfId="2919"/>
    <cellStyle name="Normal 13 10" xfId="2920"/>
    <cellStyle name="Normal 13 10 2" xfId="2921"/>
    <cellStyle name="Normal 13 11" xfId="2922"/>
    <cellStyle name="Normal 13 11 2" xfId="2923"/>
    <cellStyle name="Normal 13 12" xfId="2924"/>
    <cellStyle name="Normal 13 13" xfId="2925"/>
    <cellStyle name="Normal 13 13 2" xfId="2926"/>
    <cellStyle name="Normal 13 14" xfId="2927"/>
    <cellStyle name="Normal 13 14 2" xfId="2928"/>
    <cellStyle name="Normal 13 15" xfId="2929"/>
    <cellStyle name="Normal 13 15 2" xfId="2930"/>
    <cellStyle name="Normal 13 16" xfId="2931"/>
    <cellStyle name="Normal 13 16 2" xfId="2932"/>
    <cellStyle name="Normal 13 17" xfId="2933"/>
    <cellStyle name="Normal 13 18" xfId="2934"/>
    <cellStyle name="Normal 13 19" xfId="2935"/>
    <cellStyle name="Normal 13 2" xfId="2936"/>
    <cellStyle name="Normal 13 2 2" xfId="2937"/>
    <cellStyle name="Normal 13 2 2 2" xfId="2938"/>
    <cellStyle name="Normal 13 2 3" xfId="2939"/>
    <cellStyle name="Normal 13 2 3 2" xfId="2940"/>
    <cellStyle name="Normal 13 2 4" xfId="2941"/>
    <cellStyle name="Normal 13 2 4 2" xfId="2942"/>
    <cellStyle name="Normal 13 2 5" xfId="2943"/>
    <cellStyle name="Normal 13 2 5 2" xfId="2944"/>
    <cellStyle name="Normal 13 2 6" xfId="2945"/>
    <cellStyle name="Normal 13 2 6 2" xfId="2946"/>
    <cellStyle name="Normal 13 2 7" xfId="2947"/>
    <cellStyle name="Normal 13 2 7 2" xfId="2948"/>
    <cellStyle name="Normal 13 2 8" xfId="2949"/>
    <cellStyle name="Normal 13 2 8 2" xfId="2950"/>
    <cellStyle name="Normal 13 2 9" xfId="2951"/>
    <cellStyle name="Normal 13 20" xfId="2952"/>
    <cellStyle name="Normal 13 21" xfId="2953"/>
    <cellStyle name="Normal 13 22" xfId="2954"/>
    <cellStyle name="Normal 13 23" xfId="2955"/>
    <cellStyle name="Normal 13 24" xfId="2956"/>
    <cellStyle name="Normal 13 25" xfId="2957"/>
    <cellStyle name="Normal 13 26" xfId="2958"/>
    <cellStyle name="Normal 13 27" xfId="2959"/>
    <cellStyle name="Normal 13 28" xfId="2960"/>
    <cellStyle name="Normal 13 29" xfId="2961"/>
    <cellStyle name="Normal 13 3" xfId="2962"/>
    <cellStyle name="Normal 13 3 2" xfId="2963"/>
    <cellStyle name="Normal 13 3 2 2" xfId="2964"/>
    <cellStyle name="Normal 13 30" xfId="2965"/>
    <cellStyle name="Normal 13 31" xfId="2966"/>
    <cellStyle name="Normal 13 32" xfId="2967"/>
    <cellStyle name="Normal 13 33" xfId="2968"/>
    <cellStyle name="Normal 13 34" xfId="2969"/>
    <cellStyle name="Normal 13 35" xfId="2970"/>
    <cellStyle name="Normal 13 36" xfId="2971"/>
    <cellStyle name="Normal 13 37" xfId="2972"/>
    <cellStyle name="Normal 13 38" xfId="2973"/>
    <cellStyle name="Normal 13 4" xfId="2974"/>
    <cellStyle name="Normal 13 4 2" xfId="2975"/>
    <cellStyle name="Normal 13 4 3" xfId="2976"/>
    <cellStyle name="Normal 13 5" xfId="2977"/>
    <cellStyle name="Normal 13 6" xfId="2978"/>
    <cellStyle name="Normal 13 7" xfId="2979"/>
    <cellStyle name="Normal 13 8" xfId="2980"/>
    <cellStyle name="Normal 13 9" xfId="2981"/>
    <cellStyle name="Normal 13 9 2" xfId="2982"/>
    <cellStyle name="Normal 14" xfId="2983"/>
    <cellStyle name="Normal 14 10" xfId="2984"/>
    <cellStyle name="Normal 14 10 2" xfId="2985"/>
    <cellStyle name="Normal 14 11" xfId="2986"/>
    <cellStyle name="Normal 14 11 2" xfId="2987"/>
    <cellStyle name="Normal 14 12" xfId="2988"/>
    <cellStyle name="Normal 14 12 2" xfId="2989"/>
    <cellStyle name="Normal 14 13" xfId="2990"/>
    <cellStyle name="Normal 14 13 2" xfId="2991"/>
    <cellStyle name="Normal 14 14" xfId="2992"/>
    <cellStyle name="Normal 14 14 2" xfId="2993"/>
    <cellStyle name="Normal 14 15" xfId="2994"/>
    <cellStyle name="Normal 14 15 2" xfId="2995"/>
    <cellStyle name="Normal 14 16" xfId="2996"/>
    <cellStyle name="Normal 14 2" xfId="2997"/>
    <cellStyle name="Normal 14 2 2" xfId="2998"/>
    <cellStyle name="Normal 14 2 3" xfId="2999"/>
    <cellStyle name="Normal 14 2 4" xfId="3000"/>
    <cellStyle name="Normal 14 2 5" xfId="3001"/>
    <cellStyle name="Normal 14 2 6" xfId="3002"/>
    <cellStyle name="Normal 14 2 7" xfId="3003"/>
    <cellStyle name="Normal 14 2 8" xfId="3004"/>
    <cellStyle name="Normal 14 2 8 2" xfId="3005"/>
    <cellStyle name="Normal 14 3" xfId="3006"/>
    <cellStyle name="Normal 14 4" xfId="3007"/>
    <cellStyle name="Normal 14 4 2" xfId="3008"/>
    <cellStyle name="Normal 14 5" xfId="3009"/>
    <cellStyle name="Normal 14 5 2" xfId="3010"/>
    <cellStyle name="Normal 14 6" xfId="3011"/>
    <cellStyle name="Normal 14 7" xfId="3012"/>
    <cellStyle name="Normal 14 8" xfId="3013"/>
    <cellStyle name="Normal 14 9" xfId="3014"/>
    <cellStyle name="Normal 15" xfId="3015"/>
    <cellStyle name="Normal 15 2" xfId="3016"/>
    <cellStyle name="Normal 15 2 2" xfId="3017"/>
    <cellStyle name="Normal 15 3" xfId="3018"/>
    <cellStyle name="Normal 15 4" xfId="3019"/>
    <cellStyle name="Normal 15 5" xfId="3020"/>
    <cellStyle name="Normal 15 6" xfId="3021"/>
    <cellStyle name="Normal 15 7" xfId="3022"/>
    <cellStyle name="Normal 16" xfId="3023"/>
    <cellStyle name="Normal 16 2" xfId="3024"/>
    <cellStyle name="Normal 16 2 2" xfId="3025"/>
    <cellStyle name="Normal 16 3" xfId="3026"/>
    <cellStyle name="Normal 16 4" xfId="3027"/>
    <cellStyle name="Normal 16 5" xfId="3028"/>
    <cellStyle name="Normal 16 6" xfId="3029"/>
    <cellStyle name="Normal 16 7" xfId="3030"/>
    <cellStyle name="Normal 16 7 2" xfId="3031"/>
    <cellStyle name="Normal 17" xfId="3032"/>
    <cellStyle name="Normal 17 10" xfId="3033"/>
    <cellStyle name="Normal 17 11" xfId="3034"/>
    <cellStyle name="Normal 17 12" xfId="3035"/>
    <cellStyle name="Normal 17 13" xfId="3036"/>
    <cellStyle name="Normal 17 14" xfId="3037"/>
    <cellStyle name="Normal 17 14 2" xfId="3038"/>
    <cellStyle name="Normal 17 2" xfId="3039"/>
    <cellStyle name="Normal 17 2 2" xfId="3040"/>
    <cellStyle name="Normal 17 3" xfId="3041"/>
    <cellStyle name="Normal 17 4" xfId="3042"/>
    <cellStyle name="Normal 17 5" xfId="3043"/>
    <cellStyle name="Normal 17 6" xfId="3044"/>
    <cellStyle name="Normal 17 7" xfId="3045"/>
    <cellStyle name="Normal 17 8" xfId="3046"/>
    <cellStyle name="Normal 17 9" xfId="3047"/>
    <cellStyle name="Normal 18" xfId="3048"/>
    <cellStyle name="Normal 18 2" xfId="3049"/>
    <cellStyle name="Normal 18 3" xfId="3050"/>
    <cellStyle name="Normal 18 3 2" xfId="3051"/>
    <cellStyle name="Normal 19" xfId="3052"/>
    <cellStyle name="Normal 19 2" xfId="3053"/>
    <cellStyle name="Normal 2" xfId="3054"/>
    <cellStyle name="Normal 2 10" xfId="3055"/>
    <cellStyle name="Normal 2 10 2" xfId="3056"/>
    <cellStyle name="Normal 2 10 3" xfId="3057"/>
    <cellStyle name="Normal 2 11" xfId="3058"/>
    <cellStyle name="Normal 2 12" xfId="3059"/>
    <cellStyle name="Normal 2 13" xfId="3060"/>
    <cellStyle name="Normal 2 14" xfId="3061"/>
    <cellStyle name="Normal 2 15" xfId="3062"/>
    <cellStyle name="Normal 2 16" xfId="3063"/>
    <cellStyle name="Normal 2 17" xfId="3064"/>
    <cellStyle name="Normal 2 18" xfId="3065"/>
    <cellStyle name="Normal 2 18 2" xfId="3066"/>
    <cellStyle name="Normal 2 18 2 2" xfId="3067"/>
    <cellStyle name="Normal 2 18 3" xfId="3068"/>
    <cellStyle name="Normal 2 19" xfId="3069"/>
    <cellStyle name="Normal 2 19 2" xfId="3070"/>
    <cellStyle name="Normal 2 2" xfId="3071"/>
    <cellStyle name="Normal 2 2 10" xfId="3072"/>
    <cellStyle name="Normal 2 2 10 2" xfId="3073"/>
    <cellStyle name="Normal 2 2 11" xfId="3074"/>
    <cellStyle name="Normal 2 2 11 2" xfId="3075"/>
    <cellStyle name="Normal 2 2 12" xfId="3076"/>
    <cellStyle name="Normal 2 2 12 2" xfId="3077"/>
    <cellStyle name="Normal 2 2 13" xfId="3078"/>
    <cellStyle name="Normal 2 2 13 2" xfId="3079"/>
    <cellStyle name="Normal 2 2 14" xfId="3080"/>
    <cellStyle name="Normal 2 2 15" xfId="3081"/>
    <cellStyle name="Normal 2 2 2" xfId="3082"/>
    <cellStyle name="Normal 2 2 2 2" xfId="3083"/>
    <cellStyle name="Normal 2 2 2 2 2" xfId="3084"/>
    <cellStyle name="Normal 2 2 2 3" xfId="3085"/>
    <cellStyle name="Normal 2 2 2 3 2" xfId="3086"/>
    <cellStyle name="Normal 2 2 2 4" xfId="3087"/>
    <cellStyle name="Normal 2 2 2 5" xfId="3088"/>
    <cellStyle name="Normal 2 2 2 6" xfId="3089"/>
    <cellStyle name="Normal 2 2 3" xfId="3090"/>
    <cellStyle name="Normal 2 2 3 2" xfId="3091"/>
    <cellStyle name="Normal 2 2 3 2 2" xfId="3092"/>
    <cellStyle name="Normal 2 2 4" xfId="3093"/>
    <cellStyle name="Normal 2 2 4 2" xfId="3094"/>
    <cellStyle name="Normal 2 2 4 2 2" xfId="3095"/>
    <cellStyle name="Normal 2 2 4 3" xfId="3096"/>
    <cellStyle name="Normal 2 2 5" xfId="3097"/>
    <cellStyle name="Normal 2 2 5 2" xfId="3098"/>
    <cellStyle name="Normal 2 2 5 2 2" xfId="3099"/>
    <cellStyle name="Normal 2 2 5 3" xfId="3100"/>
    <cellStyle name="Normal 2 2 6" xfId="3101"/>
    <cellStyle name="Normal 2 2 6 2" xfId="3102"/>
    <cellStyle name="Normal 2 2 6 2 2" xfId="3103"/>
    <cellStyle name="Normal 2 2 6 2 2 2" xfId="3104"/>
    <cellStyle name="Normal 2 2 6 3" xfId="3105"/>
    <cellStyle name="Normal 2 2 7" xfId="3106"/>
    <cellStyle name="Normal 2 2 7 2" xfId="3107"/>
    <cellStyle name="Normal 2 2 7 3" xfId="3108"/>
    <cellStyle name="Normal 2 2 8" xfId="3109"/>
    <cellStyle name="Normal 2 2 8 2" xfId="3110"/>
    <cellStyle name="Normal 2 2 8 3" xfId="3111"/>
    <cellStyle name="Normal 2 2 8 3 2" xfId="3112"/>
    <cellStyle name="Normal 2 2 9" xfId="3113"/>
    <cellStyle name="Normal 2 2 9 2" xfId="3114"/>
    <cellStyle name="Normal 2 2_ELC" xfId="3115"/>
    <cellStyle name="Normal 2 20" xfId="3116"/>
    <cellStyle name="Normal 2 21" xfId="3117"/>
    <cellStyle name="Normal 2 22" xfId="3118"/>
    <cellStyle name="Normal 2 23" xfId="3119"/>
    <cellStyle name="Normal 2 24" xfId="3120"/>
    <cellStyle name="Normal 2 25" xfId="3121"/>
    <cellStyle name="Normal 2 26" xfId="3122"/>
    <cellStyle name="Normal 2 27" xfId="3123"/>
    <cellStyle name="Normal 2 28" xfId="3124"/>
    <cellStyle name="Normal 2 29" xfId="3125"/>
    <cellStyle name="Normal 2 3" xfId="3126"/>
    <cellStyle name="Normal 2 3 10" xfId="3127"/>
    <cellStyle name="Normal 2 3 10 2" xfId="3128"/>
    <cellStyle name="Normal 2 3 11" xfId="3129"/>
    <cellStyle name="Normal 2 3 11 2" xfId="3130"/>
    <cellStyle name="Normal 2 3 12" xfId="3131"/>
    <cellStyle name="Normal 2 3 12 2" xfId="3132"/>
    <cellStyle name="Normal 2 3 13" xfId="3133"/>
    <cellStyle name="Normal 2 3 13 2" xfId="3134"/>
    <cellStyle name="Normal 2 3 14" xfId="3135"/>
    <cellStyle name="Normal 2 3 2" xfId="3136"/>
    <cellStyle name="Normal 2 3 2 2" xfId="3137"/>
    <cellStyle name="Normal 2 3 2 2 2" xfId="3138"/>
    <cellStyle name="Normal 2 3 2 2 3" xfId="3139"/>
    <cellStyle name="Normal 2 3 2 2 4" xfId="3140"/>
    <cellStyle name="Normal 2 3 2 3" xfId="3141"/>
    <cellStyle name="Normal 2 3 2 4" xfId="3142"/>
    <cellStyle name="Normal 2 3 2 5" xfId="3143"/>
    <cellStyle name="Normal 2 3 2 6" xfId="3144"/>
    <cellStyle name="Normal 2 3 3" xfId="3145"/>
    <cellStyle name="Normal 2 3 3 2" xfId="3146"/>
    <cellStyle name="Normal 2 3 3 2 2" xfId="3147"/>
    <cellStyle name="Normal 2 3 4" xfId="3148"/>
    <cellStyle name="Normal 2 3 4 2" xfId="3149"/>
    <cellStyle name="Normal 2 3 4 2 2" xfId="3150"/>
    <cellStyle name="Normal 2 3 4 3" xfId="3151"/>
    <cellStyle name="Normal 2 3 4 4" xfId="3152"/>
    <cellStyle name="Normal 2 3 4 5" xfId="3153"/>
    <cellStyle name="Normal 2 3 5" xfId="3154"/>
    <cellStyle name="Normal 2 3 5 2" xfId="3155"/>
    <cellStyle name="Normal 2 3 5 3" xfId="3156"/>
    <cellStyle name="Normal 2 3 5 4" xfId="3157"/>
    <cellStyle name="Normal 2 3 6" xfId="3158"/>
    <cellStyle name="Normal 2 3 6 2" xfId="3159"/>
    <cellStyle name="Normal 2 3 6 2 2" xfId="3160"/>
    <cellStyle name="Normal 2 3 6 2 2 2" xfId="3161"/>
    <cellStyle name="Normal 2 3 6 3" xfId="3162"/>
    <cellStyle name="Normal 2 3 7" xfId="3163"/>
    <cellStyle name="Normal 2 3 7 2" xfId="3164"/>
    <cellStyle name="Normal 2 3 8" xfId="3165"/>
    <cellStyle name="Normal 2 3 8 2" xfId="3166"/>
    <cellStyle name="Normal 2 3 9" xfId="3167"/>
    <cellStyle name="Normal 2 3 9 2" xfId="3168"/>
    <cellStyle name="Normal 2 30" xfId="3169"/>
    <cellStyle name="Normal 2 31" xfId="3170"/>
    <cellStyle name="Normal 2 32" xfId="3171"/>
    <cellStyle name="Normal 2 33" xfId="3172"/>
    <cellStyle name="Normal 2 34" xfId="3173"/>
    <cellStyle name="Normal 2 35" xfId="3174"/>
    <cellStyle name="Normal 2 36" xfId="3175"/>
    <cellStyle name="Normal 2 37" xfId="3176"/>
    <cellStyle name="Normal 2 38" xfId="3177"/>
    <cellStyle name="Normal 2 39" xfId="3178"/>
    <cellStyle name="Normal 2 4" xfId="3179"/>
    <cellStyle name="Normal 2 4 10" xfId="3180"/>
    <cellStyle name="Normal 2 4 10 2" xfId="3181"/>
    <cellStyle name="Normal 2 4 11" xfId="3182"/>
    <cellStyle name="Normal 2 4 11 2" xfId="3183"/>
    <cellStyle name="Normal 2 4 12" xfId="3184"/>
    <cellStyle name="Normal 2 4 12 2" xfId="3185"/>
    <cellStyle name="Normal 2 4 13" xfId="3186"/>
    <cellStyle name="Normal 2 4 13 2" xfId="3187"/>
    <cellStyle name="Normal 2 4 14" xfId="3188"/>
    <cellStyle name="Normal 2 4 2" xfId="3189"/>
    <cellStyle name="Normal 2 4 2 2" xfId="3190"/>
    <cellStyle name="Normal 2 4 2 2 2" xfId="3191"/>
    <cellStyle name="Normal 2 4 3" xfId="3192"/>
    <cellStyle name="Normal 2 4 3 2" xfId="3193"/>
    <cellStyle name="Normal 2 4 3 2 2" xfId="3194"/>
    <cellStyle name="Normal 2 4 4" xfId="3195"/>
    <cellStyle name="Normal 2 4 4 2" xfId="3196"/>
    <cellStyle name="Normal 2 4 4 2 2" xfId="3197"/>
    <cellStyle name="Normal 2 4 5" xfId="3198"/>
    <cellStyle name="Normal 2 4 5 2" xfId="3199"/>
    <cellStyle name="Normal 2 4 5 3" xfId="3200"/>
    <cellStyle name="Normal 2 4 6" xfId="3201"/>
    <cellStyle name="Normal 2 4 6 2" xfId="3202"/>
    <cellStyle name="Normal 2 4 7" xfId="3203"/>
    <cellStyle name="Normal 2 4 7 2" xfId="3204"/>
    <cellStyle name="Normal 2 4 8" xfId="3205"/>
    <cellStyle name="Normal 2 4 8 2" xfId="3206"/>
    <cellStyle name="Normal 2 4 9" xfId="3207"/>
    <cellStyle name="Normal 2 4 9 2" xfId="3208"/>
    <cellStyle name="Normal 2 40" xfId="3209"/>
    <cellStyle name="Normal 2 41" xfId="3210"/>
    <cellStyle name="Normal 2 42" xfId="3211"/>
    <cellStyle name="Normal 2 43" xfId="3212"/>
    <cellStyle name="Normal 2 44" xfId="3213"/>
    <cellStyle name="Normal 2 45" xfId="3214"/>
    <cellStyle name="Normal 2 45 2" xfId="3215"/>
    <cellStyle name="Normal 2 45 2 2" xfId="3216"/>
    <cellStyle name="Normal 2 46" xfId="3217"/>
    <cellStyle name="Normal 2 46 2" xfId="3218"/>
    <cellStyle name="Normal 2 47" xfId="3219"/>
    <cellStyle name="Normal 2 47 2" xfId="3220"/>
    <cellStyle name="Normal 2 48" xfId="3221"/>
    <cellStyle name="Normal 2 48 2" xfId="3222"/>
    <cellStyle name="Normal 2 49" xfId="3223"/>
    <cellStyle name="Normal 2 5" xfId="3224"/>
    <cellStyle name="Normal 2 5 10" xfId="3225"/>
    <cellStyle name="Normal 2 5 11" xfId="3226"/>
    <cellStyle name="Normal 2 5 12" xfId="3227"/>
    <cellStyle name="Normal 2 5 13" xfId="3228"/>
    <cellStyle name="Normal 2 5 14" xfId="3229"/>
    <cellStyle name="Normal 2 5 15" xfId="3230"/>
    <cellStyle name="Normal 2 5 16" xfId="3231"/>
    <cellStyle name="Normal 2 5 2" xfId="3232"/>
    <cellStyle name="Normal 2 5 2 2" xfId="3233"/>
    <cellStyle name="Normal 2 5 2 2 2" xfId="3234"/>
    <cellStyle name="Normal 2 5 2 2 3" xfId="3235"/>
    <cellStyle name="Normal 2 5 2 3" xfId="3236"/>
    <cellStyle name="Normal 2 5 2 4" xfId="3237"/>
    <cellStyle name="Normal 2 5 2 5" xfId="3238"/>
    <cellStyle name="Normal 2 5 3" xfId="3239"/>
    <cellStyle name="Normal 2 5 4" xfId="3240"/>
    <cellStyle name="Normal 2 5 5" xfId="3241"/>
    <cellStyle name="Normal 2 5 6" xfId="3242"/>
    <cellStyle name="Normal 2 5 7" xfId="3243"/>
    <cellStyle name="Normal 2 5 8" xfId="3244"/>
    <cellStyle name="Normal 2 5 9" xfId="3245"/>
    <cellStyle name="Normal 2 6" xfId="3246"/>
    <cellStyle name="Normal 2 6 10" xfId="3247"/>
    <cellStyle name="Normal 2 6 11" xfId="3248"/>
    <cellStyle name="Normal 2 6 12" xfId="3249"/>
    <cellStyle name="Normal 2 6 13" xfId="3250"/>
    <cellStyle name="Normal 2 6 14" xfId="3251"/>
    <cellStyle name="Normal 2 6 15" xfId="3252"/>
    <cellStyle name="Normal 2 6 16" xfId="3253"/>
    <cellStyle name="Normal 2 6 17" xfId="3254"/>
    <cellStyle name="Normal 2 6 18" xfId="3255"/>
    <cellStyle name="Normal 2 6 2" xfId="3256"/>
    <cellStyle name="Normal 2 6 2 2" xfId="3257"/>
    <cellStyle name="Normal 2 6 2 3" xfId="3258"/>
    <cellStyle name="Normal 2 6 2 4" xfId="3259"/>
    <cellStyle name="Normal 2 6 2 5" xfId="3260"/>
    <cellStyle name="Normal 2 6 3" xfId="3261"/>
    <cellStyle name="Normal 2 6 3 2" xfId="3262"/>
    <cellStyle name="Normal 2 6 3 3" xfId="3263"/>
    <cellStyle name="Normal 2 6 4" xfId="3264"/>
    <cellStyle name="Normal 2 6 5" xfId="3265"/>
    <cellStyle name="Normal 2 6 6" xfId="3266"/>
    <cellStyle name="Normal 2 6 7" xfId="3267"/>
    <cellStyle name="Normal 2 6 8" xfId="3268"/>
    <cellStyle name="Normal 2 6 9" xfId="3269"/>
    <cellStyle name="Normal 2 7" xfId="3270"/>
    <cellStyle name="Normal 2 7 2" xfId="3271"/>
    <cellStyle name="Normal 2 8" xfId="3272"/>
    <cellStyle name="Normal 2 8 2" xfId="3273"/>
    <cellStyle name="Normal 2 8 3" xfId="3274"/>
    <cellStyle name="Normal 2 8 4" xfId="3275"/>
    <cellStyle name="Normal 2 8 4 2" xfId="3276"/>
    <cellStyle name="Normal 2 9" xfId="3277"/>
    <cellStyle name="Normal 2 9 2" xfId="3278"/>
    <cellStyle name="Normal 2 9 2 2" xfId="3279"/>
    <cellStyle name="Normal 2 9 2 3" xfId="3280"/>
    <cellStyle name="Normal 2 9 3" xfId="3281"/>
    <cellStyle name="Normal 2 9 4" xfId="3282"/>
    <cellStyle name="Normal 2_ELC" xfId="3283"/>
    <cellStyle name="Normal 20" xfId="3284"/>
    <cellStyle name="Normal 20 2" xfId="3285"/>
    <cellStyle name="Normal 20 3" xfId="3286"/>
    <cellStyle name="Normal 21" xfId="3287"/>
    <cellStyle name="Normal 21 2" xfId="3288"/>
    <cellStyle name="Normal 21 2 2" xfId="3289"/>
    <cellStyle name="Normal 21 3" xfId="3290"/>
    <cellStyle name="Normal 21_Scen_XBase" xfId="3291"/>
    <cellStyle name="Normal 22" xfId="3292"/>
    <cellStyle name="Normal 22 2" xfId="3293"/>
    <cellStyle name="Normal 23" xfId="3294"/>
    <cellStyle name="Normal 23 2" xfId="3295"/>
    <cellStyle name="Normal 23 3" xfId="3296"/>
    <cellStyle name="Normal 24" xfId="3297"/>
    <cellStyle name="Normal 24 10" xfId="3298"/>
    <cellStyle name="Normal 24 11" xfId="3299"/>
    <cellStyle name="Normal 24 12" xfId="3300"/>
    <cellStyle name="Normal 24 13" xfId="3301"/>
    <cellStyle name="Normal 24 14" xfId="3302"/>
    <cellStyle name="Normal 24 15" xfId="3303"/>
    <cellStyle name="Normal 24 16" xfId="3304"/>
    <cellStyle name="Normal 24 17" xfId="3305"/>
    <cellStyle name="Normal 24 18" xfId="3306"/>
    <cellStyle name="Normal 24 19" xfId="3307"/>
    <cellStyle name="Normal 24 2" xfId="3308"/>
    <cellStyle name="Normal 24 20" xfId="3309"/>
    <cellStyle name="Normal 24 21" xfId="3310"/>
    <cellStyle name="Normal 24 22" xfId="3311"/>
    <cellStyle name="Normal 24 3" xfId="3312"/>
    <cellStyle name="Normal 24 4" xfId="3313"/>
    <cellStyle name="Normal 24 5" xfId="3314"/>
    <cellStyle name="Normal 24 6" xfId="3315"/>
    <cellStyle name="Normal 24 7" xfId="3316"/>
    <cellStyle name="Normal 24 8" xfId="3317"/>
    <cellStyle name="Normal 24 9" xfId="3318"/>
    <cellStyle name="Normal 25" xfId="3319"/>
    <cellStyle name="Normal 25 2" xfId="3320"/>
    <cellStyle name="Normal 25 3" xfId="3321"/>
    <cellStyle name="Normal 25 4" xfId="3322"/>
    <cellStyle name="Normal 25 4 2" xfId="3323"/>
    <cellStyle name="Normal 26" xfId="3324"/>
    <cellStyle name="Normal 26 2" xfId="3325"/>
    <cellStyle name="Normal 26 3" xfId="3326"/>
    <cellStyle name="Normal 27" xfId="3327"/>
    <cellStyle name="Normal 27 2" xfId="3328"/>
    <cellStyle name="Normal 28" xfId="3329"/>
    <cellStyle name="Normal 29" xfId="3330"/>
    <cellStyle name="Normal 3" xfId="3331"/>
    <cellStyle name="Normal 3 10" xfId="3332"/>
    <cellStyle name="Normal 3 11" xfId="3333"/>
    <cellStyle name="Normal 3 12" xfId="3334"/>
    <cellStyle name="Normal 3 13" xfId="3335"/>
    <cellStyle name="Normal 3 14" xfId="3336"/>
    <cellStyle name="Normal 3 15" xfId="3337"/>
    <cellStyle name="Normal 3 16" xfId="3338"/>
    <cellStyle name="Normal 3 17" xfId="3339"/>
    <cellStyle name="Normal 3 18" xfId="3340"/>
    <cellStyle name="Normal 3 19" xfId="3341"/>
    <cellStyle name="Normal 3 2" xfId="3342"/>
    <cellStyle name="Normal 3 2 10" xfId="3343"/>
    <cellStyle name="Normal 3 2 11" xfId="3344"/>
    <cellStyle name="Normal 3 2 2" xfId="3345"/>
    <cellStyle name="Normal 3 2 2 2" xfId="3346"/>
    <cellStyle name="Normal 3 2 2 2 2" xfId="3347"/>
    <cellStyle name="Normal 3 2 2 3" xfId="3348"/>
    <cellStyle name="Normal 3 2 2 4" xfId="3349"/>
    <cellStyle name="Normal 3 2 3" xfId="3350"/>
    <cellStyle name="Normal 3 2 3 2" xfId="3351"/>
    <cellStyle name="Normal 3 2 3 3" xfId="3352"/>
    <cellStyle name="Normal 3 2 4" xfId="3353"/>
    <cellStyle name="Normal 3 2 4 2" xfId="3354"/>
    <cellStyle name="Normal 3 2 4 3" xfId="3355"/>
    <cellStyle name="Normal 3 2 5" xfId="3356"/>
    <cellStyle name="Normal 3 2 6" xfId="3357"/>
    <cellStyle name="Normal 3 2 7" xfId="3358"/>
    <cellStyle name="Normal 3 2 8" xfId="3359"/>
    <cellStyle name="Normal 3 2 9" xfId="3360"/>
    <cellStyle name="Normal 3 2 9 2" xfId="3361"/>
    <cellStyle name="Normal 3 2 9 2 2" xfId="3362"/>
    <cellStyle name="Normal 3 2_ELC" xfId="3363"/>
    <cellStyle name="Normal 3 20" xfId="3364"/>
    <cellStyle name="Normal 3 21" xfId="3365"/>
    <cellStyle name="Normal 3 22" xfId="3366"/>
    <cellStyle name="Normal 3 23" xfId="3367"/>
    <cellStyle name="Normal 3 24" xfId="3368"/>
    <cellStyle name="Normal 3 25" xfId="3369"/>
    <cellStyle name="Normal 3 26" xfId="3370"/>
    <cellStyle name="Normal 3 27" xfId="3371"/>
    <cellStyle name="Normal 3 28" xfId="3372"/>
    <cellStyle name="Normal 3 29" xfId="3373"/>
    <cellStyle name="Normal 3 29 2" xfId="3374"/>
    <cellStyle name="Normal 3 29 2 2" xfId="3375"/>
    <cellStyle name="Normal 3 3" xfId="3376"/>
    <cellStyle name="Normal 3 3 10" xfId="3377"/>
    <cellStyle name="Normal 3 3 2" xfId="3378"/>
    <cellStyle name="Normal 3 3 2 2" xfId="3379"/>
    <cellStyle name="Normal 3 3 3" xfId="3380"/>
    <cellStyle name="Normal 3 3 4" xfId="3381"/>
    <cellStyle name="Normal 3 3 5" xfId="3382"/>
    <cellStyle name="Normal 3 3 6" xfId="3383"/>
    <cellStyle name="Normal 3 3 7" xfId="3384"/>
    <cellStyle name="Normal 3 3 8" xfId="3385"/>
    <cellStyle name="Normal 3 3 9" xfId="3386"/>
    <cellStyle name="Normal 3 30" xfId="3387"/>
    <cellStyle name="Normal 3 30 2" xfId="3388"/>
    <cellStyle name="Normal 3 30 3" xfId="3389"/>
    <cellStyle name="Normal 3 31" xfId="3390"/>
    <cellStyle name="Normal 3 31 2" xfId="3391"/>
    <cellStyle name="Normal 3 31 3" xfId="3392"/>
    <cellStyle name="Normal 3 32" xfId="3393"/>
    <cellStyle name="Normal 3 33" xfId="3394"/>
    <cellStyle name="Normal 3 34" xfId="3395"/>
    <cellStyle name="Normal 3 35" xfId="3396"/>
    <cellStyle name="Normal 3 36" xfId="3397"/>
    <cellStyle name="Normal 3 37" xfId="3398"/>
    <cellStyle name="Normal 3 38" xfId="3399"/>
    <cellStyle name="Normal 3 4" xfId="3400"/>
    <cellStyle name="Normal 3 4 2" xfId="3401"/>
    <cellStyle name="Normal 3 4 3" xfId="3402"/>
    <cellStyle name="Normal 3 4 4" xfId="3403"/>
    <cellStyle name="Normal 3 4 4 2" xfId="3404"/>
    <cellStyle name="Normal 3 4 4 2 2" xfId="3405"/>
    <cellStyle name="Normal 3 4 4 2 2 2" xfId="3406"/>
    <cellStyle name="Normal 3 4 4 3" xfId="3407"/>
    <cellStyle name="Normal 3 4 5" xfId="3408"/>
    <cellStyle name="Normal 3 4 6" xfId="3409"/>
    <cellStyle name="Normal 3 4 7" xfId="3410"/>
    <cellStyle name="Normal 3 4 8" xfId="3411"/>
    <cellStyle name="Normal 3 5" xfId="3412"/>
    <cellStyle name="Normal 3 5 2" xfId="3413"/>
    <cellStyle name="Normal 3 5 3" xfId="3414"/>
    <cellStyle name="Normal 3 5 3 2" xfId="3415"/>
    <cellStyle name="Normal 3 5 3 3" xfId="3416"/>
    <cellStyle name="Normal 3 5 4" xfId="3417"/>
    <cellStyle name="Normal 3 5 4 2" xfId="3418"/>
    <cellStyle name="Normal 3 5 4 3" xfId="3419"/>
    <cellStyle name="Normal 3 5 5" xfId="3420"/>
    <cellStyle name="Normal 3 5 6" xfId="3421"/>
    <cellStyle name="Normal 3 5 7" xfId="3422"/>
    <cellStyle name="Normal 3 5 8" xfId="3423"/>
    <cellStyle name="Normal 3 6" xfId="3424"/>
    <cellStyle name="Normal 3 6 2" xfId="3425"/>
    <cellStyle name="Normal 3 6 3" xfId="3426"/>
    <cellStyle name="Normal 3 7" xfId="3427"/>
    <cellStyle name="Normal 3 7 2" xfId="3428"/>
    <cellStyle name="Normal 3 7 3" xfId="3429"/>
    <cellStyle name="Normal 3 7 4" xfId="3430"/>
    <cellStyle name="Normal 3 8" xfId="3431"/>
    <cellStyle name="Normal 3 9" xfId="3432"/>
    <cellStyle name="Normal 3_PrimaryEnergyPrices_TIMES" xfId="3433"/>
    <cellStyle name="Normal 30" xfId="3434"/>
    <cellStyle name="Normal 31" xfId="3435"/>
    <cellStyle name="Normal 31 2" xfId="3436"/>
    <cellStyle name="Normal 31 3" xfId="3437"/>
    <cellStyle name="Normal 31 4" xfId="3438"/>
    <cellStyle name="Normal 31 5" xfId="3439"/>
    <cellStyle name="Normal 31 6" xfId="3440"/>
    <cellStyle name="Normal 31 6 2" xfId="3441"/>
    <cellStyle name="Normal 32" xfId="3442"/>
    <cellStyle name="Normal 32 2" xfId="3443"/>
    <cellStyle name="Normal 33" xfId="3444"/>
    <cellStyle name="Normal 33 10" xfId="3445"/>
    <cellStyle name="Normal 33 11" xfId="3446"/>
    <cellStyle name="Normal 33 12" xfId="3447"/>
    <cellStyle name="Normal 33 13" xfId="3448"/>
    <cellStyle name="Normal 33 2" xfId="3449"/>
    <cellStyle name="Normal 33 3" xfId="3450"/>
    <cellStyle name="Normal 33 4" xfId="3451"/>
    <cellStyle name="Normal 33 5" xfId="3452"/>
    <cellStyle name="Normal 33 6" xfId="3453"/>
    <cellStyle name="Normal 33 7" xfId="3454"/>
    <cellStyle name="Normal 33 8" xfId="3455"/>
    <cellStyle name="Normal 33 9" xfId="3456"/>
    <cellStyle name="Normal 33_Scen_XBase" xfId="3457"/>
    <cellStyle name="Normal 34" xfId="3458"/>
    <cellStyle name="Normal 34 2" xfId="3459"/>
    <cellStyle name="Normal 34 2 2" xfId="3460"/>
    <cellStyle name="Normal 35" xfId="3461"/>
    <cellStyle name="Normal 36" xfId="3462"/>
    <cellStyle name="Normal 36 2" xfId="3463"/>
    <cellStyle name="Normal 37" xfId="3464"/>
    <cellStyle name="Normal 37 2" xfId="3465"/>
    <cellStyle name="Normal 38" xfId="3466"/>
    <cellStyle name="Normal 38 2" xfId="3467"/>
    <cellStyle name="Normal 39" xfId="3468"/>
    <cellStyle name="Normal 4" xfId="3469"/>
    <cellStyle name="Normal 4 10" xfId="3470"/>
    <cellStyle name="Normal 4 10 2" xfId="3471"/>
    <cellStyle name="Normal 4 10 3" xfId="3472"/>
    <cellStyle name="Normal 4 11" xfId="3473"/>
    <cellStyle name="Normal 4 11 2" xfId="3474"/>
    <cellStyle name="Normal 4 11 3" xfId="3475"/>
    <cellStyle name="Normal 4 12" xfId="3476"/>
    <cellStyle name="Normal 4 13" xfId="3477"/>
    <cellStyle name="Normal 4 13 2" xfId="3478"/>
    <cellStyle name="Normal 4 13 2 2" xfId="3479"/>
    <cellStyle name="Normal 4 13 2 3" xfId="3480"/>
    <cellStyle name="Normal 4 13 2 3 2" xfId="3481"/>
    <cellStyle name="Normal 4 13 2 3 3" xfId="3482"/>
    <cellStyle name="Normal 4 13 2 3 4" xfId="3483"/>
    <cellStyle name="Normal 4 13 2 4" xfId="3484"/>
    <cellStyle name="Normal 4 13 2 5" xfId="3485"/>
    <cellStyle name="Normal 4 2" xfId="3486"/>
    <cellStyle name="Normal 4 2 10" xfId="3487"/>
    <cellStyle name="Normal 4 2 2" xfId="3488"/>
    <cellStyle name="Normal 4 2 2 10" xfId="3489"/>
    <cellStyle name="Normal 4 2 2 10 2" xfId="3490"/>
    <cellStyle name="Normal 4 2 2 11" xfId="3491"/>
    <cellStyle name="Normal 4 2 2 11 2" xfId="3492"/>
    <cellStyle name="Normal 4 2 2 12" xfId="3493"/>
    <cellStyle name="Normal 4 2 2 12 2" xfId="3494"/>
    <cellStyle name="Normal 4 2 2 13" xfId="3495"/>
    <cellStyle name="Normal 4 2 2 13 2" xfId="3496"/>
    <cellStyle name="Normal 4 2 2 14" xfId="3497"/>
    <cellStyle name="Normal 4 2 2 15" xfId="3498"/>
    <cellStyle name="Normal 4 2 2 2" xfId="3499"/>
    <cellStyle name="Normal 4 2 2 2 10" xfId="3500"/>
    <cellStyle name="Normal 4 2 2 2 11" xfId="3501"/>
    <cellStyle name="Normal 4 2 2 2 12" xfId="3502"/>
    <cellStyle name="Normal 4 2 2 2 13" xfId="3503"/>
    <cellStyle name="Normal 4 2 2 2 14" xfId="3504"/>
    <cellStyle name="Normal 4 2 2 2 15" xfId="3505"/>
    <cellStyle name="Normal 4 2 2 2 2" xfId="3506"/>
    <cellStyle name="Normal 4 2 2 2 3" xfId="3507"/>
    <cellStyle name="Normal 4 2 2 2 4" xfId="3508"/>
    <cellStyle name="Normal 4 2 2 2 5" xfId="3509"/>
    <cellStyle name="Normal 4 2 2 2 6" xfId="3510"/>
    <cellStyle name="Normal 4 2 2 2 7" xfId="3511"/>
    <cellStyle name="Normal 4 2 2 2 8" xfId="3512"/>
    <cellStyle name="Normal 4 2 2 2 9" xfId="3513"/>
    <cellStyle name="Normal 4 2 2 3" xfId="3514"/>
    <cellStyle name="Normal 4 2 2 3 2" xfId="3515"/>
    <cellStyle name="Normal 4 2 2 4" xfId="3516"/>
    <cellStyle name="Normal 4 2 2 4 2" xfId="3517"/>
    <cellStyle name="Normal 4 2 2 5" xfId="3518"/>
    <cellStyle name="Normal 4 2 2 5 2" xfId="3519"/>
    <cellStyle name="Normal 4 2 2 6" xfId="3520"/>
    <cellStyle name="Normal 4 2 2 6 2" xfId="3521"/>
    <cellStyle name="Normal 4 2 2 7" xfId="3522"/>
    <cellStyle name="Normal 4 2 2 7 2" xfId="3523"/>
    <cellStyle name="Normal 4 2 2 8" xfId="3524"/>
    <cellStyle name="Normal 4 2 2 8 2" xfId="3525"/>
    <cellStyle name="Normal 4 2 2 9" xfId="3526"/>
    <cellStyle name="Normal 4 2 2 9 2" xfId="3527"/>
    <cellStyle name="Normal 4 2 3" xfId="3528"/>
    <cellStyle name="Normal 4 2 3 2" xfId="3529"/>
    <cellStyle name="Normal 4 2 3 2 2" xfId="3530"/>
    <cellStyle name="Normal 4 2 3 2 2 2" xfId="3531"/>
    <cellStyle name="Normal 4 2 3 3" xfId="3532"/>
    <cellStyle name="Normal 4 2 3 4" xfId="3533"/>
    <cellStyle name="Normal 4 2 3 4 2" xfId="3534"/>
    <cellStyle name="Normal 4 2 4" xfId="3535"/>
    <cellStyle name="Normal 4 2 5" xfId="3536"/>
    <cellStyle name="Normal 4 2 6" xfId="3537"/>
    <cellStyle name="Normal 4 2 7" xfId="3538"/>
    <cellStyle name="Normal 4 2 8" xfId="3539"/>
    <cellStyle name="Normal 4 2 9" xfId="3540"/>
    <cellStyle name="Normal 4 2_Scen_XBase" xfId="3541"/>
    <cellStyle name="Normal 4 3" xfId="3542"/>
    <cellStyle name="Normal 4 3 2" xfId="3543"/>
    <cellStyle name="Normal 4 3 2 2" xfId="3544"/>
    <cellStyle name="Normal 4 3 3" xfId="3545"/>
    <cellStyle name="Normal 4 3 3 2" xfId="3546"/>
    <cellStyle name="Normal 4 3 3 2 2" xfId="3547"/>
    <cellStyle name="Normal 4 3 3 2 2 2" xfId="3548"/>
    <cellStyle name="Normal 4 3 3 3" xfId="3549"/>
    <cellStyle name="Normal 4 3 3 4" xfId="3550"/>
    <cellStyle name="Normal 4 3 4" xfId="3551"/>
    <cellStyle name="Normal 4 3 4 2" xfId="3552"/>
    <cellStyle name="Normal 4 3 4 2 2" xfId="3553"/>
    <cellStyle name="Normal 4 3 4 2 2 2" xfId="3554"/>
    <cellStyle name="Normal 4 3 4 3" xfId="3555"/>
    <cellStyle name="Normal 4 3 4 4" xfId="3556"/>
    <cellStyle name="Normal 4 3 5" xfId="3557"/>
    <cellStyle name="Normal 4 3 5 2" xfId="3558"/>
    <cellStyle name="Normal 4 3 5 3" xfId="3559"/>
    <cellStyle name="Normal 4 3 6" xfId="3560"/>
    <cellStyle name="Normal 4 3 7" xfId="3561"/>
    <cellStyle name="Normal 4 3 8" xfId="3562"/>
    <cellStyle name="Normal 4 3 9" xfId="3563"/>
    <cellStyle name="Normal 4 3_Scen_XBase" xfId="3564"/>
    <cellStyle name="Normal 4 4" xfId="3565"/>
    <cellStyle name="Normal 4 4 2" xfId="3566"/>
    <cellStyle name="Normal 4 4 3" xfId="3567"/>
    <cellStyle name="Normal 4 4 3 2" xfId="3568"/>
    <cellStyle name="Normal 4 4 3 3" xfId="3569"/>
    <cellStyle name="Normal 4 4 4" xfId="3570"/>
    <cellStyle name="Normal 4 4 5" xfId="3571"/>
    <cellStyle name="Normal 4 4 6" xfId="3572"/>
    <cellStyle name="Normal 4 4 7" xfId="3573"/>
    <cellStyle name="Normal 4 4 8" xfId="3574"/>
    <cellStyle name="Normal 4 5" xfId="3575"/>
    <cellStyle name="Normal 4 5 2" xfId="3576"/>
    <cellStyle name="Normal 4 5 2 2" xfId="3577"/>
    <cellStyle name="Normal 4 5 2 3" xfId="3578"/>
    <cellStyle name="Normal 4 5 3" xfId="3579"/>
    <cellStyle name="Normal 4 5 3 2" xfId="3580"/>
    <cellStyle name="Normal 4 5 3 3" xfId="3581"/>
    <cellStyle name="Normal 4 5 4" xfId="3582"/>
    <cellStyle name="Normal 4 5 5" xfId="3583"/>
    <cellStyle name="Normal 4 5 6" xfId="3584"/>
    <cellStyle name="Normal 4 5 7" xfId="3585"/>
    <cellStyle name="Normal 4 5 8" xfId="3586"/>
    <cellStyle name="Normal 4 5 9" xfId="3587"/>
    <cellStyle name="Normal 4 6" xfId="3588"/>
    <cellStyle name="Normal 4 6 2" xfId="3589"/>
    <cellStyle name="Normal 4 6 2 2" xfId="3590"/>
    <cellStyle name="Normal 4 6 2 3" xfId="3591"/>
    <cellStyle name="Normal 4 6 3" xfId="3592"/>
    <cellStyle name="Normal 4 6 4" xfId="3593"/>
    <cellStyle name="Normal 4 6 5" xfId="3594"/>
    <cellStyle name="Normal 4 7" xfId="3595"/>
    <cellStyle name="Normal 4 7 2" xfId="3596"/>
    <cellStyle name="Normal 4 7 2 2" xfId="3597"/>
    <cellStyle name="Normal 4 7 2 2 2" xfId="3598"/>
    <cellStyle name="Normal 4 7 3" xfId="3599"/>
    <cellStyle name="Normal 4 7 4" xfId="3600"/>
    <cellStyle name="Normal 4 8" xfId="3601"/>
    <cellStyle name="Normal 4 8 2" xfId="3602"/>
    <cellStyle name="Normal 4 8 2 2" xfId="3603"/>
    <cellStyle name="Normal 4 8 2 2 2" xfId="3604"/>
    <cellStyle name="Normal 4 8 3" xfId="3605"/>
    <cellStyle name="Normal 4 8 4" xfId="3606"/>
    <cellStyle name="Normal 4 9" xfId="3607"/>
    <cellStyle name="Normal 4 9 2" xfId="3608"/>
    <cellStyle name="Normal 4 9 3" xfId="3609"/>
    <cellStyle name="Normal 4 9 3 2" xfId="3610"/>
    <cellStyle name="Normal 4_ELC" xfId="3611"/>
    <cellStyle name="Normal 40" xfId="3612"/>
    <cellStyle name="Normal 41" xfId="3613"/>
    <cellStyle name="Normal 5" xfId="3614"/>
    <cellStyle name="Normal 5 10" xfId="3615"/>
    <cellStyle name="Normal 5 10 2" xfId="3616"/>
    <cellStyle name="Normal 5 11" xfId="3617"/>
    <cellStyle name="Normal 5 11 2" xfId="3618"/>
    <cellStyle name="Normal 5 11 3" xfId="3619"/>
    <cellStyle name="Normal 5 12" xfId="3620"/>
    <cellStyle name="Normal 5 12 2" xfId="3621"/>
    <cellStyle name="Normal 5 12 3" xfId="3622"/>
    <cellStyle name="Normal 5 13" xfId="3623"/>
    <cellStyle name="Normal 5 13 2" xfId="3624"/>
    <cellStyle name="Normal 5 13 2 2" xfId="3625"/>
    <cellStyle name="Normal 5 14" xfId="3626"/>
    <cellStyle name="Normal 5 2" xfId="3627"/>
    <cellStyle name="Normal 5 2 10" xfId="3628"/>
    <cellStyle name="Normal 5 2 2" xfId="3629"/>
    <cellStyle name="Normal 5 2 2 10" xfId="3630"/>
    <cellStyle name="Normal 5 2 2 10 2" xfId="3631"/>
    <cellStyle name="Normal 5 2 2 11" xfId="3632"/>
    <cellStyle name="Normal 5 2 2 11 2" xfId="3633"/>
    <cellStyle name="Normal 5 2 2 12" xfId="3634"/>
    <cellStyle name="Normal 5 2 2 12 2" xfId="3635"/>
    <cellStyle name="Normal 5 2 2 13" xfId="3636"/>
    <cellStyle name="Normal 5 2 2 13 2" xfId="3637"/>
    <cellStyle name="Normal 5 2 2 14" xfId="3638"/>
    <cellStyle name="Normal 5 2 2 2" xfId="3639"/>
    <cellStyle name="Normal 5 2 2 2 10" xfId="3640"/>
    <cellStyle name="Normal 5 2 2 2 11" xfId="3641"/>
    <cellStyle name="Normal 5 2 2 2 12" xfId="3642"/>
    <cellStyle name="Normal 5 2 2 2 13" xfId="3643"/>
    <cellStyle name="Normal 5 2 2 2 14" xfId="3644"/>
    <cellStyle name="Normal 5 2 2 2 15" xfId="3645"/>
    <cellStyle name="Normal 5 2 2 2 15 2" xfId="3646"/>
    <cellStyle name="Normal 5 2 2 2 2" xfId="3647"/>
    <cellStyle name="Normal 5 2 2 2 3" xfId="3648"/>
    <cellStyle name="Normal 5 2 2 2 4" xfId="3649"/>
    <cellStyle name="Normal 5 2 2 2 5" xfId="3650"/>
    <cellStyle name="Normal 5 2 2 2 6" xfId="3651"/>
    <cellStyle name="Normal 5 2 2 2 7" xfId="3652"/>
    <cellStyle name="Normal 5 2 2 2 8" xfId="3653"/>
    <cellStyle name="Normal 5 2 2 2 9" xfId="3654"/>
    <cellStyle name="Normal 5 2 2 3" xfId="3655"/>
    <cellStyle name="Normal 5 2 2 3 2" xfId="3656"/>
    <cellStyle name="Normal 5 2 2 3 3" xfId="3657"/>
    <cellStyle name="Normal 5 2 2 4" xfId="3658"/>
    <cellStyle name="Normal 5 2 2 4 2" xfId="3659"/>
    <cellStyle name="Normal 5 2 2 5" xfId="3660"/>
    <cellStyle name="Normal 5 2 2 5 2" xfId="3661"/>
    <cellStyle name="Normal 5 2 2 6" xfId="3662"/>
    <cellStyle name="Normal 5 2 2 6 2" xfId="3663"/>
    <cellStyle name="Normal 5 2 2 7" xfId="3664"/>
    <cellStyle name="Normal 5 2 2 7 2" xfId="3665"/>
    <cellStyle name="Normal 5 2 2 8" xfId="3666"/>
    <cellStyle name="Normal 5 2 2 8 2" xfId="3667"/>
    <cellStyle name="Normal 5 2 2 9" xfId="3668"/>
    <cellStyle name="Normal 5 2 2 9 2" xfId="3669"/>
    <cellStyle name="Normal 5 2 3" xfId="3670"/>
    <cellStyle name="Normal 5 2 3 2" xfId="3671"/>
    <cellStyle name="Normal 5 2 3 3" xfId="3672"/>
    <cellStyle name="Normal 5 2 4" xfId="3673"/>
    <cellStyle name="Normal 5 2 5" xfId="3674"/>
    <cellStyle name="Normal 5 2 6" xfId="3675"/>
    <cellStyle name="Normal 5 2 7" xfId="3676"/>
    <cellStyle name="Normal 5 2 8" xfId="3677"/>
    <cellStyle name="Normal 5 2 9" xfId="3678"/>
    <cellStyle name="Normal 5 3" xfId="3679"/>
    <cellStyle name="Normal 5 3 10" xfId="3680"/>
    <cellStyle name="Normal 5 3 2" xfId="3681"/>
    <cellStyle name="Normal 5 3 2 2" xfId="3682"/>
    <cellStyle name="Normal 5 3 3" xfId="3683"/>
    <cellStyle name="Normal 5 3 3 2" xfId="3684"/>
    <cellStyle name="Normal 5 3 3 3" xfId="3685"/>
    <cellStyle name="Normal 5 3 4" xfId="3686"/>
    <cellStyle name="Normal 5 3 5" xfId="3687"/>
    <cellStyle name="Normal 5 3 6" xfId="3688"/>
    <cellStyle name="Normal 5 3 7" xfId="3689"/>
    <cellStyle name="Normal 5 3 8" xfId="3690"/>
    <cellStyle name="Normal 5 3 9" xfId="3691"/>
    <cellStyle name="Normal 5 4" xfId="3692"/>
    <cellStyle name="Normal 5 4 2" xfId="3693"/>
    <cellStyle name="Normal 5 4 3" xfId="3694"/>
    <cellStyle name="Normal 5 4 4" xfId="3695"/>
    <cellStyle name="Normal 5 4 5" xfId="3696"/>
    <cellStyle name="Normal 5 4 6" xfId="3697"/>
    <cellStyle name="Normal 5 4 7" xfId="3698"/>
    <cellStyle name="Normal 5 4 8" xfId="3699"/>
    <cellStyle name="Normal 5 5" xfId="3700"/>
    <cellStyle name="Normal 5 5 2" xfId="3701"/>
    <cellStyle name="Normal 5 5 2 2" xfId="3702"/>
    <cellStyle name="Normal 5 5 2 2 2" xfId="3703"/>
    <cellStyle name="Normal 5 5 2 2 2 2" xfId="3704"/>
    <cellStyle name="Normal 5 5 2 3" xfId="3705"/>
    <cellStyle name="Normal 5 5 2 4" xfId="3706"/>
    <cellStyle name="Normal 5 5 3" xfId="3707"/>
    <cellStyle name="Normal 5 5 3 2" xfId="3708"/>
    <cellStyle name="Normal 5 5 3 3" xfId="3709"/>
    <cellStyle name="Normal 5 5 4" xfId="3710"/>
    <cellStyle name="Normal 5 5 4 2" xfId="3711"/>
    <cellStyle name="Normal 5 5 4 3" xfId="3712"/>
    <cellStyle name="Normal 5 5 5" xfId="3713"/>
    <cellStyle name="Normal 5 5 6" xfId="3714"/>
    <cellStyle name="Normal 5 5 7" xfId="3715"/>
    <cellStyle name="Normal 5 5 8" xfId="3716"/>
    <cellStyle name="Normal 5 5 9" xfId="3717"/>
    <cellStyle name="Normal 5 6" xfId="3718"/>
    <cellStyle name="Normal 5 6 2" xfId="3719"/>
    <cellStyle name="Normal 5 7" xfId="3720"/>
    <cellStyle name="Normal 5 8" xfId="3721"/>
    <cellStyle name="Normal 5 9" xfId="3722"/>
    <cellStyle name="Normal 5_ELC" xfId="3723"/>
    <cellStyle name="Normal 50" xfId="3724"/>
    <cellStyle name="Normal 51" xfId="3725"/>
    <cellStyle name="Normal 52" xfId="3726"/>
    <cellStyle name="Normal 53" xfId="3727"/>
    <cellStyle name="Normal 54" xfId="3728"/>
    <cellStyle name="Normal 55" xfId="3729"/>
    <cellStyle name="Normal 6" xfId="3730"/>
    <cellStyle name="Normal 6 10" xfId="3731"/>
    <cellStyle name="Normal 6 10 2" xfId="3732"/>
    <cellStyle name="Normal 6 11" xfId="3733"/>
    <cellStyle name="Normal 6 12" xfId="3734"/>
    <cellStyle name="Normal 6 12 2" xfId="3735"/>
    <cellStyle name="Normal 6 12 3" xfId="3736"/>
    <cellStyle name="Normal 6 2" xfId="3737"/>
    <cellStyle name="Normal 6 2 10" xfId="3738"/>
    <cellStyle name="Normal 6 2 11" xfId="3739"/>
    <cellStyle name="Normal 6 2 12" xfId="3740"/>
    <cellStyle name="Normal 6 2 13" xfId="3741"/>
    <cellStyle name="Normal 6 2 14" xfId="3742"/>
    <cellStyle name="Normal 6 2 2" xfId="3743"/>
    <cellStyle name="Normal 6 2 2 10" xfId="3744"/>
    <cellStyle name="Normal 6 2 2 10 2" xfId="3745"/>
    <cellStyle name="Normal 6 2 2 11" xfId="3746"/>
    <cellStyle name="Normal 6 2 2 11 2" xfId="3747"/>
    <cellStyle name="Normal 6 2 2 12" xfId="3748"/>
    <cellStyle name="Normal 6 2 2 12 2" xfId="3749"/>
    <cellStyle name="Normal 6 2 2 13" xfId="3750"/>
    <cellStyle name="Normal 6 2 2 13 2" xfId="3751"/>
    <cellStyle name="Normal 6 2 2 2" xfId="3752"/>
    <cellStyle name="Normal 6 2 2 2 2" xfId="3753"/>
    <cellStyle name="Normal 6 2 2 3" xfId="3754"/>
    <cellStyle name="Normal 6 2 2 3 2" xfId="3755"/>
    <cellStyle name="Normal 6 2 2 4" xfId="3756"/>
    <cellStyle name="Normal 6 2 2 4 2" xfId="3757"/>
    <cellStyle name="Normal 6 2 2 5" xfId="3758"/>
    <cellStyle name="Normal 6 2 2 5 2" xfId="3759"/>
    <cellStyle name="Normal 6 2 2 6" xfId="3760"/>
    <cellStyle name="Normal 6 2 2 6 2" xfId="3761"/>
    <cellStyle name="Normal 6 2 2 7" xfId="3762"/>
    <cellStyle name="Normal 6 2 2 7 2" xfId="3763"/>
    <cellStyle name="Normal 6 2 2 8" xfId="3764"/>
    <cellStyle name="Normal 6 2 2 8 2" xfId="3765"/>
    <cellStyle name="Normal 6 2 2 9" xfId="3766"/>
    <cellStyle name="Normal 6 2 2 9 2" xfId="3767"/>
    <cellStyle name="Normal 6 2 3" xfId="3768"/>
    <cellStyle name="Normal 6 2 4" xfId="3769"/>
    <cellStyle name="Normal 6 2 4 2" xfId="3770"/>
    <cellStyle name="Normal 6 2 5" xfId="3771"/>
    <cellStyle name="Normal 6 2 6" xfId="3772"/>
    <cellStyle name="Normal 6 2 7" xfId="3773"/>
    <cellStyle name="Normal 6 2 8" xfId="3774"/>
    <cellStyle name="Normal 6 2 9" xfId="3775"/>
    <cellStyle name="Normal 6 3" xfId="3776"/>
    <cellStyle name="Normal 6 3 10" xfId="3777"/>
    <cellStyle name="Normal 6 3 11" xfId="3778"/>
    <cellStyle name="Normal 6 3 12" xfId="3779"/>
    <cellStyle name="Normal 6 3 13" xfId="3780"/>
    <cellStyle name="Normal 6 3 14" xfId="3781"/>
    <cellStyle name="Normal 6 3 15" xfId="3782"/>
    <cellStyle name="Normal 6 3 16" xfId="3783"/>
    <cellStyle name="Normal 6 3 17" xfId="3784"/>
    <cellStyle name="Normal 6 3 2" xfId="3785"/>
    <cellStyle name="Normal 6 3 3" xfId="3786"/>
    <cellStyle name="Normal 6 3 4" xfId="3787"/>
    <cellStyle name="Normal 6 3 5" xfId="3788"/>
    <cellStyle name="Normal 6 3 6" xfId="3789"/>
    <cellStyle name="Normal 6 3 7" xfId="3790"/>
    <cellStyle name="Normal 6 3 8" xfId="3791"/>
    <cellStyle name="Normal 6 3 9" xfId="3792"/>
    <cellStyle name="Normal 6 4" xfId="3793"/>
    <cellStyle name="Normal 6 4 2" xfId="3794"/>
    <cellStyle name="Normal 6 4 3" xfId="3795"/>
    <cellStyle name="Normal 6 4 4" xfId="3796"/>
    <cellStyle name="Normal 6 4 5" xfId="3797"/>
    <cellStyle name="Normal 6 4 6" xfId="3798"/>
    <cellStyle name="Normal 6 4 7" xfId="3799"/>
    <cellStyle name="Normal 6 4 8" xfId="3800"/>
    <cellStyle name="Normal 6 5" xfId="3801"/>
    <cellStyle name="Normal 6 5 2" xfId="3802"/>
    <cellStyle name="Normal 6 5 3" xfId="3803"/>
    <cellStyle name="Normal 6 5 4" xfId="3804"/>
    <cellStyle name="Normal 6 5 5" xfId="3805"/>
    <cellStyle name="Normal 6 5 6" xfId="3806"/>
    <cellStyle name="Normal 6 5 7" xfId="3807"/>
    <cellStyle name="Normal 6 5 8" xfId="3808"/>
    <cellStyle name="Normal 6 6" xfId="3809"/>
    <cellStyle name="Normal 6 7" xfId="3810"/>
    <cellStyle name="Normal 6 8" xfId="3811"/>
    <cellStyle name="Normal 6 9" xfId="3812"/>
    <cellStyle name="Normal 6_ELC" xfId="3813"/>
    <cellStyle name="Normal 7" xfId="3814"/>
    <cellStyle name="Normal 7 10" xfId="3815"/>
    <cellStyle name="Normal 7 11" xfId="3816"/>
    <cellStyle name="Normal 7 12" xfId="3817"/>
    <cellStyle name="Normal 7 13" xfId="3818"/>
    <cellStyle name="Normal 7 14" xfId="3819"/>
    <cellStyle name="Normal 7 2" xfId="3820"/>
    <cellStyle name="Normal 7 2 2" xfId="3821"/>
    <cellStyle name="Normal 7 2 3" xfId="3822"/>
    <cellStyle name="Normal 7 2 3 2" xfId="3823"/>
    <cellStyle name="Normal 7 2 4" xfId="3824"/>
    <cellStyle name="Normal 7 2 5" xfId="3825"/>
    <cellStyle name="Normal 7 2 6" xfId="3826"/>
    <cellStyle name="Normal 7 2 7" xfId="3827"/>
    <cellStyle name="Normal 7 2 8" xfId="3828"/>
    <cellStyle name="Normal 7 2 9" xfId="3829"/>
    <cellStyle name="Normal 7 2_Scen_XBase" xfId="3830"/>
    <cellStyle name="Normal 7 3" xfId="3831"/>
    <cellStyle name="Normal 7 3 10" xfId="3832"/>
    <cellStyle name="Normal 7 3 2" xfId="3833"/>
    <cellStyle name="Normal 7 3 3" xfId="3834"/>
    <cellStyle name="Normal 7 3 4" xfId="3835"/>
    <cellStyle name="Normal 7 3 5" xfId="3836"/>
    <cellStyle name="Normal 7 3 6" xfId="3837"/>
    <cellStyle name="Normal 7 3 7" xfId="3838"/>
    <cellStyle name="Normal 7 3 8" xfId="3839"/>
    <cellStyle name="Normal 7 3 9" xfId="3840"/>
    <cellStyle name="Normal 7 4" xfId="3841"/>
    <cellStyle name="Normal 7 4 10" xfId="3842"/>
    <cellStyle name="Normal 7 4 2" xfId="3843"/>
    <cellStyle name="Normal 7 4 3" xfId="3844"/>
    <cellStyle name="Normal 7 4 4" xfId="3845"/>
    <cellStyle name="Normal 7 4 5" xfId="3846"/>
    <cellStyle name="Normal 7 4 6" xfId="3847"/>
    <cellStyle name="Normal 7 4 7" xfId="3848"/>
    <cellStyle name="Normal 7 4 8" xfId="3849"/>
    <cellStyle name="Normal 7 4 9" xfId="3850"/>
    <cellStyle name="Normal 7 5" xfId="3851"/>
    <cellStyle name="Normal 7 5 10" xfId="3852"/>
    <cellStyle name="Normal 7 5 2" xfId="3853"/>
    <cellStyle name="Normal 7 5 3" xfId="3854"/>
    <cellStyle name="Normal 7 5 4" xfId="3855"/>
    <cellStyle name="Normal 7 5 5" xfId="3856"/>
    <cellStyle name="Normal 7 5 6" xfId="3857"/>
    <cellStyle name="Normal 7 5 7" xfId="3858"/>
    <cellStyle name="Normal 7 5 8" xfId="3859"/>
    <cellStyle name="Normal 7 5 9" xfId="3860"/>
    <cellStyle name="Normal 7 6" xfId="3861"/>
    <cellStyle name="Normal 7 7" xfId="3862"/>
    <cellStyle name="Normal 7 8" xfId="3863"/>
    <cellStyle name="Normal 7 9" xfId="3864"/>
    <cellStyle name="Normal 8" xfId="3865"/>
    <cellStyle name="Normal 8 10" xfId="3866"/>
    <cellStyle name="Normal 8 10 2" xfId="3867"/>
    <cellStyle name="Normal 8 11" xfId="3868"/>
    <cellStyle name="Normal 8 11 2" xfId="3869"/>
    <cellStyle name="Normal 8 11 3" xfId="3870"/>
    <cellStyle name="Normal 8 12" xfId="3871"/>
    <cellStyle name="Normal 8 13" xfId="3872"/>
    <cellStyle name="Normal 8 2" xfId="3873"/>
    <cellStyle name="Normal 8 2 10" xfId="3874"/>
    <cellStyle name="Normal 8 2 2" xfId="3875"/>
    <cellStyle name="Normal 8 2 3" xfId="3876"/>
    <cellStyle name="Normal 8 2 4" xfId="3877"/>
    <cellStyle name="Normal 8 2 5" xfId="3878"/>
    <cellStyle name="Normal 8 2 6" xfId="3879"/>
    <cellStyle name="Normal 8 2 7" xfId="3880"/>
    <cellStyle name="Normal 8 2 8" xfId="3881"/>
    <cellStyle name="Normal 8 2 9" xfId="3882"/>
    <cellStyle name="Normal 8 3" xfId="3883"/>
    <cellStyle name="Normal 8 3 2" xfId="3884"/>
    <cellStyle name="Normal 8 3 3" xfId="3885"/>
    <cellStyle name="Normal 8 3 4" xfId="3886"/>
    <cellStyle name="Normal 8 3 5" xfId="3887"/>
    <cellStyle name="Normal 8 3 6" xfId="3888"/>
    <cellStyle name="Normal 8 3 7" xfId="3889"/>
    <cellStyle name="Normal 8 3 8" xfId="3890"/>
    <cellStyle name="Normal 8 4" xfId="3891"/>
    <cellStyle name="Normal 8 4 2" xfId="3892"/>
    <cellStyle name="Normal 8 4 3" xfId="3893"/>
    <cellStyle name="Normal 8 4 4" xfId="3894"/>
    <cellStyle name="Normal 8 4 5" xfId="3895"/>
    <cellStyle name="Normal 8 4 6" xfId="3896"/>
    <cellStyle name="Normal 8 4 7" xfId="3897"/>
    <cellStyle name="Normal 8 4 8" xfId="3898"/>
    <cellStyle name="Normal 8 5" xfId="3899"/>
    <cellStyle name="Normal 8 5 2" xfId="3900"/>
    <cellStyle name="Normal 8 5 3" xfId="3901"/>
    <cellStyle name="Normal 8 5 4" xfId="3902"/>
    <cellStyle name="Normal 8 5 5" xfId="3903"/>
    <cellStyle name="Normal 8 5 6" xfId="3904"/>
    <cellStyle name="Normal 8 5 7" xfId="3905"/>
    <cellStyle name="Normal 8 5 8" xfId="3906"/>
    <cellStyle name="Normal 8 6" xfId="3907"/>
    <cellStyle name="Normal 8 7" xfId="3908"/>
    <cellStyle name="Normal 8 8" xfId="3909"/>
    <cellStyle name="Normal 8 9" xfId="3910"/>
    <cellStyle name="Normal 9" xfId="3911"/>
    <cellStyle name="Normal 9 10" xfId="3912"/>
    <cellStyle name="Normal 9 10 2" xfId="3913"/>
    <cellStyle name="Normal 9 10 2 2" xfId="3914"/>
    <cellStyle name="Normal 9 11" xfId="3915"/>
    <cellStyle name="Normal 9 2" xfId="3916"/>
    <cellStyle name="Normal 9 2 2" xfId="3917"/>
    <cellStyle name="Normal 9 2 2 2" xfId="3918"/>
    <cellStyle name="Normal 9 2 2 3" xfId="3919"/>
    <cellStyle name="Normal 9 2 3" xfId="3920"/>
    <cellStyle name="Normal 9 2 4" xfId="3921"/>
    <cellStyle name="Normal 9 3" xfId="3922"/>
    <cellStyle name="Normal 9 3 2" xfId="3923"/>
    <cellStyle name="Normal 9 3 3" xfId="3924"/>
    <cellStyle name="Normal 9 4" xfId="3925"/>
    <cellStyle name="Normal 9 5" xfId="3926"/>
    <cellStyle name="Normal 9 6" xfId="3927"/>
    <cellStyle name="Normal 9 7" xfId="3928"/>
    <cellStyle name="Normal 9 8" xfId="3929"/>
    <cellStyle name="Normal 9 9" xfId="3930"/>
    <cellStyle name="Normal GHG Numbers (0.00)" xfId="3931"/>
    <cellStyle name="Normal GHG Textfiels Bold" xfId="3932"/>
    <cellStyle name="Normal GHG whole table" xfId="3933"/>
    <cellStyle name="Normal GHG-Shade" xfId="3934"/>
    <cellStyle name="Normale_B2020" xfId="3935"/>
    <cellStyle name="Note 10" xfId="3936"/>
    <cellStyle name="Note 10 2" xfId="3937"/>
    <cellStyle name="Note 10 3" xfId="3938"/>
    <cellStyle name="Note 10 3 2" xfId="3939"/>
    <cellStyle name="Note 10 3_ELC_final" xfId="3940"/>
    <cellStyle name="Note 10_ELC_final" xfId="3941"/>
    <cellStyle name="Note 11" xfId="3942"/>
    <cellStyle name="Note 11 2" xfId="3943"/>
    <cellStyle name="Note 11_ELC_final" xfId="3944"/>
    <cellStyle name="Note 12" xfId="3945"/>
    <cellStyle name="Note 12 2" xfId="3946"/>
    <cellStyle name="Note 12_ELC_final" xfId="3947"/>
    <cellStyle name="Note 13" xfId="3948"/>
    <cellStyle name="Note 13 2" xfId="3949"/>
    <cellStyle name="Note 13_ELC_final" xfId="3950"/>
    <cellStyle name="Note 14" xfId="3951"/>
    <cellStyle name="Note 14 2" xfId="3952"/>
    <cellStyle name="Note 14_ELC_final" xfId="3953"/>
    <cellStyle name="Note 15" xfId="3954"/>
    <cellStyle name="Note 15 2" xfId="3955"/>
    <cellStyle name="Note 15_ELC_final" xfId="3956"/>
    <cellStyle name="Note 16" xfId="3957"/>
    <cellStyle name="Note 16 2" xfId="3958"/>
    <cellStyle name="Note 16_ELC_final" xfId="3959"/>
    <cellStyle name="Note 17" xfId="3960"/>
    <cellStyle name="Note 17 2" xfId="3961"/>
    <cellStyle name="Note 17_ELC_final" xfId="3962"/>
    <cellStyle name="Note 18" xfId="3963"/>
    <cellStyle name="Note 18 2" xfId="3964"/>
    <cellStyle name="Note 18_ELC_final" xfId="3965"/>
    <cellStyle name="Note 19" xfId="3966"/>
    <cellStyle name="Note 2" xfId="3967"/>
    <cellStyle name="Note 2 10" xfId="3968"/>
    <cellStyle name="Note 2 11" xfId="3969"/>
    <cellStyle name="Note 2 12" xfId="3970"/>
    <cellStyle name="Note 2 13" xfId="3971"/>
    <cellStyle name="Note 2 14" xfId="3972"/>
    <cellStyle name="Note 2 15" xfId="3973"/>
    <cellStyle name="Note 2 16" xfId="3974"/>
    <cellStyle name="Note 2 2" xfId="3975"/>
    <cellStyle name="Note 2 2 2" xfId="3976"/>
    <cellStyle name="Note 2 2 2 2" xfId="3977"/>
    <cellStyle name="Note 2 2 2 2 2" xfId="3978"/>
    <cellStyle name="Note 2 3" xfId="3979"/>
    <cellStyle name="Note 2 4" xfId="3980"/>
    <cellStyle name="Note 2 5" xfId="3981"/>
    <cellStyle name="Note 2 6" xfId="3982"/>
    <cellStyle name="Note 2 7" xfId="3983"/>
    <cellStyle name="Note 2 8" xfId="3984"/>
    <cellStyle name="Note 2 9" xfId="3985"/>
    <cellStyle name="Note 2_PrimaryEnergyPrices_TIMES" xfId="3986"/>
    <cellStyle name="Note 20" xfId="3987"/>
    <cellStyle name="Note 21" xfId="3988"/>
    <cellStyle name="Note 22" xfId="3989"/>
    <cellStyle name="Note 23" xfId="3990"/>
    <cellStyle name="Note 24" xfId="3991"/>
    <cellStyle name="Note 25" xfId="3992"/>
    <cellStyle name="Note 26" xfId="3993"/>
    <cellStyle name="Note 27" xfId="3994"/>
    <cellStyle name="Note 28" xfId="3995"/>
    <cellStyle name="Note 29" xfId="3996"/>
    <cellStyle name="Note 3" xfId="3997"/>
    <cellStyle name="Note 3 2" xfId="3998"/>
    <cellStyle name="Note 3 2 2" xfId="3999"/>
    <cellStyle name="Note 3 3" xfId="4000"/>
    <cellStyle name="Note 3 4" xfId="4001"/>
    <cellStyle name="Note 3 4 2" xfId="4002"/>
    <cellStyle name="Note 3 4 3" xfId="4003"/>
    <cellStyle name="Note 3 5" xfId="4004"/>
    <cellStyle name="Note 3 6" xfId="4005"/>
    <cellStyle name="Note 3 7" xfId="4006"/>
    <cellStyle name="Note 3_PrimaryEnergyPrices_TIMES" xfId="4007"/>
    <cellStyle name="Note 30" xfId="4008"/>
    <cellStyle name="Note 31" xfId="4009"/>
    <cellStyle name="Note 32" xfId="4010"/>
    <cellStyle name="Note 33" xfId="4011"/>
    <cellStyle name="Note 34" xfId="4012"/>
    <cellStyle name="Note 34 2" xfId="4013"/>
    <cellStyle name="Note 35" xfId="4014"/>
    <cellStyle name="Note 35 2" xfId="4015"/>
    <cellStyle name="Note 36" xfId="4016"/>
    <cellStyle name="Note 36 2" xfId="4017"/>
    <cellStyle name="Note 37" xfId="4018"/>
    <cellStyle name="Note 37 2" xfId="4019"/>
    <cellStyle name="Note 38" xfId="4020"/>
    <cellStyle name="Note 38 2" xfId="4021"/>
    <cellStyle name="Note 39" xfId="4022"/>
    <cellStyle name="Note 39 2" xfId="4023"/>
    <cellStyle name="Note 4" xfId="4024"/>
    <cellStyle name="Note 4 10" xfId="4025"/>
    <cellStyle name="Note 4 2" xfId="4026"/>
    <cellStyle name="Note 4 2 2" xfId="4027"/>
    <cellStyle name="Note 4 3" xfId="4028"/>
    <cellStyle name="Note 4 3 2" xfId="4029"/>
    <cellStyle name="Note 4 3 2 2" xfId="4030"/>
    <cellStyle name="Note 4 3 3" xfId="4031"/>
    <cellStyle name="Note 4 3_ELC_final" xfId="4032"/>
    <cellStyle name="Note 4 4" xfId="4033"/>
    <cellStyle name="Note 4 4 2" xfId="4034"/>
    <cellStyle name="Note 4 5" xfId="4035"/>
    <cellStyle name="Note 4 6" xfId="4036"/>
    <cellStyle name="Note 4 7" xfId="4037"/>
    <cellStyle name="Note 4 8" xfId="4038"/>
    <cellStyle name="Note 4 9" xfId="4039"/>
    <cellStyle name="Note 4_ELC_final" xfId="4040"/>
    <cellStyle name="Note 40" xfId="4041"/>
    <cellStyle name="Note 40 2" xfId="4042"/>
    <cellStyle name="Note 41" xfId="4043"/>
    <cellStyle name="Note 41 2" xfId="4044"/>
    <cellStyle name="Note 42" xfId="4045"/>
    <cellStyle name="Note 42 2" xfId="4046"/>
    <cellStyle name="Note 42 3" xfId="4047"/>
    <cellStyle name="Note 43" xfId="4048"/>
    <cellStyle name="Note 43 2" xfId="4049"/>
    <cellStyle name="Note 44" xfId="4050"/>
    <cellStyle name="Note 44 2" xfId="4051"/>
    <cellStyle name="Note 45" xfId="4052"/>
    <cellStyle name="Note 46" xfId="4053"/>
    <cellStyle name="Note 47" xfId="4054"/>
    <cellStyle name="Note 48" xfId="4055"/>
    <cellStyle name="Note 5" xfId="4056"/>
    <cellStyle name="Note 5 10" xfId="4057"/>
    <cellStyle name="Note 5 2" xfId="4058"/>
    <cellStyle name="Note 5 2 2" xfId="4059"/>
    <cellStyle name="Note 5 3" xfId="4060"/>
    <cellStyle name="Note 5 3 2" xfId="4061"/>
    <cellStyle name="Note 5 3 2 2" xfId="4062"/>
    <cellStyle name="Note 5 3 3" xfId="4063"/>
    <cellStyle name="Note 5 3_ELC_final" xfId="4064"/>
    <cellStyle name="Note 5 4" xfId="4065"/>
    <cellStyle name="Note 5 4 2" xfId="4066"/>
    <cellStyle name="Note 5 5" xfId="4067"/>
    <cellStyle name="Note 5 5 2" xfId="4068"/>
    <cellStyle name="Note 5 6" xfId="4069"/>
    <cellStyle name="Note 5 7" xfId="4070"/>
    <cellStyle name="Note 5 8" xfId="4071"/>
    <cellStyle name="Note 5 9" xfId="4072"/>
    <cellStyle name="Note 5_ELC_final" xfId="4073"/>
    <cellStyle name="Note 6" xfId="4074"/>
    <cellStyle name="Note 6 2" xfId="4075"/>
    <cellStyle name="Note 6 2 2" xfId="4076"/>
    <cellStyle name="Note 6 3" xfId="4077"/>
    <cellStyle name="Note 6 3 2" xfId="4078"/>
    <cellStyle name="Note 6 3 2 2" xfId="4079"/>
    <cellStyle name="Note 6 3 3" xfId="4080"/>
    <cellStyle name="Note 6 3_ELC_final" xfId="4081"/>
    <cellStyle name="Note 6 4" xfId="4082"/>
    <cellStyle name="Note 6 4 2" xfId="4083"/>
    <cellStyle name="Note 6 5" xfId="4084"/>
    <cellStyle name="Note 6_ELC_final" xfId="4085"/>
    <cellStyle name="Note 7" xfId="4086"/>
    <cellStyle name="Note 7 2" xfId="4087"/>
    <cellStyle name="Note 7 2 2" xfId="4088"/>
    <cellStyle name="Note 7 3" xfId="4089"/>
    <cellStyle name="Note 7 3 2" xfId="4090"/>
    <cellStyle name="Note 7 3 2 2" xfId="4091"/>
    <cellStyle name="Note 7 3 3" xfId="4092"/>
    <cellStyle name="Note 7 3_ELC_final" xfId="4093"/>
    <cellStyle name="Note 7 4" xfId="4094"/>
    <cellStyle name="Note 7 4 2" xfId="4095"/>
    <cellStyle name="Note 7 5" xfId="4096"/>
    <cellStyle name="Note 7_ELC_final" xfId="4097"/>
    <cellStyle name="Note 8" xfId="4098"/>
    <cellStyle name="Note 8 2" xfId="4099"/>
    <cellStyle name="Note 8 2 2" xfId="4100"/>
    <cellStyle name="Note 8 3" xfId="4101"/>
    <cellStyle name="Note 8 3 2" xfId="4102"/>
    <cellStyle name="Note 8 3 2 2" xfId="4103"/>
    <cellStyle name="Note 8 3 3" xfId="4104"/>
    <cellStyle name="Note 8 3_ELC_final" xfId="4105"/>
    <cellStyle name="Note 8 4" xfId="4106"/>
    <cellStyle name="Note 8 4 2" xfId="4107"/>
    <cellStyle name="Note 8 5" xfId="4108"/>
    <cellStyle name="Note 8_ELC_final" xfId="4109"/>
    <cellStyle name="Note 9" xfId="4110"/>
    <cellStyle name="Note 9 2" xfId="4111"/>
    <cellStyle name="Note 9 2 2" xfId="4112"/>
    <cellStyle name="Note 9 3" xfId="4113"/>
    <cellStyle name="Note 9 3 2" xfId="4114"/>
    <cellStyle name="Note 9 3 2 2" xfId="4115"/>
    <cellStyle name="Note 9 3 3" xfId="4116"/>
    <cellStyle name="Note 9 3_ELC_final" xfId="4117"/>
    <cellStyle name="Note 9 4" xfId="4118"/>
    <cellStyle name="Note 9 4 2" xfId="4119"/>
    <cellStyle name="Note 9 5" xfId="4120"/>
    <cellStyle name="Note 9_ELC_final" xfId="4121"/>
    <cellStyle name="Notiz" xfId="4122"/>
    <cellStyle name="Notiz 2" xfId="4123"/>
    <cellStyle name="Notiz 3" xfId="4124"/>
    <cellStyle name="Notiz 4" xfId="4125"/>
    <cellStyle name="Notiz 5" xfId="4126"/>
    <cellStyle name="num_note" xfId="4127"/>
    <cellStyle name="Nuovo" xfId="4128"/>
    <cellStyle name="Nuovo 10" xfId="4129"/>
    <cellStyle name="Nuovo 10 2" xfId="4130"/>
    <cellStyle name="Nuovo 11" xfId="4131"/>
    <cellStyle name="Nuovo 11 2" xfId="4132"/>
    <cellStyle name="Nuovo 12" xfId="4133"/>
    <cellStyle name="Nuovo 12 2" xfId="4134"/>
    <cellStyle name="Nuovo 13" xfId="4135"/>
    <cellStyle name="Nuovo 13 2" xfId="4136"/>
    <cellStyle name="Nuovo 14" xfId="4137"/>
    <cellStyle name="Nuovo 14 2" xfId="4138"/>
    <cellStyle name="Nuovo 15" xfId="4139"/>
    <cellStyle name="Nuovo 15 2" xfId="4140"/>
    <cellStyle name="Nuovo 16" xfId="4141"/>
    <cellStyle name="Nuovo 16 2" xfId="4142"/>
    <cellStyle name="Nuovo 17" xfId="4143"/>
    <cellStyle name="Nuovo 17 2" xfId="4144"/>
    <cellStyle name="Nuovo 18" xfId="4145"/>
    <cellStyle name="Nuovo 18 2" xfId="4146"/>
    <cellStyle name="Nuovo 19" xfId="4147"/>
    <cellStyle name="Nuovo 19 2" xfId="4148"/>
    <cellStyle name="Nuovo 2" xfId="4149"/>
    <cellStyle name="Nuovo 2 2" xfId="4150"/>
    <cellStyle name="Nuovo 2 3" xfId="4151"/>
    <cellStyle name="Nuovo 2 4" xfId="4152"/>
    <cellStyle name="Nuovo 2 5" xfId="4153"/>
    <cellStyle name="Nuovo 2 6" xfId="4154"/>
    <cellStyle name="Nuovo 20" xfId="4155"/>
    <cellStyle name="Nuovo 20 2" xfId="4156"/>
    <cellStyle name="Nuovo 21" xfId="4157"/>
    <cellStyle name="Nuovo 21 2" xfId="4158"/>
    <cellStyle name="Nuovo 22" xfId="4159"/>
    <cellStyle name="Nuovo 22 2" xfId="4160"/>
    <cellStyle name="Nuovo 23" xfId="4161"/>
    <cellStyle name="Nuovo 23 2" xfId="4162"/>
    <cellStyle name="Nuovo 24" xfId="4163"/>
    <cellStyle name="Nuovo 24 2" xfId="4164"/>
    <cellStyle name="Nuovo 25" xfId="4165"/>
    <cellStyle name="Nuovo 25 2" xfId="4166"/>
    <cellStyle name="Nuovo 26" xfId="4167"/>
    <cellStyle name="Nuovo 26 2" xfId="4168"/>
    <cellStyle name="Nuovo 27" xfId="4169"/>
    <cellStyle name="Nuovo 27 2" xfId="4170"/>
    <cellStyle name="Nuovo 28" xfId="4171"/>
    <cellStyle name="Nuovo 28 2" xfId="4172"/>
    <cellStyle name="Nuovo 29" xfId="4173"/>
    <cellStyle name="Nuovo 29 2" xfId="4174"/>
    <cellStyle name="Nuovo 3" xfId="4175"/>
    <cellStyle name="Nuovo 3 2" xfId="4176"/>
    <cellStyle name="Nuovo 30" xfId="4177"/>
    <cellStyle name="Nuovo 30 2" xfId="4178"/>
    <cellStyle name="Nuovo 31" xfId="4179"/>
    <cellStyle name="Nuovo 31 2" xfId="4180"/>
    <cellStyle name="Nuovo 32" xfId="4181"/>
    <cellStyle name="Nuovo 32 2" xfId="4182"/>
    <cellStyle name="Nuovo 33" xfId="4183"/>
    <cellStyle name="Nuovo 33 2" xfId="4184"/>
    <cellStyle name="Nuovo 34" xfId="4185"/>
    <cellStyle name="Nuovo 34 2" xfId="4186"/>
    <cellStyle name="Nuovo 35" xfId="4187"/>
    <cellStyle name="Nuovo 35 2" xfId="4188"/>
    <cellStyle name="Nuovo 36" xfId="4189"/>
    <cellStyle name="Nuovo 36 2" xfId="4190"/>
    <cellStyle name="Nuovo 37" xfId="4191"/>
    <cellStyle name="Nuovo 37 2" xfId="4192"/>
    <cellStyle name="Nuovo 38" xfId="4193"/>
    <cellStyle name="Nuovo 38 2" xfId="4194"/>
    <cellStyle name="Nuovo 38 2 2" xfId="4195"/>
    <cellStyle name="Nuovo 38 2 3" xfId="4196"/>
    <cellStyle name="Nuovo 38 3" xfId="4197"/>
    <cellStyle name="Nuovo 38 3 2" xfId="4198"/>
    <cellStyle name="Nuovo 38 3 2 2" xfId="4199"/>
    <cellStyle name="Nuovo 38 3 3" xfId="4200"/>
    <cellStyle name="Nuovo 38 3 3 2" xfId="4201"/>
    <cellStyle name="Nuovo 38 3 4" xfId="4202"/>
    <cellStyle name="Nuovo 38 4" xfId="4203"/>
    <cellStyle name="Nuovo 38 4 2" xfId="4204"/>
    <cellStyle name="Nuovo 38 5" xfId="4205"/>
    <cellStyle name="Nuovo 39" xfId="4206"/>
    <cellStyle name="Nuovo 4" xfId="4207"/>
    <cellStyle name="Nuovo 4 2" xfId="4208"/>
    <cellStyle name="Nuovo 4 3" xfId="4209"/>
    <cellStyle name="Nuovo 40" xfId="4210"/>
    <cellStyle name="Nuovo 5" xfId="4211"/>
    <cellStyle name="Nuovo 5 2" xfId="4212"/>
    <cellStyle name="Nuovo 6" xfId="4213"/>
    <cellStyle name="Nuovo 6 2" xfId="4214"/>
    <cellStyle name="Nuovo 7" xfId="4215"/>
    <cellStyle name="Nuovo 7 2" xfId="4216"/>
    <cellStyle name="Nuovo 8" xfId="4217"/>
    <cellStyle name="Nuovo 8 2" xfId="4218"/>
    <cellStyle name="Nuovo 9" xfId="4219"/>
    <cellStyle name="Nuovo 9 2" xfId="4220"/>
    <cellStyle name="Output 10" xfId="4221"/>
    <cellStyle name="Output 10 2" xfId="4222"/>
    <cellStyle name="Output 11" xfId="4223"/>
    <cellStyle name="Output 11 2" xfId="4224"/>
    <cellStyle name="Output 12" xfId="4225"/>
    <cellStyle name="Output 12 2" xfId="4226"/>
    <cellStyle name="Output 13" xfId="4227"/>
    <cellStyle name="Output 13 2" xfId="4228"/>
    <cellStyle name="Output 14" xfId="4229"/>
    <cellStyle name="Output 14 2" xfId="4230"/>
    <cellStyle name="Output 15" xfId="4231"/>
    <cellStyle name="Output 15 2" xfId="4232"/>
    <cellStyle name="Output 16" xfId="4233"/>
    <cellStyle name="Output 16 2" xfId="4234"/>
    <cellStyle name="Output 17" xfId="4235"/>
    <cellStyle name="Output 17 2" xfId="4236"/>
    <cellStyle name="Output 18" xfId="4237"/>
    <cellStyle name="Output 18 2" xfId="4238"/>
    <cellStyle name="Output 19" xfId="4239"/>
    <cellStyle name="Output 19 2" xfId="4240"/>
    <cellStyle name="Output 2" xfId="4241"/>
    <cellStyle name="Output 2 10" xfId="4242"/>
    <cellStyle name="Output 2 10 2" xfId="4243"/>
    <cellStyle name="Output 2 11" xfId="4244"/>
    <cellStyle name="Output 2 11 2" xfId="4245"/>
    <cellStyle name="Output 2 12" xfId="4246"/>
    <cellStyle name="Output 2 2" xfId="4247"/>
    <cellStyle name="Output 2 2 2" xfId="4248"/>
    <cellStyle name="Output 2 3" xfId="4249"/>
    <cellStyle name="Output 2 3 2" xfId="4250"/>
    <cellStyle name="Output 2 4" xfId="4251"/>
    <cellStyle name="Output 2 4 2" xfId="4252"/>
    <cellStyle name="Output 2 5" xfId="4253"/>
    <cellStyle name="Output 2 5 2" xfId="4254"/>
    <cellStyle name="Output 2 6" xfId="4255"/>
    <cellStyle name="Output 2 6 2" xfId="4256"/>
    <cellStyle name="Output 2 7" xfId="4257"/>
    <cellStyle name="Output 2 7 2" xfId="4258"/>
    <cellStyle name="Output 2 8" xfId="4259"/>
    <cellStyle name="Output 2 8 2" xfId="4260"/>
    <cellStyle name="Output 2 9" xfId="4261"/>
    <cellStyle name="Output 2 9 2" xfId="4262"/>
    <cellStyle name="Output 20" xfId="4263"/>
    <cellStyle name="Output 20 2" xfId="4264"/>
    <cellStyle name="Output 21" xfId="4265"/>
    <cellStyle name="Output 21 2" xfId="4266"/>
    <cellStyle name="Output 22" xfId="4267"/>
    <cellStyle name="Output 22 2" xfId="4268"/>
    <cellStyle name="Output 23" xfId="4269"/>
    <cellStyle name="Output 23 2" xfId="4270"/>
    <cellStyle name="Output 24" xfId="4271"/>
    <cellStyle name="Output 24 2" xfId="4272"/>
    <cellStyle name="Output 25" xfId="4273"/>
    <cellStyle name="Output 25 2" xfId="4274"/>
    <cellStyle name="Output 26" xfId="4275"/>
    <cellStyle name="Output 26 2" xfId="4276"/>
    <cellStyle name="Output 27" xfId="4277"/>
    <cellStyle name="Output 27 2" xfId="4278"/>
    <cellStyle name="Output 28" xfId="4279"/>
    <cellStyle name="Output 28 2" xfId="4280"/>
    <cellStyle name="Output 29" xfId="4281"/>
    <cellStyle name="Output 29 2" xfId="4282"/>
    <cellStyle name="Output 3" xfId="4283"/>
    <cellStyle name="Output 3 2" xfId="4284"/>
    <cellStyle name="Output 3 2 2" xfId="4285"/>
    <cellStyle name="Output 3 2 2 2" xfId="4286"/>
    <cellStyle name="Output 3 2 3" xfId="4287"/>
    <cellStyle name="Output 3 3" xfId="4288"/>
    <cellStyle name="Output 3 4" xfId="4289"/>
    <cellStyle name="Output 30" xfId="4290"/>
    <cellStyle name="Output 30 2" xfId="4291"/>
    <cellStyle name="Output 31" xfId="4292"/>
    <cellStyle name="Output 31 2" xfId="4293"/>
    <cellStyle name="Output 32" xfId="4294"/>
    <cellStyle name="Output 32 2" xfId="4295"/>
    <cellStyle name="Output 33" xfId="4296"/>
    <cellStyle name="Output 33 2" xfId="4297"/>
    <cellStyle name="Output 34" xfId="4298"/>
    <cellStyle name="Output 34 2" xfId="4299"/>
    <cellStyle name="Output 35" xfId="4300"/>
    <cellStyle name="Output 35 2" xfId="4301"/>
    <cellStyle name="Output 36" xfId="4302"/>
    <cellStyle name="Output 36 2" xfId="4303"/>
    <cellStyle name="Output 37" xfId="4304"/>
    <cellStyle name="Output 37 2" xfId="4305"/>
    <cellStyle name="Output 38" xfId="4306"/>
    <cellStyle name="Output 38 2" xfId="4307"/>
    <cellStyle name="Output 39" xfId="4308"/>
    <cellStyle name="Output 39 2" xfId="4309"/>
    <cellStyle name="Output 4" xfId="4310"/>
    <cellStyle name="Output 4 2" xfId="4311"/>
    <cellStyle name="Output 4 2 2" xfId="4312"/>
    <cellStyle name="Output 4 3" xfId="4313"/>
    <cellStyle name="Output 40" xfId="4314"/>
    <cellStyle name="Output 40 2" xfId="4315"/>
    <cellStyle name="Output 41" xfId="4316"/>
    <cellStyle name="Output 41 2" xfId="4317"/>
    <cellStyle name="Output 42" xfId="4318"/>
    <cellStyle name="Output 42 2" xfId="4319"/>
    <cellStyle name="Output 43" xfId="4320"/>
    <cellStyle name="Output 43 2" xfId="4321"/>
    <cellStyle name="Output 44" xfId="4322"/>
    <cellStyle name="Output 5" xfId="4323"/>
    <cellStyle name="Output 5 2" xfId="4324"/>
    <cellStyle name="Output 5 2 2" xfId="4325"/>
    <cellStyle name="Output 5 3" xfId="4326"/>
    <cellStyle name="Output 6" xfId="4327"/>
    <cellStyle name="Output 6 2" xfId="4328"/>
    <cellStyle name="Output 6 2 2" xfId="4329"/>
    <cellStyle name="Output 6 3" xfId="4330"/>
    <cellStyle name="Output 7" xfId="4331"/>
    <cellStyle name="Output 7 2" xfId="4332"/>
    <cellStyle name="Output 8" xfId="4333"/>
    <cellStyle name="Output 8 2" xfId="4334"/>
    <cellStyle name="Output 9" xfId="4335"/>
    <cellStyle name="Output 9 2" xfId="4336"/>
    <cellStyle name="Pattern" xfId="4337"/>
    <cellStyle name="Pattern 2" xfId="4338"/>
    <cellStyle name="Percent" xfId="34369" builtinId="5"/>
    <cellStyle name="Percent 10" xfId="4339"/>
    <cellStyle name="Percent 10 10" xfId="4340"/>
    <cellStyle name="Percent 10 10 2" xfId="4341"/>
    <cellStyle name="Percent 10 11" xfId="4342"/>
    <cellStyle name="Percent 10 11 2" xfId="4343"/>
    <cellStyle name="Percent 10 12" xfId="4344"/>
    <cellStyle name="Percent 10 12 2" xfId="4345"/>
    <cellStyle name="Percent 10 13" xfId="4346"/>
    <cellStyle name="Percent 10 13 2" xfId="4347"/>
    <cellStyle name="Percent 10 14" xfId="4348"/>
    <cellStyle name="Percent 10 14 2" xfId="4349"/>
    <cellStyle name="Percent 10 15" xfId="4350"/>
    <cellStyle name="Percent 10 15 2" xfId="4351"/>
    <cellStyle name="Percent 10 16" xfId="4352"/>
    <cellStyle name="Percent 10 16 2" xfId="4353"/>
    <cellStyle name="Percent 10 17" xfId="4354"/>
    <cellStyle name="Percent 10 17 2" xfId="4355"/>
    <cellStyle name="Percent 10 18" xfId="4356"/>
    <cellStyle name="Percent 10 18 2" xfId="4357"/>
    <cellStyle name="Percent 10 19" xfId="4358"/>
    <cellStyle name="Percent 10 19 2" xfId="4359"/>
    <cellStyle name="Percent 10 2" xfId="4360"/>
    <cellStyle name="Percent 10 2 2" xfId="4361"/>
    <cellStyle name="Percent 10 2 2 2" xfId="4362"/>
    <cellStyle name="Percent 10 2 3" xfId="4363"/>
    <cellStyle name="Percent 10 20" xfId="4364"/>
    <cellStyle name="Percent 10 20 2" xfId="4365"/>
    <cellStyle name="Percent 10 21" xfId="4366"/>
    <cellStyle name="Percent 10 3" xfId="4367"/>
    <cellStyle name="Percent 10 3 2" xfId="4368"/>
    <cellStyle name="Percent 10 3 2 2" xfId="4369"/>
    <cellStyle name="Percent 10 3 3" xfId="4370"/>
    <cellStyle name="Percent 10 4" xfId="4371"/>
    <cellStyle name="Percent 10 4 2" xfId="4372"/>
    <cellStyle name="Percent 10 4 2 2" xfId="4373"/>
    <cellStyle name="Percent 10 4 3" xfId="4374"/>
    <cellStyle name="Percent 10 5" xfId="4375"/>
    <cellStyle name="Percent 10 5 2" xfId="4376"/>
    <cellStyle name="Percent 10 5 2 2" xfId="4377"/>
    <cellStyle name="Percent 10 5 3" xfId="4378"/>
    <cellStyle name="Percent 10 6" xfId="4379"/>
    <cellStyle name="Percent 10 6 2" xfId="4380"/>
    <cellStyle name="Percent 10 6 2 2" xfId="4381"/>
    <cellStyle name="Percent 10 6 3" xfId="4382"/>
    <cellStyle name="Percent 10 7" xfId="4383"/>
    <cellStyle name="Percent 10 7 2" xfId="4384"/>
    <cellStyle name="Percent 10 7 2 2" xfId="4385"/>
    <cellStyle name="Percent 10 7 3" xfId="4386"/>
    <cellStyle name="Percent 10 7 3 2" xfId="4387"/>
    <cellStyle name="Percent 10 7 4" xfId="4388"/>
    <cellStyle name="Percent 10 7 4 2" xfId="4389"/>
    <cellStyle name="Percent 10 7 5" xfId="4390"/>
    <cellStyle name="Percent 10 8" xfId="4391"/>
    <cellStyle name="Percent 10 8 2" xfId="4392"/>
    <cellStyle name="Percent 10 8 2 2" xfId="4393"/>
    <cellStyle name="Percent 10 8 3" xfId="4394"/>
    <cellStyle name="Percent 10 9" xfId="4395"/>
    <cellStyle name="Percent 10 9 2" xfId="4396"/>
    <cellStyle name="Percent 11" xfId="4397"/>
    <cellStyle name="Percent 11 10" xfId="4398"/>
    <cellStyle name="Percent 11 10 2" xfId="4399"/>
    <cellStyle name="Percent 11 11" xfId="4400"/>
    <cellStyle name="Percent 11 2" xfId="4401"/>
    <cellStyle name="Percent 11 2 2" xfId="4402"/>
    <cellStyle name="Percent 11 2 2 2" xfId="4403"/>
    <cellStyle name="Percent 11 2 3" xfId="4404"/>
    <cellStyle name="Percent 11 3" xfId="4405"/>
    <cellStyle name="Percent 11 3 2" xfId="4406"/>
    <cellStyle name="Percent 11 3 2 2" xfId="4407"/>
    <cellStyle name="Percent 11 3 3" xfId="4408"/>
    <cellStyle name="Percent 11 4" xfId="4409"/>
    <cellStyle name="Percent 11 4 2" xfId="4410"/>
    <cellStyle name="Percent 11 4 2 2" xfId="4411"/>
    <cellStyle name="Percent 11 4 3" xfId="4412"/>
    <cellStyle name="Percent 11 5" xfId="4413"/>
    <cellStyle name="Percent 11 5 2" xfId="4414"/>
    <cellStyle name="Percent 11 5 2 2" xfId="4415"/>
    <cellStyle name="Percent 11 5 3" xfId="4416"/>
    <cellStyle name="Percent 11 6" xfId="4417"/>
    <cellStyle name="Percent 11 6 2" xfId="4418"/>
    <cellStyle name="Percent 11 6 2 2" xfId="4419"/>
    <cellStyle name="Percent 11 6 3" xfId="4420"/>
    <cellStyle name="Percent 11 7" xfId="4421"/>
    <cellStyle name="Percent 11 7 2" xfId="4422"/>
    <cellStyle name="Percent 11 7 2 2" xfId="4423"/>
    <cellStyle name="Percent 11 7 3" xfId="4424"/>
    <cellStyle name="Percent 11 7 3 2" xfId="4425"/>
    <cellStyle name="Percent 11 7 4" xfId="4426"/>
    <cellStyle name="Percent 11 7 4 2" xfId="4427"/>
    <cellStyle name="Percent 11 7 5" xfId="4428"/>
    <cellStyle name="Percent 11 8" xfId="4429"/>
    <cellStyle name="Percent 11 8 2" xfId="4430"/>
    <cellStyle name="Percent 11 8 2 2" xfId="4431"/>
    <cellStyle name="Percent 11 8 3" xfId="4432"/>
    <cellStyle name="Percent 11 9" xfId="4433"/>
    <cellStyle name="Percent 11 9 2" xfId="4434"/>
    <cellStyle name="Percent 12" xfId="4435"/>
    <cellStyle name="Percent 12 10" xfId="4436"/>
    <cellStyle name="Percent 12 10 2" xfId="4437"/>
    <cellStyle name="Percent 12 11" xfId="4438"/>
    <cellStyle name="Percent 12 2" xfId="4439"/>
    <cellStyle name="Percent 12 2 2" xfId="4440"/>
    <cellStyle name="Percent 12 2 2 2" xfId="4441"/>
    <cellStyle name="Percent 12 2 3" xfId="4442"/>
    <cellStyle name="Percent 12 3" xfId="4443"/>
    <cellStyle name="Percent 12 3 2" xfId="4444"/>
    <cellStyle name="Percent 12 3 2 2" xfId="4445"/>
    <cellStyle name="Percent 12 3 3" xfId="4446"/>
    <cellStyle name="Percent 12 4" xfId="4447"/>
    <cellStyle name="Percent 12 4 2" xfId="4448"/>
    <cellStyle name="Percent 12 4 2 2" xfId="4449"/>
    <cellStyle name="Percent 12 4 3" xfId="4450"/>
    <cellStyle name="Percent 12 5" xfId="4451"/>
    <cellStyle name="Percent 12 5 2" xfId="4452"/>
    <cellStyle name="Percent 12 5 2 2" xfId="4453"/>
    <cellStyle name="Percent 12 5 3" xfId="4454"/>
    <cellStyle name="Percent 12 6" xfId="4455"/>
    <cellStyle name="Percent 12 6 2" xfId="4456"/>
    <cellStyle name="Percent 12 6 2 2" xfId="4457"/>
    <cellStyle name="Percent 12 6 3" xfId="4458"/>
    <cellStyle name="Percent 12 7" xfId="4459"/>
    <cellStyle name="Percent 12 7 2" xfId="4460"/>
    <cellStyle name="Percent 12 7 2 2" xfId="4461"/>
    <cellStyle name="Percent 12 7 3" xfId="4462"/>
    <cellStyle name="Percent 12 7 3 2" xfId="4463"/>
    <cellStyle name="Percent 12 7 4" xfId="4464"/>
    <cellStyle name="Percent 12 7 4 2" xfId="4465"/>
    <cellStyle name="Percent 12 7 5" xfId="4466"/>
    <cellStyle name="Percent 12 8" xfId="4467"/>
    <cellStyle name="Percent 12 8 2" xfId="4468"/>
    <cellStyle name="Percent 12 8 2 2" xfId="4469"/>
    <cellStyle name="Percent 12 8 3" xfId="4470"/>
    <cellStyle name="Percent 12 9" xfId="4471"/>
    <cellStyle name="Percent 12 9 2" xfId="4472"/>
    <cellStyle name="Percent 13" xfId="4473"/>
    <cellStyle name="Percent 13 10" xfId="4474"/>
    <cellStyle name="Percent 13 10 2" xfId="4475"/>
    <cellStyle name="Percent 13 11" xfId="4476"/>
    <cellStyle name="Percent 13 2" xfId="4477"/>
    <cellStyle name="Percent 13 2 2" xfId="4478"/>
    <cellStyle name="Percent 13 2 2 2" xfId="4479"/>
    <cellStyle name="Percent 13 2 2 3" xfId="4480"/>
    <cellStyle name="Percent 13 2 3" xfId="4481"/>
    <cellStyle name="Percent 13 2 4" xfId="4482"/>
    <cellStyle name="Percent 13 3" xfId="4483"/>
    <cellStyle name="Percent 13 3 2" xfId="4484"/>
    <cellStyle name="Percent 13 3 2 2" xfId="4485"/>
    <cellStyle name="Percent 13 3 2 3" xfId="4486"/>
    <cellStyle name="Percent 13 3 3" xfId="4487"/>
    <cellStyle name="Percent 13 3 4" xfId="4488"/>
    <cellStyle name="Percent 13 4" xfId="4489"/>
    <cellStyle name="Percent 13 4 2" xfId="4490"/>
    <cellStyle name="Percent 13 4 2 2" xfId="4491"/>
    <cellStyle name="Percent 13 4 2 3" xfId="4492"/>
    <cellStyle name="Percent 13 4 3" xfId="4493"/>
    <cellStyle name="Percent 13 4 4" xfId="4494"/>
    <cellStyle name="Percent 13 5" xfId="4495"/>
    <cellStyle name="Percent 13 5 2" xfId="4496"/>
    <cellStyle name="Percent 13 5 2 2" xfId="4497"/>
    <cellStyle name="Percent 13 5 2 3" xfId="4498"/>
    <cellStyle name="Percent 13 5 3" xfId="4499"/>
    <cellStyle name="Percent 13 5 4" xfId="4500"/>
    <cellStyle name="Percent 13 6" xfId="4501"/>
    <cellStyle name="Percent 13 6 2" xfId="4502"/>
    <cellStyle name="Percent 13 6 2 2" xfId="4503"/>
    <cellStyle name="Percent 13 6 2 3" xfId="4504"/>
    <cellStyle name="Percent 13 6 3" xfId="4505"/>
    <cellStyle name="Percent 13 6 4" xfId="4506"/>
    <cellStyle name="Percent 13 7" xfId="4507"/>
    <cellStyle name="Percent 13 7 2" xfId="4508"/>
    <cellStyle name="Percent 13 7 2 2" xfId="4509"/>
    <cellStyle name="Percent 13 7 2 3" xfId="4510"/>
    <cellStyle name="Percent 13 7 3" xfId="4511"/>
    <cellStyle name="Percent 13 7 3 2" xfId="4512"/>
    <cellStyle name="Percent 13 7 3 3" xfId="4513"/>
    <cellStyle name="Percent 13 7 4" xfId="4514"/>
    <cellStyle name="Percent 13 7 4 2" xfId="4515"/>
    <cellStyle name="Percent 13 7 4 3" xfId="4516"/>
    <cellStyle name="Percent 13 7 5" xfId="4517"/>
    <cellStyle name="Percent 13 7 6" xfId="4518"/>
    <cellStyle name="Percent 13 8" xfId="4519"/>
    <cellStyle name="Percent 13 8 2" xfId="4520"/>
    <cellStyle name="Percent 13 8 2 2" xfId="4521"/>
    <cellStyle name="Percent 13 8 2 3" xfId="4522"/>
    <cellStyle name="Percent 13 8 3" xfId="4523"/>
    <cellStyle name="Percent 13 8 4" xfId="4524"/>
    <cellStyle name="Percent 13 9" xfId="4525"/>
    <cellStyle name="Percent 13 9 2" xfId="4526"/>
    <cellStyle name="Percent 13 9 3" xfId="4527"/>
    <cellStyle name="Percent 14" xfId="4528"/>
    <cellStyle name="Percent 14 10" xfId="4529"/>
    <cellStyle name="Percent 14 10 2" xfId="4530"/>
    <cellStyle name="Percent 14 10 3" xfId="4531"/>
    <cellStyle name="Percent 14 11" xfId="4532"/>
    <cellStyle name="Percent 14 12" xfId="4533"/>
    <cellStyle name="Percent 14 2" xfId="4534"/>
    <cellStyle name="Percent 14 2 2" xfId="4535"/>
    <cellStyle name="Percent 14 2 2 2" xfId="4536"/>
    <cellStyle name="Percent 14 2 2 3" xfId="4537"/>
    <cellStyle name="Percent 14 2 3" xfId="4538"/>
    <cellStyle name="Percent 14 2 4" xfId="4539"/>
    <cellStyle name="Percent 14 3" xfId="4540"/>
    <cellStyle name="Percent 14 3 2" xfId="4541"/>
    <cellStyle name="Percent 14 3 2 2" xfId="4542"/>
    <cellStyle name="Percent 14 3 2 3" xfId="4543"/>
    <cellStyle name="Percent 14 3 3" xfId="4544"/>
    <cellStyle name="Percent 14 3 4" xfId="4545"/>
    <cellStyle name="Percent 14 4" xfId="4546"/>
    <cellStyle name="Percent 14 4 2" xfId="4547"/>
    <cellStyle name="Percent 14 4 2 2" xfId="4548"/>
    <cellStyle name="Percent 14 4 2 3" xfId="4549"/>
    <cellStyle name="Percent 14 4 3" xfId="4550"/>
    <cellStyle name="Percent 14 4 4" xfId="4551"/>
    <cellStyle name="Percent 14 5" xfId="4552"/>
    <cellStyle name="Percent 14 5 2" xfId="4553"/>
    <cellStyle name="Percent 14 5 2 2" xfId="4554"/>
    <cellStyle name="Percent 14 5 2 3" xfId="4555"/>
    <cellStyle name="Percent 14 5 3" xfId="4556"/>
    <cellStyle name="Percent 14 5 4" xfId="4557"/>
    <cellStyle name="Percent 14 6" xfId="4558"/>
    <cellStyle name="Percent 14 6 2" xfId="4559"/>
    <cellStyle name="Percent 14 6 2 2" xfId="4560"/>
    <cellStyle name="Percent 14 6 2 3" xfId="4561"/>
    <cellStyle name="Percent 14 6 3" xfId="4562"/>
    <cellStyle name="Percent 14 6 4" xfId="4563"/>
    <cellStyle name="Percent 14 7" xfId="4564"/>
    <cellStyle name="Percent 14 7 2" xfId="4565"/>
    <cellStyle name="Percent 14 7 2 2" xfId="4566"/>
    <cellStyle name="Percent 14 7 2 3" xfId="4567"/>
    <cellStyle name="Percent 14 7 3" xfId="4568"/>
    <cellStyle name="Percent 14 7 3 2" xfId="4569"/>
    <cellStyle name="Percent 14 7 3 3" xfId="4570"/>
    <cellStyle name="Percent 14 7 4" xfId="4571"/>
    <cellStyle name="Percent 14 7 4 2" xfId="4572"/>
    <cellStyle name="Percent 14 7 4 3" xfId="4573"/>
    <cellStyle name="Percent 14 7 5" xfId="4574"/>
    <cellStyle name="Percent 14 7 6" xfId="4575"/>
    <cellStyle name="Percent 14 8" xfId="4576"/>
    <cellStyle name="Percent 14 8 2" xfId="4577"/>
    <cellStyle name="Percent 14 8 2 2" xfId="4578"/>
    <cellStyle name="Percent 14 8 2 3" xfId="4579"/>
    <cellStyle name="Percent 14 8 3" xfId="4580"/>
    <cellStyle name="Percent 14 8 4" xfId="4581"/>
    <cellStyle name="Percent 14 9" xfId="4582"/>
    <cellStyle name="Percent 14 9 2" xfId="4583"/>
    <cellStyle name="Percent 14 9 3" xfId="4584"/>
    <cellStyle name="Percent 15" xfId="4585"/>
    <cellStyle name="Percent 15 10" xfId="4586"/>
    <cellStyle name="Percent 15 10 2" xfId="4587"/>
    <cellStyle name="Percent 15 10 3" xfId="4588"/>
    <cellStyle name="Percent 15 11" xfId="4589"/>
    <cellStyle name="Percent 15 11 2" xfId="4590"/>
    <cellStyle name="Percent 15 11 3" xfId="4591"/>
    <cellStyle name="Percent 15 12" xfId="4592"/>
    <cellStyle name="Percent 15 12 2" xfId="4593"/>
    <cellStyle name="Percent 15 12 3" xfId="4594"/>
    <cellStyle name="Percent 15 13" xfId="4595"/>
    <cellStyle name="Percent 15 13 2" xfId="4596"/>
    <cellStyle name="Percent 15 13 3" xfId="4597"/>
    <cellStyle name="Percent 15 14" xfId="4598"/>
    <cellStyle name="Percent 15 14 2" xfId="4599"/>
    <cellStyle name="Percent 15 14 3" xfId="4600"/>
    <cellStyle name="Percent 15 15" xfId="4601"/>
    <cellStyle name="Percent 15 15 2" xfId="4602"/>
    <cellStyle name="Percent 15 15 3" xfId="4603"/>
    <cellStyle name="Percent 15 16" xfId="4604"/>
    <cellStyle name="Percent 15 17" xfId="4605"/>
    <cellStyle name="Percent 15 2" xfId="4606"/>
    <cellStyle name="Percent 15 2 10" xfId="4607"/>
    <cellStyle name="Percent 15 2 2" xfId="4608"/>
    <cellStyle name="Percent 15 2 2 2" xfId="4609"/>
    <cellStyle name="Percent 15 2 2 2 2" xfId="4610"/>
    <cellStyle name="Percent 15 2 2 2 3" xfId="4611"/>
    <cellStyle name="Percent 15 2 2 3" xfId="4612"/>
    <cellStyle name="Percent 15 2 2 4" xfId="4613"/>
    <cellStyle name="Percent 15 2 3" xfId="4614"/>
    <cellStyle name="Percent 15 2 3 2" xfId="4615"/>
    <cellStyle name="Percent 15 2 3 2 2" xfId="4616"/>
    <cellStyle name="Percent 15 2 3 2 3" xfId="4617"/>
    <cellStyle name="Percent 15 2 3 3" xfId="4618"/>
    <cellStyle name="Percent 15 2 3 4" xfId="4619"/>
    <cellStyle name="Percent 15 2 4" xfId="4620"/>
    <cellStyle name="Percent 15 2 4 2" xfId="4621"/>
    <cellStyle name="Percent 15 2 4 2 2" xfId="4622"/>
    <cellStyle name="Percent 15 2 4 2 3" xfId="4623"/>
    <cellStyle name="Percent 15 2 4 3" xfId="4624"/>
    <cellStyle name="Percent 15 2 4 4" xfId="4625"/>
    <cellStyle name="Percent 15 2 5" xfId="4626"/>
    <cellStyle name="Percent 15 2 5 2" xfId="4627"/>
    <cellStyle name="Percent 15 2 5 2 2" xfId="4628"/>
    <cellStyle name="Percent 15 2 5 2 3" xfId="4629"/>
    <cellStyle name="Percent 15 2 5 3" xfId="4630"/>
    <cellStyle name="Percent 15 2 5 4" xfId="4631"/>
    <cellStyle name="Percent 15 2 6" xfId="4632"/>
    <cellStyle name="Percent 15 2 6 2" xfId="4633"/>
    <cellStyle name="Percent 15 2 6 2 2" xfId="4634"/>
    <cellStyle name="Percent 15 2 6 2 3" xfId="4635"/>
    <cellStyle name="Percent 15 2 6 3" xfId="4636"/>
    <cellStyle name="Percent 15 2 6 4" xfId="4637"/>
    <cellStyle name="Percent 15 2 7" xfId="4638"/>
    <cellStyle name="Percent 15 2 7 2" xfId="4639"/>
    <cellStyle name="Percent 15 2 7 2 2" xfId="4640"/>
    <cellStyle name="Percent 15 2 7 2 3" xfId="4641"/>
    <cellStyle name="Percent 15 2 7 3" xfId="4642"/>
    <cellStyle name="Percent 15 2 7 4" xfId="4643"/>
    <cellStyle name="Percent 15 2 8" xfId="4644"/>
    <cellStyle name="Percent 15 2 8 2" xfId="4645"/>
    <cellStyle name="Percent 15 2 8 3" xfId="4646"/>
    <cellStyle name="Percent 15 2 9" xfId="4647"/>
    <cellStyle name="Percent 15 3" xfId="4648"/>
    <cellStyle name="Percent 15 3 2" xfId="4649"/>
    <cellStyle name="Percent 15 3 2 2" xfId="4650"/>
    <cellStyle name="Percent 15 3 2 3" xfId="4651"/>
    <cellStyle name="Percent 15 3 3" xfId="4652"/>
    <cellStyle name="Percent 15 3 3 2" xfId="4653"/>
    <cellStyle name="Percent 15 3 3 2 2" xfId="4654"/>
    <cellStyle name="Percent 15 3 3 2 3" xfId="4655"/>
    <cellStyle name="Percent 15 3 3 3" xfId="4656"/>
    <cellStyle name="Percent 15 3 3 4" xfId="4657"/>
    <cellStyle name="Percent 15 3 4" xfId="4658"/>
    <cellStyle name="Percent 15 3 5" xfId="4659"/>
    <cellStyle name="Percent 15 4" xfId="4660"/>
    <cellStyle name="Percent 15 4 2" xfId="4661"/>
    <cellStyle name="Percent 15 4 2 2" xfId="4662"/>
    <cellStyle name="Percent 15 4 2 3" xfId="4663"/>
    <cellStyle name="Percent 15 4 3" xfId="4664"/>
    <cellStyle name="Percent 15 4 4" xfId="4665"/>
    <cellStyle name="Percent 15 5" xfId="4666"/>
    <cellStyle name="Percent 15 5 2" xfId="4667"/>
    <cellStyle name="Percent 15 5 2 2" xfId="4668"/>
    <cellStyle name="Percent 15 5 2 3" xfId="4669"/>
    <cellStyle name="Percent 15 5 3" xfId="4670"/>
    <cellStyle name="Percent 15 5 3 2" xfId="4671"/>
    <cellStyle name="Percent 15 5 3 2 2" xfId="4672"/>
    <cellStyle name="Percent 15 5 3 2 3" xfId="4673"/>
    <cellStyle name="Percent 15 5 3 3" xfId="4674"/>
    <cellStyle name="Percent 15 5 3 4" xfId="4675"/>
    <cellStyle name="Percent 15 5 4" xfId="4676"/>
    <cellStyle name="Percent 15 5 5" xfId="4677"/>
    <cellStyle name="Percent 15 6" xfId="4678"/>
    <cellStyle name="Percent 15 6 2" xfId="4679"/>
    <cellStyle name="Percent 15 6 2 2" xfId="4680"/>
    <cellStyle name="Percent 15 6 2 3" xfId="4681"/>
    <cellStyle name="Percent 15 6 3" xfId="4682"/>
    <cellStyle name="Percent 15 6 3 2" xfId="4683"/>
    <cellStyle name="Percent 15 6 3 2 2" xfId="4684"/>
    <cellStyle name="Percent 15 6 3 2 3" xfId="4685"/>
    <cellStyle name="Percent 15 6 3 3" xfId="4686"/>
    <cellStyle name="Percent 15 6 3 4" xfId="4687"/>
    <cellStyle name="Percent 15 6 4" xfId="4688"/>
    <cellStyle name="Percent 15 6 5" xfId="4689"/>
    <cellStyle name="Percent 15 7" xfId="4690"/>
    <cellStyle name="Percent 15 7 2" xfId="4691"/>
    <cellStyle name="Percent 15 7 2 2" xfId="4692"/>
    <cellStyle name="Percent 15 7 2 3" xfId="4693"/>
    <cellStyle name="Percent 15 7 3" xfId="4694"/>
    <cellStyle name="Percent 15 7 3 2" xfId="4695"/>
    <cellStyle name="Percent 15 7 3 3" xfId="4696"/>
    <cellStyle name="Percent 15 7 4" xfId="4697"/>
    <cellStyle name="Percent 15 7 4 2" xfId="4698"/>
    <cellStyle name="Percent 15 7 4 2 2" xfId="4699"/>
    <cellStyle name="Percent 15 7 4 2 3" xfId="4700"/>
    <cellStyle name="Percent 15 7 4 3" xfId="4701"/>
    <cellStyle name="Percent 15 7 4 4" xfId="4702"/>
    <cellStyle name="Percent 15 7 5" xfId="4703"/>
    <cellStyle name="Percent 15 7 6" xfId="4704"/>
    <cellStyle name="Percent 15 8" xfId="4705"/>
    <cellStyle name="Percent 15 8 2" xfId="4706"/>
    <cellStyle name="Percent 15 8 2 2" xfId="4707"/>
    <cellStyle name="Percent 15 8 2 3" xfId="4708"/>
    <cellStyle name="Percent 15 8 3" xfId="4709"/>
    <cellStyle name="Percent 15 8 4" xfId="4710"/>
    <cellStyle name="Percent 15 9" xfId="4711"/>
    <cellStyle name="Percent 15 9 2" xfId="4712"/>
    <cellStyle name="Percent 15 9 3" xfId="4713"/>
    <cellStyle name="Percent 16" xfId="4714"/>
    <cellStyle name="Percent 16 10" xfId="4715"/>
    <cellStyle name="Percent 16 11" xfId="4716"/>
    <cellStyle name="Percent 16 2" xfId="4717"/>
    <cellStyle name="Percent 16 2 2" xfId="4718"/>
    <cellStyle name="Percent 16 2 2 2" xfId="4719"/>
    <cellStyle name="Percent 16 2 2 3" xfId="4720"/>
    <cellStyle name="Percent 16 2 3" xfId="4721"/>
    <cellStyle name="Percent 16 2 4" xfId="4722"/>
    <cellStyle name="Percent 16 3" xfId="4723"/>
    <cellStyle name="Percent 16 3 10" xfId="4724"/>
    <cellStyle name="Percent 16 3 10 2" xfId="4725"/>
    <cellStyle name="Percent 16 3 10 3" xfId="4726"/>
    <cellStyle name="Percent 16 3 11" xfId="4727"/>
    <cellStyle name="Percent 16 3 11 2" xfId="4728"/>
    <cellStyle name="Percent 16 3 11 3" xfId="4729"/>
    <cellStyle name="Percent 16 3 12" xfId="4730"/>
    <cellStyle name="Percent 16 3 12 2" xfId="4731"/>
    <cellStyle name="Percent 16 3 12 3" xfId="4732"/>
    <cellStyle name="Percent 16 3 13" xfId="4733"/>
    <cellStyle name="Percent 16 3 13 2" xfId="4734"/>
    <cellStyle name="Percent 16 3 13 3" xfId="4735"/>
    <cellStyle name="Percent 16 3 14" xfId="4736"/>
    <cellStyle name="Percent 16 3 14 2" xfId="4737"/>
    <cellStyle name="Percent 16 3 14 3" xfId="4738"/>
    <cellStyle name="Percent 16 3 15" xfId="4739"/>
    <cellStyle name="Percent 16 3 15 2" xfId="4740"/>
    <cellStyle name="Percent 16 3 15 3" xfId="4741"/>
    <cellStyle name="Percent 16 3 16" xfId="4742"/>
    <cellStyle name="Percent 16 3 16 2" xfId="4743"/>
    <cellStyle name="Percent 16 3 16 3" xfId="4744"/>
    <cellStyle name="Percent 16 3 17" xfId="4745"/>
    <cellStyle name="Percent 16 3 17 2" xfId="4746"/>
    <cellStyle name="Percent 16 3 17 3" xfId="4747"/>
    <cellStyle name="Percent 16 3 18" xfId="4748"/>
    <cellStyle name="Percent 16 3 18 2" xfId="4749"/>
    <cellStyle name="Percent 16 3 18 3" xfId="4750"/>
    <cellStyle name="Percent 16 3 19" xfId="4751"/>
    <cellStyle name="Percent 16 3 2" xfId="4752"/>
    <cellStyle name="Percent 16 3 2 2" xfId="4753"/>
    <cellStyle name="Percent 16 3 2 3" xfId="4754"/>
    <cellStyle name="Percent 16 3 20" xfId="4755"/>
    <cellStyle name="Percent 16 3 3" xfId="4756"/>
    <cellStyle name="Percent 16 3 3 2" xfId="4757"/>
    <cellStyle name="Percent 16 3 3 3" xfId="4758"/>
    <cellStyle name="Percent 16 3 4" xfId="4759"/>
    <cellStyle name="Percent 16 3 4 2" xfId="4760"/>
    <cellStyle name="Percent 16 3 4 3" xfId="4761"/>
    <cellStyle name="Percent 16 3 5" xfId="4762"/>
    <cellStyle name="Percent 16 3 5 2" xfId="4763"/>
    <cellStyle name="Percent 16 3 5 3" xfId="4764"/>
    <cellStyle name="Percent 16 3 6" xfId="4765"/>
    <cellStyle name="Percent 16 3 6 2" xfId="4766"/>
    <cellStyle name="Percent 16 3 6 3" xfId="4767"/>
    <cellStyle name="Percent 16 3 7" xfId="4768"/>
    <cellStyle name="Percent 16 3 7 2" xfId="4769"/>
    <cellStyle name="Percent 16 3 7 3" xfId="4770"/>
    <cellStyle name="Percent 16 3 8" xfId="4771"/>
    <cellStyle name="Percent 16 3 8 2" xfId="4772"/>
    <cellStyle name="Percent 16 3 8 3" xfId="4773"/>
    <cellStyle name="Percent 16 3 9" xfId="4774"/>
    <cellStyle name="Percent 16 3 9 2" xfId="4775"/>
    <cellStyle name="Percent 16 3 9 3" xfId="4776"/>
    <cellStyle name="Percent 16 4" xfId="4777"/>
    <cellStyle name="Percent 16 4 10" xfId="4778"/>
    <cellStyle name="Percent 16 4 10 2" xfId="4779"/>
    <cellStyle name="Percent 16 4 10 3" xfId="4780"/>
    <cellStyle name="Percent 16 4 11" xfId="4781"/>
    <cellStyle name="Percent 16 4 11 2" xfId="4782"/>
    <cellStyle name="Percent 16 4 11 3" xfId="4783"/>
    <cellStyle name="Percent 16 4 12" xfId="4784"/>
    <cellStyle name="Percent 16 4 12 2" xfId="4785"/>
    <cellStyle name="Percent 16 4 12 3" xfId="4786"/>
    <cellStyle name="Percent 16 4 13" xfId="4787"/>
    <cellStyle name="Percent 16 4 13 2" xfId="4788"/>
    <cellStyle name="Percent 16 4 13 3" xfId="4789"/>
    <cellStyle name="Percent 16 4 14" xfId="4790"/>
    <cellStyle name="Percent 16 4 14 2" xfId="4791"/>
    <cellStyle name="Percent 16 4 14 3" xfId="4792"/>
    <cellStyle name="Percent 16 4 15" xfId="4793"/>
    <cellStyle name="Percent 16 4 15 2" xfId="4794"/>
    <cellStyle name="Percent 16 4 15 3" xfId="4795"/>
    <cellStyle name="Percent 16 4 16" xfId="4796"/>
    <cellStyle name="Percent 16 4 16 2" xfId="4797"/>
    <cellStyle name="Percent 16 4 16 3" xfId="4798"/>
    <cellStyle name="Percent 16 4 17" xfId="4799"/>
    <cellStyle name="Percent 16 4 17 2" xfId="4800"/>
    <cellStyle name="Percent 16 4 17 3" xfId="4801"/>
    <cellStyle name="Percent 16 4 18" xfId="4802"/>
    <cellStyle name="Percent 16 4 18 2" xfId="4803"/>
    <cellStyle name="Percent 16 4 18 3" xfId="4804"/>
    <cellStyle name="Percent 16 4 19" xfId="4805"/>
    <cellStyle name="Percent 16 4 2" xfId="4806"/>
    <cellStyle name="Percent 16 4 2 2" xfId="4807"/>
    <cellStyle name="Percent 16 4 2 3" xfId="4808"/>
    <cellStyle name="Percent 16 4 20" xfId="4809"/>
    <cellStyle name="Percent 16 4 3" xfId="4810"/>
    <cellStyle name="Percent 16 4 3 2" xfId="4811"/>
    <cellStyle name="Percent 16 4 3 3" xfId="4812"/>
    <cellStyle name="Percent 16 4 4" xfId="4813"/>
    <cellStyle name="Percent 16 4 4 2" xfId="4814"/>
    <cellStyle name="Percent 16 4 4 3" xfId="4815"/>
    <cellStyle name="Percent 16 4 5" xfId="4816"/>
    <cellStyle name="Percent 16 4 5 2" xfId="4817"/>
    <cellStyle name="Percent 16 4 5 3" xfId="4818"/>
    <cellStyle name="Percent 16 4 6" xfId="4819"/>
    <cellStyle name="Percent 16 4 6 2" xfId="4820"/>
    <cellStyle name="Percent 16 4 6 3" xfId="4821"/>
    <cellStyle name="Percent 16 4 7" xfId="4822"/>
    <cellStyle name="Percent 16 4 7 2" xfId="4823"/>
    <cellStyle name="Percent 16 4 7 3" xfId="4824"/>
    <cellStyle name="Percent 16 4 8" xfId="4825"/>
    <cellStyle name="Percent 16 4 8 2" xfId="4826"/>
    <cellStyle name="Percent 16 4 8 3" xfId="4827"/>
    <cellStyle name="Percent 16 4 9" xfId="4828"/>
    <cellStyle name="Percent 16 4 9 2" xfId="4829"/>
    <cellStyle name="Percent 16 4 9 3" xfId="4830"/>
    <cellStyle name="Percent 16 5" xfId="4831"/>
    <cellStyle name="Percent 16 5 10" xfId="4832"/>
    <cellStyle name="Percent 16 5 10 2" xfId="4833"/>
    <cellStyle name="Percent 16 5 10 3" xfId="4834"/>
    <cellStyle name="Percent 16 5 11" xfId="4835"/>
    <cellStyle name="Percent 16 5 11 2" xfId="4836"/>
    <cellStyle name="Percent 16 5 11 3" xfId="4837"/>
    <cellStyle name="Percent 16 5 12" xfId="4838"/>
    <cellStyle name="Percent 16 5 12 2" xfId="4839"/>
    <cellStyle name="Percent 16 5 12 3" xfId="4840"/>
    <cellStyle name="Percent 16 5 13" xfId="4841"/>
    <cellStyle name="Percent 16 5 13 2" xfId="4842"/>
    <cellStyle name="Percent 16 5 13 3" xfId="4843"/>
    <cellStyle name="Percent 16 5 14" xfId="4844"/>
    <cellStyle name="Percent 16 5 14 2" xfId="4845"/>
    <cellStyle name="Percent 16 5 14 3" xfId="4846"/>
    <cellStyle name="Percent 16 5 15" xfId="4847"/>
    <cellStyle name="Percent 16 5 15 2" xfId="4848"/>
    <cellStyle name="Percent 16 5 15 3" xfId="4849"/>
    <cellStyle name="Percent 16 5 16" xfId="4850"/>
    <cellStyle name="Percent 16 5 16 2" xfId="4851"/>
    <cellStyle name="Percent 16 5 16 3" xfId="4852"/>
    <cellStyle name="Percent 16 5 17" xfId="4853"/>
    <cellStyle name="Percent 16 5 17 2" xfId="4854"/>
    <cellStyle name="Percent 16 5 17 3" xfId="4855"/>
    <cellStyle name="Percent 16 5 18" xfId="4856"/>
    <cellStyle name="Percent 16 5 18 2" xfId="4857"/>
    <cellStyle name="Percent 16 5 18 3" xfId="4858"/>
    <cellStyle name="Percent 16 5 19" xfId="4859"/>
    <cellStyle name="Percent 16 5 2" xfId="4860"/>
    <cellStyle name="Percent 16 5 2 2" xfId="4861"/>
    <cellStyle name="Percent 16 5 2 3" xfId="4862"/>
    <cellStyle name="Percent 16 5 20" xfId="4863"/>
    <cellStyle name="Percent 16 5 3" xfId="4864"/>
    <cellStyle name="Percent 16 5 3 2" xfId="4865"/>
    <cellStyle name="Percent 16 5 3 3" xfId="4866"/>
    <cellStyle name="Percent 16 5 4" xfId="4867"/>
    <cellStyle name="Percent 16 5 4 2" xfId="4868"/>
    <cellStyle name="Percent 16 5 4 3" xfId="4869"/>
    <cellStyle name="Percent 16 5 5" xfId="4870"/>
    <cellStyle name="Percent 16 5 5 2" xfId="4871"/>
    <cellStyle name="Percent 16 5 5 3" xfId="4872"/>
    <cellStyle name="Percent 16 5 6" xfId="4873"/>
    <cellStyle name="Percent 16 5 6 2" xfId="4874"/>
    <cellStyle name="Percent 16 5 6 3" xfId="4875"/>
    <cellStyle name="Percent 16 5 7" xfId="4876"/>
    <cellStyle name="Percent 16 5 7 2" xfId="4877"/>
    <cellStyle name="Percent 16 5 7 3" xfId="4878"/>
    <cellStyle name="Percent 16 5 8" xfId="4879"/>
    <cellStyle name="Percent 16 5 8 2" xfId="4880"/>
    <cellStyle name="Percent 16 5 8 3" xfId="4881"/>
    <cellStyle name="Percent 16 5 9" xfId="4882"/>
    <cellStyle name="Percent 16 5 9 2" xfId="4883"/>
    <cellStyle name="Percent 16 5 9 3" xfId="4884"/>
    <cellStyle name="Percent 16 6" xfId="4885"/>
    <cellStyle name="Percent 16 6 10" xfId="4886"/>
    <cellStyle name="Percent 16 6 10 2" xfId="4887"/>
    <cellStyle name="Percent 16 6 10 3" xfId="4888"/>
    <cellStyle name="Percent 16 6 11" xfId="4889"/>
    <cellStyle name="Percent 16 6 11 2" xfId="4890"/>
    <cellStyle name="Percent 16 6 11 3" xfId="4891"/>
    <cellStyle name="Percent 16 6 12" xfId="4892"/>
    <cellStyle name="Percent 16 6 12 2" xfId="4893"/>
    <cellStyle name="Percent 16 6 12 3" xfId="4894"/>
    <cellStyle name="Percent 16 6 13" xfId="4895"/>
    <cellStyle name="Percent 16 6 13 2" xfId="4896"/>
    <cellStyle name="Percent 16 6 13 3" xfId="4897"/>
    <cellStyle name="Percent 16 6 14" xfId="4898"/>
    <cellStyle name="Percent 16 6 14 2" xfId="4899"/>
    <cellStyle name="Percent 16 6 14 3" xfId="4900"/>
    <cellStyle name="Percent 16 6 15" xfId="4901"/>
    <cellStyle name="Percent 16 6 15 2" xfId="4902"/>
    <cellStyle name="Percent 16 6 15 3" xfId="4903"/>
    <cellStyle name="Percent 16 6 16" xfId="4904"/>
    <cellStyle name="Percent 16 6 16 2" xfId="4905"/>
    <cellStyle name="Percent 16 6 16 3" xfId="4906"/>
    <cellStyle name="Percent 16 6 17" xfId="4907"/>
    <cellStyle name="Percent 16 6 17 2" xfId="4908"/>
    <cellStyle name="Percent 16 6 17 3" xfId="4909"/>
    <cellStyle name="Percent 16 6 18" xfId="4910"/>
    <cellStyle name="Percent 16 6 18 2" xfId="4911"/>
    <cellStyle name="Percent 16 6 18 3" xfId="4912"/>
    <cellStyle name="Percent 16 6 19" xfId="4913"/>
    <cellStyle name="Percent 16 6 2" xfId="4914"/>
    <cellStyle name="Percent 16 6 2 2" xfId="4915"/>
    <cellStyle name="Percent 16 6 2 3" xfId="4916"/>
    <cellStyle name="Percent 16 6 20" xfId="4917"/>
    <cellStyle name="Percent 16 6 3" xfId="4918"/>
    <cellStyle name="Percent 16 6 3 2" xfId="4919"/>
    <cellStyle name="Percent 16 6 3 3" xfId="4920"/>
    <cellStyle name="Percent 16 6 4" xfId="4921"/>
    <cellStyle name="Percent 16 6 4 2" xfId="4922"/>
    <cellStyle name="Percent 16 6 4 3" xfId="4923"/>
    <cellStyle name="Percent 16 6 5" xfId="4924"/>
    <cellStyle name="Percent 16 6 5 2" xfId="4925"/>
    <cellStyle name="Percent 16 6 5 3" xfId="4926"/>
    <cellStyle name="Percent 16 6 6" xfId="4927"/>
    <cellStyle name="Percent 16 6 6 2" xfId="4928"/>
    <cellStyle name="Percent 16 6 6 3" xfId="4929"/>
    <cellStyle name="Percent 16 6 7" xfId="4930"/>
    <cellStyle name="Percent 16 6 7 2" xfId="4931"/>
    <cellStyle name="Percent 16 6 7 3" xfId="4932"/>
    <cellStyle name="Percent 16 6 8" xfId="4933"/>
    <cellStyle name="Percent 16 6 8 2" xfId="4934"/>
    <cellStyle name="Percent 16 6 8 3" xfId="4935"/>
    <cellStyle name="Percent 16 6 9" xfId="4936"/>
    <cellStyle name="Percent 16 6 9 2" xfId="4937"/>
    <cellStyle name="Percent 16 6 9 3" xfId="4938"/>
    <cellStyle name="Percent 16 7" xfId="4939"/>
    <cellStyle name="Percent 16 7 10" xfId="4940"/>
    <cellStyle name="Percent 16 7 10 2" xfId="4941"/>
    <cellStyle name="Percent 16 7 10 3" xfId="4942"/>
    <cellStyle name="Percent 16 7 11" xfId="4943"/>
    <cellStyle name="Percent 16 7 11 2" xfId="4944"/>
    <cellStyle name="Percent 16 7 11 3" xfId="4945"/>
    <cellStyle name="Percent 16 7 12" xfId="4946"/>
    <cellStyle name="Percent 16 7 12 2" xfId="4947"/>
    <cellStyle name="Percent 16 7 12 3" xfId="4948"/>
    <cellStyle name="Percent 16 7 13" xfId="4949"/>
    <cellStyle name="Percent 16 7 13 2" xfId="4950"/>
    <cellStyle name="Percent 16 7 13 3" xfId="4951"/>
    <cellStyle name="Percent 16 7 14" xfId="4952"/>
    <cellStyle name="Percent 16 7 14 2" xfId="4953"/>
    <cellStyle name="Percent 16 7 14 3" xfId="4954"/>
    <cellStyle name="Percent 16 7 15" xfId="4955"/>
    <cellStyle name="Percent 16 7 15 2" xfId="4956"/>
    <cellStyle name="Percent 16 7 15 3" xfId="4957"/>
    <cellStyle name="Percent 16 7 16" xfId="4958"/>
    <cellStyle name="Percent 16 7 16 2" xfId="4959"/>
    <cellStyle name="Percent 16 7 16 3" xfId="4960"/>
    <cellStyle name="Percent 16 7 17" xfId="4961"/>
    <cellStyle name="Percent 16 7 17 2" xfId="4962"/>
    <cellStyle name="Percent 16 7 17 3" xfId="4963"/>
    <cellStyle name="Percent 16 7 18" xfId="4964"/>
    <cellStyle name="Percent 16 7 18 2" xfId="4965"/>
    <cellStyle name="Percent 16 7 18 3" xfId="4966"/>
    <cellStyle name="Percent 16 7 19" xfId="4967"/>
    <cellStyle name="Percent 16 7 2" xfId="4968"/>
    <cellStyle name="Percent 16 7 2 2" xfId="4969"/>
    <cellStyle name="Percent 16 7 2 2 2" xfId="4970"/>
    <cellStyle name="Percent 16 7 2 2 3" xfId="4971"/>
    <cellStyle name="Percent 16 7 2 3" xfId="4972"/>
    <cellStyle name="Percent 16 7 2 4" xfId="4973"/>
    <cellStyle name="Percent 16 7 20" xfId="4974"/>
    <cellStyle name="Percent 16 7 3" xfId="4975"/>
    <cellStyle name="Percent 16 7 3 2" xfId="4976"/>
    <cellStyle name="Percent 16 7 3 2 2" xfId="4977"/>
    <cellStyle name="Percent 16 7 3 2 3" xfId="4978"/>
    <cellStyle name="Percent 16 7 3 3" xfId="4979"/>
    <cellStyle name="Percent 16 7 3 4" xfId="4980"/>
    <cellStyle name="Percent 16 7 4" xfId="4981"/>
    <cellStyle name="Percent 16 7 4 2" xfId="4982"/>
    <cellStyle name="Percent 16 7 4 3" xfId="4983"/>
    <cellStyle name="Percent 16 7 5" xfId="4984"/>
    <cellStyle name="Percent 16 7 5 2" xfId="4985"/>
    <cellStyle name="Percent 16 7 5 3" xfId="4986"/>
    <cellStyle name="Percent 16 7 6" xfId="4987"/>
    <cellStyle name="Percent 16 7 6 2" xfId="4988"/>
    <cellStyle name="Percent 16 7 6 3" xfId="4989"/>
    <cellStyle name="Percent 16 7 7" xfId="4990"/>
    <cellStyle name="Percent 16 7 7 2" xfId="4991"/>
    <cellStyle name="Percent 16 7 7 3" xfId="4992"/>
    <cellStyle name="Percent 16 7 8" xfId="4993"/>
    <cellStyle name="Percent 16 7 8 2" xfId="4994"/>
    <cellStyle name="Percent 16 7 8 3" xfId="4995"/>
    <cellStyle name="Percent 16 7 9" xfId="4996"/>
    <cellStyle name="Percent 16 7 9 2" xfId="4997"/>
    <cellStyle name="Percent 16 7 9 3" xfId="4998"/>
    <cellStyle name="Percent 16 8" xfId="4999"/>
    <cellStyle name="Percent 16 8 10" xfId="5000"/>
    <cellStyle name="Percent 16 8 10 2" xfId="5001"/>
    <cellStyle name="Percent 16 8 10 3" xfId="5002"/>
    <cellStyle name="Percent 16 8 11" xfId="5003"/>
    <cellStyle name="Percent 16 8 11 2" xfId="5004"/>
    <cellStyle name="Percent 16 8 11 3" xfId="5005"/>
    <cellStyle name="Percent 16 8 12" xfId="5006"/>
    <cellStyle name="Percent 16 8 12 2" xfId="5007"/>
    <cellStyle name="Percent 16 8 12 3" xfId="5008"/>
    <cellStyle name="Percent 16 8 13" xfId="5009"/>
    <cellStyle name="Percent 16 8 13 2" xfId="5010"/>
    <cellStyle name="Percent 16 8 13 3" xfId="5011"/>
    <cellStyle name="Percent 16 8 14" xfId="5012"/>
    <cellStyle name="Percent 16 8 14 2" xfId="5013"/>
    <cellStyle name="Percent 16 8 14 3" xfId="5014"/>
    <cellStyle name="Percent 16 8 15" xfId="5015"/>
    <cellStyle name="Percent 16 8 15 2" xfId="5016"/>
    <cellStyle name="Percent 16 8 15 3" xfId="5017"/>
    <cellStyle name="Percent 16 8 16" xfId="5018"/>
    <cellStyle name="Percent 16 8 16 2" xfId="5019"/>
    <cellStyle name="Percent 16 8 16 3" xfId="5020"/>
    <cellStyle name="Percent 16 8 17" xfId="5021"/>
    <cellStyle name="Percent 16 8 17 2" xfId="5022"/>
    <cellStyle name="Percent 16 8 17 3" xfId="5023"/>
    <cellStyle name="Percent 16 8 18" xfId="5024"/>
    <cellStyle name="Percent 16 8 19" xfId="5025"/>
    <cellStyle name="Percent 16 8 2" xfId="5026"/>
    <cellStyle name="Percent 16 8 2 2" xfId="5027"/>
    <cellStyle name="Percent 16 8 2 3" xfId="5028"/>
    <cellStyle name="Percent 16 8 3" xfId="5029"/>
    <cellStyle name="Percent 16 8 3 2" xfId="5030"/>
    <cellStyle name="Percent 16 8 3 3" xfId="5031"/>
    <cellStyle name="Percent 16 8 4" xfId="5032"/>
    <cellStyle name="Percent 16 8 4 2" xfId="5033"/>
    <cellStyle name="Percent 16 8 4 3" xfId="5034"/>
    <cellStyle name="Percent 16 8 5" xfId="5035"/>
    <cellStyle name="Percent 16 8 5 2" xfId="5036"/>
    <cellStyle name="Percent 16 8 5 3" xfId="5037"/>
    <cellStyle name="Percent 16 8 6" xfId="5038"/>
    <cellStyle name="Percent 16 8 6 2" xfId="5039"/>
    <cellStyle name="Percent 16 8 6 3" xfId="5040"/>
    <cellStyle name="Percent 16 8 7" xfId="5041"/>
    <cellStyle name="Percent 16 8 7 2" xfId="5042"/>
    <cellStyle name="Percent 16 8 7 3" xfId="5043"/>
    <cellStyle name="Percent 16 8 8" xfId="5044"/>
    <cellStyle name="Percent 16 8 8 2" xfId="5045"/>
    <cellStyle name="Percent 16 8 8 3" xfId="5046"/>
    <cellStyle name="Percent 16 8 9" xfId="5047"/>
    <cellStyle name="Percent 16 8 9 2" xfId="5048"/>
    <cellStyle name="Percent 16 8 9 3" xfId="5049"/>
    <cellStyle name="Percent 16 9" xfId="5050"/>
    <cellStyle name="Percent 16 9 10" xfId="5051"/>
    <cellStyle name="Percent 16 9 10 2" xfId="5052"/>
    <cellStyle name="Percent 16 9 10 3" xfId="5053"/>
    <cellStyle name="Percent 16 9 11" xfId="5054"/>
    <cellStyle name="Percent 16 9 11 2" xfId="5055"/>
    <cellStyle name="Percent 16 9 11 3" xfId="5056"/>
    <cellStyle name="Percent 16 9 12" xfId="5057"/>
    <cellStyle name="Percent 16 9 12 2" xfId="5058"/>
    <cellStyle name="Percent 16 9 12 3" xfId="5059"/>
    <cellStyle name="Percent 16 9 13" xfId="5060"/>
    <cellStyle name="Percent 16 9 13 2" xfId="5061"/>
    <cellStyle name="Percent 16 9 13 3" xfId="5062"/>
    <cellStyle name="Percent 16 9 14" xfId="5063"/>
    <cellStyle name="Percent 16 9 14 2" xfId="5064"/>
    <cellStyle name="Percent 16 9 14 3" xfId="5065"/>
    <cellStyle name="Percent 16 9 15" xfId="5066"/>
    <cellStyle name="Percent 16 9 15 2" xfId="5067"/>
    <cellStyle name="Percent 16 9 15 3" xfId="5068"/>
    <cellStyle name="Percent 16 9 16" xfId="5069"/>
    <cellStyle name="Percent 16 9 16 2" xfId="5070"/>
    <cellStyle name="Percent 16 9 16 3" xfId="5071"/>
    <cellStyle name="Percent 16 9 17" xfId="5072"/>
    <cellStyle name="Percent 16 9 17 2" xfId="5073"/>
    <cellStyle name="Percent 16 9 17 3" xfId="5074"/>
    <cellStyle name="Percent 16 9 18" xfId="5075"/>
    <cellStyle name="Percent 16 9 19" xfId="5076"/>
    <cellStyle name="Percent 16 9 2" xfId="5077"/>
    <cellStyle name="Percent 16 9 2 2" xfId="5078"/>
    <cellStyle name="Percent 16 9 2 3" xfId="5079"/>
    <cellStyle name="Percent 16 9 3" xfId="5080"/>
    <cellStyle name="Percent 16 9 3 2" xfId="5081"/>
    <cellStyle name="Percent 16 9 3 3" xfId="5082"/>
    <cellStyle name="Percent 16 9 4" xfId="5083"/>
    <cellStyle name="Percent 16 9 4 2" xfId="5084"/>
    <cellStyle name="Percent 16 9 4 3" xfId="5085"/>
    <cellStyle name="Percent 16 9 5" xfId="5086"/>
    <cellStyle name="Percent 16 9 5 2" xfId="5087"/>
    <cellStyle name="Percent 16 9 5 3" xfId="5088"/>
    <cellStyle name="Percent 16 9 6" xfId="5089"/>
    <cellStyle name="Percent 16 9 6 2" xfId="5090"/>
    <cellStyle name="Percent 16 9 6 3" xfId="5091"/>
    <cellStyle name="Percent 16 9 7" xfId="5092"/>
    <cellStyle name="Percent 16 9 7 2" xfId="5093"/>
    <cellStyle name="Percent 16 9 7 3" xfId="5094"/>
    <cellStyle name="Percent 16 9 8" xfId="5095"/>
    <cellStyle name="Percent 16 9 8 2" xfId="5096"/>
    <cellStyle name="Percent 16 9 8 3" xfId="5097"/>
    <cellStyle name="Percent 16 9 9" xfId="5098"/>
    <cellStyle name="Percent 16 9 9 2" xfId="5099"/>
    <cellStyle name="Percent 16 9 9 3" xfId="5100"/>
    <cellStyle name="Percent 17" xfId="5101"/>
    <cellStyle name="Percent 17 10" xfId="5102"/>
    <cellStyle name="Percent 17 11" xfId="5103"/>
    <cellStyle name="Percent 17 2" xfId="5104"/>
    <cellStyle name="Percent 17 2 2" xfId="5105"/>
    <cellStyle name="Percent 17 2 2 2" xfId="5106"/>
    <cellStyle name="Percent 17 2 2 3" xfId="5107"/>
    <cellStyle name="Percent 17 2 3" xfId="5108"/>
    <cellStyle name="Percent 17 2 4" xfId="5109"/>
    <cellStyle name="Percent 17 3" xfId="5110"/>
    <cellStyle name="Percent 17 3 2" xfId="5111"/>
    <cellStyle name="Percent 17 3 3" xfId="5112"/>
    <cellStyle name="Percent 17 4" xfId="5113"/>
    <cellStyle name="Percent 17 4 2" xfId="5114"/>
    <cellStyle name="Percent 17 4 3" xfId="5115"/>
    <cellStyle name="Percent 17 5" xfId="5116"/>
    <cellStyle name="Percent 17 5 2" xfId="5117"/>
    <cellStyle name="Percent 17 5 3" xfId="5118"/>
    <cellStyle name="Percent 17 6" xfId="5119"/>
    <cellStyle name="Percent 17 6 2" xfId="5120"/>
    <cellStyle name="Percent 17 6 3" xfId="5121"/>
    <cellStyle name="Percent 17 7" xfId="5122"/>
    <cellStyle name="Percent 17 7 2" xfId="5123"/>
    <cellStyle name="Percent 17 7 2 2" xfId="5124"/>
    <cellStyle name="Percent 17 7 2 3" xfId="5125"/>
    <cellStyle name="Percent 17 7 3" xfId="5126"/>
    <cellStyle name="Percent 17 7 3 2" xfId="5127"/>
    <cellStyle name="Percent 17 7 3 3" xfId="5128"/>
    <cellStyle name="Percent 17 7 4" xfId="5129"/>
    <cellStyle name="Percent 17 7 5" xfId="5130"/>
    <cellStyle name="Percent 17 8" xfId="5131"/>
    <cellStyle name="Percent 17 8 2" xfId="5132"/>
    <cellStyle name="Percent 17 8 2 2" xfId="5133"/>
    <cellStyle name="Percent 17 8 2 3" xfId="5134"/>
    <cellStyle name="Percent 17 8 3" xfId="5135"/>
    <cellStyle name="Percent 17 8 4" xfId="5136"/>
    <cellStyle name="Percent 17 9" xfId="5137"/>
    <cellStyle name="Percent 17 9 2" xfId="5138"/>
    <cellStyle name="Percent 17 9 2 2" xfId="5139"/>
    <cellStyle name="Percent 17 9 2 3" xfId="5140"/>
    <cellStyle name="Percent 17 9 3" xfId="5141"/>
    <cellStyle name="Percent 17 9 3 2" xfId="5142"/>
    <cellStyle name="Percent 17 9 3 2 2" xfId="5143"/>
    <cellStyle name="Percent 17 9 3 2 3" xfId="5144"/>
    <cellStyle name="Percent 17 9 3 3" xfId="5145"/>
    <cellStyle name="Percent 17 9 3 3 2" xfId="5146"/>
    <cellStyle name="Percent 17 9 3 3 3" xfId="5147"/>
    <cellStyle name="Percent 17 9 3 4" xfId="5148"/>
    <cellStyle name="Percent 17 9 3 4 2" xfId="5149"/>
    <cellStyle name="Percent 17 9 3 5" xfId="5150"/>
    <cellStyle name="Percent 17 9 4" xfId="5151"/>
    <cellStyle name="Percent 17 9 4 2" xfId="5152"/>
    <cellStyle name="Percent 17 9 4 3" xfId="5153"/>
    <cellStyle name="Percent 17 9 5" xfId="5154"/>
    <cellStyle name="Percent 17 9 5 2" xfId="5155"/>
    <cellStyle name="Percent 17 9 6" xfId="5156"/>
    <cellStyle name="Percent 17 9 7" xfId="5157"/>
    <cellStyle name="Percent 18" xfId="5158"/>
    <cellStyle name="Percent 18 2" xfId="5159"/>
    <cellStyle name="Percent 18 2 2" xfId="5160"/>
    <cellStyle name="Percent 18 2 3" xfId="5161"/>
    <cellStyle name="Percent 18 3" xfId="5162"/>
    <cellStyle name="Percent 18 3 2" xfId="5163"/>
    <cellStyle name="Percent 18 4" xfId="5164"/>
    <cellStyle name="Percent 18 5" xfId="5165"/>
    <cellStyle name="Percent 19" xfId="5166"/>
    <cellStyle name="Percent 19 2" xfId="5167"/>
    <cellStyle name="Percent 19 2 2" xfId="5168"/>
    <cellStyle name="Percent 19 3" xfId="5169"/>
    <cellStyle name="Percent 2" xfId="5170"/>
    <cellStyle name="Percent 2 10" xfId="5171"/>
    <cellStyle name="Percent 2 10 10" xfId="5172"/>
    <cellStyle name="Percent 2 10 2" xfId="5173"/>
    <cellStyle name="Percent 2 10 2 2" xfId="5174"/>
    <cellStyle name="Percent 2 10 2 3" xfId="5175"/>
    <cellStyle name="Percent 2 10 3" xfId="5176"/>
    <cellStyle name="Percent 2 10 3 2" xfId="5177"/>
    <cellStyle name="Percent 2 10 3 3" xfId="5178"/>
    <cellStyle name="Percent 2 10 4" xfId="5179"/>
    <cellStyle name="Percent 2 10 4 2" xfId="5180"/>
    <cellStyle name="Percent 2 10 4 3" xfId="5181"/>
    <cellStyle name="Percent 2 10 5" xfId="5182"/>
    <cellStyle name="Percent 2 10 5 2" xfId="5183"/>
    <cellStyle name="Percent 2 10 5 3" xfId="5184"/>
    <cellStyle name="Percent 2 10 6" xfId="5185"/>
    <cellStyle name="Percent 2 10 6 2" xfId="5186"/>
    <cellStyle name="Percent 2 10 6 3" xfId="5187"/>
    <cellStyle name="Percent 2 10 7" xfId="5188"/>
    <cellStyle name="Percent 2 10 7 2" xfId="5189"/>
    <cellStyle name="Percent 2 10 7 3" xfId="5190"/>
    <cellStyle name="Percent 2 10 8" xfId="5191"/>
    <cellStyle name="Percent 2 10 8 2" xfId="5192"/>
    <cellStyle name="Percent 2 10 8 3" xfId="5193"/>
    <cellStyle name="Percent 2 10 9" xfId="5194"/>
    <cellStyle name="Percent 2 11" xfId="5195"/>
    <cellStyle name="Percent 2 11 10" xfId="5196"/>
    <cellStyle name="Percent 2 11 2" xfId="5197"/>
    <cellStyle name="Percent 2 11 2 2" xfId="5198"/>
    <cellStyle name="Percent 2 11 2 3" xfId="5199"/>
    <cellStyle name="Percent 2 11 3" xfId="5200"/>
    <cellStyle name="Percent 2 11 3 2" xfId="5201"/>
    <cellStyle name="Percent 2 11 3 3" xfId="5202"/>
    <cellStyle name="Percent 2 11 4" xfId="5203"/>
    <cellStyle name="Percent 2 11 4 2" xfId="5204"/>
    <cellStyle name="Percent 2 11 4 3" xfId="5205"/>
    <cellStyle name="Percent 2 11 5" xfId="5206"/>
    <cellStyle name="Percent 2 11 5 2" xfId="5207"/>
    <cellStyle name="Percent 2 11 5 3" xfId="5208"/>
    <cellStyle name="Percent 2 11 6" xfId="5209"/>
    <cellStyle name="Percent 2 11 6 2" xfId="5210"/>
    <cellStyle name="Percent 2 11 6 3" xfId="5211"/>
    <cellStyle name="Percent 2 11 7" xfId="5212"/>
    <cellStyle name="Percent 2 11 7 2" xfId="5213"/>
    <cellStyle name="Percent 2 11 7 3" xfId="5214"/>
    <cellStyle name="Percent 2 11 8" xfId="5215"/>
    <cellStyle name="Percent 2 11 8 2" xfId="5216"/>
    <cellStyle name="Percent 2 11 8 3" xfId="5217"/>
    <cellStyle name="Percent 2 11 9" xfId="5218"/>
    <cellStyle name="Percent 2 12" xfId="5219"/>
    <cellStyle name="Percent 2 12 2" xfId="5220"/>
    <cellStyle name="Percent 2 12 3" xfId="5221"/>
    <cellStyle name="Percent 2 13" xfId="5222"/>
    <cellStyle name="Percent 2 13 2" xfId="5223"/>
    <cellStyle name="Percent 2 13 3" xfId="5224"/>
    <cellStyle name="Percent 2 14" xfId="5225"/>
    <cellStyle name="Percent 2 14 2" xfId="5226"/>
    <cellStyle name="Percent 2 14 3" xfId="5227"/>
    <cellStyle name="Percent 2 15" xfId="5228"/>
    <cellStyle name="Percent 2 15 2" xfId="5229"/>
    <cellStyle name="Percent 2 15 3" xfId="5230"/>
    <cellStyle name="Percent 2 16" xfId="5231"/>
    <cellStyle name="Percent 2 16 2" xfId="5232"/>
    <cellStyle name="Percent 2 16 3" xfId="5233"/>
    <cellStyle name="Percent 2 17" xfId="5234"/>
    <cellStyle name="Percent 2 17 2" xfId="5235"/>
    <cellStyle name="Percent 2 17 3" xfId="5236"/>
    <cellStyle name="Percent 2 18" xfId="5237"/>
    <cellStyle name="Percent 2 18 2" xfId="5238"/>
    <cellStyle name="Percent 2 18 3" xfId="5239"/>
    <cellStyle name="Percent 2 19" xfId="5240"/>
    <cellStyle name="Percent 2 19 2" xfId="5241"/>
    <cellStyle name="Percent 2 19 3" xfId="5242"/>
    <cellStyle name="Percent 2 2" xfId="5243"/>
    <cellStyle name="Percent 2 2 10" xfId="5244"/>
    <cellStyle name="Percent 2 2 11" xfId="5245"/>
    <cellStyle name="Percent 2 2 2" xfId="5246"/>
    <cellStyle name="Percent 2 2 2 2" xfId="5247"/>
    <cellStyle name="Percent 2 2 2 3" xfId="5248"/>
    <cellStyle name="Percent 2 2 3" xfId="5249"/>
    <cellStyle name="Percent 2 2 3 2" xfId="5250"/>
    <cellStyle name="Percent 2 2 3 2 2" xfId="5251"/>
    <cellStyle name="Percent 2 2 3 3" xfId="5252"/>
    <cellStyle name="Percent 2 2 3 3 2" xfId="5253"/>
    <cellStyle name="Percent 2 2 3 4" xfId="5254"/>
    <cellStyle name="Percent 2 2 3 4 2" xfId="5255"/>
    <cellStyle name="Percent 2 2 3 5" xfId="5256"/>
    <cellStyle name="Percent 2 2 3 6" xfId="5257"/>
    <cellStyle name="Percent 2 2 4" xfId="5258"/>
    <cellStyle name="Percent 2 2 4 2" xfId="5259"/>
    <cellStyle name="Percent 2 2 4 2 2" xfId="5260"/>
    <cellStyle name="Percent 2 2 4 3" xfId="5261"/>
    <cellStyle name="Percent 2 2 4 4" xfId="5262"/>
    <cellStyle name="Percent 2 2 5" xfId="5263"/>
    <cellStyle name="Percent 2 2 5 2" xfId="5264"/>
    <cellStyle name="Percent 2 2 5 3" xfId="5265"/>
    <cellStyle name="Percent 2 2 6" xfId="5266"/>
    <cellStyle name="Percent 2 2 6 2" xfId="5267"/>
    <cellStyle name="Percent 2 2 6 2 2" xfId="5268"/>
    <cellStyle name="Percent 2 2 6 3" xfId="5269"/>
    <cellStyle name="Percent 2 2 6 4" xfId="5270"/>
    <cellStyle name="Percent 2 2 6 5" xfId="5271"/>
    <cellStyle name="Percent 2 2 7" xfId="5272"/>
    <cellStyle name="Percent 2 2 7 2" xfId="5273"/>
    <cellStyle name="Percent 2 2 7 2 2" xfId="5274"/>
    <cellStyle name="Percent 2 2 7 3" xfId="5275"/>
    <cellStyle name="Percent 2 2 7 4" xfId="5276"/>
    <cellStyle name="Percent 2 2 7 5" xfId="5277"/>
    <cellStyle name="Percent 2 2 8" xfId="5278"/>
    <cellStyle name="Percent 2 2 8 2" xfId="5279"/>
    <cellStyle name="Percent 2 2 8 3" xfId="5280"/>
    <cellStyle name="Percent 2 2 9" xfId="5281"/>
    <cellStyle name="Percent 2 2 9 2" xfId="5282"/>
    <cellStyle name="Percent 2 20" xfId="5283"/>
    <cellStyle name="Percent 2 20 2" xfId="5284"/>
    <cellStyle name="Percent 2 20 2 2" xfId="5285"/>
    <cellStyle name="Percent 2 20 2 2 2" xfId="5286"/>
    <cellStyle name="Percent 2 20 2 2 3" xfId="5287"/>
    <cellStyle name="Percent 2 20 2 3" xfId="5288"/>
    <cellStyle name="Percent 2 20 2 3 2" xfId="5289"/>
    <cellStyle name="Percent 2 20 2 3 2 2" xfId="5290"/>
    <cellStyle name="Percent 2 20 2 3 2 3" xfId="5291"/>
    <cellStyle name="Percent 2 20 2 3 3" xfId="5292"/>
    <cellStyle name="Percent 2 20 2 3 3 2" xfId="5293"/>
    <cellStyle name="Percent 2 20 2 3 3 3" xfId="5294"/>
    <cellStyle name="Percent 2 20 2 3 4" xfId="5295"/>
    <cellStyle name="Percent 2 20 2 3 4 2" xfId="5296"/>
    <cellStyle name="Percent 2 20 2 3 5" xfId="5297"/>
    <cellStyle name="Percent 2 20 2 4" xfId="5298"/>
    <cellStyle name="Percent 2 20 2 4 2" xfId="5299"/>
    <cellStyle name="Percent 2 20 2 4 3" xfId="5300"/>
    <cellStyle name="Percent 2 20 2 5" xfId="5301"/>
    <cellStyle name="Percent 2 20 2 5 2" xfId="5302"/>
    <cellStyle name="Percent 2 20 2 6" xfId="5303"/>
    <cellStyle name="Percent 2 20 2 7" xfId="5304"/>
    <cellStyle name="Percent 2 20 3" xfId="5305"/>
    <cellStyle name="Percent 2 20 4" xfId="5306"/>
    <cellStyle name="Percent 2 21" xfId="5307"/>
    <cellStyle name="Percent 2 21 2" xfId="5308"/>
    <cellStyle name="Percent 2 21 3" xfId="5309"/>
    <cellStyle name="Percent 2 22" xfId="5310"/>
    <cellStyle name="Percent 2 22 2" xfId="5311"/>
    <cellStyle name="Percent 2 22 3" xfId="5312"/>
    <cellStyle name="Percent 2 23" xfId="5313"/>
    <cellStyle name="Percent 2 23 2" xfId="5314"/>
    <cellStyle name="Percent 2 23 3" xfId="5315"/>
    <cellStyle name="Percent 2 24" xfId="5316"/>
    <cellStyle name="Percent 2 24 2" xfId="5317"/>
    <cellStyle name="Percent 2 24 3" xfId="5318"/>
    <cellStyle name="Percent 2 25" xfId="5319"/>
    <cellStyle name="Percent 2 25 2" xfId="5320"/>
    <cellStyle name="Percent 2 25 3" xfId="5321"/>
    <cellStyle name="Percent 2 26" xfId="5322"/>
    <cellStyle name="Percent 2 26 2" xfId="5323"/>
    <cellStyle name="Percent 2 26 3" xfId="5324"/>
    <cellStyle name="Percent 2 27" xfId="5325"/>
    <cellStyle name="Percent 2 27 2" xfId="5326"/>
    <cellStyle name="Percent 2 27 3" xfId="5327"/>
    <cellStyle name="Percent 2 28" xfId="5328"/>
    <cellStyle name="Percent 2 28 2" xfId="5329"/>
    <cellStyle name="Percent 2 28 3" xfId="5330"/>
    <cellStyle name="Percent 2 29" xfId="5331"/>
    <cellStyle name="Percent 2 29 2" xfId="5332"/>
    <cellStyle name="Percent 2 29 3" xfId="5333"/>
    <cellStyle name="Percent 2 3" xfId="5334"/>
    <cellStyle name="Percent 2 3 10" xfId="5335"/>
    <cellStyle name="Percent 2 3 10 2" xfId="5336"/>
    <cellStyle name="Percent 2 3 10 3" xfId="5337"/>
    <cellStyle name="Percent 2 3 11" xfId="5338"/>
    <cellStyle name="Percent 2 3 11 2" xfId="5339"/>
    <cellStyle name="Percent 2 3 11 3" xfId="5340"/>
    <cellStyle name="Percent 2 3 12" xfId="5341"/>
    <cellStyle name="Percent 2 3 12 2" xfId="5342"/>
    <cellStyle name="Percent 2 3 12 3" xfId="5343"/>
    <cellStyle name="Percent 2 3 13" xfId="5344"/>
    <cellStyle name="Percent 2 3 13 2" xfId="5345"/>
    <cellStyle name="Percent 2 3 13 3" xfId="5346"/>
    <cellStyle name="Percent 2 3 14" xfId="5347"/>
    <cellStyle name="Percent 2 3 14 2" xfId="5348"/>
    <cellStyle name="Percent 2 3 14 3" xfId="5349"/>
    <cellStyle name="Percent 2 3 15" xfId="5350"/>
    <cellStyle name="Percent 2 3 15 2" xfId="5351"/>
    <cellStyle name="Percent 2 3 15 3" xfId="5352"/>
    <cellStyle name="Percent 2 3 16" xfId="5353"/>
    <cellStyle name="Percent 2 3 16 2" xfId="5354"/>
    <cellStyle name="Percent 2 3 17" xfId="5355"/>
    <cellStyle name="Percent 2 3 18" xfId="5356"/>
    <cellStyle name="Percent 2 3 2" xfId="5357"/>
    <cellStyle name="Percent 2 3 2 2" xfId="5358"/>
    <cellStyle name="Percent 2 3 2 3" xfId="5359"/>
    <cellStyle name="Percent 2 3 3" xfId="5360"/>
    <cellStyle name="Percent 2 3 3 2" xfId="5361"/>
    <cellStyle name="Percent 2 3 3 2 2" xfId="5362"/>
    <cellStyle name="Percent 2 3 3 3" xfId="5363"/>
    <cellStyle name="Percent 2 3 3 3 2" xfId="5364"/>
    <cellStyle name="Percent 2 3 3 3 2 2" xfId="5365"/>
    <cellStyle name="Percent 2 3 3 3 3" xfId="5366"/>
    <cellStyle name="Percent 2 3 3 3 3 2" xfId="5367"/>
    <cellStyle name="Percent 2 3 3 3 4" xfId="5368"/>
    <cellStyle name="Percent 2 3 3 3 4 2" xfId="5369"/>
    <cellStyle name="Percent 2 3 3 3 4 2 2" xfId="5370"/>
    <cellStyle name="Percent 2 3 3 3 4 3" xfId="5371"/>
    <cellStyle name="Percent 2 3 3 3 5" xfId="5372"/>
    <cellStyle name="Percent 2 3 3 4" xfId="5373"/>
    <cellStyle name="Percent 2 3 3 5" xfId="5374"/>
    <cellStyle name="Percent 2 3 4" xfId="5375"/>
    <cellStyle name="Percent 2 3 4 2" xfId="5376"/>
    <cellStyle name="Percent 2 3 4 3" xfId="5377"/>
    <cellStyle name="Percent 2 3 5" xfId="5378"/>
    <cellStyle name="Percent 2 3 5 2" xfId="5379"/>
    <cellStyle name="Percent 2 3 5 2 2" xfId="5380"/>
    <cellStyle name="Percent 2 3 5 3" xfId="5381"/>
    <cellStyle name="Percent 2 3 5 4" xfId="5382"/>
    <cellStyle name="Percent 2 3 6" xfId="5383"/>
    <cellStyle name="Percent 2 3 6 2" xfId="5384"/>
    <cellStyle name="Percent 2 3 6 3" xfId="5385"/>
    <cellStyle name="Percent 2 3 7" xfId="5386"/>
    <cellStyle name="Percent 2 3 7 2" xfId="5387"/>
    <cellStyle name="Percent 2 3 7 3" xfId="5388"/>
    <cellStyle name="Percent 2 3 8" xfId="5389"/>
    <cellStyle name="Percent 2 3 8 2" xfId="5390"/>
    <cellStyle name="Percent 2 3 8 3" xfId="5391"/>
    <cellStyle name="Percent 2 3 9" xfId="5392"/>
    <cellStyle name="Percent 2 3 9 2" xfId="5393"/>
    <cellStyle name="Percent 2 3 9 3" xfId="5394"/>
    <cellStyle name="Percent 2 30" xfId="5395"/>
    <cellStyle name="Percent 2 30 2" xfId="5396"/>
    <cellStyle name="Percent 2 30 3" xfId="5397"/>
    <cellStyle name="Percent 2 31" xfId="5398"/>
    <cellStyle name="Percent 2 31 2" xfId="5399"/>
    <cellStyle name="Percent 2 31 3" xfId="5400"/>
    <cellStyle name="Percent 2 32" xfId="5401"/>
    <cellStyle name="Percent 2 32 2" xfId="5402"/>
    <cellStyle name="Percent 2 32 3" xfId="5403"/>
    <cellStyle name="Percent 2 33" xfId="5404"/>
    <cellStyle name="Percent 2 33 2" xfId="5405"/>
    <cellStyle name="Percent 2 33 3" xfId="5406"/>
    <cellStyle name="Percent 2 33 4" xfId="5407"/>
    <cellStyle name="Percent 2 34" xfId="5408"/>
    <cellStyle name="Percent 2 34 2" xfId="5409"/>
    <cellStyle name="Percent 2 34 3" xfId="5410"/>
    <cellStyle name="Percent 2 34 4" xfId="5411"/>
    <cellStyle name="Percent 2 35" xfId="5412"/>
    <cellStyle name="Percent 2 35 2" xfId="5413"/>
    <cellStyle name="Percent 2 35 3" xfId="5414"/>
    <cellStyle name="Percent 2 35 4" xfId="5415"/>
    <cellStyle name="Percent 2 36" xfId="5416"/>
    <cellStyle name="Percent 2 36 2" xfId="5417"/>
    <cellStyle name="Percent 2 36 3" xfId="5418"/>
    <cellStyle name="Percent 2 36 4" xfId="5419"/>
    <cellStyle name="Percent 2 37" xfId="5420"/>
    <cellStyle name="Percent 2 37 2" xfId="5421"/>
    <cellStyle name="Percent 2 37 3" xfId="5422"/>
    <cellStyle name="Percent 2 37 4" xfId="5423"/>
    <cellStyle name="Percent 2 38" xfId="5424"/>
    <cellStyle name="Percent 2 38 2" xfId="5425"/>
    <cellStyle name="Percent 2 38 3" xfId="5426"/>
    <cellStyle name="Percent 2 38 4" xfId="5427"/>
    <cellStyle name="Percent 2 39" xfId="5428"/>
    <cellStyle name="Percent 2 39 2" xfId="5429"/>
    <cellStyle name="Percent 2 39 3" xfId="5430"/>
    <cellStyle name="Percent 2 39 4" xfId="5431"/>
    <cellStyle name="Percent 2 4" xfId="5432"/>
    <cellStyle name="Percent 2 4 10" xfId="5433"/>
    <cellStyle name="Percent 2 4 10 2" xfId="5434"/>
    <cellStyle name="Percent 2 4 10 3" xfId="5435"/>
    <cellStyle name="Percent 2 4 10 4" xfId="5436"/>
    <cellStyle name="Percent 2 4 11" xfId="5437"/>
    <cellStyle name="Percent 2 4 11 2" xfId="5438"/>
    <cellStyle name="Percent 2 4 11 3" xfId="5439"/>
    <cellStyle name="Percent 2 4 11 4" xfId="5440"/>
    <cellStyle name="Percent 2 4 12" xfId="5441"/>
    <cellStyle name="Percent 2 4 12 2" xfId="5442"/>
    <cellStyle name="Percent 2 4 12 3" xfId="5443"/>
    <cellStyle name="Percent 2 4 12 4" xfId="5444"/>
    <cellStyle name="Percent 2 4 13" xfId="5445"/>
    <cellStyle name="Percent 2 4 13 2" xfId="5446"/>
    <cellStyle name="Percent 2 4 13 3" xfId="5447"/>
    <cellStyle name="Percent 2 4 13 4" xfId="5448"/>
    <cellStyle name="Percent 2 4 14" xfId="5449"/>
    <cellStyle name="Percent 2 4 14 2" xfId="5450"/>
    <cellStyle name="Percent 2 4 14 3" xfId="5451"/>
    <cellStyle name="Percent 2 4 14 4" xfId="5452"/>
    <cellStyle name="Percent 2 4 15" xfId="5453"/>
    <cellStyle name="Percent 2 4 15 2" xfId="5454"/>
    <cellStyle name="Percent 2 4 15 3" xfId="5455"/>
    <cellStyle name="Percent 2 4 15 4" xfId="5456"/>
    <cellStyle name="Percent 2 4 16" xfId="5457"/>
    <cellStyle name="Percent 2 4 16 2" xfId="5458"/>
    <cellStyle name="Percent 2 4 16 3" xfId="5459"/>
    <cellStyle name="Percent 2 4 17" xfId="5460"/>
    <cellStyle name="Percent 2 4 18" xfId="5461"/>
    <cellStyle name="Percent 2 4 19" xfId="5462"/>
    <cellStyle name="Percent 2 4 2" xfId="5463"/>
    <cellStyle name="Percent 2 4 2 2" xfId="5464"/>
    <cellStyle name="Percent 2 4 2 3" xfId="5465"/>
    <cellStyle name="Percent 2 4 2 4" xfId="5466"/>
    <cellStyle name="Percent 2 4 3" xfId="5467"/>
    <cellStyle name="Percent 2 4 3 2" xfId="5468"/>
    <cellStyle name="Percent 2 4 3 3" xfId="5469"/>
    <cellStyle name="Percent 2 4 3 4" xfId="5470"/>
    <cellStyle name="Percent 2 4 4" xfId="5471"/>
    <cellStyle name="Percent 2 4 4 2" xfId="5472"/>
    <cellStyle name="Percent 2 4 4 3" xfId="5473"/>
    <cellStyle name="Percent 2 4 4 4" xfId="5474"/>
    <cellStyle name="Percent 2 4 5" xfId="5475"/>
    <cellStyle name="Percent 2 4 5 2" xfId="5476"/>
    <cellStyle name="Percent 2 4 5 3" xfId="5477"/>
    <cellStyle name="Percent 2 4 5 4" xfId="5478"/>
    <cellStyle name="Percent 2 4 6" xfId="5479"/>
    <cellStyle name="Percent 2 4 6 2" xfId="5480"/>
    <cellStyle name="Percent 2 4 6 3" xfId="5481"/>
    <cellStyle name="Percent 2 4 6 4" xfId="5482"/>
    <cellStyle name="Percent 2 4 7" xfId="5483"/>
    <cellStyle name="Percent 2 4 7 2" xfId="5484"/>
    <cellStyle name="Percent 2 4 7 3" xfId="5485"/>
    <cellStyle name="Percent 2 4 7 4" xfId="5486"/>
    <cellStyle name="Percent 2 4 8" xfId="5487"/>
    <cellStyle name="Percent 2 4 8 2" xfId="5488"/>
    <cellStyle name="Percent 2 4 8 3" xfId="5489"/>
    <cellStyle name="Percent 2 4 8 4" xfId="5490"/>
    <cellStyle name="Percent 2 4 9" xfId="5491"/>
    <cellStyle name="Percent 2 4 9 2" xfId="5492"/>
    <cellStyle name="Percent 2 4 9 3" xfId="5493"/>
    <cellStyle name="Percent 2 4 9 4" xfId="5494"/>
    <cellStyle name="Percent 2 40" xfId="5495"/>
    <cellStyle name="Percent 2 40 2" xfId="5496"/>
    <cellStyle name="Percent 2 40 3" xfId="5497"/>
    <cellStyle name="Percent 2 40 4" xfId="5498"/>
    <cellStyle name="Percent 2 41" xfId="5499"/>
    <cellStyle name="Percent 2 41 2" xfId="5500"/>
    <cellStyle name="Percent 2 41 3" xfId="5501"/>
    <cellStyle name="Percent 2 41 4" xfId="5502"/>
    <cellStyle name="Percent 2 42" xfId="5503"/>
    <cellStyle name="Percent 2 42 2" xfId="5504"/>
    <cellStyle name="Percent 2 42 3" xfId="5505"/>
    <cellStyle name="Percent 2 42 4" xfId="5506"/>
    <cellStyle name="Percent 2 43" xfId="5507"/>
    <cellStyle name="Percent 2 43 2" xfId="5508"/>
    <cellStyle name="Percent 2 43 3" xfId="5509"/>
    <cellStyle name="Percent 2 43 4" xfId="5510"/>
    <cellStyle name="Percent 2 44" xfId="5511"/>
    <cellStyle name="Percent 2 44 2" xfId="5512"/>
    <cellStyle name="Percent 2 44 3" xfId="5513"/>
    <cellStyle name="Percent 2 44 4" xfId="5514"/>
    <cellStyle name="Percent 2 45" xfId="5515"/>
    <cellStyle name="Percent 2 45 2" xfId="5516"/>
    <cellStyle name="Percent 2 45 3" xfId="5517"/>
    <cellStyle name="Percent 2 45 4" xfId="5518"/>
    <cellStyle name="Percent 2 46" xfId="5519"/>
    <cellStyle name="Percent 2 46 2" xfId="5520"/>
    <cellStyle name="Percent 2 46 3" xfId="5521"/>
    <cellStyle name="Percent 2 46 4" xfId="5522"/>
    <cellStyle name="Percent 2 47" xfId="5523"/>
    <cellStyle name="Percent 2 47 2" xfId="5524"/>
    <cellStyle name="Percent 2 47 3" xfId="5525"/>
    <cellStyle name="Percent 2 47 4" xfId="5526"/>
    <cellStyle name="Percent 2 47 5" xfId="5527"/>
    <cellStyle name="Percent 2 48" xfId="5528"/>
    <cellStyle name="Percent 2 48 2" xfId="5529"/>
    <cellStyle name="Percent 2 48 2 2" xfId="5530"/>
    <cellStyle name="Percent 2 48 2 3" xfId="5531"/>
    <cellStyle name="Percent 2 48 2 4" xfId="5532"/>
    <cellStyle name="Percent 2 48 2 5" xfId="5533"/>
    <cellStyle name="Percent 2 48 2 6" xfId="5534"/>
    <cellStyle name="Percent 2 48 2 7" xfId="5535"/>
    <cellStyle name="Percent 2 48 3" xfId="5536"/>
    <cellStyle name="Percent 2 48 3 2" xfId="5537"/>
    <cellStyle name="Percent 2 48 4" xfId="5538"/>
    <cellStyle name="Percent 2 48 5" xfId="5539"/>
    <cellStyle name="Percent 2 48 6" xfId="5540"/>
    <cellStyle name="Percent 2 48 7" xfId="5541"/>
    <cellStyle name="Percent 2 49" xfId="5542"/>
    <cellStyle name="Percent 2 49 2" xfId="5543"/>
    <cellStyle name="Percent 2 49 2 2" xfId="5544"/>
    <cellStyle name="Percent 2 49 3" xfId="5545"/>
    <cellStyle name="Percent 2 49 4" xfId="5546"/>
    <cellStyle name="Percent 2 49 5" xfId="5547"/>
    <cellStyle name="Percent 2 49 6" xfId="5548"/>
    <cellStyle name="Percent 2 49 7" xfId="5549"/>
    <cellStyle name="Percent 2 5" xfId="5550"/>
    <cellStyle name="Percent 2 5 10" xfId="5551"/>
    <cellStyle name="Percent 2 5 10 2" xfId="5552"/>
    <cellStyle name="Percent 2 5 10 3" xfId="5553"/>
    <cellStyle name="Percent 2 5 10 4" xfId="5554"/>
    <cellStyle name="Percent 2 5 10 5" xfId="5555"/>
    <cellStyle name="Percent 2 5 10 6" xfId="5556"/>
    <cellStyle name="Percent 2 5 10 7" xfId="5557"/>
    <cellStyle name="Percent 2 5 11" xfId="5558"/>
    <cellStyle name="Percent 2 5 11 2" xfId="5559"/>
    <cellStyle name="Percent 2 5 11 3" xfId="5560"/>
    <cellStyle name="Percent 2 5 11 4" xfId="5561"/>
    <cellStyle name="Percent 2 5 11 5" xfId="5562"/>
    <cellStyle name="Percent 2 5 11 6" xfId="5563"/>
    <cellStyle name="Percent 2 5 11 7" xfId="5564"/>
    <cellStyle name="Percent 2 5 12" xfId="5565"/>
    <cellStyle name="Percent 2 5 12 2" xfId="5566"/>
    <cellStyle name="Percent 2 5 12 3" xfId="5567"/>
    <cellStyle name="Percent 2 5 12 4" xfId="5568"/>
    <cellStyle name="Percent 2 5 12 5" xfId="5569"/>
    <cellStyle name="Percent 2 5 12 6" xfId="5570"/>
    <cellStyle name="Percent 2 5 12 7" xfId="5571"/>
    <cellStyle name="Percent 2 5 13" xfId="5572"/>
    <cellStyle name="Percent 2 5 13 2" xfId="5573"/>
    <cellStyle name="Percent 2 5 13 3" xfId="5574"/>
    <cellStyle name="Percent 2 5 13 4" xfId="5575"/>
    <cellStyle name="Percent 2 5 13 5" xfId="5576"/>
    <cellStyle name="Percent 2 5 13 6" xfId="5577"/>
    <cellStyle name="Percent 2 5 13 7" xfId="5578"/>
    <cellStyle name="Percent 2 5 14" xfId="5579"/>
    <cellStyle name="Percent 2 5 14 2" xfId="5580"/>
    <cellStyle name="Percent 2 5 14 3" xfId="5581"/>
    <cellStyle name="Percent 2 5 14 4" xfId="5582"/>
    <cellStyle name="Percent 2 5 14 5" xfId="5583"/>
    <cellStyle name="Percent 2 5 14 6" xfId="5584"/>
    <cellStyle name="Percent 2 5 14 7" xfId="5585"/>
    <cellStyle name="Percent 2 5 15" xfId="5586"/>
    <cellStyle name="Percent 2 5 15 2" xfId="5587"/>
    <cellStyle name="Percent 2 5 15 3" xfId="5588"/>
    <cellStyle name="Percent 2 5 15 4" xfId="5589"/>
    <cellStyle name="Percent 2 5 15 5" xfId="5590"/>
    <cellStyle name="Percent 2 5 15 6" xfId="5591"/>
    <cellStyle name="Percent 2 5 15 7" xfId="5592"/>
    <cellStyle name="Percent 2 5 16" xfId="5593"/>
    <cellStyle name="Percent 2 5 16 2" xfId="5594"/>
    <cellStyle name="Percent 2 5 17" xfId="5595"/>
    <cellStyle name="Percent 2 5 18" xfId="5596"/>
    <cellStyle name="Percent 2 5 19" xfId="5597"/>
    <cellStyle name="Percent 2 5 2" xfId="5598"/>
    <cellStyle name="Percent 2 5 2 2" xfId="5599"/>
    <cellStyle name="Percent 2 5 2 3" xfId="5600"/>
    <cellStyle name="Percent 2 5 2 4" xfId="5601"/>
    <cellStyle name="Percent 2 5 2 5" xfId="5602"/>
    <cellStyle name="Percent 2 5 2 6" xfId="5603"/>
    <cellStyle name="Percent 2 5 2 7" xfId="5604"/>
    <cellStyle name="Percent 2 5 2 8" xfId="5605"/>
    <cellStyle name="Percent 2 5 20" xfId="5606"/>
    <cellStyle name="Percent 2 5 21" xfId="5607"/>
    <cellStyle name="Percent 2 5 22" xfId="5608"/>
    <cellStyle name="Percent 2 5 3" xfId="5609"/>
    <cellStyle name="Percent 2 5 3 2" xfId="5610"/>
    <cellStyle name="Percent 2 5 3 3" xfId="5611"/>
    <cellStyle name="Percent 2 5 3 4" xfId="5612"/>
    <cellStyle name="Percent 2 5 3 5" xfId="5613"/>
    <cellStyle name="Percent 2 5 3 6" xfId="5614"/>
    <cellStyle name="Percent 2 5 3 7" xfId="5615"/>
    <cellStyle name="Percent 2 5 4" xfId="5616"/>
    <cellStyle name="Percent 2 5 4 2" xfId="5617"/>
    <cellStyle name="Percent 2 5 4 3" xfId="5618"/>
    <cellStyle name="Percent 2 5 4 4" xfId="5619"/>
    <cellStyle name="Percent 2 5 4 5" xfId="5620"/>
    <cellStyle name="Percent 2 5 4 6" xfId="5621"/>
    <cellStyle name="Percent 2 5 4 7" xfId="5622"/>
    <cellStyle name="Percent 2 5 5" xfId="5623"/>
    <cellStyle name="Percent 2 5 5 2" xfId="5624"/>
    <cellStyle name="Percent 2 5 5 3" xfId="5625"/>
    <cellStyle name="Percent 2 5 5 4" xfId="5626"/>
    <cellStyle name="Percent 2 5 5 5" xfId="5627"/>
    <cellStyle name="Percent 2 5 5 6" xfId="5628"/>
    <cellStyle name="Percent 2 5 5 7" xfId="5629"/>
    <cellStyle name="Percent 2 5 6" xfId="5630"/>
    <cellStyle name="Percent 2 5 6 2" xfId="5631"/>
    <cellStyle name="Percent 2 5 6 3" xfId="5632"/>
    <cellStyle name="Percent 2 5 6 4" xfId="5633"/>
    <cellStyle name="Percent 2 5 6 5" xfId="5634"/>
    <cellStyle name="Percent 2 5 6 6" xfId="5635"/>
    <cellStyle name="Percent 2 5 6 7" xfId="5636"/>
    <cellStyle name="Percent 2 5 7" xfId="5637"/>
    <cellStyle name="Percent 2 5 7 2" xfId="5638"/>
    <cellStyle name="Percent 2 5 7 3" xfId="5639"/>
    <cellStyle name="Percent 2 5 7 4" xfId="5640"/>
    <cellStyle name="Percent 2 5 7 5" xfId="5641"/>
    <cellStyle name="Percent 2 5 7 6" xfId="5642"/>
    <cellStyle name="Percent 2 5 7 7" xfId="5643"/>
    <cellStyle name="Percent 2 5 8" xfId="5644"/>
    <cellStyle name="Percent 2 5 8 2" xfId="5645"/>
    <cellStyle name="Percent 2 5 8 3" xfId="5646"/>
    <cellStyle name="Percent 2 5 8 4" xfId="5647"/>
    <cellStyle name="Percent 2 5 8 5" xfId="5648"/>
    <cellStyle name="Percent 2 5 8 6" xfId="5649"/>
    <cellStyle name="Percent 2 5 8 7" xfId="5650"/>
    <cellStyle name="Percent 2 5 9" xfId="5651"/>
    <cellStyle name="Percent 2 5 9 2" xfId="5652"/>
    <cellStyle name="Percent 2 5 9 3" xfId="5653"/>
    <cellStyle name="Percent 2 5 9 4" xfId="5654"/>
    <cellStyle name="Percent 2 5 9 5" xfId="5655"/>
    <cellStyle name="Percent 2 5 9 6" xfId="5656"/>
    <cellStyle name="Percent 2 5 9 7" xfId="5657"/>
    <cellStyle name="Percent 2 50" xfId="5658"/>
    <cellStyle name="Percent 2 50 2" xfId="5659"/>
    <cellStyle name="Percent 2 51" xfId="5660"/>
    <cellStyle name="Percent 2 52" xfId="5661"/>
    <cellStyle name="Percent 2 53" xfId="5662"/>
    <cellStyle name="Percent 2 54" xfId="5663"/>
    <cellStyle name="Percent 2 55" xfId="5664"/>
    <cellStyle name="Percent 2 6" xfId="5665"/>
    <cellStyle name="Percent 2 6 10" xfId="5666"/>
    <cellStyle name="Percent 2 6 10 2" xfId="5667"/>
    <cellStyle name="Percent 2 6 10 3" xfId="5668"/>
    <cellStyle name="Percent 2 6 10 4" xfId="5669"/>
    <cellStyle name="Percent 2 6 10 5" xfId="5670"/>
    <cellStyle name="Percent 2 6 10 6" xfId="5671"/>
    <cellStyle name="Percent 2 6 10 7" xfId="5672"/>
    <cellStyle name="Percent 2 6 11" xfId="5673"/>
    <cellStyle name="Percent 2 6 11 2" xfId="5674"/>
    <cellStyle name="Percent 2 6 11 3" xfId="5675"/>
    <cellStyle name="Percent 2 6 11 4" xfId="5676"/>
    <cellStyle name="Percent 2 6 11 5" xfId="5677"/>
    <cellStyle name="Percent 2 6 11 6" xfId="5678"/>
    <cellStyle name="Percent 2 6 11 7" xfId="5679"/>
    <cellStyle name="Percent 2 6 12" xfId="5680"/>
    <cellStyle name="Percent 2 6 12 2" xfId="5681"/>
    <cellStyle name="Percent 2 6 12 3" xfId="5682"/>
    <cellStyle name="Percent 2 6 12 4" xfId="5683"/>
    <cellStyle name="Percent 2 6 12 5" xfId="5684"/>
    <cellStyle name="Percent 2 6 12 6" xfId="5685"/>
    <cellStyle name="Percent 2 6 12 7" xfId="5686"/>
    <cellStyle name="Percent 2 6 13" xfId="5687"/>
    <cellStyle name="Percent 2 6 13 2" xfId="5688"/>
    <cellStyle name="Percent 2 6 13 3" xfId="5689"/>
    <cellStyle name="Percent 2 6 13 4" xfId="5690"/>
    <cellStyle name="Percent 2 6 13 5" xfId="5691"/>
    <cellStyle name="Percent 2 6 13 6" xfId="5692"/>
    <cellStyle name="Percent 2 6 13 7" xfId="5693"/>
    <cellStyle name="Percent 2 6 14" xfId="5694"/>
    <cellStyle name="Percent 2 6 14 2" xfId="5695"/>
    <cellStyle name="Percent 2 6 14 3" xfId="5696"/>
    <cellStyle name="Percent 2 6 14 4" xfId="5697"/>
    <cellStyle name="Percent 2 6 14 5" xfId="5698"/>
    <cellStyle name="Percent 2 6 14 6" xfId="5699"/>
    <cellStyle name="Percent 2 6 14 7" xfId="5700"/>
    <cellStyle name="Percent 2 6 15" xfId="5701"/>
    <cellStyle name="Percent 2 6 15 2" xfId="5702"/>
    <cellStyle name="Percent 2 6 15 3" xfId="5703"/>
    <cellStyle name="Percent 2 6 15 4" xfId="5704"/>
    <cellStyle name="Percent 2 6 15 5" xfId="5705"/>
    <cellStyle name="Percent 2 6 15 6" xfId="5706"/>
    <cellStyle name="Percent 2 6 15 7" xfId="5707"/>
    <cellStyle name="Percent 2 6 16" xfId="5708"/>
    <cellStyle name="Percent 2 6 17" xfId="5709"/>
    <cellStyle name="Percent 2 6 18" xfId="5710"/>
    <cellStyle name="Percent 2 6 19" xfId="5711"/>
    <cellStyle name="Percent 2 6 2" xfId="5712"/>
    <cellStyle name="Percent 2 6 2 2" xfId="5713"/>
    <cellStyle name="Percent 2 6 2 3" xfId="5714"/>
    <cellStyle name="Percent 2 6 2 4" xfId="5715"/>
    <cellStyle name="Percent 2 6 2 5" xfId="5716"/>
    <cellStyle name="Percent 2 6 2 6" xfId="5717"/>
    <cellStyle name="Percent 2 6 2 7" xfId="5718"/>
    <cellStyle name="Percent 2 6 20" xfId="5719"/>
    <cellStyle name="Percent 2 6 21" xfId="5720"/>
    <cellStyle name="Percent 2 6 3" xfId="5721"/>
    <cellStyle name="Percent 2 6 3 2" xfId="5722"/>
    <cellStyle name="Percent 2 6 3 3" xfId="5723"/>
    <cellStyle name="Percent 2 6 3 4" xfId="5724"/>
    <cellStyle name="Percent 2 6 3 5" xfId="5725"/>
    <cellStyle name="Percent 2 6 3 6" xfId="5726"/>
    <cellStyle name="Percent 2 6 3 7" xfId="5727"/>
    <cellStyle name="Percent 2 6 4" xfId="5728"/>
    <cellStyle name="Percent 2 6 4 2" xfId="5729"/>
    <cellStyle name="Percent 2 6 4 3" xfId="5730"/>
    <cellStyle name="Percent 2 6 4 4" xfId="5731"/>
    <cellStyle name="Percent 2 6 4 5" xfId="5732"/>
    <cellStyle name="Percent 2 6 4 6" xfId="5733"/>
    <cellStyle name="Percent 2 6 4 7" xfId="5734"/>
    <cellStyle name="Percent 2 6 5" xfId="5735"/>
    <cellStyle name="Percent 2 6 5 2" xfId="5736"/>
    <cellStyle name="Percent 2 6 5 3" xfId="5737"/>
    <cellStyle name="Percent 2 6 5 4" xfId="5738"/>
    <cellStyle name="Percent 2 6 5 5" xfId="5739"/>
    <cellStyle name="Percent 2 6 5 6" xfId="5740"/>
    <cellStyle name="Percent 2 6 5 7" xfId="5741"/>
    <cellStyle name="Percent 2 6 6" xfId="5742"/>
    <cellStyle name="Percent 2 6 6 2" xfId="5743"/>
    <cellStyle name="Percent 2 6 6 3" xfId="5744"/>
    <cellStyle name="Percent 2 6 6 4" xfId="5745"/>
    <cellStyle name="Percent 2 6 6 5" xfId="5746"/>
    <cellStyle name="Percent 2 6 6 6" xfId="5747"/>
    <cellStyle name="Percent 2 6 6 7" xfId="5748"/>
    <cellStyle name="Percent 2 6 7" xfId="5749"/>
    <cellStyle name="Percent 2 6 7 2" xfId="5750"/>
    <cellStyle name="Percent 2 6 7 3" xfId="5751"/>
    <cellStyle name="Percent 2 6 7 4" xfId="5752"/>
    <cellStyle name="Percent 2 6 7 5" xfId="5753"/>
    <cellStyle name="Percent 2 6 7 6" xfId="5754"/>
    <cellStyle name="Percent 2 6 7 7" xfId="5755"/>
    <cellStyle name="Percent 2 6 8" xfId="5756"/>
    <cellStyle name="Percent 2 6 8 2" xfId="5757"/>
    <cellStyle name="Percent 2 6 8 3" xfId="5758"/>
    <cellStyle name="Percent 2 6 8 4" xfId="5759"/>
    <cellStyle name="Percent 2 6 8 5" xfId="5760"/>
    <cellStyle name="Percent 2 6 8 6" xfId="5761"/>
    <cellStyle name="Percent 2 6 8 7" xfId="5762"/>
    <cellStyle name="Percent 2 6 9" xfId="5763"/>
    <cellStyle name="Percent 2 6 9 2" xfId="5764"/>
    <cellStyle name="Percent 2 6 9 3" xfId="5765"/>
    <cellStyle name="Percent 2 6 9 4" xfId="5766"/>
    <cellStyle name="Percent 2 6 9 5" xfId="5767"/>
    <cellStyle name="Percent 2 6 9 6" xfId="5768"/>
    <cellStyle name="Percent 2 6 9 7" xfId="5769"/>
    <cellStyle name="Percent 2 7" xfId="5770"/>
    <cellStyle name="Percent 2 7 10" xfId="5771"/>
    <cellStyle name="Percent 2 7 11" xfId="5772"/>
    <cellStyle name="Percent 2 7 12" xfId="5773"/>
    <cellStyle name="Percent 2 7 13" xfId="5774"/>
    <cellStyle name="Percent 2 7 14" xfId="5775"/>
    <cellStyle name="Percent 2 7 2" xfId="5776"/>
    <cellStyle name="Percent 2 7 2 2" xfId="5777"/>
    <cellStyle name="Percent 2 7 2 3" xfId="5778"/>
    <cellStyle name="Percent 2 7 2 4" xfId="5779"/>
    <cellStyle name="Percent 2 7 2 5" xfId="5780"/>
    <cellStyle name="Percent 2 7 2 6" xfId="5781"/>
    <cellStyle name="Percent 2 7 2 7" xfId="5782"/>
    <cellStyle name="Percent 2 7 3" xfId="5783"/>
    <cellStyle name="Percent 2 7 3 2" xfId="5784"/>
    <cellStyle name="Percent 2 7 3 3" xfId="5785"/>
    <cellStyle name="Percent 2 7 3 4" xfId="5786"/>
    <cellStyle name="Percent 2 7 3 5" xfId="5787"/>
    <cellStyle name="Percent 2 7 3 6" xfId="5788"/>
    <cellStyle name="Percent 2 7 3 7" xfId="5789"/>
    <cellStyle name="Percent 2 7 4" xfId="5790"/>
    <cellStyle name="Percent 2 7 4 2" xfId="5791"/>
    <cellStyle name="Percent 2 7 4 3" xfId="5792"/>
    <cellStyle name="Percent 2 7 4 4" xfId="5793"/>
    <cellStyle name="Percent 2 7 4 5" xfId="5794"/>
    <cellStyle name="Percent 2 7 4 6" xfId="5795"/>
    <cellStyle name="Percent 2 7 4 7" xfId="5796"/>
    <cellStyle name="Percent 2 7 5" xfId="5797"/>
    <cellStyle name="Percent 2 7 5 2" xfId="5798"/>
    <cellStyle name="Percent 2 7 5 3" xfId="5799"/>
    <cellStyle name="Percent 2 7 5 4" xfId="5800"/>
    <cellStyle name="Percent 2 7 5 5" xfId="5801"/>
    <cellStyle name="Percent 2 7 5 6" xfId="5802"/>
    <cellStyle name="Percent 2 7 5 7" xfId="5803"/>
    <cellStyle name="Percent 2 7 6" xfId="5804"/>
    <cellStyle name="Percent 2 7 6 2" xfId="5805"/>
    <cellStyle name="Percent 2 7 6 3" xfId="5806"/>
    <cellStyle name="Percent 2 7 6 4" xfId="5807"/>
    <cellStyle name="Percent 2 7 6 5" xfId="5808"/>
    <cellStyle name="Percent 2 7 6 6" xfId="5809"/>
    <cellStyle name="Percent 2 7 6 7" xfId="5810"/>
    <cellStyle name="Percent 2 7 7" xfId="5811"/>
    <cellStyle name="Percent 2 7 7 2" xfId="5812"/>
    <cellStyle name="Percent 2 7 7 3" xfId="5813"/>
    <cellStyle name="Percent 2 7 7 4" xfId="5814"/>
    <cellStyle name="Percent 2 7 7 5" xfId="5815"/>
    <cellStyle name="Percent 2 7 7 6" xfId="5816"/>
    <cellStyle name="Percent 2 7 7 7" xfId="5817"/>
    <cellStyle name="Percent 2 7 8" xfId="5818"/>
    <cellStyle name="Percent 2 7 8 2" xfId="5819"/>
    <cellStyle name="Percent 2 7 8 3" xfId="5820"/>
    <cellStyle name="Percent 2 7 8 4" xfId="5821"/>
    <cellStyle name="Percent 2 7 8 5" xfId="5822"/>
    <cellStyle name="Percent 2 7 8 6" xfId="5823"/>
    <cellStyle name="Percent 2 7 8 7" xfId="5824"/>
    <cellStyle name="Percent 2 7 9" xfId="5825"/>
    <cellStyle name="Percent 2 8" xfId="5826"/>
    <cellStyle name="Percent 2 8 10" xfId="5827"/>
    <cellStyle name="Percent 2 8 11" xfId="5828"/>
    <cellStyle name="Percent 2 8 12" xfId="5829"/>
    <cellStyle name="Percent 2 8 13" xfId="5830"/>
    <cellStyle name="Percent 2 8 14" xfId="5831"/>
    <cellStyle name="Percent 2 8 2" xfId="5832"/>
    <cellStyle name="Percent 2 8 2 2" xfId="5833"/>
    <cellStyle name="Percent 2 8 2 3" xfId="5834"/>
    <cellStyle name="Percent 2 8 2 4" xfId="5835"/>
    <cellStyle name="Percent 2 8 2 5" xfId="5836"/>
    <cellStyle name="Percent 2 8 2 6" xfId="5837"/>
    <cellStyle name="Percent 2 8 2 7" xfId="5838"/>
    <cellStyle name="Percent 2 8 3" xfId="5839"/>
    <cellStyle name="Percent 2 8 3 2" xfId="5840"/>
    <cellStyle name="Percent 2 8 3 3" xfId="5841"/>
    <cellStyle name="Percent 2 8 3 4" xfId="5842"/>
    <cellStyle name="Percent 2 8 3 5" xfId="5843"/>
    <cellStyle name="Percent 2 8 3 6" xfId="5844"/>
    <cellStyle name="Percent 2 8 3 7" xfId="5845"/>
    <cellStyle name="Percent 2 8 4" xfId="5846"/>
    <cellStyle name="Percent 2 8 4 2" xfId="5847"/>
    <cellStyle name="Percent 2 8 4 3" xfId="5848"/>
    <cellStyle name="Percent 2 8 4 4" xfId="5849"/>
    <cellStyle name="Percent 2 8 4 5" xfId="5850"/>
    <cellStyle name="Percent 2 8 4 6" xfId="5851"/>
    <cellStyle name="Percent 2 8 4 7" xfId="5852"/>
    <cellStyle name="Percent 2 8 5" xfId="5853"/>
    <cellStyle name="Percent 2 8 5 2" xfId="5854"/>
    <cellStyle name="Percent 2 8 5 3" xfId="5855"/>
    <cellStyle name="Percent 2 8 5 4" xfId="5856"/>
    <cellStyle name="Percent 2 8 5 5" xfId="5857"/>
    <cellStyle name="Percent 2 8 5 6" xfId="5858"/>
    <cellStyle name="Percent 2 8 5 7" xfId="5859"/>
    <cellStyle name="Percent 2 8 6" xfId="5860"/>
    <cellStyle name="Percent 2 8 6 2" xfId="5861"/>
    <cellStyle name="Percent 2 8 6 3" xfId="5862"/>
    <cellStyle name="Percent 2 8 6 4" xfId="5863"/>
    <cellStyle name="Percent 2 8 6 5" xfId="5864"/>
    <cellStyle name="Percent 2 8 6 6" xfId="5865"/>
    <cellStyle name="Percent 2 8 6 7" xfId="5866"/>
    <cellStyle name="Percent 2 8 7" xfId="5867"/>
    <cellStyle name="Percent 2 8 7 2" xfId="5868"/>
    <cellStyle name="Percent 2 8 7 3" xfId="5869"/>
    <cellStyle name="Percent 2 8 7 4" xfId="5870"/>
    <cellStyle name="Percent 2 8 7 5" xfId="5871"/>
    <cellStyle name="Percent 2 8 7 6" xfId="5872"/>
    <cellStyle name="Percent 2 8 7 7" xfId="5873"/>
    <cellStyle name="Percent 2 8 8" xfId="5874"/>
    <cellStyle name="Percent 2 8 8 2" xfId="5875"/>
    <cellStyle name="Percent 2 8 8 3" xfId="5876"/>
    <cellStyle name="Percent 2 8 8 4" xfId="5877"/>
    <cellStyle name="Percent 2 8 8 5" xfId="5878"/>
    <cellStyle name="Percent 2 8 8 6" xfId="5879"/>
    <cellStyle name="Percent 2 8 8 7" xfId="5880"/>
    <cellStyle name="Percent 2 8 9" xfId="5881"/>
    <cellStyle name="Percent 2 9" xfId="5882"/>
    <cellStyle name="Percent 2 9 10" xfId="5883"/>
    <cellStyle name="Percent 2 9 11" xfId="5884"/>
    <cellStyle name="Percent 2 9 12" xfId="5885"/>
    <cellStyle name="Percent 2 9 13" xfId="5886"/>
    <cellStyle name="Percent 2 9 14" xfId="5887"/>
    <cellStyle name="Percent 2 9 2" xfId="5888"/>
    <cellStyle name="Percent 2 9 2 2" xfId="5889"/>
    <cellStyle name="Percent 2 9 2 3" xfId="5890"/>
    <cellStyle name="Percent 2 9 2 4" xfId="5891"/>
    <cellStyle name="Percent 2 9 2 5" xfId="5892"/>
    <cellStyle name="Percent 2 9 2 6" xfId="5893"/>
    <cellStyle name="Percent 2 9 2 7" xfId="5894"/>
    <cellStyle name="Percent 2 9 3" xfId="5895"/>
    <cellStyle name="Percent 2 9 3 2" xfId="5896"/>
    <cellStyle name="Percent 2 9 3 3" xfId="5897"/>
    <cellStyle name="Percent 2 9 3 4" xfId="5898"/>
    <cellStyle name="Percent 2 9 3 5" xfId="5899"/>
    <cellStyle name="Percent 2 9 3 6" xfId="5900"/>
    <cellStyle name="Percent 2 9 3 7" xfId="5901"/>
    <cellStyle name="Percent 2 9 4" xfId="5902"/>
    <cellStyle name="Percent 2 9 4 2" xfId="5903"/>
    <cellStyle name="Percent 2 9 4 3" xfId="5904"/>
    <cellStyle name="Percent 2 9 4 4" xfId="5905"/>
    <cellStyle name="Percent 2 9 4 5" xfId="5906"/>
    <cellStyle name="Percent 2 9 4 6" xfId="5907"/>
    <cellStyle name="Percent 2 9 4 7" xfId="5908"/>
    <cellStyle name="Percent 2 9 5" xfId="5909"/>
    <cellStyle name="Percent 2 9 5 2" xfId="5910"/>
    <cellStyle name="Percent 2 9 5 3" xfId="5911"/>
    <cellStyle name="Percent 2 9 5 4" xfId="5912"/>
    <cellStyle name="Percent 2 9 5 5" xfId="5913"/>
    <cellStyle name="Percent 2 9 5 6" xfId="5914"/>
    <cellStyle name="Percent 2 9 5 7" xfId="5915"/>
    <cellStyle name="Percent 2 9 6" xfId="5916"/>
    <cellStyle name="Percent 2 9 6 2" xfId="5917"/>
    <cellStyle name="Percent 2 9 6 3" xfId="5918"/>
    <cellStyle name="Percent 2 9 6 4" xfId="5919"/>
    <cellStyle name="Percent 2 9 6 5" xfId="5920"/>
    <cellStyle name="Percent 2 9 6 6" xfId="5921"/>
    <cellStyle name="Percent 2 9 6 7" xfId="5922"/>
    <cellStyle name="Percent 2 9 7" xfId="5923"/>
    <cellStyle name="Percent 2 9 7 2" xfId="5924"/>
    <cellStyle name="Percent 2 9 7 3" xfId="5925"/>
    <cellStyle name="Percent 2 9 7 4" xfId="5926"/>
    <cellStyle name="Percent 2 9 7 5" xfId="5927"/>
    <cellStyle name="Percent 2 9 7 6" xfId="5928"/>
    <cellStyle name="Percent 2 9 7 7" xfId="5929"/>
    <cellStyle name="Percent 2 9 8" xfId="5930"/>
    <cellStyle name="Percent 2 9 8 2" xfId="5931"/>
    <cellStyle name="Percent 2 9 8 3" xfId="5932"/>
    <cellStyle name="Percent 2 9 8 4" xfId="5933"/>
    <cellStyle name="Percent 2 9 8 5" xfId="5934"/>
    <cellStyle name="Percent 2 9 8 6" xfId="5935"/>
    <cellStyle name="Percent 2 9 8 7" xfId="5936"/>
    <cellStyle name="Percent 2 9 9" xfId="5937"/>
    <cellStyle name="Percent 20" xfId="5938"/>
    <cellStyle name="Percent 20 10" xfId="5939"/>
    <cellStyle name="Percent 20 11" xfId="5940"/>
    <cellStyle name="Percent 20 12" xfId="5941"/>
    <cellStyle name="Percent 20 13" xfId="5942"/>
    <cellStyle name="Percent 20 2" xfId="5943"/>
    <cellStyle name="Percent 20 2 2" xfId="5944"/>
    <cellStyle name="Percent 20 2 2 2" xfId="5945"/>
    <cellStyle name="Percent 20 2 2 3" xfId="5946"/>
    <cellStyle name="Percent 20 2 3" xfId="5947"/>
    <cellStyle name="Percent 20 2 4" xfId="5948"/>
    <cellStyle name="Percent 20 2 5" xfId="5949"/>
    <cellStyle name="Percent 20 2 6" xfId="5950"/>
    <cellStyle name="Percent 20 2 7" xfId="5951"/>
    <cellStyle name="Percent 20 3" xfId="5952"/>
    <cellStyle name="Percent 20 3 2" xfId="5953"/>
    <cellStyle name="Percent 20 3 3" xfId="5954"/>
    <cellStyle name="Percent 20 3 4" xfId="5955"/>
    <cellStyle name="Percent 20 3 5" xfId="5956"/>
    <cellStyle name="Percent 20 3 6" xfId="5957"/>
    <cellStyle name="Percent 20 3 7" xfId="5958"/>
    <cellStyle name="Percent 20 4" xfId="5959"/>
    <cellStyle name="Percent 20 4 2" xfId="5960"/>
    <cellStyle name="Percent 20 4 3" xfId="5961"/>
    <cellStyle name="Percent 20 4 4" xfId="5962"/>
    <cellStyle name="Percent 20 4 5" xfId="5963"/>
    <cellStyle name="Percent 20 4 6" xfId="5964"/>
    <cellStyle name="Percent 20 4 7" xfId="5965"/>
    <cellStyle name="Percent 20 5" xfId="5966"/>
    <cellStyle name="Percent 20 5 2" xfId="5967"/>
    <cellStyle name="Percent 20 5 3" xfId="5968"/>
    <cellStyle name="Percent 20 5 4" xfId="5969"/>
    <cellStyle name="Percent 20 5 5" xfId="5970"/>
    <cellStyle name="Percent 20 5 6" xfId="5971"/>
    <cellStyle name="Percent 20 5 7" xfId="5972"/>
    <cellStyle name="Percent 20 6" xfId="5973"/>
    <cellStyle name="Percent 20 6 2" xfId="5974"/>
    <cellStyle name="Percent 20 6 3" xfId="5975"/>
    <cellStyle name="Percent 20 6 4" xfId="5976"/>
    <cellStyle name="Percent 20 6 5" xfId="5977"/>
    <cellStyle name="Percent 20 6 6" xfId="5978"/>
    <cellStyle name="Percent 20 6 7" xfId="5979"/>
    <cellStyle name="Percent 20 7" xfId="5980"/>
    <cellStyle name="Percent 20 7 2" xfId="5981"/>
    <cellStyle name="Percent 20 7 2 2" xfId="5982"/>
    <cellStyle name="Percent 20 7 2 3" xfId="5983"/>
    <cellStyle name="Percent 20 7 2 4" xfId="5984"/>
    <cellStyle name="Percent 20 7 2 5" xfId="5985"/>
    <cellStyle name="Percent 20 7 2 6" xfId="5986"/>
    <cellStyle name="Percent 20 7 2 7" xfId="5987"/>
    <cellStyle name="Percent 20 7 3" xfId="5988"/>
    <cellStyle name="Percent 20 7 3 2" xfId="5989"/>
    <cellStyle name="Percent 20 7 3 3" xfId="5990"/>
    <cellStyle name="Percent 20 7 3 4" xfId="5991"/>
    <cellStyle name="Percent 20 7 3 5" xfId="5992"/>
    <cellStyle name="Percent 20 7 3 6" xfId="5993"/>
    <cellStyle name="Percent 20 7 3 7" xfId="5994"/>
    <cellStyle name="Percent 20 7 4" xfId="5995"/>
    <cellStyle name="Percent 20 7 5" xfId="5996"/>
    <cellStyle name="Percent 20 7 6" xfId="5997"/>
    <cellStyle name="Percent 20 7 7" xfId="5998"/>
    <cellStyle name="Percent 20 7 8" xfId="5999"/>
    <cellStyle name="Percent 20 7 9" xfId="6000"/>
    <cellStyle name="Percent 20 8" xfId="6001"/>
    <cellStyle name="Percent 20 8 2" xfId="6002"/>
    <cellStyle name="Percent 20 8 3" xfId="6003"/>
    <cellStyle name="Percent 20 9" xfId="6004"/>
    <cellStyle name="Percent 21" xfId="6005"/>
    <cellStyle name="Percent 21 10" xfId="6006"/>
    <cellStyle name="Percent 21 11" xfId="6007"/>
    <cellStyle name="Percent 21 12" xfId="6008"/>
    <cellStyle name="Percent 21 13" xfId="6009"/>
    <cellStyle name="Percent 21 2" xfId="6010"/>
    <cellStyle name="Percent 21 2 2" xfId="6011"/>
    <cellStyle name="Percent 21 2 3" xfId="6012"/>
    <cellStyle name="Percent 21 2 4" xfId="6013"/>
    <cellStyle name="Percent 21 2 5" xfId="6014"/>
    <cellStyle name="Percent 21 2 6" xfId="6015"/>
    <cellStyle name="Percent 21 2 7" xfId="6016"/>
    <cellStyle name="Percent 21 3" xfId="6017"/>
    <cellStyle name="Percent 21 3 2" xfId="6018"/>
    <cellStyle name="Percent 21 3 3" xfId="6019"/>
    <cellStyle name="Percent 21 3 4" xfId="6020"/>
    <cellStyle name="Percent 21 3 5" xfId="6021"/>
    <cellStyle name="Percent 21 3 6" xfId="6022"/>
    <cellStyle name="Percent 21 3 7" xfId="6023"/>
    <cellStyle name="Percent 21 4" xfId="6024"/>
    <cellStyle name="Percent 21 4 2" xfId="6025"/>
    <cellStyle name="Percent 21 4 3" xfId="6026"/>
    <cellStyle name="Percent 21 4 4" xfId="6027"/>
    <cellStyle name="Percent 21 4 5" xfId="6028"/>
    <cellStyle name="Percent 21 4 6" xfId="6029"/>
    <cellStyle name="Percent 21 4 7" xfId="6030"/>
    <cellStyle name="Percent 21 5" xfId="6031"/>
    <cellStyle name="Percent 21 5 2" xfId="6032"/>
    <cellStyle name="Percent 21 5 3" xfId="6033"/>
    <cellStyle name="Percent 21 5 4" xfId="6034"/>
    <cellStyle name="Percent 21 5 5" xfId="6035"/>
    <cellStyle name="Percent 21 5 6" xfId="6036"/>
    <cellStyle name="Percent 21 5 7" xfId="6037"/>
    <cellStyle name="Percent 21 6" xfId="6038"/>
    <cellStyle name="Percent 21 6 2" xfId="6039"/>
    <cellStyle name="Percent 21 6 3" xfId="6040"/>
    <cellStyle name="Percent 21 6 4" xfId="6041"/>
    <cellStyle name="Percent 21 6 5" xfId="6042"/>
    <cellStyle name="Percent 21 6 6" xfId="6043"/>
    <cellStyle name="Percent 21 6 7" xfId="6044"/>
    <cellStyle name="Percent 21 7" xfId="6045"/>
    <cellStyle name="Percent 21 7 2" xfId="6046"/>
    <cellStyle name="Percent 21 7 2 2" xfId="6047"/>
    <cellStyle name="Percent 21 7 2 3" xfId="6048"/>
    <cellStyle name="Percent 21 7 2 4" xfId="6049"/>
    <cellStyle name="Percent 21 7 2 5" xfId="6050"/>
    <cellStyle name="Percent 21 7 2 6" xfId="6051"/>
    <cellStyle name="Percent 21 7 2 7" xfId="6052"/>
    <cellStyle name="Percent 21 7 3" xfId="6053"/>
    <cellStyle name="Percent 21 7 3 2" xfId="6054"/>
    <cellStyle name="Percent 21 7 3 3" xfId="6055"/>
    <cellStyle name="Percent 21 7 3 4" xfId="6056"/>
    <cellStyle name="Percent 21 7 3 5" xfId="6057"/>
    <cellStyle name="Percent 21 7 3 6" xfId="6058"/>
    <cellStyle name="Percent 21 7 3 7" xfId="6059"/>
    <cellStyle name="Percent 21 7 4" xfId="6060"/>
    <cellStyle name="Percent 21 7 5" xfId="6061"/>
    <cellStyle name="Percent 21 7 6" xfId="6062"/>
    <cellStyle name="Percent 21 7 7" xfId="6063"/>
    <cellStyle name="Percent 21 7 8" xfId="6064"/>
    <cellStyle name="Percent 21 7 9" xfId="6065"/>
    <cellStyle name="Percent 21 8" xfId="6066"/>
    <cellStyle name="Percent 21 9" xfId="6067"/>
    <cellStyle name="Percent 22" xfId="6068"/>
    <cellStyle name="Percent 22 10" xfId="6069"/>
    <cellStyle name="Percent 22 11" xfId="6070"/>
    <cellStyle name="Percent 22 12" xfId="6071"/>
    <cellStyle name="Percent 22 13" xfId="6072"/>
    <cellStyle name="Percent 22 2" xfId="6073"/>
    <cellStyle name="Percent 22 2 2" xfId="6074"/>
    <cellStyle name="Percent 22 2 3" xfId="6075"/>
    <cellStyle name="Percent 22 2 4" xfId="6076"/>
    <cellStyle name="Percent 22 2 5" xfId="6077"/>
    <cellStyle name="Percent 22 2 6" xfId="6078"/>
    <cellStyle name="Percent 22 2 7" xfId="6079"/>
    <cellStyle name="Percent 22 3" xfId="6080"/>
    <cellStyle name="Percent 22 3 2" xfId="6081"/>
    <cellStyle name="Percent 22 3 3" xfId="6082"/>
    <cellStyle name="Percent 22 3 4" xfId="6083"/>
    <cellStyle name="Percent 22 3 5" xfId="6084"/>
    <cellStyle name="Percent 22 3 6" xfId="6085"/>
    <cellStyle name="Percent 22 3 7" xfId="6086"/>
    <cellStyle name="Percent 22 4" xfId="6087"/>
    <cellStyle name="Percent 22 4 2" xfId="6088"/>
    <cellStyle name="Percent 22 4 3" xfId="6089"/>
    <cellStyle name="Percent 22 4 4" xfId="6090"/>
    <cellStyle name="Percent 22 4 5" xfId="6091"/>
    <cellStyle name="Percent 22 4 6" xfId="6092"/>
    <cellStyle name="Percent 22 4 7" xfId="6093"/>
    <cellStyle name="Percent 22 5" xfId="6094"/>
    <cellStyle name="Percent 22 5 2" xfId="6095"/>
    <cellStyle name="Percent 22 5 3" xfId="6096"/>
    <cellStyle name="Percent 22 5 4" xfId="6097"/>
    <cellStyle name="Percent 22 5 5" xfId="6098"/>
    <cellStyle name="Percent 22 5 6" xfId="6099"/>
    <cellStyle name="Percent 22 5 7" xfId="6100"/>
    <cellStyle name="Percent 22 6" xfId="6101"/>
    <cellStyle name="Percent 22 6 2" xfId="6102"/>
    <cellStyle name="Percent 22 6 3" xfId="6103"/>
    <cellStyle name="Percent 22 6 4" xfId="6104"/>
    <cellStyle name="Percent 22 6 5" xfId="6105"/>
    <cellStyle name="Percent 22 6 6" xfId="6106"/>
    <cellStyle name="Percent 22 6 7" xfId="6107"/>
    <cellStyle name="Percent 22 7" xfId="6108"/>
    <cellStyle name="Percent 22 7 2" xfId="6109"/>
    <cellStyle name="Percent 22 7 2 2" xfId="6110"/>
    <cellStyle name="Percent 22 7 2 3" xfId="6111"/>
    <cellStyle name="Percent 22 7 2 4" xfId="6112"/>
    <cellStyle name="Percent 22 7 2 5" xfId="6113"/>
    <cellStyle name="Percent 22 7 2 6" xfId="6114"/>
    <cellStyle name="Percent 22 7 2 7" xfId="6115"/>
    <cellStyle name="Percent 22 7 3" xfId="6116"/>
    <cellStyle name="Percent 22 7 3 2" xfId="6117"/>
    <cellStyle name="Percent 22 7 3 3" xfId="6118"/>
    <cellStyle name="Percent 22 7 3 4" xfId="6119"/>
    <cellStyle name="Percent 22 7 3 5" xfId="6120"/>
    <cellStyle name="Percent 22 7 3 6" xfId="6121"/>
    <cellStyle name="Percent 22 7 3 7" xfId="6122"/>
    <cellStyle name="Percent 22 7 4" xfId="6123"/>
    <cellStyle name="Percent 22 7 5" xfId="6124"/>
    <cellStyle name="Percent 22 7 6" xfId="6125"/>
    <cellStyle name="Percent 22 7 7" xfId="6126"/>
    <cellStyle name="Percent 22 7 8" xfId="6127"/>
    <cellStyle name="Percent 22 7 9" xfId="6128"/>
    <cellStyle name="Percent 22 8" xfId="6129"/>
    <cellStyle name="Percent 22 9" xfId="6130"/>
    <cellStyle name="Percent 23" xfId="6131"/>
    <cellStyle name="Percent 23 10" xfId="6132"/>
    <cellStyle name="Percent 23 11" xfId="6133"/>
    <cellStyle name="Percent 23 12" xfId="6134"/>
    <cellStyle name="Percent 23 13" xfId="6135"/>
    <cellStyle name="Percent 23 2" xfId="6136"/>
    <cellStyle name="Percent 23 2 2" xfId="6137"/>
    <cellStyle name="Percent 23 2 3" xfId="6138"/>
    <cellStyle name="Percent 23 2 4" xfId="6139"/>
    <cellStyle name="Percent 23 2 5" xfId="6140"/>
    <cellStyle name="Percent 23 2 6" xfId="6141"/>
    <cellStyle name="Percent 23 2 7" xfId="6142"/>
    <cellStyle name="Percent 23 3" xfId="6143"/>
    <cellStyle name="Percent 23 3 2" xfId="6144"/>
    <cellStyle name="Percent 23 3 3" xfId="6145"/>
    <cellStyle name="Percent 23 3 4" xfId="6146"/>
    <cellStyle name="Percent 23 3 5" xfId="6147"/>
    <cellStyle name="Percent 23 3 6" xfId="6148"/>
    <cellStyle name="Percent 23 3 7" xfId="6149"/>
    <cellStyle name="Percent 23 4" xfId="6150"/>
    <cellStyle name="Percent 23 4 2" xfId="6151"/>
    <cellStyle name="Percent 23 4 3" xfId="6152"/>
    <cellStyle name="Percent 23 4 4" xfId="6153"/>
    <cellStyle name="Percent 23 4 5" xfId="6154"/>
    <cellStyle name="Percent 23 4 6" xfId="6155"/>
    <cellStyle name="Percent 23 4 7" xfId="6156"/>
    <cellStyle name="Percent 23 5" xfId="6157"/>
    <cellStyle name="Percent 23 5 2" xfId="6158"/>
    <cellStyle name="Percent 23 5 3" xfId="6159"/>
    <cellStyle name="Percent 23 5 4" xfId="6160"/>
    <cellStyle name="Percent 23 5 5" xfId="6161"/>
    <cellStyle name="Percent 23 5 6" xfId="6162"/>
    <cellStyle name="Percent 23 5 7" xfId="6163"/>
    <cellStyle name="Percent 23 6" xfId="6164"/>
    <cellStyle name="Percent 23 6 2" xfId="6165"/>
    <cellStyle name="Percent 23 6 3" xfId="6166"/>
    <cellStyle name="Percent 23 6 4" xfId="6167"/>
    <cellStyle name="Percent 23 6 5" xfId="6168"/>
    <cellStyle name="Percent 23 6 6" xfId="6169"/>
    <cellStyle name="Percent 23 6 7" xfId="6170"/>
    <cellStyle name="Percent 23 7" xfId="6171"/>
    <cellStyle name="Percent 23 7 2" xfId="6172"/>
    <cellStyle name="Percent 23 7 2 2" xfId="6173"/>
    <cellStyle name="Percent 23 7 2 3" xfId="6174"/>
    <cellStyle name="Percent 23 7 2 4" xfId="6175"/>
    <cellStyle name="Percent 23 7 2 5" xfId="6176"/>
    <cellStyle name="Percent 23 7 2 6" xfId="6177"/>
    <cellStyle name="Percent 23 7 2 7" xfId="6178"/>
    <cellStyle name="Percent 23 7 3" xfId="6179"/>
    <cellStyle name="Percent 23 7 3 2" xfId="6180"/>
    <cellStyle name="Percent 23 7 3 3" xfId="6181"/>
    <cellStyle name="Percent 23 7 3 4" xfId="6182"/>
    <cellStyle name="Percent 23 7 3 5" xfId="6183"/>
    <cellStyle name="Percent 23 7 3 6" xfId="6184"/>
    <cellStyle name="Percent 23 7 3 7" xfId="6185"/>
    <cellStyle name="Percent 23 7 4" xfId="6186"/>
    <cellStyle name="Percent 23 7 5" xfId="6187"/>
    <cellStyle name="Percent 23 7 6" xfId="6188"/>
    <cellStyle name="Percent 23 7 7" xfId="6189"/>
    <cellStyle name="Percent 23 7 8" xfId="6190"/>
    <cellStyle name="Percent 23 7 9" xfId="6191"/>
    <cellStyle name="Percent 23 8" xfId="6192"/>
    <cellStyle name="Percent 23 9" xfId="6193"/>
    <cellStyle name="Percent 24" xfId="6194"/>
    <cellStyle name="Percent 24 2" xfId="6195"/>
    <cellStyle name="Percent 24 2 2" xfId="6196"/>
    <cellStyle name="Percent 24 2 3" xfId="6197"/>
    <cellStyle name="Percent 24 2 4" xfId="6198"/>
    <cellStyle name="Percent 24 2 5" xfId="6199"/>
    <cellStyle name="Percent 24 2 6" xfId="6200"/>
    <cellStyle name="Percent 24 2 7" xfId="6201"/>
    <cellStyle name="Percent 24 3" xfId="6202"/>
    <cellStyle name="Percent 24 3 2" xfId="6203"/>
    <cellStyle name="Percent 24 3 3" xfId="6204"/>
    <cellStyle name="Percent 24 3 4" xfId="6205"/>
    <cellStyle name="Percent 24 3 5" xfId="6206"/>
    <cellStyle name="Percent 24 3 6" xfId="6207"/>
    <cellStyle name="Percent 24 3 7" xfId="6208"/>
    <cellStyle name="Percent 24 4" xfId="6209"/>
    <cellStyle name="Percent 24 4 2" xfId="6210"/>
    <cellStyle name="Percent 24 4 3" xfId="6211"/>
    <cellStyle name="Percent 24 4 4" xfId="6212"/>
    <cellStyle name="Percent 24 4 5" xfId="6213"/>
    <cellStyle name="Percent 24 4 6" xfId="6214"/>
    <cellStyle name="Percent 24 4 7" xfId="6215"/>
    <cellStyle name="Percent 24 5" xfId="6216"/>
    <cellStyle name="Percent 24 5 2" xfId="6217"/>
    <cellStyle name="Percent 24 5 3" xfId="6218"/>
    <cellStyle name="Percent 24 5 4" xfId="6219"/>
    <cellStyle name="Percent 24 5 5" xfId="6220"/>
    <cellStyle name="Percent 24 5 6" xfId="6221"/>
    <cellStyle name="Percent 24 5 7" xfId="6222"/>
    <cellStyle name="Percent 24 6" xfId="6223"/>
    <cellStyle name="Percent 24 6 2" xfId="6224"/>
    <cellStyle name="Percent 24 6 3" xfId="6225"/>
    <cellStyle name="Percent 24 6 4" xfId="6226"/>
    <cellStyle name="Percent 24 6 5" xfId="6227"/>
    <cellStyle name="Percent 24 6 6" xfId="6228"/>
    <cellStyle name="Percent 24 6 7" xfId="6229"/>
    <cellStyle name="Percent 24 7" xfId="6230"/>
    <cellStyle name="Percent 24 7 2" xfId="6231"/>
    <cellStyle name="Percent 24 7 2 2" xfId="6232"/>
    <cellStyle name="Percent 24 7 2 3" xfId="6233"/>
    <cellStyle name="Percent 24 7 2 4" xfId="6234"/>
    <cellStyle name="Percent 24 7 2 5" xfId="6235"/>
    <cellStyle name="Percent 24 7 2 6" xfId="6236"/>
    <cellStyle name="Percent 24 7 2 7" xfId="6237"/>
    <cellStyle name="Percent 24 7 3" xfId="6238"/>
    <cellStyle name="Percent 24 7 3 2" xfId="6239"/>
    <cellStyle name="Percent 24 7 3 3" xfId="6240"/>
    <cellStyle name="Percent 24 7 3 4" xfId="6241"/>
    <cellStyle name="Percent 24 7 3 5" xfId="6242"/>
    <cellStyle name="Percent 24 7 3 6" xfId="6243"/>
    <cellStyle name="Percent 24 7 3 7" xfId="6244"/>
    <cellStyle name="Percent 24 7 4" xfId="6245"/>
    <cellStyle name="Percent 24 7 5" xfId="6246"/>
    <cellStyle name="Percent 24 7 6" xfId="6247"/>
    <cellStyle name="Percent 24 7 7" xfId="6248"/>
    <cellStyle name="Percent 24 7 8" xfId="6249"/>
    <cellStyle name="Percent 24 7 9" xfId="6250"/>
    <cellStyle name="Percent 24 8" xfId="6251"/>
    <cellStyle name="Percent 24 9" xfId="6252"/>
    <cellStyle name="Percent 25" xfId="6253"/>
    <cellStyle name="Percent 25 10" xfId="6254"/>
    <cellStyle name="Percent 25 11" xfId="6255"/>
    <cellStyle name="Percent 25 12" xfId="6256"/>
    <cellStyle name="Percent 25 13" xfId="6257"/>
    <cellStyle name="Percent 25 2" xfId="6258"/>
    <cellStyle name="Percent 25 2 2" xfId="6259"/>
    <cellStyle name="Percent 25 2 3" xfId="6260"/>
    <cellStyle name="Percent 25 2 4" xfId="6261"/>
    <cellStyle name="Percent 25 2 5" xfId="6262"/>
    <cellStyle name="Percent 25 2 6" xfId="6263"/>
    <cellStyle name="Percent 25 2 7" xfId="6264"/>
    <cellStyle name="Percent 25 3" xfId="6265"/>
    <cellStyle name="Percent 25 3 2" xfId="6266"/>
    <cellStyle name="Percent 25 3 3" xfId="6267"/>
    <cellStyle name="Percent 25 3 4" xfId="6268"/>
    <cellStyle name="Percent 25 3 5" xfId="6269"/>
    <cellStyle name="Percent 25 3 6" xfId="6270"/>
    <cellStyle name="Percent 25 3 7" xfId="6271"/>
    <cellStyle name="Percent 25 4" xfId="6272"/>
    <cellStyle name="Percent 25 4 2" xfId="6273"/>
    <cellStyle name="Percent 25 4 3" xfId="6274"/>
    <cellStyle name="Percent 25 4 4" xfId="6275"/>
    <cellStyle name="Percent 25 4 5" xfId="6276"/>
    <cellStyle name="Percent 25 4 6" xfId="6277"/>
    <cellStyle name="Percent 25 4 7" xfId="6278"/>
    <cellStyle name="Percent 25 5" xfId="6279"/>
    <cellStyle name="Percent 25 5 2" xfId="6280"/>
    <cellStyle name="Percent 25 5 3" xfId="6281"/>
    <cellStyle name="Percent 25 5 4" xfId="6282"/>
    <cellStyle name="Percent 25 5 5" xfId="6283"/>
    <cellStyle name="Percent 25 5 6" xfId="6284"/>
    <cellStyle name="Percent 25 5 7" xfId="6285"/>
    <cellStyle name="Percent 25 6" xfId="6286"/>
    <cellStyle name="Percent 25 6 2" xfId="6287"/>
    <cellStyle name="Percent 25 6 3" xfId="6288"/>
    <cellStyle name="Percent 25 6 4" xfId="6289"/>
    <cellStyle name="Percent 25 6 5" xfId="6290"/>
    <cellStyle name="Percent 25 6 6" xfId="6291"/>
    <cellStyle name="Percent 25 6 7" xfId="6292"/>
    <cellStyle name="Percent 25 7" xfId="6293"/>
    <cellStyle name="Percent 25 7 2" xfId="6294"/>
    <cellStyle name="Percent 25 7 2 2" xfId="6295"/>
    <cellStyle name="Percent 25 7 2 3" xfId="6296"/>
    <cellStyle name="Percent 25 7 2 4" xfId="6297"/>
    <cellStyle name="Percent 25 7 2 5" xfId="6298"/>
    <cellStyle name="Percent 25 7 2 6" xfId="6299"/>
    <cellStyle name="Percent 25 7 2 7" xfId="6300"/>
    <cellStyle name="Percent 25 7 3" xfId="6301"/>
    <cellStyle name="Percent 25 7 3 2" xfId="6302"/>
    <cellStyle name="Percent 25 7 3 3" xfId="6303"/>
    <cellStyle name="Percent 25 7 3 4" xfId="6304"/>
    <cellStyle name="Percent 25 7 3 5" xfId="6305"/>
    <cellStyle name="Percent 25 7 3 6" xfId="6306"/>
    <cellStyle name="Percent 25 7 3 7" xfId="6307"/>
    <cellStyle name="Percent 25 7 4" xfId="6308"/>
    <cellStyle name="Percent 25 7 5" xfId="6309"/>
    <cellStyle name="Percent 25 7 6" xfId="6310"/>
    <cellStyle name="Percent 25 7 7" xfId="6311"/>
    <cellStyle name="Percent 25 7 8" xfId="6312"/>
    <cellStyle name="Percent 25 7 9" xfId="6313"/>
    <cellStyle name="Percent 25 8" xfId="6314"/>
    <cellStyle name="Percent 25 9" xfId="6315"/>
    <cellStyle name="Percent 26" xfId="6316"/>
    <cellStyle name="Percent 26 10" xfId="6317"/>
    <cellStyle name="Percent 26 11" xfId="6318"/>
    <cellStyle name="Percent 26 12" xfId="6319"/>
    <cellStyle name="Percent 26 13" xfId="6320"/>
    <cellStyle name="Percent 26 2" xfId="6321"/>
    <cellStyle name="Percent 26 2 2" xfId="6322"/>
    <cellStyle name="Percent 26 2 3" xfId="6323"/>
    <cellStyle name="Percent 26 2 4" xfId="6324"/>
    <cellStyle name="Percent 26 2 5" xfId="6325"/>
    <cellStyle name="Percent 26 2 6" xfId="6326"/>
    <cellStyle name="Percent 26 2 7" xfId="6327"/>
    <cellStyle name="Percent 26 3" xfId="6328"/>
    <cellStyle name="Percent 26 3 2" xfId="6329"/>
    <cellStyle name="Percent 26 3 3" xfId="6330"/>
    <cellStyle name="Percent 26 3 4" xfId="6331"/>
    <cellStyle name="Percent 26 3 5" xfId="6332"/>
    <cellStyle name="Percent 26 3 6" xfId="6333"/>
    <cellStyle name="Percent 26 3 7" xfId="6334"/>
    <cellStyle name="Percent 26 3 8" xfId="6335"/>
    <cellStyle name="Percent 26 4" xfId="6336"/>
    <cellStyle name="Percent 26 4 2" xfId="6337"/>
    <cellStyle name="Percent 26 4 3" xfId="6338"/>
    <cellStyle name="Percent 26 4 4" xfId="6339"/>
    <cellStyle name="Percent 26 4 5" xfId="6340"/>
    <cellStyle name="Percent 26 4 6" xfId="6341"/>
    <cellStyle name="Percent 26 4 7" xfId="6342"/>
    <cellStyle name="Percent 26 4 8" xfId="6343"/>
    <cellStyle name="Percent 26 5" xfId="6344"/>
    <cellStyle name="Percent 26 5 2" xfId="6345"/>
    <cellStyle name="Percent 26 5 3" xfId="6346"/>
    <cellStyle name="Percent 26 5 4" xfId="6347"/>
    <cellStyle name="Percent 26 5 5" xfId="6348"/>
    <cellStyle name="Percent 26 5 6" xfId="6349"/>
    <cellStyle name="Percent 26 5 7" xfId="6350"/>
    <cellStyle name="Percent 26 5 8" xfId="6351"/>
    <cellStyle name="Percent 26 6" xfId="6352"/>
    <cellStyle name="Percent 26 6 2" xfId="6353"/>
    <cellStyle name="Percent 26 6 3" xfId="6354"/>
    <cellStyle name="Percent 26 6 4" xfId="6355"/>
    <cellStyle name="Percent 26 6 5" xfId="6356"/>
    <cellStyle name="Percent 26 6 6" xfId="6357"/>
    <cellStyle name="Percent 26 6 7" xfId="6358"/>
    <cellStyle name="Percent 26 6 8" xfId="6359"/>
    <cellStyle name="Percent 26 7" xfId="6360"/>
    <cellStyle name="Percent 26 7 10" xfId="6361"/>
    <cellStyle name="Percent 26 7 2" xfId="6362"/>
    <cellStyle name="Percent 26 7 2 2" xfId="6363"/>
    <cellStyle name="Percent 26 7 2 3" xfId="6364"/>
    <cellStyle name="Percent 26 7 2 4" xfId="6365"/>
    <cellStyle name="Percent 26 7 2 5" xfId="6366"/>
    <cellStyle name="Percent 26 7 2 6" xfId="6367"/>
    <cellStyle name="Percent 26 7 2 7" xfId="6368"/>
    <cellStyle name="Percent 26 7 2 8" xfId="6369"/>
    <cellStyle name="Percent 26 7 3" xfId="6370"/>
    <cellStyle name="Percent 26 7 3 2" xfId="6371"/>
    <cellStyle name="Percent 26 7 3 3" xfId="6372"/>
    <cellStyle name="Percent 26 7 3 4" xfId="6373"/>
    <cellStyle name="Percent 26 7 3 5" xfId="6374"/>
    <cellStyle name="Percent 26 7 3 6" xfId="6375"/>
    <cellStyle name="Percent 26 7 3 7" xfId="6376"/>
    <cellStyle name="Percent 26 7 3 8" xfId="6377"/>
    <cellStyle name="Percent 26 7 4" xfId="6378"/>
    <cellStyle name="Percent 26 7 5" xfId="6379"/>
    <cellStyle name="Percent 26 7 6" xfId="6380"/>
    <cellStyle name="Percent 26 7 7" xfId="6381"/>
    <cellStyle name="Percent 26 7 8" xfId="6382"/>
    <cellStyle name="Percent 26 7 9" xfId="6383"/>
    <cellStyle name="Percent 26 8" xfId="6384"/>
    <cellStyle name="Percent 26 9" xfId="6385"/>
    <cellStyle name="Percent 27" xfId="6386"/>
    <cellStyle name="Percent 27 2" xfId="6387"/>
    <cellStyle name="Percent 27 3" xfId="6388"/>
    <cellStyle name="Percent 27 4" xfId="6389"/>
    <cellStyle name="Percent 27 5" xfId="6390"/>
    <cellStyle name="Percent 27 6" xfId="6391"/>
    <cellStyle name="Percent 27 7" xfId="6392"/>
    <cellStyle name="Percent 27 8" xfId="6393"/>
    <cellStyle name="Percent 28" xfId="6394"/>
    <cellStyle name="Percent 29" xfId="6395"/>
    <cellStyle name="Percent 3" xfId="6396"/>
    <cellStyle name="Percent 3 10" xfId="6397"/>
    <cellStyle name="Percent 3 10 10" xfId="6398"/>
    <cellStyle name="Percent 3 10 10 2" xfId="6399"/>
    <cellStyle name="Percent 3 10 10 3" xfId="6400"/>
    <cellStyle name="Percent 3 10 10 4" xfId="6401"/>
    <cellStyle name="Percent 3 10 10 5" xfId="6402"/>
    <cellStyle name="Percent 3 10 10 6" xfId="6403"/>
    <cellStyle name="Percent 3 10 10 7" xfId="6404"/>
    <cellStyle name="Percent 3 10 10 8" xfId="6405"/>
    <cellStyle name="Percent 3 10 11" xfId="6406"/>
    <cellStyle name="Percent 3 10 11 2" xfId="6407"/>
    <cellStyle name="Percent 3 10 11 2 2" xfId="6408"/>
    <cellStyle name="Percent 3 10 11 3" xfId="6409"/>
    <cellStyle name="Percent 3 10 11 4" xfId="6410"/>
    <cellStyle name="Percent 3 10 11 5" xfId="6411"/>
    <cellStyle name="Percent 3 10 11 6" xfId="6412"/>
    <cellStyle name="Percent 3 10 11 7" xfId="6413"/>
    <cellStyle name="Percent 3 10 11 8" xfId="6414"/>
    <cellStyle name="Percent 3 10 12" xfId="6415"/>
    <cellStyle name="Percent 3 10 12 2" xfId="6416"/>
    <cellStyle name="Percent 3 10 12 2 2" xfId="6417"/>
    <cellStyle name="Percent 3 10 12 3" xfId="6418"/>
    <cellStyle name="Percent 3 10 12 4" xfId="6419"/>
    <cellStyle name="Percent 3 10 12 5" xfId="6420"/>
    <cellStyle name="Percent 3 10 12 6" xfId="6421"/>
    <cellStyle name="Percent 3 10 12 7" xfId="6422"/>
    <cellStyle name="Percent 3 10 12 8" xfId="6423"/>
    <cellStyle name="Percent 3 10 13" xfId="6424"/>
    <cellStyle name="Percent 3 10 13 2" xfId="6425"/>
    <cellStyle name="Percent 3 10 13 2 2" xfId="6426"/>
    <cellStyle name="Percent 3 10 13 3" xfId="6427"/>
    <cellStyle name="Percent 3 10 13 3 2" xfId="6428"/>
    <cellStyle name="Percent 3 10 13 4" xfId="6429"/>
    <cellStyle name="Percent 3 10 13 5" xfId="6430"/>
    <cellStyle name="Percent 3 10 13 6" xfId="6431"/>
    <cellStyle name="Percent 3 10 13 7" xfId="6432"/>
    <cellStyle name="Percent 3 10 13 8" xfId="6433"/>
    <cellStyle name="Percent 3 10 14" xfId="6434"/>
    <cellStyle name="Percent 3 10 14 2" xfId="6435"/>
    <cellStyle name="Percent 3 10 14 2 2" xfId="6436"/>
    <cellStyle name="Percent 3 10 14 3" xfId="6437"/>
    <cellStyle name="Percent 3 10 14 3 2" xfId="6438"/>
    <cellStyle name="Percent 3 10 14 4" xfId="6439"/>
    <cellStyle name="Percent 3 10 14 5" xfId="6440"/>
    <cellStyle name="Percent 3 10 14 6" xfId="6441"/>
    <cellStyle name="Percent 3 10 14 7" xfId="6442"/>
    <cellStyle name="Percent 3 10 14 8" xfId="6443"/>
    <cellStyle name="Percent 3 10 15" xfId="6444"/>
    <cellStyle name="Percent 3 10 15 2" xfId="6445"/>
    <cellStyle name="Percent 3 10 15 2 2" xfId="6446"/>
    <cellStyle name="Percent 3 10 15 3" xfId="6447"/>
    <cellStyle name="Percent 3 10 15 3 2" xfId="6448"/>
    <cellStyle name="Percent 3 10 15 4" xfId="6449"/>
    <cellStyle name="Percent 3 10 15 5" xfId="6450"/>
    <cellStyle name="Percent 3 10 15 6" xfId="6451"/>
    <cellStyle name="Percent 3 10 15 7" xfId="6452"/>
    <cellStyle name="Percent 3 10 15 8" xfId="6453"/>
    <cellStyle name="Percent 3 10 16" xfId="6454"/>
    <cellStyle name="Percent 3 10 17" xfId="6455"/>
    <cellStyle name="Percent 3 10 18" xfId="6456"/>
    <cellStyle name="Percent 3 10 19" xfId="6457"/>
    <cellStyle name="Percent 3 10 2" xfId="6458"/>
    <cellStyle name="Percent 3 10 2 2" xfId="6459"/>
    <cellStyle name="Percent 3 10 2 2 2" xfId="6460"/>
    <cellStyle name="Percent 3 10 2 3" xfId="6461"/>
    <cellStyle name="Percent 3 10 2 3 2" xfId="6462"/>
    <cellStyle name="Percent 3 10 2 4" xfId="6463"/>
    <cellStyle name="Percent 3 10 2 5" xfId="6464"/>
    <cellStyle name="Percent 3 10 2 6" xfId="6465"/>
    <cellStyle name="Percent 3 10 2 7" xfId="6466"/>
    <cellStyle name="Percent 3 10 2 8" xfId="6467"/>
    <cellStyle name="Percent 3 10 20" xfId="6468"/>
    <cellStyle name="Percent 3 10 21" xfId="6469"/>
    <cellStyle name="Percent 3 10 22" xfId="6470"/>
    <cellStyle name="Percent 3 10 3" xfId="6471"/>
    <cellStyle name="Percent 3 10 3 2" xfId="6472"/>
    <cellStyle name="Percent 3 10 3 2 2" xfId="6473"/>
    <cellStyle name="Percent 3 10 3 3" xfId="6474"/>
    <cellStyle name="Percent 3 10 3 3 2" xfId="6475"/>
    <cellStyle name="Percent 3 10 3 4" xfId="6476"/>
    <cellStyle name="Percent 3 10 3 5" xfId="6477"/>
    <cellStyle name="Percent 3 10 3 6" xfId="6478"/>
    <cellStyle name="Percent 3 10 3 7" xfId="6479"/>
    <cellStyle name="Percent 3 10 3 8" xfId="6480"/>
    <cellStyle name="Percent 3 10 4" xfId="6481"/>
    <cellStyle name="Percent 3 10 4 2" xfId="6482"/>
    <cellStyle name="Percent 3 10 4 2 2" xfId="6483"/>
    <cellStyle name="Percent 3 10 4 3" xfId="6484"/>
    <cellStyle name="Percent 3 10 4 3 2" xfId="6485"/>
    <cellStyle name="Percent 3 10 4 4" xfId="6486"/>
    <cellStyle name="Percent 3 10 4 5" xfId="6487"/>
    <cellStyle name="Percent 3 10 4 6" xfId="6488"/>
    <cellStyle name="Percent 3 10 4 7" xfId="6489"/>
    <cellStyle name="Percent 3 10 4 8" xfId="6490"/>
    <cellStyle name="Percent 3 10 5" xfId="6491"/>
    <cellStyle name="Percent 3 10 5 2" xfId="6492"/>
    <cellStyle name="Percent 3 10 5 2 2" xfId="6493"/>
    <cellStyle name="Percent 3 10 5 3" xfId="6494"/>
    <cellStyle name="Percent 3 10 5 3 2" xfId="6495"/>
    <cellStyle name="Percent 3 10 5 4" xfId="6496"/>
    <cellStyle name="Percent 3 10 5 5" xfId="6497"/>
    <cellStyle name="Percent 3 10 5 6" xfId="6498"/>
    <cellStyle name="Percent 3 10 5 7" xfId="6499"/>
    <cellStyle name="Percent 3 10 5 8" xfId="6500"/>
    <cellStyle name="Percent 3 10 6" xfId="6501"/>
    <cellStyle name="Percent 3 10 6 2" xfId="6502"/>
    <cellStyle name="Percent 3 10 6 2 2" xfId="6503"/>
    <cellStyle name="Percent 3 10 6 3" xfId="6504"/>
    <cellStyle name="Percent 3 10 6 3 2" xfId="6505"/>
    <cellStyle name="Percent 3 10 6 4" xfId="6506"/>
    <cellStyle name="Percent 3 10 6 5" xfId="6507"/>
    <cellStyle name="Percent 3 10 6 6" xfId="6508"/>
    <cellStyle name="Percent 3 10 6 7" xfId="6509"/>
    <cellStyle name="Percent 3 10 6 8" xfId="6510"/>
    <cellStyle name="Percent 3 10 7" xfId="6511"/>
    <cellStyle name="Percent 3 10 7 2" xfId="6512"/>
    <cellStyle name="Percent 3 10 7 2 2" xfId="6513"/>
    <cellStyle name="Percent 3 10 7 3" xfId="6514"/>
    <cellStyle name="Percent 3 10 7 3 2" xfId="6515"/>
    <cellStyle name="Percent 3 10 7 4" xfId="6516"/>
    <cellStyle name="Percent 3 10 7 5" xfId="6517"/>
    <cellStyle name="Percent 3 10 7 6" xfId="6518"/>
    <cellStyle name="Percent 3 10 7 7" xfId="6519"/>
    <cellStyle name="Percent 3 10 7 8" xfId="6520"/>
    <cellStyle name="Percent 3 10 8" xfId="6521"/>
    <cellStyle name="Percent 3 10 8 2" xfId="6522"/>
    <cellStyle name="Percent 3 10 8 2 2" xfId="6523"/>
    <cellStyle name="Percent 3 10 8 3" xfId="6524"/>
    <cellStyle name="Percent 3 10 8 3 2" xfId="6525"/>
    <cellStyle name="Percent 3 10 8 4" xfId="6526"/>
    <cellStyle name="Percent 3 10 8 5" xfId="6527"/>
    <cellStyle name="Percent 3 10 8 6" xfId="6528"/>
    <cellStyle name="Percent 3 10 8 7" xfId="6529"/>
    <cellStyle name="Percent 3 10 8 8" xfId="6530"/>
    <cellStyle name="Percent 3 10 9" xfId="6531"/>
    <cellStyle name="Percent 3 10 9 2" xfId="6532"/>
    <cellStyle name="Percent 3 10 9 2 2" xfId="6533"/>
    <cellStyle name="Percent 3 10 9 3" xfId="6534"/>
    <cellStyle name="Percent 3 10 9 3 2" xfId="6535"/>
    <cellStyle name="Percent 3 10 9 4" xfId="6536"/>
    <cellStyle name="Percent 3 10 9 5" xfId="6537"/>
    <cellStyle name="Percent 3 10 9 6" xfId="6538"/>
    <cellStyle name="Percent 3 10 9 7" xfId="6539"/>
    <cellStyle name="Percent 3 10 9 8" xfId="6540"/>
    <cellStyle name="Percent 3 11" xfId="6541"/>
    <cellStyle name="Percent 3 11 2" xfId="6542"/>
    <cellStyle name="Percent 3 11 2 2" xfId="6543"/>
    <cellStyle name="Percent 3 11 3" xfId="6544"/>
    <cellStyle name="Percent 3 11 3 2" xfId="6545"/>
    <cellStyle name="Percent 3 11 4" xfId="6546"/>
    <cellStyle name="Percent 3 11 5" xfId="6547"/>
    <cellStyle name="Percent 3 11 6" xfId="6548"/>
    <cellStyle name="Percent 3 11 7" xfId="6549"/>
    <cellStyle name="Percent 3 11 8" xfId="6550"/>
    <cellStyle name="Percent 3 12" xfId="6551"/>
    <cellStyle name="Percent 3 12 2" xfId="6552"/>
    <cellStyle name="Percent 3 12 2 2" xfId="6553"/>
    <cellStyle name="Percent 3 12 3" xfId="6554"/>
    <cellStyle name="Percent 3 12 3 2" xfId="6555"/>
    <cellStyle name="Percent 3 12 4" xfId="6556"/>
    <cellStyle name="Percent 3 12 5" xfId="6557"/>
    <cellStyle name="Percent 3 12 6" xfId="6558"/>
    <cellStyle name="Percent 3 12 7" xfId="6559"/>
    <cellStyle name="Percent 3 12 8" xfId="6560"/>
    <cellStyle name="Percent 3 13" xfId="6561"/>
    <cellStyle name="Percent 3 13 2" xfId="6562"/>
    <cellStyle name="Percent 3 13 2 2" xfId="6563"/>
    <cellStyle name="Percent 3 13 3" xfId="6564"/>
    <cellStyle name="Percent 3 13 3 2" xfId="6565"/>
    <cellStyle name="Percent 3 13 4" xfId="6566"/>
    <cellStyle name="Percent 3 13 5" xfId="6567"/>
    <cellStyle name="Percent 3 13 6" xfId="6568"/>
    <cellStyle name="Percent 3 13 7" xfId="6569"/>
    <cellStyle name="Percent 3 13 8" xfId="6570"/>
    <cellStyle name="Percent 3 14" xfId="6571"/>
    <cellStyle name="Percent 3 14 2" xfId="6572"/>
    <cellStyle name="Percent 3 14 2 2" xfId="6573"/>
    <cellStyle name="Percent 3 14 3" xfId="6574"/>
    <cellStyle name="Percent 3 14 3 2" xfId="6575"/>
    <cellStyle name="Percent 3 14 4" xfId="6576"/>
    <cellStyle name="Percent 3 14 5" xfId="6577"/>
    <cellStyle name="Percent 3 14 6" xfId="6578"/>
    <cellStyle name="Percent 3 14 7" xfId="6579"/>
    <cellStyle name="Percent 3 14 8" xfId="6580"/>
    <cellStyle name="Percent 3 15" xfId="6581"/>
    <cellStyle name="Percent 3 15 2" xfId="6582"/>
    <cellStyle name="Percent 3 15 2 2" xfId="6583"/>
    <cellStyle name="Percent 3 15 3" xfId="6584"/>
    <cellStyle name="Percent 3 15 3 2" xfId="6585"/>
    <cellStyle name="Percent 3 15 4" xfId="6586"/>
    <cellStyle name="Percent 3 15 5" xfId="6587"/>
    <cellStyle name="Percent 3 15 6" xfId="6588"/>
    <cellStyle name="Percent 3 15 7" xfId="6589"/>
    <cellStyle name="Percent 3 15 8" xfId="6590"/>
    <cellStyle name="Percent 3 16" xfId="6591"/>
    <cellStyle name="Percent 3 16 2" xfId="6592"/>
    <cellStyle name="Percent 3 16 2 2" xfId="6593"/>
    <cellStyle name="Percent 3 16 3" xfId="6594"/>
    <cellStyle name="Percent 3 16 3 2" xfId="6595"/>
    <cellStyle name="Percent 3 16 4" xfId="6596"/>
    <cellStyle name="Percent 3 16 5" xfId="6597"/>
    <cellStyle name="Percent 3 16 6" xfId="6598"/>
    <cellStyle name="Percent 3 16 7" xfId="6599"/>
    <cellStyle name="Percent 3 16 8" xfId="6600"/>
    <cellStyle name="Percent 3 17" xfId="6601"/>
    <cellStyle name="Percent 3 17 2" xfId="6602"/>
    <cellStyle name="Percent 3 17 2 2" xfId="6603"/>
    <cellStyle name="Percent 3 17 3" xfId="6604"/>
    <cellStyle name="Percent 3 17 3 2" xfId="6605"/>
    <cellStyle name="Percent 3 17 4" xfId="6606"/>
    <cellStyle name="Percent 3 17 5" xfId="6607"/>
    <cellStyle name="Percent 3 17 6" xfId="6608"/>
    <cellStyle name="Percent 3 17 7" xfId="6609"/>
    <cellStyle name="Percent 3 17 8" xfId="6610"/>
    <cellStyle name="Percent 3 18" xfId="6611"/>
    <cellStyle name="Percent 3 18 2" xfId="6612"/>
    <cellStyle name="Percent 3 18 2 2" xfId="6613"/>
    <cellStyle name="Percent 3 18 3" xfId="6614"/>
    <cellStyle name="Percent 3 18 3 2" xfId="6615"/>
    <cellStyle name="Percent 3 18 4" xfId="6616"/>
    <cellStyle name="Percent 3 18 5" xfId="6617"/>
    <cellStyle name="Percent 3 18 6" xfId="6618"/>
    <cellStyle name="Percent 3 18 7" xfId="6619"/>
    <cellStyle name="Percent 3 18 8" xfId="6620"/>
    <cellStyle name="Percent 3 19" xfId="6621"/>
    <cellStyle name="Percent 3 19 2" xfId="6622"/>
    <cellStyle name="Percent 3 19 2 2" xfId="6623"/>
    <cellStyle name="Percent 3 19 2 3" xfId="6624"/>
    <cellStyle name="Percent 3 19 3" xfId="6625"/>
    <cellStyle name="Percent 3 19 3 2" xfId="6626"/>
    <cellStyle name="Percent 3 19 4" xfId="6627"/>
    <cellStyle name="Percent 3 19 4 2" xfId="6628"/>
    <cellStyle name="Percent 3 19 5" xfId="6629"/>
    <cellStyle name="Percent 3 19 6" xfId="6630"/>
    <cellStyle name="Percent 3 19 7" xfId="6631"/>
    <cellStyle name="Percent 3 19 8" xfId="6632"/>
    <cellStyle name="Percent 3 19 9" xfId="6633"/>
    <cellStyle name="Percent 3 2" xfId="6634"/>
    <cellStyle name="Percent 3 2 10" xfId="6635"/>
    <cellStyle name="Percent 3 2 10 10" xfId="6636"/>
    <cellStyle name="Percent 3 2 10 2" xfId="6637"/>
    <cellStyle name="Percent 3 2 10 2 2" xfId="6638"/>
    <cellStyle name="Percent 3 2 10 2 3" xfId="6639"/>
    <cellStyle name="Percent 3 2 10 3" xfId="6640"/>
    <cellStyle name="Percent 3 2 10 3 2" xfId="6641"/>
    <cellStyle name="Percent 3 2 10 3 3" xfId="6642"/>
    <cellStyle name="Percent 3 2 10 4" xfId="6643"/>
    <cellStyle name="Percent 3 2 10 4 2" xfId="6644"/>
    <cellStyle name="Percent 3 2 10 5" xfId="6645"/>
    <cellStyle name="Percent 3 2 10 5 2" xfId="6646"/>
    <cellStyle name="Percent 3 2 10 6" xfId="6647"/>
    <cellStyle name="Percent 3 2 10 7" xfId="6648"/>
    <cellStyle name="Percent 3 2 10 8" xfId="6649"/>
    <cellStyle name="Percent 3 2 10 9" xfId="6650"/>
    <cellStyle name="Percent 3 2 11" xfId="6651"/>
    <cellStyle name="Percent 3 2 11 10" xfId="6652"/>
    <cellStyle name="Percent 3 2 11 2" xfId="6653"/>
    <cellStyle name="Percent 3 2 11 2 2" xfId="6654"/>
    <cellStyle name="Percent 3 2 11 2 3" xfId="6655"/>
    <cellStyle name="Percent 3 2 11 3" xfId="6656"/>
    <cellStyle name="Percent 3 2 11 3 2" xfId="6657"/>
    <cellStyle name="Percent 3 2 11 3 3" xfId="6658"/>
    <cellStyle name="Percent 3 2 11 4" xfId="6659"/>
    <cellStyle name="Percent 3 2 11 4 2" xfId="6660"/>
    <cellStyle name="Percent 3 2 11 5" xfId="6661"/>
    <cellStyle name="Percent 3 2 11 5 2" xfId="6662"/>
    <cellStyle name="Percent 3 2 11 6" xfId="6663"/>
    <cellStyle name="Percent 3 2 11 7" xfId="6664"/>
    <cellStyle name="Percent 3 2 11 8" xfId="6665"/>
    <cellStyle name="Percent 3 2 11 9" xfId="6666"/>
    <cellStyle name="Percent 3 2 12" xfId="6667"/>
    <cellStyle name="Percent 3 2 12 10" xfId="6668"/>
    <cellStyle name="Percent 3 2 12 2" xfId="6669"/>
    <cellStyle name="Percent 3 2 12 2 2" xfId="6670"/>
    <cellStyle name="Percent 3 2 12 2 3" xfId="6671"/>
    <cellStyle name="Percent 3 2 12 3" xfId="6672"/>
    <cellStyle name="Percent 3 2 12 3 2" xfId="6673"/>
    <cellStyle name="Percent 3 2 12 3 3" xfId="6674"/>
    <cellStyle name="Percent 3 2 12 4" xfId="6675"/>
    <cellStyle name="Percent 3 2 12 4 2" xfId="6676"/>
    <cellStyle name="Percent 3 2 12 5" xfId="6677"/>
    <cellStyle name="Percent 3 2 12 5 2" xfId="6678"/>
    <cellStyle name="Percent 3 2 12 6" xfId="6679"/>
    <cellStyle name="Percent 3 2 12 7" xfId="6680"/>
    <cellStyle name="Percent 3 2 12 8" xfId="6681"/>
    <cellStyle name="Percent 3 2 12 9" xfId="6682"/>
    <cellStyle name="Percent 3 2 13" xfId="6683"/>
    <cellStyle name="Percent 3 2 13 10" xfId="6684"/>
    <cellStyle name="Percent 3 2 13 2" xfId="6685"/>
    <cellStyle name="Percent 3 2 13 2 2" xfId="6686"/>
    <cellStyle name="Percent 3 2 13 2 3" xfId="6687"/>
    <cellStyle name="Percent 3 2 13 3" xfId="6688"/>
    <cellStyle name="Percent 3 2 13 3 2" xfId="6689"/>
    <cellStyle name="Percent 3 2 13 3 3" xfId="6690"/>
    <cellStyle name="Percent 3 2 13 4" xfId="6691"/>
    <cellStyle name="Percent 3 2 13 4 2" xfId="6692"/>
    <cellStyle name="Percent 3 2 13 5" xfId="6693"/>
    <cellStyle name="Percent 3 2 13 5 2" xfId="6694"/>
    <cellStyle name="Percent 3 2 13 6" xfId="6695"/>
    <cellStyle name="Percent 3 2 13 7" xfId="6696"/>
    <cellStyle name="Percent 3 2 13 8" xfId="6697"/>
    <cellStyle name="Percent 3 2 13 9" xfId="6698"/>
    <cellStyle name="Percent 3 2 14" xfId="6699"/>
    <cellStyle name="Percent 3 2 14 2" xfId="6700"/>
    <cellStyle name="Percent 3 2 14 2 2" xfId="6701"/>
    <cellStyle name="Percent 3 2 14 2 3" xfId="6702"/>
    <cellStyle name="Percent 3 2 14 3" xfId="6703"/>
    <cellStyle name="Percent 3 2 14 3 2" xfId="6704"/>
    <cellStyle name="Percent 3 2 14 3 3" xfId="6705"/>
    <cellStyle name="Percent 3 2 14 4" xfId="6706"/>
    <cellStyle name="Percent 3 2 14 5" xfId="6707"/>
    <cellStyle name="Percent 3 2 14 6" xfId="6708"/>
    <cellStyle name="Percent 3 2 14 7" xfId="6709"/>
    <cellStyle name="Percent 3 2 14 8" xfId="6710"/>
    <cellStyle name="Percent 3 2 14 9" xfId="6711"/>
    <cellStyle name="Percent 3 2 15" xfId="6712"/>
    <cellStyle name="Percent 3 2 15 2" xfId="6713"/>
    <cellStyle name="Percent 3 2 15 2 2" xfId="6714"/>
    <cellStyle name="Percent 3 2 15 2 3" xfId="6715"/>
    <cellStyle name="Percent 3 2 15 3" xfId="6716"/>
    <cellStyle name="Percent 3 2 15 3 2" xfId="6717"/>
    <cellStyle name="Percent 3 2 15 3 3" xfId="6718"/>
    <cellStyle name="Percent 3 2 15 4" xfId="6719"/>
    <cellStyle name="Percent 3 2 15 5" xfId="6720"/>
    <cellStyle name="Percent 3 2 15 6" xfId="6721"/>
    <cellStyle name="Percent 3 2 15 7" xfId="6722"/>
    <cellStyle name="Percent 3 2 15 8" xfId="6723"/>
    <cellStyle name="Percent 3 2 15 9" xfId="6724"/>
    <cellStyle name="Percent 3 2 16" xfId="6725"/>
    <cellStyle name="Percent 3 2 16 2" xfId="6726"/>
    <cellStyle name="Percent 3 2 16 2 2" xfId="6727"/>
    <cellStyle name="Percent 3 2 16 2 3" xfId="6728"/>
    <cellStyle name="Percent 3 2 16 3" xfId="6729"/>
    <cellStyle name="Percent 3 2 16 3 2" xfId="6730"/>
    <cellStyle name="Percent 3 2 16 3 3" xfId="6731"/>
    <cellStyle name="Percent 3 2 16 4" xfId="6732"/>
    <cellStyle name="Percent 3 2 16 5" xfId="6733"/>
    <cellStyle name="Percent 3 2 16 6" xfId="6734"/>
    <cellStyle name="Percent 3 2 16 7" xfId="6735"/>
    <cellStyle name="Percent 3 2 16 8" xfId="6736"/>
    <cellStyle name="Percent 3 2 16 9" xfId="6737"/>
    <cellStyle name="Percent 3 2 17" xfId="6738"/>
    <cellStyle name="Percent 3 2 17 2" xfId="6739"/>
    <cellStyle name="Percent 3 2 17 3" xfId="6740"/>
    <cellStyle name="Percent 3 2 17 4" xfId="6741"/>
    <cellStyle name="Percent 3 2 17 5" xfId="6742"/>
    <cellStyle name="Percent 3 2 17 6" xfId="6743"/>
    <cellStyle name="Percent 3 2 17 7" xfId="6744"/>
    <cellStyle name="Percent 3 2 18" xfId="6745"/>
    <cellStyle name="Percent 3 2 18 2" xfId="6746"/>
    <cellStyle name="Percent 3 2 18 3" xfId="6747"/>
    <cellStyle name="Percent 3 2 19" xfId="6748"/>
    <cellStyle name="Percent 3 2 2" xfId="6749"/>
    <cellStyle name="Percent 3 2 2 10" xfId="6750"/>
    <cellStyle name="Percent 3 2 2 11" xfId="6751"/>
    <cellStyle name="Percent 3 2 2 2" xfId="6752"/>
    <cellStyle name="Percent 3 2 2 2 2" xfId="6753"/>
    <cellStyle name="Percent 3 2 2 2 2 2" xfId="6754"/>
    <cellStyle name="Percent 3 2 2 2 2 3" xfId="6755"/>
    <cellStyle name="Percent 3 2 2 2 2 4" xfId="6756"/>
    <cellStyle name="Percent 3 2 2 2 2 5" xfId="6757"/>
    <cellStyle name="Percent 3 2 2 2 2 6" xfId="6758"/>
    <cellStyle name="Percent 3 2 2 2 2 7" xfId="6759"/>
    <cellStyle name="Percent 3 2 2 2 3" xfId="6760"/>
    <cellStyle name="Percent 3 2 2 2 3 2" xfId="6761"/>
    <cellStyle name="Percent 3 2 2 2 3 3" xfId="6762"/>
    <cellStyle name="Percent 3 2 2 2 4" xfId="6763"/>
    <cellStyle name="Percent 3 2 2 2 5" xfId="6764"/>
    <cellStyle name="Percent 3 2 2 2 6" xfId="6765"/>
    <cellStyle name="Percent 3 2 2 2 7" xfId="6766"/>
    <cellStyle name="Percent 3 2 2 2 8" xfId="6767"/>
    <cellStyle name="Percent 3 2 2 2 9" xfId="6768"/>
    <cellStyle name="Percent 3 2 2 3" xfId="6769"/>
    <cellStyle name="Percent 3 2 2 3 2" xfId="6770"/>
    <cellStyle name="Percent 3 2 2 3 3" xfId="6771"/>
    <cellStyle name="Percent 3 2 2 3 4" xfId="6772"/>
    <cellStyle name="Percent 3 2 2 3 5" xfId="6773"/>
    <cellStyle name="Percent 3 2 2 3 6" xfId="6774"/>
    <cellStyle name="Percent 3 2 2 3 7" xfId="6775"/>
    <cellStyle name="Percent 3 2 2 4" xfId="6776"/>
    <cellStyle name="Percent 3 2 2 4 2" xfId="6777"/>
    <cellStyle name="Percent 3 2 2 4 3" xfId="6778"/>
    <cellStyle name="Percent 3 2 2 5" xfId="6779"/>
    <cellStyle name="Percent 3 2 2 6" xfId="6780"/>
    <cellStyle name="Percent 3 2 2 7" xfId="6781"/>
    <cellStyle name="Percent 3 2 2 8" xfId="6782"/>
    <cellStyle name="Percent 3 2 2 9" xfId="6783"/>
    <cellStyle name="Percent 3 2 20" xfId="6784"/>
    <cellStyle name="Percent 3 2 21" xfId="6785"/>
    <cellStyle name="Percent 3 2 22" xfId="6786"/>
    <cellStyle name="Percent 3 2 23" xfId="6787"/>
    <cellStyle name="Percent 3 2 24" xfId="6788"/>
    <cellStyle name="Percent 3 2 25" xfId="6789"/>
    <cellStyle name="Percent 3 2 3" xfId="6790"/>
    <cellStyle name="Percent 3 2 3 10" xfId="6791"/>
    <cellStyle name="Percent 3 2 3 2" xfId="6792"/>
    <cellStyle name="Percent 3 2 3 2 2" xfId="6793"/>
    <cellStyle name="Percent 3 2 3 2 3" xfId="6794"/>
    <cellStyle name="Percent 3 2 3 2 4" xfId="6795"/>
    <cellStyle name="Percent 3 2 3 2 5" xfId="6796"/>
    <cellStyle name="Percent 3 2 3 2 6" xfId="6797"/>
    <cellStyle name="Percent 3 2 3 2 7" xfId="6798"/>
    <cellStyle name="Percent 3 2 3 3" xfId="6799"/>
    <cellStyle name="Percent 3 2 3 3 2" xfId="6800"/>
    <cellStyle name="Percent 3 2 3 3 3" xfId="6801"/>
    <cellStyle name="Percent 3 2 3 4" xfId="6802"/>
    <cellStyle name="Percent 3 2 3 5" xfId="6803"/>
    <cellStyle name="Percent 3 2 3 6" xfId="6804"/>
    <cellStyle name="Percent 3 2 3 7" xfId="6805"/>
    <cellStyle name="Percent 3 2 3 8" xfId="6806"/>
    <cellStyle name="Percent 3 2 3 9" xfId="6807"/>
    <cellStyle name="Percent 3 2 4" xfId="6808"/>
    <cellStyle name="Percent 3 2 4 2" xfId="6809"/>
    <cellStyle name="Percent 3 2 4 2 2" xfId="6810"/>
    <cellStyle name="Percent 3 2 4 2 3" xfId="6811"/>
    <cellStyle name="Percent 3 2 4 3" xfId="6812"/>
    <cellStyle name="Percent 3 2 4 3 2" xfId="6813"/>
    <cellStyle name="Percent 3 2 4 3 3" xfId="6814"/>
    <cellStyle name="Percent 3 2 4 4" xfId="6815"/>
    <cellStyle name="Percent 3 2 4 5" xfId="6816"/>
    <cellStyle name="Percent 3 2 4 6" xfId="6817"/>
    <cellStyle name="Percent 3 2 4 7" xfId="6818"/>
    <cellStyle name="Percent 3 2 4 8" xfId="6819"/>
    <cellStyle name="Percent 3 2 4 9" xfId="6820"/>
    <cellStyle name="Percent 3 2 5" xfId="6821"/>
    <cellStyle name="Percent 3 2 5 2" xfId="6822"/>
    <cellStyle name="Percent 3 2 5 2 2" xfId="6823"/>
    <cellStyle name="Percent 3 2 5 2 3" xfId="6824"/>
    <cellStyle name="Percent 3 2 5 3" xfId="6825"/>
    <cellStyle name="Percent 3 2 5 3 2" xfId="6826"/>
    <cellStyle name="Percent 3 2 5 3 3" xfId="6827"/>
    <cellStyle name="Percent 3 2 5 4" xfId="6828"/>
    <cellStyle name="Percent 3 2 5 5" xfId="6829"/>
    <cellStyle name="Percent 3 2 5 6" xfId="6830"/>
    <cellStyle name="Percent 3 2 5 7" xfId="6831"/>
    <cellStyle name="Percent 3 2 5 8" xfId="6832"/>
    <cellStyle name="Percent 3 2 5 9" xfId="6833"/>
    <cellStyle name="Percent 3 2 6" xfId="6834"/>
    <cellStyle name="Percent 3 2 6 2" xfId="6835"/>
    <cellStyle name="Percent 3 2 6 2 2" xfId="6836"/>
    <cellStyle name="Percent 3 2 6 2 3" xfId="6837"/>
    <cellStyle name="Percent 3 2 6 3" xfId="6838"/>
    <cellStyle name="Percent 3 2 6 3 2" xfId="6839"/>
    <cellStyle name="Percent 3 2 6 3 3" xfId="6840"/>
    <cellStyle name="Percent 3 2 6 4" xfId="6841"/>
    <cellStyle name="Percent 3 2 6 5" xfId="6842"/>
    <cellStyle name="Percent 3 2 6 6" xfId="6843"/>
    <cellStyle name="Percent 3 2 6 7" xfId="6844"/>
    <cellStyle name="Percent 3 2 6 8" xfId="6845"/>
    <cellStyle name="Percent 3 2 6 9" xfId="6846"/>
    <cellStyle name="Percent 3 2 7" xfId="6847"/>
    <cellStyle name="Percent 3 2 7 2" xfId="6848"/>
    <cellStyle name="Percent 3 2 7 2 2" xfId="6849"/>
    <cellStyle name="Percent 3 2 7 2 3" xfId="6850"/>
    <cellStyle name="Percent 3 2 7 3" xfId="6851"/>
    <cellStyle name="Percent 3 2 7 3 2" xfId="6852"/>
    <cellStyle name="Percent 3 2 7 3 3" xfId="6853"/>
    <cellStyle name="Percent 3 2 7 4" xfId="6854"/>
    <cellStyle name="Percent 3 2 7 5" xfId="6855"/>
    <cellStyle name="Percent 3 2 7 6" xfId="6856"/>
    <cellStyle name="Percent 3 2 7 7" xfId="6857"/>
    <cellStyle name="Percent 3 2 7 8" xfId="6858"/>
    <cellStyle name="Percent 3 2 7 9" xfId="6859"/>
    <cellStyle name="Percent 3 2 8" xfId="6860"/>
    <cellStyle name="Percent 3 2 8 2" xfId="6861"/>
    <cellStyle name="Percent 3 2 8 2 2" xfId="6862"/>
    <cellStyle name="Percent 3 2 8 2 3" xfId="6863"/>
    <cellStyle name="Percent 3 2 8 3" xfId="6864"/>
    <cellStyle name="Percent 3 2 8 3 2" xfId="6865"/>
    <cellStyle name="Percent 3 2 8 3 3" xfId="6866"/>
    <cellStyle name="Percent 3 2 8 4" xfId="6867"/>
    <cellStyle name="Percent 3 2 8 5" xfId="6868"/>
    <cellStyle name="Percent 3 2 8 6" xfId="6869"/>
    <cellStyle name="Percent 3 2 8 7" xfId="6870"/>
    <cellStyle name="Percent 3 2 8 8" xfId="6871"/>
    <cellStyle name="Percent 3 2 8 9" xfId="6872"/>
    <cellStyle name="Percent 3 2 9" xfId="6873"/>
    <cellStyle name="Percent 3 2 9 2" xfId="6874"/>
    <cellStyle name="Percent 3 2 9 2 2" xfId="6875"/>
    <cellStyle name="Percent 3 2 9 2 3" xfId="6876"/>
    <cellStyle name="Percent 3 2 9 3" xfId="6877"/>
    <cellStyle name="Percent 3 2 9 3 2" xfId="6878"/>
    <cellStyle name="Percent 3 2 9 3 3" xfId="6879"/>
    <cellStyle name="Percent 3 2 9 4" xfId="6880"/>
    <cellStyle name="Percent 3 2 9 5" xfId="6881"/>
    <cellStyle name="Percent 3 2 9 6" xfId="6882"/>
    <cellStyle name="Percent 3 2 9 7" xfId="6883"/>
    <cellStyle name="Percent 3 2 9 8" xfId="6884"/>
    <cellStyle name="Percent 3 2 9 9" xfId="6885"/>
    <cellStyle name="Percent 3 20" xfId="6886"/>
    <cellStyle name="Percent 3 20 2" xfId="6887"/>
    <cellStyle name="Percent 3 20 2 2" xfId="6888"/>
    <cellStyle name="Percent 3 20 2 3" xfId="6889"/>
    <cellStyle name="Percent 3 20 3" xfId="6890"/>
    <cellStyle name="Percent 3 20 3 2" xfId="6891"/>
    <cellStyle name="Percent 3 20 3 3" xfId="6892"/>
    <cellStyle name="Percent 3 20 4" xfId="6893"/>
    <cellStyle name="Percent 3 20 5" xfId="6894"/>
    <cellStyle name="Percent 3 20 6" xfId="6895"/>
    <cellStyle name="Percent 3 20 7" xfId="6896"/>
    <cellStyle name="Percent 3 20 8" xfId="6897"/>
    <cellStyle name="Percent 3 20 9" xfId="6898"/>
    <cellStyle name="Percent 3 21" xfId="6899"/>
    <cellStyle name="Percent 3 21 2" xfId="6900"/>
    <cellStyle name="Percent 3 21 2 2" xfId="6901"/>
    <cellStyle name="Percent 3 21 2 3" xfId="6902"/>
    <cellStyle name="Percent 3 21 3" xfId="6903"/>
    <cellStyle name="Percent 3 21 3 2" xfId="6904"/>
    <cellStyle name="Percent 3 21 3 3" xfId="6905"/>
    <cellStyle name="Percent 3 21 4" xfId="6906"/>
    <cellStyle name="Percent 3 21 5" xfId="6907"/>
    <cellStyle name="Percent 3 21 6" xfId="6908"/>
    <cellStyle name="Percent 3 21 7" xfId="6909"/>
    <cellStyle name="Percent 3 21 8" xfId="6910"/>
    <cellStyle name="Percent 3 21 9" xfId="6911"/>
    <cellStyle name="Percent 3 22" xfId="6912"/>
    <cellStyle name="Percent 3 22 2" xfId="6913"/>
    <cellStyle name="Percent 3 22 2 2" xfId="6914"/>
    <cellStyle name="Percent 3 22 2 3" xfId="6915"/>
    <cellStyle name="Percent 3 22 3" xfId="6916"/>
    <cellStyle name="Percent 3 22 3 2" xfId="6917"/>
    <cellStyle name="Percent 3 22 3 3" xfId="6918"/>
    <cellStyle name="Percent 3 22 4" xfId="6919"/>
    <cellStyle name="Percent 3 22 5" xfId="6920"/>
    <cellStyle name="Percent 3 22 6" xfId="6921"/>
    <cellStyle name="Percent 3 22 7" xfId="6922"/>
    <cellStyle name="Percent 3 22 8" xfId="6923"/>
    <cellStyle name="Percent 3 22 9" xfId="6924"/>
    <cellStyle name="Percent 3 23" xfId="6925"/>
    <cellStyle name="Percent 3 23 2" xfId="6926"/>
    <cellStyle name="Percent 3 23 2 2" xfId="6927"/>
    <cellStyle name="Percent 3 23 2 3" xfId="6928"/>
    <cellStyle name="Percent 3 23 3" xfId="6929"/>
    <cellStyle name="Percent 3 23 3 2" xfId="6930"/>
    <cellStyle name="Percent 3 23 3 3" xfId="6931"/>
    <cellStyle name="Percent 3 23 4" xfId="6932"/>
    <cellStyle name="Percent 3 23 5" xfId="6933"/>
    <cellStyle name="Percent 3 23 6" xfId="6934"/>
    <cellStyle name="Percent 3 23 7" xfId="6935"/>
    <cellStyle name="Percent 3 23 8" xfId="6936"/>
    <cellStyle name="Percent 3 23 9" xfId="6937"/>
    <cellStyle name="Percent 3 24" xfId="6938"/>
    <cellStyle name="Percent 3 24 2" xfId="6939"/>
    <cellStyle name="Percent 3 24 2 2" xfId="6940"/>
    <cellStyle name="Percent 3 24 2 3" xfId="6941"/>
    <cellStyle name="Percent 3 24 3" xfId="6942"/>
    <cellStyle name="Percent 3 24 3 2" xfId="6943"/>
    <cellStyle name="Percent 3 24 3 3" xfId="6944"/>
    <cellStyle name="Percent 3 24 4" xfId="6945"/>
    <cellStyle name="Percent 3 24 5" xfId="6946"/>
    <cellStyle name="Percent 3 24 6" xfId="6947"/>
    <cellStyle name="Percent 3 24 7" xfId="6948"/>
    <cellStyle name="Percent 3 24 8" xfId="6949"/>
    <cellStyle name="Percent 3 24 9" xfId="6950"/>
    <cellStyle name="Percent 3 25" xfId="6951"/>
    <cellStyle name="Percent 3 25 2" xfId="6952"/>
    <cellStyle name="Percent 3 25 2 2" xfId="6953"/>
    <cellStyle name="Percent 3 25 2 3" xfId="6954"/>
    <cellStyle name="Percent 3 25 3" xfId="6955"/>
    <cellStyle name="Percent 3 25 3 2" xfId="6956"/>
    <cellStyle name="Percent 3 25 3 3" xfId="6957"/>
    <cellStyle name="Percent 3 25 4" xfId="6958"/>
    <cellStyle name="Percent 3 25 5" xfId="6959"/>
    <cellStyle name="Percent 3 25 6" xfId="6960"/>
    <cellStyle name="Percent 3 25 7" xfId="6961"/>
    <cellStyle name="Percent 3 25 8" xfId="6962"/>
    <cellStyle name="Percent 3 25 9" xfId="6963"/>
    <cellStyle name="Percent 3 26" xfId="6964"/>
    <cellStyle name="Percent 3 26 2" xfId="6965"/>
    <cellStyle name="Percent 3 26 2 2" xfId="6966"/>
    <cellStyle name="Percent 3 26 2 3" xfId="6967"/>
    <cellStyle name="Percent 3 26 3" xfId="6968"/>
    <cellStyle name="Percent 3 26 3 2" xfId="6969"/>
    <cellStyle name="Percent 3 26 3 3" xfId="6970"/>
    <cellStyle name="Percent 3 26 4" xfId="6971"/>
    <cellStyle name="Percent 3 26 5" xfId="6972"/>
    <cellStyle name="Percent 3 26 6" xfId="6973"/>
    <cellStyle name="Percent 3 26 7" xfId="6974"/>
    <cellStyle name="Percent 3 26 8" xfId="6975"/>
    <cellStyle name="Percent 3 26 9" xfId="6976"/>
    <cellStyle name="Percent 3 27" xfId="6977"/>
    <cellStyle name="Percent 3 27 2" xfId="6978"/>
    <cellStyle name="Percent 3 27 2 2" xfId="6979"/>
    <cellStyle name="Percent 3 27 2 3" xfId="6980"/>
    <cellStyle name="Percent 3 27 3" xfId="6981"/>
    <cellStyle name="Percent 3 27 3 2" xfId="6982"/>
    <cellStyle name="Percent 3 27 3 3" xfId="6983"/>
    <cellStyle name="Percent 3 27 4" xfId="6984"/>
    <cellStyle name="Percent 3 27 5" xfId="6985"/>
    <cellStyle name="Percent 3 27 6" xfId="6986"/>
    <cellStyle name="Percent 3 27 7" xfId="6987"/>
    <cellStyle name="Percent 3 27 8" xfId="6988"/>
    <cellStyle name="Percent 3 27 9" xfId="6989"/>
    <cellStyle name="Percent 3 28" xfId="6990"/>
    <cellStyle name="Percent 3 28 2" xfId="6991"/>
    <cellStyle name="Percent 3 28 2 2" xfId="6992"/>
    <cellStyle name="Percent 3 28 2 3" xfId="6993"/>
    <cellStyle name="Percent 3 28 3" xfId="6994"/>
    <cellStyle name="Percent 3 28 3 2" xfId="6995"/>
    <cellStyle name="Percent 3 28 3 3" xfId="6996"/>
    <cellStyle name="Percent 3 28 4" xfId="6997"/>
    <cellStyle name="Percent 3 28 5" xfId="6998"/>
    <cellStyle name="Percent 3 28 6" xfId="6999"/>
    <cellStyle name="Percent 3 28 7" xfId="7000"/>
    <cellStyle name="Percent 3 28 8" xfId="7001"/>
    <cellStyle name="Percent 3 28 9" xfId="7002"/>
    <cellStyle name="Percent 3 29" xfId="7003"/>
    <cellStyle name="Percent 3 29 2" xfId="7004"/>
    <cellStyle name="Percent 3 29 3" xfId="7005"/>
    <cellStyle name="Percent 3 29 4" xfId="7006"/>
    <cellStyle name="Percent 3 29 5" xfId="7007"/>
    <cellStyle name="Percent 3 29 6" xfId="7008"/>
    <cellStyle name="Percent 3 3" xfId="7009"/>
    <cellStyle name="Percent 3 3 10" xfId="7010"/>
    <cellStyle name="Percent 3 3 10 2" xfId="7011"/>
    <cellStyle name="Percent 3 3 10 2 2" xfId="7012"/>
    <cellStyle name="Percent 3 3 10 2 3" xfId="7013"/>
    <cellStyle name="Percent 3 3 10 3" xfId="7014"/>
    <cellStyle name="Percent 3 3 10 3 2" xfId="7015"/>
    <cellStyle name="Percent 3 3 10 3 3" xfId="7016"/>
    <cellStyle name="Percent 3 3 10 4" xfId="7017"/>
    <cellStyle name="Percent 3 3 10 5" xfId="7018"/>
    <cellStyle name="Percent 3 3 10 6" xfId="7019"/>
    <cellStyle name="Percent 3 3 10 7" xfId="7020"/>
    <cellStyle name="Percent 3 3 10 8" xfId="7021"/>
    <cellStyle name="Percent 3 3 10 9" xfId="7022"/>
    <cellStyle name="Percent 3 3 11" xfId="7023"/>
    <cellStyle name="Percent 3 3 11 2" xfId="7024"/>
    <cellStyle name="Percent 3 3 11 2 2" xfId="7025"/>
    <cellStyle name="Percent 3 3 11 2 3" xfId="7026"/>
    <cellStyle name="Percent 3 3 11 3" xfId="7027"/>
    <cellStyle name="Percent 3 3 11 3 2" xfId="7028"/>
    <cellStyle name="Percent 3 3 11 3 3" xfId="7029"/>
    <cellStyle name="Percent 3 3 11 4" xfId="7030"/>
    <cellStyle name="Percent 3 3 11 5" xfId="7031"/>
    <cellStyle name="Percent 3 3 11 6" xfId="7032"/>
    <cellStyle name="Percent 3 3 11 7" xfId="7033"/>
    <cellStyle name="Percent 3 3 11 8" xfId="7034"/>
    <cellStyle name="Percent 3 3 11 9" xfId="7035"/>
    <cellStyle name="Percent 3 3 12" xfId="7036"/>
    <cellStyle name="Percent 3 3 12 2" xfId="7037"/>
    <cellStyle name="Percent 3 3 12 2 2" xfId="7038"/>
    <cellStyle name="Percent 3 3 12 2 3" xfId="7039"/>
    <cellStyle name="Percent 3 3 12 3" xfId="7040"/>
    <cellStyle name="Percent 3 3 12 3 2" xfId="7041"/>
    <cellStyle name="Percent 3 3 12 3 3" xfId="7042"/>
    <cellStyle name="Percent 3 3 12 4" xfId="7043"/>
    <cellStyle name="Percent 3 3 12 5" xfId="7044"/>
    <cellStyle name="Percent 3 3 12 6" xfId="7045"/>
    <cellStyle name="Percent 3 3 12 7" xfId="7046"/>
    <cellStyle name="Percent 3 3 12 8" xfId="7047"/>
    <cellStyle name="Percent 3 3 12 9" xfId="7048"/>
    <cellStyle name="Percent 3 3 13" xfId="7049"/>
    <cellStyle name="Percent 3 3 13 2" xfId="7050"/>
    <cellStyle name="Percent 3 3 13 2 2" xfId="7051"/>
    <cellStyle name="Percent 3 3 13 2 3" xfId="7052"/>
    <cellStyle name="Percent 3 3 13 3" xfId="7053"/>
    <cellStyle name="Percent 3 3 13 3 2" xfId="7054"/>
    <cellStyle name="Percent 3 3 13 3 3" xfId="7055"/>
    <cellStyle name="Percent 3 3 13 4" xfId="7056"/>
    <cellStyle name="Percent 3 3 13 5" xfId="7057"/>
    <cellStyle name="Percent 3 3 13 6" xfId="7058"/>
    <cellStyle name="Percent 3 3 13 7" xfId="7059"/>
    <cellStyle name="Percent 3 3 13 8" xfId="7060"/>
    <cellStyle name="Percent 3 3 13 9" xfId="7061"/>
    <cellStyle name="Percent 3 3 14" xfId="7062"/>
    <cellStyle name="Percent 3 3 14 2" xfId="7063"/>
    <cellStyle name="Percent 3 3 14 2 2" xfId="7064"/>
    <cellStyle name="Percent 3 3 14 2 3" xfId="7065"/>
    <cellStyle name="Percent 3 3 14 3" xfId="7066"/>
    <cellStyle name="Percent 3 3 14 3 2" xfId="7067"/>
    <cellStyle name="Percent 3 3 14 3 3" xfId="7068"/>
    <cellStyle name="Percent 3 3 14 4" xfId="7069"/>
    <cellStyle name="Percent 3 3 14 5" xfId="7070"/>
    <cellStyle name="Percent 3 3 14 6" xfId="7071"/>
    <cellStyle name="Percent 3 3 14 7" xfId="7072"/>
    <cellStyle name="Percent 3 3 14 8" xfId="7073"/>
    <cellStyle name="Percent 3 3 14 9" xfId="7074"/>
    <cellStyle name="Percent 3 3 15" xfId="7075"/>
    <cellStyle name="Percent 3 3 15 2" xfId="7076"/>
    <cellStyle name="Percent 3 3 15 2 2" xfId="7077"/>
    <cellStyle name="Percent 3 3 15 2 3" xfId="7078"/>
    <cellStyle name="Percent 3 3 15 3" xfId="7079"/>
    <cellStyle name="Percent 3 3 15 3 2" xfId="7080"/>
    <cellStyle name="Percent 3 3 15 3 3" xfId="7081"/>
    <cellStyle name="Percent 3 3 15 4" xfId="7082"/>
    <cellStyle name="Percent 3 3 15 5" xfId="7083"/>
    <cellStyle name="Percent 3 3 15 6" xfId="7084"/>
    <cellStyle name="Percent 3 3 15 7" xfId="7085"/>
    <cellStyle name="Percent 3 3 15 8" xfId="7086"/>
    <cellStyle name="Percent 3 3 15 9" xfId="7087"/>
    <cellStyle name="Percent 3 3 16" xfId="7088"/>
    <cellStyle name="Percent 3 3 16 2" xfId="7089"/>
    <cellStyle name="Percent 3 3 16 3" xfId="7090"/>
    <cellStyle name="Percent 3 3 17" xfId="7091"/>
    <cellStyle name="Percent 3 3 17 2" xfId="7092"/>
    <cellStyle name="Percent 3 3 17 3" xfId="7093"/>
    <cellStyle name="Percent 3 3 18" xfId="7094"/>
    <cellStyle name="Percent 3 3 19" xfId="7095"/>
    <cellStyle name="Percent 3 3 2" xfId="7096"/>
    <cellStyle name="Percent 3 3 2 2" xfId="7097"/>
    <cellStyle name="Percent 3 3 2 2 2" xfId="7098"/>
    <cellStyle name="Percent 3 3 2 2 3" xfId="7099"/>
    <cellStyle name="Percent 3 3 2 3" xfId="7100"/>
    <cellStyle name="Percent 3 3 2 3 2" xfId="7101"/>
    <cellStyle name="Percent 3 3 2 3 3" xfId="7102"/>
    <cellStyle name="Percent 3 3 2 4" xfId="7103"/>
    <cellStyle name="Percent 3 3 2 5" xfId="7104"/>
    <cellStyle name="Percent 3 3 2 6" xfId="7105"/>
    <cellStyle name="Percent 3 3 2 7" xfId="7106"/>
    <cellStyle name="Percent 3 3 2 8" xfId="7107"/>
    <cellStyle name="Percent 3 3 2 9" xfId="7108"/>
    <cellStyle name="Percent 3 3 20" xfId="7109"/>
    <cellStyle name="Percent 3 3 21" xfId="7110"/>
    <cellStyle name="Percent 3 3 22" xfId="7111"/>
    <cellStyle name="Percent 3 3 23" xfId="7112"/>
    <cellStyle name="Percent 3 3 3" xfId="7113"/>
    <cellStyle name="Percent 3 3 3 10" xfId="7114"/>
    <cellStyle name="Percent 3 3 3 11" xfId="7115"/>
    <cellStyle name="Percent 3 3 3 2" xfId="7116"/>
    <cellStyle name="Percent 3 3 3 2 2" xfId="7117"/>
    <cellStyle name="Percent 3 3 3 2 2 2" xfId="7118"/>
    <cellStyle name="Percent 3 3 3 2 3" xfId="7119"/>
    <cellStyle name="Percent 3 3 3 2 4" xfId="7120"/>
    <cellStyle name="Percent 3 3 3 2 5" xfId="7121"/>
    <cellStyle name="Percent 3 3 3 2 6" xfId="7122"/>
    <cellStyle name="Percent 3 3 3 2 7" xfId="7123"/>
    <cellStyle name="Percent 3 3 3 2 8" xfId="7124"/>
    <cellStyle name="Percent 3 3 3 2 9" xfId="7125"/>
    <cellStyle name="Percent 3 3 3 3" xfId="7126"/>
    <cellStyle name="Percent 3 3 3 3 10" xfId="7127"/>
    <cellStyle name="Percent 3 3 3 3 2" xfId="7128"/>
    <cellStyle name="Percent 3 3 3 3 2 2" xfId="7129"/>
    <cellStyle name="Percent 3 3 3 3 2 3" xfId="7130"/>
    <cellStyle name="Percent 3 3 3 3 2 4" xfId="7131"/>
    <cellStyle name="Percent 3 3 3 3 2 5" xfId="7132"/>
    <cellStyle name="Percent 3 3 3 3 2 6" xfId="7133"/>
    <cellStyle name="Percent 3 3 3 3 3" xfId="7134"/>
    <cellStyle name="Percent 3 3 3 3 3 2" xfId="7135"/>
    <cellStyle name="Percent 3 3 3 3 3 3" xfId="7136"/>
    <cellStyle name="Percent 3 3 3 3 3 4" xfId="7137"/>
    <cellStyle name="Percent 3 3 3 3 3 5" xfId="7138"/>
    <cellStyle name="Percent 3 3 3 3 3 6" xfId="7139"/>
    <cellStyle name="Percent 3 3 3 3 4" xfId="7140"/>
    <cellStyle name="Percent 3 3 3 3 4 2" xfId="7141"/>
    <cellStyle name="Percent 3 3 3 3 4 2 2" xfId="7142"/>
    <cellStyle name="Percent 3 3 3 3 4 2 3" xfId="7143"/>
    <cellStyle name="Percent 3 3 3 3 4 2 4" xfId="7144"/>
    <cellStyle name="Percent 3 3 3 3 4 2 5" xfId="7145"/>
    <cellStyle name="Percent 3 3 3 3 4 2 6" xfId="7146"/>
    <cellStyle name="Percent 3 3 3 3 4 3" xfId="7147"/>
    <cellStyle name="Percent 3 3 3 3 4 4" xfId="7148"/>
    <cellStyle name="Percent 3 3 3 3 4 5" xfId="7149"/>
    <cellStyle name="Percent 3 3 3 3 4 6" xfId="7150"/>
    <cellStyle name="Percent 3 3 3 3 4 7" xfId="7151"/>
    <cellStyle name="Percent 3 3 3 3 5" xfId="7152"/>
    <cellStyle name="Percent 3 3 3 3 6" xfId="7153"/>
    <cellStyle name="Percent 3 3 3 3 7" xfId="7154"/>
    <cellStyle name="Percent 3 3 3 3 8" xfId="7155"/>
    <cellStyle name="Percent 3 3 3 3 9" xfId="7156"/>
    <cellStyle name="Percent 3 3 3 4" xfId="7157"/>
    <cellStyle name="Percent 3 3 3 4 2" xfId="7158"/>
    <cellStyle name="Percent 3 3 3 5" xfId="7159"/>
    <cellStyle name="Percent 3 3 3 6" xfId="7160"/>
    <cellStyle name="Percent 3 3 3 7" xfId="7161"/>
    <cellStyle name="Percent 3 3 3 8" xfId="7162"/>
    <cellStyle name="Percent 3 3 3 9" xfId="7163"/>
    <cellStyle name="Percent 3 3 4" xfId="7164"/>
    <cellStyle name="Percent 3 3 4 2" xfId="7165"/>
    <cellStyle name="Percent 3 3 4 2 2" xfId="7166"/>
    <cellStyle name="Percent 3 3 4 2 3" xfId="7167"/>
    <cellStyle name="Percent 3 3 4 2 4" xfId="7168"/>
    <cellStyle name="Percent 3 3 4 2 5" xfId="7169"/>
    <cellStyle name="Percent 3 3 4 2 6" xfId="7170"/>
    <cellStyle name="Percent 3 3 4 2 7" xfId="7171"/>
    <cellStyle name="Percent 3 3 4 3" xfId="7172"/>
    <cellStyle name="Percent 3 3 4 3 2" xfId="7173"/>
    <cellStyle name="Percent 3 3 4 3 3" xfId="7174"/>
    <cellStyle name="Percent 3 3 4 4" xfId="7175"/>
    <cellStyle name="Percent 3 3 4 5" xfId="7176"/>
    <cellStyle name="Percent 3 3 4 6" xfId="7177"/>
    <cellStyle name="Percent 3 3 4 7" xfId="7178"/>
    <cellStyle name="Percent 3 3 4 8" xfId="7179"/>
    <cellStyle name="Percent 3 3 4 9" xfId="7180"/>
    <cellStyle name="Percent 3 3 5" xfId="7181"/>
    <cellStyle name="Percent 3 3 5 10" xfId="7182"/>
    <cellStyle name="Percent 3 3 5 11" xfId="7183"/>
    <cellStyle name="Percent 3 3 5 2" xfId="7184"/>
    <cellStyle name="Percent 3 3 5 2 2" xfId="7185"/>
    <cellStyle name="Percent 3 3 5 2 2 2" xfId="7186"/>
    <cellStyle name="Percent 3 3 5 2 2 3" xfId="7187"/>
    <cellStyle name="Percent 3 3 5 2 3" xfId="7188"/>
    <cellStyle name="Percent 3 3 5 2 3 2" xfId="7189"/>
    <cellStyle name="Percent 3 3 5 2 3 3" xfId="7190"/>
    <cellStyle name="Percent 3 3 5 2 4" xfId="7191"/>
    <cellStyle name="Percent 3 3 5 2 5" xfId="7192"/>
    <cellStyle name="Percent 3 3 5 3" xfId="7193"/>
    <cellStyle name="Percent 3 3 5 3 2" xfId="7194"/>
    <cellStyle name="Percent 3 3 5 3 2 2" xfId="7195"/>
    <cellStyle name="Percent 3 3 5 3 2 3" xfId="7196"/>
    <cellStyle name="Percent 3 3 5 3 3" xfId="7197"/>
    <cellStyle name="Percent 3 3 5 3 3 2" xfId="7198"/>
    <cellStyle name="Percent 3 3 5 3 3 3" xfId="7199"/>
    <cellStyle name="Percent 3 3 5 3 4" xfId="7200"/>
    <cellStyle name="Percent 3 3 5 3 5" xfId="7201"/>
    <cellStyle name="Percent 3 3 5 4" xfId="7202"/>
    <cellStyle name="Percent 3 3 5 4 2" xfId="7203"/>
    <cellStyle name="Percent 3 3 5 4 3" xfId="7204"/>
    <cellStyle name="Percent 3 3 5 5" xfId="7205"/>
    <cellStyle name="Percent 3 3 5 5 2" xfId="7206"/>
    <cellStyle name="Percent 3 3 5 5 3" xfId="7207"/>
    <cellStyle name="Percent 3 3 5 6" xfId="7208"/>
    <cellStyle name="Percent 3 3 5 7" xfId="7209"/>
    <cellStyle name="Percent 3 3 5 8" xfId="7210"/>
    <cellStyle name="Percent 3 3 5 9" xfId="7211"/>
    <cellStyle name="Percent 3 3 6" xfId="7212"/>
    <cellStyle name="Percent 3 3 6 10" xfId="7213"/>
    <cellStyle name="Percent 3 3 6 11" xfId="7214"/>
    <cellStyle name="Percent 3 3 6 2" xfId="7215"/>
    <cellStyle name="Percent 3 3 6 2 2" xfId="7216"/>
    <cellStyle name="Percent 3 3 6 2 2 2" xfId="7217"/>
    <cellStyle name="Percent 3 3 6 2 2 3" xfId="7218"/>
    <cellStyle name="Percent 3 3 6 2 3" xfId="7219"/>
    <cellStyle name="Percent 3 3 6 2 3 2" xfId="7220"/>
    <cellStyle name="Percent 3 3 6 2 3 3" xfId="7221"/>
    <cellStyle name="Percent 3 3 6 2 4" xfId="7222"/>
    <cellStyle name="Percent 3 3 6 2 5" xfId="7223"/>
    <cellStyle name="Percent 3 3 6 2 6" xfId="7224"/>
    <cellStyle name="Percent 3 3 6 2 7" xfId="7225"/>
    <cellStyle name="Percent 3 3 6 2 8" xfId="7226"/>
    <cellStyle name="Percent 3 3 6 3" xfId="7227"/>
    <cellStyle name="Percent 3 3 6 3 2" xfId="7228"/>
    <cellStyle name="Percent 3 3 6 3 2 2" xfId="7229"/>
    <cellStyle name="Percent 3 3 6 3 2 3" xfId="7230"/>
    <cellStyle name="Percent 3 3 6 3 3" xfId="7231"/>
    <cellStyle name="Percent 3 3 6 3 3 2" xfId="7232"/>
    <cellStyle name="Percent 3 3 6 3 3 3" xfId="7233"/>
    <cellStyle name="Percent 3 3 6 3 4" xfId="7234"/>
    <cellStyle name="Percent 3 3 6 3 5" xfId="7235"/>
    <cellStyle name="Percent 3 3 6 4" xfId="7236"/>
    <cellStyle name="Percent 3 3 6 4 2" xfId="7237"/>
    <cellStyle name="Percent 3 3 6 4 3" xfId="7238"/>
    <cellStyle name="Percent 3 3 6 5" xfId="7239"/>
    <cellStyle name="Percent 3 3 6 5 2" xfId="7240"/>
    <cellStyle name="Percent 3 3 6 5 3" xfId="7241"/>
    <cellStyle name="Percent 3 3 6 6" xfId="7242"/>
    <cellStyle name="Percent 3 3 6 7" xfId="7243"/>
    <cellStyle name="Percent 3 3 6 8" xfId="7244"/>
    <cellStyle name="Percent 3 3 6 9" xfId="7245"/>
    <cellStyle name="Percent 3 3 7" xfId="7246"/>
    <cellStyle name="Percent 3 3 7 10" xfId="7247"/>
    <cellStyle name="Percent 3 3 7 11" xfId="7248"/>
    <cellStyle name="Percent 3 3 7 2" xfId="7249"/>
    <cellStyle name="Percent 3 3 7 2 2" xfId="7250"/>
    <cellStyle name="Percent 3 3 7 2 2 2" xfId="7251"/>
    <cellStyle name="Percent 3 3 7 2 2 3" xfId="7252"/>
    <cellStyle name="Percent 3 3 7 2 3" xfId="7253"/>
    <cellStyle name="Percent 3 3 7 2 3 2" xfId="7254"/>
    <cellStyle name="Percent 3 3 7 2 3 3" xfId="7255"/>
    <cellStyle name="Percent 3 3 7 2 4" xfId="7256"/>
    <cellStyle name="Percent 3 3 7 2 5" xfId="7257"/>
    <cellStyle name="Percent 3 3 7 3" xfId="7258"/>
    <cellStyle name="Percent 3 3 7 3 2" xfId="7259"/>
    <cellStyle name="Percent 3 3 7 3 2 2" xfId="7260"/>
    <cellStyle name="Percent 3 3 7 3 2 3" xfId="7261"/>
    <cellStyle name="Percent 3 3 7 3 3" xfId="7262"/>
    <cellStyle name="Percent 3 3 7 3 3 2" xfId="7263"/>
    <cellStyle name="Percent 3 3 7 3 3 3" xfId="7264"/>
    <cellStyle name="Percent 3 3 7 3 4" xfId="7265"/>
    <cellStyle name="Percent 3 3 7 3 5" xfId="7266"/>
    <cellStyle name="Percent 3 3 7 4" xfId="7267"/>
    <cellStyle name="Percent 3 3 7 4 2" xfId="7268"/>
    <cellStyle name="Percent 3 3 7 4 3" xfId="7269"/>
    <cellStyle name="Percent 3 3 7 5" xfId="7270"/>
    <cellStyle name="Percent 3 3 7 5 2" xfId="7271"/>
    <cellStyle name="Percent 3 3 7 5 3" xfId="7272"/>
    <cellStyle name="Percent 3 3 7 6" xfId="7273"/>
    <cellStyle name="Percent 3 3 7 7" xfId="7274"/>
    <cellStyle name="Percent 3 3 7 8" xfId="7275"/>
    <cellStyle name="Percent 3 3 7 9" xfId="7276"/>
    <cellStyle name="Percent 3 3 8" xfId="7277"/>
    <cellStyle name="Percent 3 3 8 10" xfId="7278"/>
    <cellStyle name="Percent 3 3 8 11" xfId="7279"/>
    <cellStyle name="Percent 3 3 8 2" xfId="7280"/>
    <cellStyle name="Percent 3 3 8 2 2" xfId="7281"/>
    <cellStyle name="Percent 3 3 8 2 2 2" xfId="7282"/>
    <cellStyle name="Percent 3 3 8 2 2 3" xfId="7283"/>
    <cellStyle name="Percent 3 3 8 2 3" xfId="7284"/>
    <cellStyle name="Percent 3 3 8 2 3 2" xfId="7285"/>
    <cellStyle name="Percent 3 3 8 2 3 3" xfId="7286"/>
    <cellStyle name="Percent 3 3 8 2 4" xfId="7287"/>
    <cellStyle name="Percent 3 3 8 2 5" xfId="7288"/>
    <cellStyle name="Percent 3 3 8 3" xfId="7289"/>
    <cellStyle name="Percent 3 3 8 3 2" xfId="7290"/>
    <cellStyle name="Percent 3 3 8 3 2 2" xfId="7291"/>
    <cellStyle name="Percent 3 3 8 3 2 3" xfId="7292"/>
    <cellStyle name="Percent 3 3 8 3 3" xfId="7293"/>
    <cellStyle name="Percent 3 3 8 3 3 2" xfId="7294"/>
    <cellStyle name="Percent 3 3 8 3 3 3" xfId="7295"/>
    <cellStyle name="Percent 3 3 8 3 4" xfId="7296"/>
    <cellStyle name="Percent 3 3 8 3 5" xfId="7297"/>
    <cellStyle name="Percent 3 3 8 4" xfId="7298"/>
    <cellStyle name="Percent 3 3 8 4 2" xfId="7299"/>
    <cellStyle name="Percent 3 3 8 4 3" xfId="7300"/>
    <cellStyle name="Percent 3 3 8 5" xfId="7301"/>
    <cellStyle name="Percent 3 3 8 5 2" xfId="7302"/>
    <cellStyle name="Percent 3 3 8 5 3" xfId="7303"/>
    <cellStyle name="Percent 3 3 8 6" xfId="7304"/>
    <cellStyle name="Percent 3 3 8 7" xfId="7305"/>
    <cellStyle name="Percent 3 3 8 8" xfId="7306"/>
    <cellStyle name="Percent 3 3 8 9" xfId="7307"/>
    <cellStyle name="Percent 3 3 9" xfId="7308"/>
    <cellStyle name="Percent 3 3 9 10" xfId="7309"/>
    <cellStyle name="Percent 3 3 9 11" xfId="7310"/>
    <cellStyle name="Percent 3 3 9 2" xfId="7311"/>
    <cellStyle name="Percent 3 3 9 2 2" xfId="7312"/>
    <cellStyle name="Percent 3 3 9 2 2 2" xfId="7313"/>
    <cellStyle name="Percent 3 3 9 2 2 3" xfId="7314"/>
    <cellStyle name="Percent 3 3 9 2 3" xfId="7315"/>
    <cellStyle name="Percent 3 3 9 2 3 2" xfId="7316"/>
    <cellStyle name="Percent 3 3 9 2 3 3" xfId="7317"/>
    <cellStyle name="Percent 3 3 9 2 4" xfId="7318"/>
    <cellStyle name="Percent 3 3 9 2 5" xfId="7319"/>
    <cellStyle name="Percent 3 3 9 3" xfId="7320"/>
    <cellStyle name="Percent 3 3 9 3 2" xfId="7321"/>
    <cellStyle name="Percent 3 3 9 3 2 2" xfId="7322"/>
    <cellStyle name="Percent 3 3 9 3 2 3" xfId="7323"/>
    <cellStyle name="Percent 3 3 9 3 3" xfId="7324"/>
    <cellStyle name="Percent 3 3 9 3 3 2" xfId="7325"/>
    <cellStyle name="Percent 3 3 9 3 3 3" xfId="7326"/>
    <cellStyle name="Percent 3 3 9 3 4" xfId="7327"/>
    <cellStyle name="Percent 3 3 9 3 5" xfId="7328"/>
    <cellStyle name="Percent 3 3 9 4" xfId="7329"/>
    <cellStyle name="Percent 3 3 9 4 2" xfId="7330"/>
    <cellStyle name="Percent 3 3 9 4 3" xfId="7331"/>
    <cellStyle name="Percent 3 3 9 5" xfId="7332"/>
    <cellStyle name="Percent 3 3 9 5 2" xfId="7333"/>
    <cellStyle name="Percent 3 3 9 5 3" xfId="7334"/>
    <cellStyle name="Percent 3 3 9 6" xfId="7335"/>
    <cellStyle name="Percent 3 3 9 7" xfId="7336"/>
    <cellStyle name="Percent 3 3 9 8" xfId="7337"/>
    <cellStyle name="Percent 3 3 9 9" xfId="7338"/>
    <cellStyle name="Percent 3 30" xfId="7339"/>
    <cellStyle name="Percent 3 30 2" xfId="7340"/>
    <cellStyle name="Percent 3 30 3" xfId="7341"/>
    <cellStyle name="Percent 3 30 4" xfId="7342"/>
    <cellStyle name="Percent 3 30 5" xfId="7343"/>
    <cellStyle name="Percent 3 30 6" xfId="7344"/>
    <cellStyle name="Percent 3 31" xfId="7345"/>
    <cellStyle name="Percent 3 31 2" xfId="7346"/>
    <cellStyle name="Percent 3 32" xfId="7347"/>
    <cellStyle name="Percent 3 33" xfId="7348"/>
    <cellStyle name="Percent 3 34" xfId="7349"/>
    <cellStyle name="Percent 3 35" xfId="7350"/>
    <cellStyle name="Percent 3 36" xfId="7351"/>
    <cellStyle name="Percent 3 37" xfId="7352"/>
    <cellStyle name="Percent 3 38" xfId="7353"/>
    <cellStyle name="Percent 3 39" xfId="7354"/>
    <cellStyle name="Percent 3 4" xfId="7355"/>
    <cellStyle name="Percent 3 4 10" xfId="7356"/>
    <cellStyle name="Percent 3 4 10 10" xfId="7357"/>
    <cellStyle name="Percent 3 4 10 11" xfId="7358"/>
    <cellStyle name="Percent 3 4 10 2" xfId="7359"/>
    <cellStyle name="Percent 3 4 10 2 2" xfId="7360"/>
    <cellStyle name="Percent 3 4 10 2 2 2" xfId="7361"/>
    <cellStyle name="Percent 3 4 10 2 2 3" xfId="7362"/>
    <cellStyle name="Percent 3 4 10 2 3" xfId="7363"/>
    <cellStyle name="Percent 3 4 10 2 3 2" xfId="7364"/>
    <cellStyle name="Percent 3 4 10 2 3 3" xfId="7365"/>
    <cellStyle name="Percent 3 4 10 2 4" xfId="7366"/>
    <cellStyle name="Percent 3 4 10 2 5" xfId="7367"/>
    <cellStyle name="Percent 3 4 10 2 6" xfId="7368"/>
    <cellStyle name="Percent 3 4 10 3" xfId="7369"/>
    <cellStyle name="Percent 3 4 10 3 2" xfId="7370"/>
    <cellStyle name="Percent 3 4 10 3 2 2" xfId="7371"/>
    <cellStyle name="Percent 3 4 10 3 2 3" xfId="7372"/>
    <cellStyle name="Percent 3 4 10 3 3" xfId="7373"/>
    <cellStyle name="Percent 3 4 10 3 3 2" xfId="7374"/>
    <cellStyle name="Percent 3 4 10 3 3 3" xfId="7375"/>
    <cellStyle name="Percent 3 4 10 3 4" xfId="7376"/>
    <cellStyle name="Percent 3 4 10 3 5" xfId="7377"/>
    <cellStyle name="Percent 3 4 10 4" xfId="7378"/>
    <cellStyle name="Percent 3 4 10 4 2" xfId="7379"/>
    <cellStyle name="Percent 3 4 10 4 3" xfId="7380"/>
    <cellStyle name="Percent 3 4 10 5" xfId="7381"/>
    <cellStyle name="Percent 3 4 10 5 2" xfId="7382"/>
    <cellStyle name="Percent 3 4 10 5 3" xfId="7383"/>
    <cellStyle name="Percent 3 4 10 6" xfId="7384"/>
    <cellStyle name="Percent 3 4 10 7" xfId="7385"/>
    <cellStyle name="Percent 3 4 10 8" xfId="7386"/>
    <cellStyle name="Percent 3 4 10 9" xfId="7387"/>
    <cellStyle name="Percent 3 4 11" xfId="7388"/>
    <cellStyle name="Percent 3 4 11 10" xfId="7389"/>
    <cellStyle name="Percent 3 4 11 11" xfId="7390"/>
    <cellStyle name="Percent 3 4 11 2" xfId="7391"/>
    <cellStyle name="Percent 3 4 11 2 2" xfId="7392"/>
    <cellStyle name="Percent 3 4 11 2 2 2" xfId="7393"/>
    <cellStyle name="Percent 3 4 11 2 2 3" xfId="7394"/>
    <cellStyle name="Percent 3 4 11 2 3" xfId="7395"/>
    <cellStyle name="Percent 3 4 11 2 3 2" xfId="7396"/>
    <cellStyle name="Percent 3 4 11 2 3 3" xfId="7397"/>
    <cellStyle name="Percent 3 4 11 2 4" xfId="7398"/>
    <cellStyle name="Percent 3 4 11 2 5" xfId="7399"/>
    <cellStyle name="Percent 3 4 11 2 6" xfId="7400"/>
    <cellStyle name="Percent 3 4 11 3" xfId="7401"/>
    <cellStyle name="Percent 3 4 11 3 2" xfId="7402"/>
    <cellStyle name="Percent 3 4 11 3 2 2" xfId="7403"/>
    <cellStyle name="Percent 3 4 11 3 2 3" xfId="7404"/>
    <cellStyle name="Percent 3 4 11 3 3" xfId="7405"/>
    <cellStyle name="Percent 3 4 11 3 3 2" xfId="7406"/>
    <cellStyle name="Percent 3 4 11 3 3 3" xfId="7407"/>
    <cellStyle name="Percent 3 4 11 3 4" xfId="7408"/>
    <cellStyle name="Percent 3 4 11 3 5" xfId="7409"/>
    <cellStyle name="Percent 3 4 11 4" xfId="7410"/>
    <cellStyle name="Percent 3 4 11 4 2" xfId="7411"/>
    <cellStyle name="Percent 3 4 11 4 3" xfId="7412"/>
    <cellStyle name="Percent 3 4 11 5" xfId="7413"/>
    <cellStyle name="Percent 3 4 11 5 2" xfId="7414"/>
    <cellStyle name="Percent 3 4 11 5 3" xfId="7415"/>
    <cellStyle name="Percent 3 4 11 6" xfId="7416"/>
    <cellStyle name="Percent 3 4 11 7" xfId="7417"/>
    <cellStyle name="Percent 3 4 11 8" xfId="7418"/>
    <cellStyle name="Percent 3 4 11 9" xfId="7419"/>
    <cellStyle name="Percent 3 4 12" xfId="7420"/>
    <cellStyle name="Percent 3 4 12 10" xfId="7421"/>
    <cellStyle name="Percent 3 4 12 11" xfId="7422"/>
    <cellStyle name="Percent 3 4 12 2" xfId="7423"/>
    <cellStyle name="Percent 3 4 12 2 2" xfId="7424"/>
    <cellStyle name="Percent 3 4 12 2 2 2" xfId="7425"/>
    <cellStyle name="Percent 3 4 12 2 2 3" xfId="7426"/>
    <cellStyle name="Percent 3 4 12 2 3" xfId="7427"/>
    <cellStyle name="Percent 3 4 12 2 3 2" xfId="7428"/>
    <cellStyle name="Percent 3 4 12 2 3 3" xfId="7429"/>
    <cellStyle name="Percent 3 4 12 2 4" xfId="7430"/>
    <cellStyle name="Percent 3 4 12 2 5" xfId="7431"/>
    <cellStyle name="Percent 3 4 12 2 6" xfId="7432"/>
    <cellStyle name="Percent 3 4 12 3" xfId="7433"/>
    <cellStyle name="Percent 3 4 12 3 2" xfId="7434"/>
    <cellStyle name="Percent 3 4 12 3 2 2" xfId="7435"/>
    <cellStyle name="Percent 3 4 12 3 2 3" xfId="7436"/>
    <cellStyle name="Percent 3 4 12 3 3" xfId="7437"/>
    <cellStyle name="Percent 3 4 12 3 3 2" xfId="7438"/>
    <cellStyle name="Percent 3 4 12 3 3 3" xfId="7439"/>
    <cellStyle name="Percent 3 4 12 3 4" xfId="7440"/>
    <cellStyle name="Percent 3 4 12 3 5" xfId="7441"/>
    <cellStyle name="Percent 3 4 12 4" xfId="7442"/>
    <cellStyle name="Percent 3 4 12 4 2" xfId="7443"/>
    <cellStyle name="Percent 3 4 12 4 3" xfId="7444"/>
    <cellStyle name="Percent 3 4 12 5" xfId="7445"/>
    <cellStyle name="Percent 3 4 12 5 2" xfId="7446"/>
    <cellStyle name="Percent 3 4 12 5 3" xfId="7447"/>
    <cellStyle name="Percent 3 4 12 6" xfId="7448"/>
    <cellStyle name="Percent 3 4 12 7" xfId="7449"/>
    <cellStyle name="Percent 3 4 12 8" xfId="7450"/>
    <cellStyle name="Percent 3 4 12 9" xfId="7451"/>
    <cellStyle name="Percent 3 4 13" xfId="7452"/>
    <cellStyle name="Percent 3 4 13 10" xfId="7453"/>
    <cellStyle name="Percent 3 4 13 11" xfId="7454"/>
    <cellStyle name="Percent 3 4 13 2" xfId="7455"/>
    <cellStyle name="Percent 3 4 13 2 2" xfId="7456"/>
    <cellStyle name="Percent 3 4 13 2 2 2" xfId="7457"/>
    <cellStyle name="Percent 3 4 13 2 2 3" xfId="7458"/>
    <cellStyle name="Percent 3 4 13 2 3" xfId="7459"/>
    <cellStyle name="Percent 3 4 13 2 3 2" xfId="7460"/>
    <cellStyle name="Percent 3 4 13 2 3 3" xfId="7461"/>
    <cellStyle name="Percent 3 4 13 2 4" xfId="7462"/>
    <cellStyle name="Percent 3 4 13 2 5" xfId="7463"/>
    <cellStyle name="Percent 3 4 13 2 6" xfId="7464"/>
    <cellStyle name="Percent 3 4 13 3" xfId="7465"/>
    <cellStyle name="Percent 3 4 13 3 2" xfId="7466"/>
    <cellStyle name="Percent 3 4 13 3 2 2" xfId="7467"/>
    <cellStyle name="Percent 3 4 13 3 2 3" xfId="7468"/>
    <cellStyle name="Percent 3 4 13 3 3" xfId="7469"/>
    <cellStyle name="Percent 3 4 13 3 3 2" xfId="7470"/>
    <cellStyle name="Percent 3 4 13 3 3 3" xfId="7471"/>
    <cellStyle name="Percent 3 4 13 3 4" xfId="7472"/>
    <cellStyle name="Percent 3 4 13 3 5" xfId="7473"/>
    <cellStyle name="Percent 3 4 13 4" xfId="7474"/>
    <cellStyle name="Percent 3 4 13 4 2" xfId="7475"/>
    <cellStyle name="Percent 3 4 13 4 3" xfId="7476"/>
    <cellStyle name="Percent 3 4 13 5" xfId="7477"/>
    <cellStyle name="Percent 3 4 13 5 2" xfId="7478"/>
    <cellStyle name="Percent 3 4 13 5 3" xfId="7479"/>
    <cellStyle name="Percent 3 4 13 6" xfId="7480"/>
    <cellStyle name="Percent 3 4 13 7" xfId="7481"/>
    <cellStyle name="Percent 3 4 13 8" xfId="7482"/>
    <cellStyle name="Percent 3 4 13 9" xfId="7483"/>
    <cellStyle name="Percent 3 4 14" xfId="7484"/>
    <cellStyle name="Percent 3 4 14 10" xfId="7485"/>
    <cellStyle name="Percent 3 4 14 11" xfId="7486"/>
    <cellStyle name="Percent 3 4 14 2" xfId="7487"/>
    <cellStyle name="Percent 3 4 14 2 2" xfId="7488"/>
    <cellStyle name="Percent 3 4 14 2 2 2" xfId="7489"/>
    <cellStyle name="Percent 3 4 14 2 2 3" xfId="7490"/>
    <cellStyle name="Percent 3 4 14 2 3" xfId="7491"/>
    <cellStyle name="Percent 3 4 14 2 3 2" xfId="7492"/>
    <cellStyle name="Percent 3 4 14 2 3 3" xfId="7493"/>
    <cellStyle name="Percent 3 4 14 2 4" xfId="7494"/>
    <cellStyle name="Percent 3 4 14 2 5" xfId="7495"/>
    <cellStyle name="Percent 3 4 14 2 6" xfId="7496"/>
    <cellStyle name="Percent 3 4 14 3" xfId="7497"/>
    <cellStyle name="Percent 3 4 14 3 2" xfId="7498"/>
    <cellStyle name="Percent 3 4 14 3 2 2" xfId="7499"/>
    <cellStyle name="Percent 3 4 14 3 2 3" xfId="7500"/>
    <cellStyle name="Percent 3 4 14 3 3" xfId="7501"/>
    <cellStyle name="Percent 3 4 14 3 3 2" xfId="7502"/>
    <cellStyle name="Percent 3 4 14 3 3 3" xfId="7503"/>
    <cellStyle name="Percent 3 4 14 3 4" xfId="7504"/>
    <cellStyle name="Percent 3 4 14 3 5" xfId="7505"/>
    <cellStyle name="Percent 3 4 14 4" xfId="7506"/>
    <cellStyle name="Percent 3 4 14 4 2" xfId="7507"/>
    <cellStyle name="Percent 3 4 14 4 3" xfId="7508"/>
    <cellStyle name="Percent 3 4 14 5" xfId="7509"/>
    <cellStyle name="Percent 3 4 14 5 2" xfId="7510"/>
    <cellStyle name="Percent 3 4 14 5 3" xfId="7511"/>
    <cellStyle name="Percent 3 4 14 6" xfId="7512"/>
    <cellStyle name="Percent 3 4 14 7" xfId="7513"/>
    <cellStyle name="Percent 3 4 14 8" xfId="7514"/>
    <cellStyle name="Percent 3 4 14 9" xfId="7515"/>
    <cellStyle name="Percent 3 4 15" xfId="7516"/>
    <cellStyle name="Percent 3 4 15 10" xfId="7517"/>
    <cellStyle name="Percent 3 4 15 11" xfId="7518"/>
    <cellStyle name="Percent 3 4 15 2" xfId="7519"/>
    <cellStyle name="Percent 3 4 15 2 2" xfId="7520"/>
    <cellStyle name="Percent 3 4 15 2 2 2" xfId="7521"/>
    <cellStyle name="Percent 3 4 15 2 2 3" xfId="7522"/>
    <cellStyle name="Percent 3 4 15 2 3" xfId="7523"/>
    <cellStyle name="Percent 3 4 15 2 3 2" xfId="7524"/>
    <cellStyle name="Percent 3 4 15 2 3 3" xfId="7525"/>
    <cellStyle name="Percent 3 4 15 2 4" xfId="7526"/>
    <cellStyle name="Percent 3 4 15 2 5" xfId="7527"/>
    <cellStyle name="Percent 3 4 15 2 6" xfId="7528"/>
    <cellStyle name="Percent 3 4 15 3" xfId="7529"/>
    <cellStyle name="Percent 3 4 15 3 2" xfId="7530"/>
    <cellStyle name="Percent 3 4 15 3 2 2" xfId="7531"/>
    <cellStyle name="Percent 3 4 15 3 2 3" xfId="7532"/>
    <cellStyle name="Percent 3 4 15 3 3" xfId="7533"/>
    <cellStyle name="Percent 3 4 15 3 3 2" xfId="7534"/>
    <cellStyle name="Percent 3 4 15 3 3 3" xfId="7535"/>
    <cellStyle name="Percent 3 4 15 3 4" xfId="7536"/>
    <cellStyle name="Percent 3 4 15 3 5" xfId="7537"/>
    <cellStyle name="Percent 3 4 15 4" xfId="7538"/>
    <cellStyle name="Percent 3 4 15 4 2" xfId="7539"/>
    <cellStyle name="Percent 3 4 15 4 3" xfId="7540"/>
    <cellStyle name="Percent 3 4 15 5" xfId="7541"/>
    <cellStyle name="Percent 3 4 15 5 2" xfId="7542"/>
    <cellStyle name="Percent 3 4 15 5 3" xfId="7543"/>
    <cellStyle name="Percent 3 4 15 6" xfId="7544"/>
    <cellStyle name="Percent 3 4 15 7" xfId="7545"/>
    <cellStyle name="Percent 3 4 15 8" xfId="7546"/>
    <cellStyle name="Percent 3 4 15 9" xfId="7547"/>
    <cellStyle name="Percent 3 4 16" xfId="7548"/>
    <cellStyle name="Percent 3 4 16 2" xfId="7549"/>
    <cellStyle name="Percent 3 4 16 2 2" xfId="7550"/>
    <cellStyle name="Percent 3 4 16 2 3" xfId="7551"/>
    <cellStyle name="Percent 3 4 16 3" xfId="7552"/>
    <cellStyle name="Percent 3 4 16 3 2" xfId="7553"/>
    <cellStyle name="Percent 3 4 16 3 3" xfId="7554"/>
    <cellStyle name="Percent 3 4 16 4" xfId="7555"/>
    <cellStyle name="Percent 3 4 16 5" xfId="7556"/>
    <cellStyle name="Percent 3 4 17" xfId="7557"/>
    <cellStyle name="Percent 3 4 17 2" xfId="7558"/>
    <cellStyle name="Percent 3 4 17 2 2" xfId="7559"/>
    <cellStyle name="Percent 3 4 17 2 3" xfId="7560"/>
    <cellStyle name="Percent 3 4 17 3" xfId="7561"/>
    <cellStyle name="Percent 3 4 17 3 2" xfId="7562"/>
    <cellStyle name="Percent 3 4 17 3 3" xfId="7563"/>
    <cellStyle name="Percent 3 4 17 4" xfId="7564"/>
    <cellStyle name="Percent 3 4 17 5" xfId="7565"/>
    <cellStyle name="Percent 3 4 18" xfId="7566"/>
    <cellStyle name="Percent 3 4 18 2" xfId="7567"/>
    <cellStyle name="Percent 3 4 18 3" xfId="7568"/>
    <cellStyle name="Percent 3 4 19" xfId="7569"/>
    <cellStyle name="Percent 3 4 19 2" xfId="7570"/>
    <cellStyle name="Percent 3 4 19 3" xfId="7571"/>
    <cellStyle name="Percent 3 4 2" xfId="7572"/>
    <cellStyle name="Percent 3 4 2 10" xfId="7573"/>
    <cellStyle name="Percent 3 4 2 11" xfId="7574"/>
    <cellStyle name="Percent 3 4 2 12" xfId="7575"/>
    <cellStyle name="Percent 3 4 2 2" xfId="7576"/>
    <cellStyle name="Percent 3 4 2 2 2" xfId="7577"/>
    <cellStyle name="Percent 3 4 2 2 2 2" xfId="7578"/>
    <cellStyle name="Percent 3 4 2 2 2 3" xfId="7579"/>
    <cellStyle name="Percent 3 4 2 2 3" xfId="7580"/>
    <cellStyle name="Percent 3 4 2 2 3 2" xfId="7581"/>
    <cellStyle name="Percent 3 4 2 2 3 3" xfId="7582"/>
    <cellStyle name="Percent 3 4 2 2 4" xfId="7583"/>
    <cellStyle name="Percent 3 4 2 2 5" xfId="7584"/>
    <cellStyle name="Percent 3 4 2 2 6" xfId="7585"/>
    <cellStyle name="Percent 3 4 2 3" xfId="7586"/>
    <cellStyle name="Percent 3 4 2 3 2" xfId="7587"/>
    <cellStyle name="Percent 3 4 2 3 2 2" xfId="7588"/>
    <cellStyle name="Percent 3 4 2 3 2 3" xfId="7589"/>
    <cellStyle name="Percent 3 4 2 3 3" xfId="7590"/>
    <cellStyle name="Percent 3 4 2 3 3 2" xfId="7591"/>
    <cellStyle name="Percent 3 4 2 3 3 3" xfId="7592"/>
    <cellStyle name="Percent 3 4 2 3 4" xfId="7593"/>
    <cellStyle name="Percent 3 4 2 3 5" xfId="7594"/>
    <cellStyle name="Percent 3 4 2 4" xfId="7595"/>
    <cellStyle name="Percent 3 4 2 4 2" xfId="7596"/>
    <cellStyle name="Percent 3 4 2 4 2 2" xfId="7597"/>
    <cellStyle name="Percent 3 4 2 4 2 3" xfId="7598"/>
    <cellStyle name="Percent 3 4 2 4 3" xfId="7599"/>
    <cellStyle name="Percent 3 4 2 4 3 2" xfId="7600"/>
    <cellStyle name="Percent 3 4 2 4 3 3" xfId="7601"/>
    <cellStyle name="Percent 3 4 2 4 4" xfId="7602"/>
    <cellStyle name="Percent 3 4 2 4 5" xfId="7603"/>
    <cellStyle name="Percent 3 4 2 5" xfId="7604"/>
    <cellStyle name="Percent 3 4 2 5 2" xfId="7605"/>
    <cellStyle name="Percent 3 4 2 5 3" xfId="7606"/>
    <cellStyle name="Percent 3 4 2 6" xfId="7607"/>
    <cellStyle name="Percent 3 4 2 6 2" xfId="7608"/>
    <cellStyle name="Percent 3 4 2 6 3" xfId="7609"/>
    <cellStyle name="Percent 3 4 2 7" xfId="7610"/>
    <cellStyle name="Percent 3 4 2 8" xfId="7611"/>
    <cellStyle name="Percent 3 4 2 9" xfId="7612"/>
    <cellStyle name="Percent 3 4 20" xfId="7613"/>
    <cellStyle name="Percent 3 4 21" xfId="7614"/>
    <cellStyle name="Percent 3 4 22" xfId="7615"/>
    <cellStyle name="Percent 3 4 23" xfId="7616"/>
    <cellStyle name="Percent 3 4 24" xfId="7617"/>
    <cellStyle name="Percent 3 4 25" xfId="7618"/>
    <cellStyle name="Percent 3 4 3" xfId="7619"/>
    <cellStyle name="Percent 3 4 3 10" xfId="7620"/>
    <cellStyle name="Percent 3 4 3 11" xfId="7621"/>
    <cellStyle name="Percent 3 4 3 12" xfId="7622"/>
    <cellStyle name="Percent 3 4 3 2" xfId="7623"/>
    <cellStyle name="Percent 3 4 3 2 2" xfId="7624"/>
    <cellStyle name="Percent 3 4 3 2 2 2" xfId="7625"/>
    <cellStyle name="Percent 3 4 3 2 2 3" xfId="7626"/>
    <cellStyle name="Percent 3 4 3 2 3" xfId="7627"/>
    <cellStyle name="Percent 3 4 3 2 3 2" xfId="7628"/>
    <cellStyle name="Percent 3 4 3 2 3 3" xfId="7629"/>
    <cellStyle name="Percent 3 4 3 2 4" xfId="7630"/>
    <cellStyle name="Percent 3 4 3 2 5" xfId="7631"/>
    <cellStyle name="Percent 3 4 3 2 6" xfId="7632"/>
    <cellStyle name="Percent 3 4 3 3" xfId="7633"/>
    <cellStyle name="Percent 3 4 3 3 2" xfId="7634"/>
    <cellStyle name="Percent 3 4 3 3 2 2" xfId="7635"/>
    <cellStyle name="Percent 3 4 3 3 2 3" xfId="7636"/>
    <cellStyle name="Percent 3 4 3 3 3" xfId="7637"/>
    <cellStyle name="Percent 3 4 3 3 3 2" xfId="7638"/>
    <cellStyle name="Percent 3 4 3 3 3 3" xfId="7639"/>
    <cellStyle name="Percent 3 4 3 3 4" xfId="7640"/>
    <cellStyle name="Percent 3 4 3 3 5" xfId="7641"/>
    <cellStyle name="Percent 3 4 3 4" xfId="7642"/>
    <cellStyle name="Percent 3 4 3 4 2" xfId="7643"/>
    <cellStyle name="Percent 3 4 3 4 2 2" xfId="7644"/>
    <cellStyle name="Percent 3 4 3 4 2 3" xfId="7645"/>
    <cellStyle name="Percent 3 4 3 4 3" xfId="7646"/>
    <cellStyle name="Percent 3 4 3 4 3 2" xfId="7647"/>
    <cellStyle name="Percent 3 4 3 4 3 3" xfId="7648"/>
    <cellStyle name="Percent 3 4 3 4 4" xfId="7649"/>
    <cellStyle name="Percent 3 4 3 4 5" xfId="7650"/>
    <cellStyle name="Percent 3 4 3 5" xfId="7651"/>
    <cellStyle name="Percent 3 4 3 5 2" xfId="7652"/>
    <cellStyle name="Percent 3 4 3 5 3" xfId="7653"/>
    <cellStyle name="Percent 3 4 3 6" xfId="7654"/>
    <cellStyle name="Percent 3 4 3 6 2" xfId="7655"/>
    <cellStyle name="Percent 3 4 3 6 3" xfId="7656"/>
    <cellStyle name="Percent 3 4 3 7" xfId="7657"/>
    <cellStyle name="Percent 3 4 3 8" xfId="7658"/>
    <cellStyle name="Percent 3 4 3 9" xfId="7659"/>
    <cellStyle name="Percent 3 4 4" xfId="7660"/>
    <cellStyle name="Percent 3 4 4 10" xfId="7661"/>
    <cellStyle name="Percent 3 4 4 11" xfId="7662"/>
    <cellStyle name="Percent 3 4 4 12" xfId="7663"/>
    <cellStyle name="Percent 3 4 4 2" xfId="7664"/>
    <cellStyle name="Percent 3 4 4 2 2" xfId="7665"/>
    <cellStyle name="Percent 3 4 4 2 2 2" xfId="7666"/>
    <cellStyle name="Percent 3 4 4 2 2 3" xfId="7667"/>
    <cellStyle name="Percent 3 4 4 2 3" xfId="7668"/>
    <cellStyle name="Percent 3 4 4 2 3 2" xfId="7669"/>
    <cellStyle name="Percent 3 4 4 2 3 3" xfId="7670"/>
    <cellStyle name="Percent 3 4 4 2 4" xfId="7671"/>
    <cellStyle name="Percent 3 4 4 2 5" xfId="7672"/>
    <cellStyle name="Percent 3 4 4 2 6" xfId="7673"/>
    <cellStyle name="Percent 3 4 4 2 7" xfId="7674"/>
    <cellStyle name="Percent 3 4 4 2 8" xfId="7675"/>
    <cellStyle name="Percent 3 4 4 2 9" xfId="7676"/>
    <cellStyle name="Percent 3 4 4 3" xfId="7677"/>
    <cellStyle name="Percent 3 4 4 3 2" xfId="7678"/>
    <cellStyle name="Percent 3 4 4 3 2 2" xfId="7679"/>
    <cellStyle name="Percent 3 4 4 3 2 3" xfId="7680"/>
    <cellStyle name="Percent 3 4 4 3 3" xfId="7681"/>
    <cellStyle name="Percent 3 4 4 3 3 2" xfId="7682"/>
    <cellStyle name="Percent 3 4 4 3 3 3" xfId="7683"/>
    <cellStyle name="Percent 3 4 4 3 4" xfId="7684"/>
    <cellStyle name="Percent 3 4 4 3 5" xfId="7685"/>
    <cellStyle name="Percent 3 4 4 4" xfId="7686"/>
    <cellStyle name="Percent 3 4 4 4 2" xfId="7687"/>
    <cellStyle name="Percent 3 4 4 4 2 2" xfId="7688"/>
    <cellStyle name="Percent 3 4 4 4 2 3" xfId="7689"/>
    <cellStyle name="Percent 3 4 4 4 3" xfId="7690"/>
    <cellStyle name="Percent 3 4 4 4 3 2" xfId="7691"/>
    <cellStyle name="Percent 3 4 4 4 3 3" xfId="7692"/>
    <cellStyle name="Percent 3 4 4 4 4" xfId="7693"/>
    <cellStyle name="Percent 3 4 4 4 5" xfId="7694"/>
    <cellStyle name="Percent 3 4 4 5" xfId="7695"/>
    <cellStyle name="Percent 3 4 4 5 2" xfId="7696"/>
    <cellStyle name="Percent 3 4 4 5 3" xfId="7697"/>
    <cellStyle name="Percent 3 4 4 6" xfId="7698"/>
    <cellStyle name="Percent 3 4 4 6 2" xfId="7699"/>
    <cellStyle name="Percent 3 4 4 6 3" xfId="7700"/>
    <cellStyle name="Percent 3 4 4 7" xfId="7701"/>
    <cellStyle name="Percent 3 4 4 8" xfId="7702"/>
    <cellStyle name="Percent 3 4 4 9" xfId="7703"/>
    <cellStyle name="Percent 3 4 5" xfId="7704"/>
    <cellStyle name="Percent 3 4 5 10" xfId="7705"/>
    <cellStyle name="Percent 3 4 5 11" xfId="7706"/>
    <cellStyle name="Percent 3 4 5 12" xfId="7707"/>
    <cellStyle name="Percent 3 4 5 2" xfId="7708"/>
    <cellStyle name="Percent 3 4 5 2 2" xfId="7709"/>
    <cellStyle name="Percent 3 4 5 2 2 2" xfId="7710"/>
    <cellStyle name="Percent 3 4 5 2 2 3" xfId="7711"/>
    <cellStyle name="Percent 3 4 5 2 3" xfId="7712"/>
    <cellStyle name="Percent 3 4 5 2 3 2" xfId="7713"/>
    <cellStyle name="Percent 3 4 5 2 3 3" xfId="7714"/>
    <cellStyle name="Percent 3 4 5 2 4" xfId="7715"/>
    <cellStyle name="Percent 3 4 5 2 5" xfId="7716"/>
    <cellStyle name="Percent 3 4 5 2 6" xfId="7717"/>
    <cellStyle name="Percent 3 4 5 3" xfId="7718"/>
    <cellStyle name="Percent 3 4 5 3 2" xfId="7719"/>
    <cellStyle name="Percent 3 4 5 3 2 2" xfId="7720"/>
    <cellStyle name="Percent 3 4 5 3 2 3" xfId="7721"/>
    <cellStyle name="Percent 3 4 5 3 3" xfId="7722"/>
    <cellStyle name="Percent 3 4 5 3 3 2" xfId="7723"/>
    <cellStyle name="Percent 3 4 5 3 3 3" xfId="7724"/>
    <cellStyle name="Percent 3 4 5 3 4" xfId="7725"/>
    <cellStyle name="Percent 3 4 5 3 5" xfId="7726"/>
    <cellStyle name="Percent 3 4 5 4" xfId="7727"/>
    <cellStyle name="Percent 3 4 5 4 2" xfId="7728"/>
    <cellStyle name="Percent 3 4 5 4 2 2" xfId="7729"/>
    <cellStyle name="Percent 3 4 5 4 2 3" xfId="7730"/>
    <cellStyle name="Percent 3 4 5 4 3" xfId="7731"/>
    <cellStyle name="Percent 3 4 5 4 3 2" xfId="7732"/>
    <cellStyle name="Percent 3 4 5 4 3 3" xfId="7733"/>
    <cellStyle name="Percent 3 4 5 4 4" xfId="7734"/>
    <cellStyle name="Percent 3 4 5 4 5" xfId="7735"/>
    <cellStyle name="Percent 3 4 5 5" xfId="7736"/>
    <cellStyle name="Percent 3 4 5 5 2" xfId="7737"/>
    <cellStyle name="Percent 3 4 5 5 3" xfId="7738"/>
    <cellStyle name="Percent 3 4 5 6" xfId="7739"/>
    <cellStyle name="Percent 3 4 5 6 2" xfId="7740"/>
    <cellStyle name="Percent 3 4 5 6 3" xfId="7741"/>
    <cellStyle name="Percent 3 4 5 7" xfId="7742"/>
    <cellStyle name="Percent 3 4 5 8" xfId="7743"/>
    <cellStyle name="Percent 3 4 5 9" xfId="7744"/>
    <cellStyle name="Percent 3 4 6" xfId="7745"/>
    <cellStyle name="Percent 3 4 6 10" xfId="7746"/>
    <cellStyle name="Percent 3 4 6 11" xfId="7747"/>
    <cellStyle name="Percent 3 4 6 12" xfId="7748"/>
    <cellStyle name="Percent 3 4 6 2" xfId="7749"/>
    <cellStyle name="Percent 3 4 6 2 2" xfId="7750"/>
    <cellStyle name="Percent 3 4 6 2 2 2" xfId="7751"/>
    <cellStyle name="Percent 3 4 6 2 2 3" xfId="7752"/>
    <cellStyle name="Percent 3 4 6 2 3" xfId="7753"/>
    <cellStyle name="Percent 3 4 6 2 3 2" xfId="7754"/>
    <cellStyle name="Percent 3 4 6 2 3 3" xfId="7755"/>
    <cellStyle name="Percent 3 4 6 2 4" xfId="7756"/>
    <cellStyle name="Percent 3 4 6 2 5" xfId="7757"/>
    <cellStyle name="Percent 3 4 6 2 6" xfId="7758"/>
    <cellStyle name="Percent 3 4 6 3" xfId="7759"/>
    <cellStyle name="Percent 3 4 6 3 2" xfId="7760"/>
    <cellStyle name="Percent 3 4 6 3 2 2" xfId="7761"/>
    <cellStyle name="Percent 3 4 6 3 2 3" xfId="7762"/>
    <cellStyle name="Percent 3 4 6 3 3" xfId="7763"/>
    <cellStyle name="Percent 3 4 6 3 3 2" xfId="7764"/>
    <cellStyle name="Percent 3 4 6 3 3 3" xfId="7765"/>
    <cellStyle name="Percent 3 4 6 3 4" xfId="7766"/>
    <cellStyle name="Percent 3 4 6 3 5" xfId="7767"/>
    <cellStyle name="Percent 3 4 6 4" xfId="7768"/>
    <cellStyle name="Percent 3 4 6 4 2" xfId="7769"/>
    <cellStyle name="Percent 3 4 6 4 2 2" xfId="7770"/>
    <cellStyle name="Percent 3 4 6 4 2 3" xfId="7771"/>
    <cellStyle name="Percent 3 4 6 4 3" xfId="7772"/>
    <cellStyle name="Percent 3 4 6 4 3 2" xfId="7773"/>
    <cellStyle name="Percent 3 4 6 4 3 3" xfId="7774"/>
    <cellStyle name="Percent 3 4 6 4 4" xfId="7775"/>
    <cellStyle name="Percent 3 4 6 4 5" xfId="7776"/>
    <cellStyle name="Percent 3 4 6 5" xfId="7777"/>
    <cellStyle name="Percent 3 4 6 5 2" xfId="7778"/>
    <cellStyle name="Percent 3 4 6 5 3" xfId="7779"/>
    <cellStyle name="Percent 3 4 6 6" xfId="7780"/>
    <cellStyle name="Percent 3 4 6 6 2" xfId="7781"/>
    <cellStyle name="Percent 3 4 6 6 3" xfId="7782"/>
    <cellStyle name="Percent 3 4 6 7" xfId="7783"/>
    <cellStyle name="Percent 3 4 6 8" xfId="7784"/>
    <cellStyle name="Percent 3 4 6 9" xfId="7785"/>
    <cellStyle name="Percent 3 4 7" xfId="7786"/>
    <cellStyle name="Percent 3 4 7 10" xfId="7787"/>
    <cellStyle name="Percent 3 4 7 11" xfId="7788"/>
    <cellStyle name="Percent 3 4 7 12" xfId="7789"/>
    <cellStyle name="Percent 3 4 7 2" xfId="7790"/>
    <cellStyle name="Percent 3 4 7 2 2" xfId="7791"/>
    <cellStyle name="Percent 3 4 7 2 2 2" xfId="7792"/>
    <cellStyle name="Percent 3 4 7 2 2 3" xfId="7793"/>
    <cellStyle name="Percent 3 4 7 2 3" xfId="7794"/>
    <cellStyle name="Percent 3 4 7 2 3 2" xfId="7795"/>
    <cellStyle name="Percent 3 4 7 2 3 3" xfId="7796"/>
    <cellStyle name="Percent 3 4 7 2 4" xfId="7797"/>
    <cellStyle name="Percent 3 4 7 2 5" xfId="7798"/>
    <cellStyle name="Percent 3 4 7 2 6" xfId="7799"/>
    <cellStyle name="Percent 3 4 7 3" xfId="7800"/>
    <cellStyle name="Percent 3 4 7 3 2" xfId="7801"/>
    <cellStyle name="Percent 3 4 7 3 2 2" xfId="7802"/>
    <cellStyle name="Percent 3 4 7 3 2 3" xfId="7803"/>
    <cellStyle name="Percent 3 4 7 3 3" xfId="7804"/>
    <cellStyle name="Percent 3 4 7 3 3 2" xfId="7805"/>
    <cellStyle name="Percent 3 4 7 3 3 3" xfId="7806"/>
    <cellStyle name="Percent 3 4 7 3 4" xfId="7807"/>
    <cellStyle name="Percent 3 4 7 3 5" xfId="7808"/>
    <cellStyle name="Percent 3 4 7 4" xfId="7809"/>
    <cellStyle name="Percent 3 4 7 4 2" xfId="7810"/>
    <cellStyle name="Percent 3 4 7 4 2 2" xfId="7811"/>
    <cellStyle name="Percent 3 4 7 4 2 3" xfId="7812"/>
    <cellStyle name="Percent 3 4 7 4 3" xfId="7813"/>
    <cellStyle name="Percent 3 4 7 4 3 2" xfId="7814"/>
    <cellStyle name="Percent 3 4 7 4 3 3" xfId="7815"/>
    <cellStyle name="Percent 3 4 7 4 4" xfId="7816"/>
    <cellStyle name="Percent 3 4 7 4 5" xfId="7817"/>
    <cellStyle name="Percent 3 4 7 5" xfId="7818"/>
    <cellStyle name="Percent 3 4 7 5 2" xfId="7819"/>
    <cellStyle name="Percent 3 4 7 5 3" xfId="7820"/>
    <cellStyle name="Percent 3 4 7 6" xfId="7821"/>
    <cellStyle name="Percent 3 4 7 6 2" xfId="7822"/>
    <cellStyle name="Percent 3 4 7 6 3" xfId="7823"/>
    <cellStyle name="Percent 3 4 7 7" xfId="7824"/>
    <cellStyle name="Percent 3 4 7 8" xfId="7825"/>
    <cellStyle name="Percent 3 4 7 9" xfId="7826"/>
    <cellStyle name="Percent 3 4 8" xfId="7827"/>
    <cellStyle name="Percent 3 4 8 10" xfId="7828"/>
    <cellStyle name="Percent 3 4 8 11" xfId="7829"/>
    <cellStyle name="Percent 3 4 8 12" xfId="7830"/>
    <cellStyle name="Percent 3 4 8 13" xfId="7831"/>
    <cellStyle name="Percent 3 4 8 14" xfId="7832"/>
    <cellStyle name="Percent 3 4 8 15" xfId="7833"/>
    <cellStyle name="Percent 3 4 8 2" xfId="7834"/>
    <cellStyle name="Percent 3 4 8 2 2" xfId="7835"/>
    <cellStyle name="Percent 3 4 8 2 2 2" xfId="7836"/>
    <cellStyle name="Percent 3 4 8 2 2 3" xfId="7837"/>
    <cellStyle name="Percent 3 4 8 2 3" xfId="7838"/>
    <cellStyle name="Percent 3 4 8 2 3 2" xfId="7839"/>
    <cellStyle name="Percent 3 4 8 2 3 3" xfId="7840"/>
    <cellStyle name="Percent 3 4 8 2 4" xfId="7841"/>
    <cellStyle name="Percent 3 4 8 2 5" xfId="7842"/>
    <cellStyle name="Percent 3 4 8 2 6" xfId="7843"/>
    <cellStyle name="Percent 3 4 8 3" xfId="7844"/>
    <cellStyle name="Percent 3 4 8 3 2" xfId="7845"/>
    <cellStyle name="Percent 3 4 8 3 2 2" xfId="7846"/>
    <cellStyle name="Percent 3 4 8 3 2 3" xfId="7847"/>
    <cellStyle name="Percent 3 4 8 3 3" xfId="7848"/>
    <cellStyle name="Percent 3 4 8 3 3 2" xfId="7849"/>
    <cellStyle name="Percent 3 4 8 3 3 3" xfId="7850"/>
    <cellStyle name="Percent 3 4 8 3 4" xfId="7851"/>
    <cellStyle name="Percent 3 4 8 3 5" xfId="7852"/>
    <cellStyle name="Percent 3 4 8 4" xfId="7853"/>
    <cellStyle name="Percent 3 4 8 4 2" xfId="7854"/>
    <cellStyle name="Percent 3 4 8 4 2 2" xfId="7855"/>
    <cellStyle name="Percent 3 4 8 4 2 3" xfId="7856"/>
    <cellStyle name="Percent 3 4 8 4 3" xfId="7857"/>
    <cellStyle name="Percent 3 4 8 4 3 2" xfId="7858"/>
    <cellStyle name="Percent 3 4 8 4 3 3" xfId="7859"/>
    <cellStyle name="Percent 3 4 8 4 4" xfId="7860"/>
    <cellStyle name="Percent 3 4 8 4 5" xfId="7861"/>
    <cellStyle name="Percent 3 4 8 5" xfId="7862"/>
    <cellStyle name="Percent 3 4 8 5 2" xfId="7863"/>
    <cellStyle name="Percent 3 4 8 5 2 2" xfId="7864"/>
    <cellStyle name="Percent 3 4 8 5 2 3" xfId="7865"/>
    <cellStyle name="Percent 3 4 8 5 3" xfId="7866"/>
    <cellStyle name="Percent 3 4 8 5 3 2" xfId="7867"/>
    <cellStyle name="Percent 3 4 8 5 3 3" xfId="7868"/>
    <cellStyle name="Percent 3 4 8 5 4" xfId="7869"/>
    <cellStyle name="Percent 3 4 8 5 4 2" xfId="7870"/>
    <cellStyle name="Percent 3 4 8 5 4 3" xfId="7871"/>
    <cellStyle name="Percent 3 4 8 5 5" xfId="7872"/>
    <cellStyle name="Percent 3 4 8 5 6" xfId="7873"/>
    <cellStyle name="Percent 3 4 8 6" xfId="7874"/>
    <cellStyle name="Percent 3 4 8 6 2" xfId="7875"/>
    <cellStyle name="Percent 3 4 8 6 2 2" xfId="7876"/>
    <cellStyle name="Percent 3 4 8 6 2 3" xfId="7877"/>
    <cellStyle name="Percent 3 4 8 6 3" xfId="7878"/>
    <cellStyle name="Percent 3 4 8 6 3 2" xfId="7879"/>
    <cellStyle name="Percent 3 4 8 6 3 3" xfId="7880"/>
    <cellStyle name="Percent 3 4 8 6 4" xfId="7881"/>
    <cellStyle name="Percent 3 4 8 6 5" xfId="7882"/>
    <cellStyle name="Percent 3 4 8 7" xfId="7883"/>
    <cellStyle name="Percent 3 4 8 7 2" xfId="7884"/>
    <cellStyle name="Percent 3 4 8 7 3" xfId="7885"/>
    <cellStyle name="Percent 3 4 8 8" xfId="7886"/>
    <cellStyle name="Percent 3 4 8 8 2" xfId="7887"/>
    <cellStyle name="Percent 3 4 8 8 3" xfId="7888"/>
    <cellStyle name="Percent 3 4 8 9" xfId="7889"/>
    <cellStyle name="Percent 3 4 8 9 2" xfId="7890"/>
    <cellStyle name="Percent 3 4 8 9 3" xfId="7891"/>
    <cellStyle name="Percent 3 4 9" xfId="7892"/>
    <cellStyle name="Percent 3 4 9 10" xfId="7893"/>
    <cellStyle name="Percent 3 4 9 11" xfId="7894"/>
    <cellStyle name="Percent 3 4 9 12" xfId="7895"/>
    <cellStyle name="Percent 3 4 9 13" xfId="7896"/>
    <cellStyle name="Percent 3 4 9 14" xfId="7897"/>
    <cellStyle name="Percent 3 4 9 15" xfId="7898"/>
    <cellStyle name="Percent 3 4 9 2" xfId="7899"/>
    <cellStyle name="Percent 3 4 9 2 2" xfId="7900"/>
    <cellStyle name="Percent 3 4 9 2 2 2" xfId="7901"/>
    <cellStyle name="Percent 3 4 9 2 2 3" xfId="7902"/>
    <cellStyle name="Percent 3 4 9 2 3" xfId="7903"/>
    <cellStyle name="Percent 3 4 9 2 3 2" xfId="7904"/>
    <cellStyle name="Percent 3 4 9 2 3 3" xfId="7905"/>
    <cellStyle name="Percent 3 4 9 2 4" xfId="7906"/>
    <cellStyle name="Percent 3 4 9 2 5" xfId="7907"/>
    <cellStyle name="Percent 3 4 9 2 6" xfId="7908"/>
    <cellStyle name="Percent 3 4 9 3" xfId="7909"/>
    <cellStyle name="Percent 3 4 9 3 2" xfId="7910"/>
    <cellStyle name="Percent 3 4 9 3 2 2" xfId="7911"/>
    <cellStyle name="Percent 3 4 9 3 2 3" xfId="7912"/>
    <cellStyle name="Percent 3 4 9 3 3" xfId="7913"/>
    <cellStyle name="Percent 3 4 9 3 3 2" xfId="7914"/>
    <cellStyle name="Percent 3 4 9 3 3 3" xfId="7915"/>
    <cellStyle name="Percent 3 4 9 3 4" xfId="7916"/>
    <cellStyle name="Percent 3 4 9 3 5" xfId="7917"/>
    <cellStyle name="Percent 3 4 9 4" xfId="7918"/>
    <cellStyle name="Percent 3 4 9 4 2" xfId="7919"/>
    <cellStyle name="Percent 3 4 9 4 2 2" xfId="7920"/>
    <cellStyle name="Percent 3 4 9 4 2 3" xfId="7921"/>
    <cellStyle name="Percent 3 4 9 4 3" xfId="7922"/>
    <cellStyle name="Percent 3 4 9 4 3 2" xfId="7923"/>
    <cellStyle name="Percent 3 4 9 4 3 3" xfId="7924"/>
    <cellStyle name="Percent 3 4 9 4 4" xfId="7925"/>
    <cellStyle name="Percent 3 4 9 4 5" xfId="7926"/>
    <cellStyle name="Percent 3 4 9 5" xfId="7927"/>
    <cellStyle name="Percent 3 4 9 5 2" xfId="7928"/>
    <cellStyle name="Percent 3 4 9 5 2 2" xfId="7929"/>
    <cellStyle name="Percent 3 4 9 5 2 3" xfId="7930"/>
    <cellStyle name="Percent 3 4 9 5 3" xfId="7931"/>
    <cellStyle name="Percent 3 4 9 5 3 2" xfId="7932"/>
    <cellStyle name="Percent 3 4 9 5 3 3" xfId="7933"/>
    <cellStyle name="Percent 3 4 9 5 4" xfId="7934"/>
    <cellStyle name="Percent 3 4 9 5 4 2" xfId="7935"/>
    <cellStyle name="Percent 3 4 9 5 4 3" xfId="7936"/>
    <cellStyle name="Percent 3 4 9 5 5" xfId="7937"/>
    <cellStyle name="Percent 3 4 9 5 6" xfId="7938"/>
    <cellStyle name="Percent 3 4 9 6" xfId="7939"/>
    <cellStyle name="Percent 3 4 9 6 2" xfId="7940"/>
    <cellStyle name="Percent 3 4 9 6 2 2" xfId="7941"/>
    <cellStyle name="Percent 3 4 9 6 2 3" xfId="7942"/>
    <cellStyle name="Percent 3 4 9 6 3" xfId="7943"/>
    <cellStyle name="Percent 3 4 9 6 3 2" xfId="7944"/>
    <cellStyle name="Percent 3 4 9 6 3 3" xfId="7945"/>
    <cellStyle name="Percent 3 4 9 6 4" xfId="7946"/>
    <cellStyle name="Percent 3 4 9 6 5" xfId="7947"/>
    <cellStyle name="Percent 3 4 9 7" xfId="7948"/>
    <cellStyle name="Percent 3 4 9 7 2" xfId="7949"/>
    <cellStyle name="Percent 3 4 9 7 3" xfId="7950"/>
    <cellStyle name="Percent 3 4 9 8" xfId="7951"/>
    <cellStyle name="Percent 3 4 9 8 2" xfId="7952"/>
    <cellStyle name="Percent 3 4 9 8 3" xfId="7953"/>
    <cellStyle name="Percent 3 4 9 9" xfId="7954"/>
    <cellStyle name="Percent 3 4 9 9 2" xfId="7955"/>
    <cellStyle name="Percent 3 4 9 9 3" xfId="7956"/>
    <cellStyle name="Percent 3 40" xfId="7957"/>
    <cellStyle name="Percent 3 5" xfId="7958"/>
    <cellStyle name="Percent 3 5 10" xfId="7959"/>
    <cellStyle name="Percent 3 5 10 10" xfId="7960"/>
    <cellStyle name="Percent 3 5 10 11" xfId="7961"/>
    <cellStyle name="Percent 3 5 10 12" xfId="7962"/>
    <cellStyle name="Percent 3 5 10 13" xfId="7963"/>
    <cellStyle name="Percent 3 5 10 14" xfId="7964"/>
    <cellStyle name="Percent 3 5 10 15" xfId="7965"/>
    <cellStyle name="Percent 3 5 10 2" xfId="7966"/>
    <cellStyle name="Percent 3 5 10 2 2" xfId="7967"/>
    <cellStyle name="Percent 3 5 10 2 2 2" xfId="7968"/>
    <cellStyle name="Percent 3 5 10 2 2 3" xfId="7969"/>
    <cellStyle name="Percent 3 5 10 2 3" xfId="7970"/>
    <cellStyle name="Percent 3 5 10 2 3 2" xfId="7971"/>
    <cellStyle name="Percent 3 5 10 2 3 3" xfId="7972"/>
    <cellStyle name="Percent 3 5 10 2 4" xfId="7973"/>
    <cellStyle name="Percent 3 5 10 2 5" xfId="7974"/>
    <cellStyle name="Percent 3 5 10 2 6" xfId="7975"/>
    <cellStyle name="Percent 3 5 10 3" xfId="7976"/>
    <cellStyle name="Percent 3 5 10 3 2" xfId="7977"/>
    <cellStyle name="Percent 3 5 10 3 2 2" xfId="7978"/>
    <cellStyle name="Percent 3 5 10 3 2 3" xfId="7979"/>
    <cellStyle name="Percent 3 5 10 3 3" xfId="7980"/>
    <cellStyle name="Percent 3 5 10 3 3 2" xfId="7981"/>
    <cellStyle name="Percent 3 5 10 3 3 3" xfId="7982"/>
    <cellStyle name="Percent 3 5 10 3 4" xfId="7983"/>
    <cellStyle name="Percent 3 5 10 3 5" xfId="7984"/>
    <cellStyle name="Percent 3 5 10 4" xfId="7985"/>
    <cellStyle name="Percent 3 5 10 4 2" xfId="7986"/>
    <cellStyle name="Percent 3 5 10 4 2 2" xfId="7987"/>
    <cellStyle name="Percent 3 5 10 4 2 3" xfId="7988"/>
    <cellStyle name="Percent 3 5 10 4 3" xfId="7989"/>
    <cellStyle name="Percent 3 5 10 4 3 2" xfId="7990"/>
    <cellStyle name="Percent 3 5 10 4 3 3" xfId="7991"/>
    <cellStyle name="Percent 3 5 10 4 4" xfId="7992"/>
    <cellStyle name="Percent 3 5 10 4 5" xfId="7993"/>
    <cellStyle name="Percent 3 5 10 5" xfId="7994"/>
    <cellStyle name="Percent 3 5 10 5 2" xfId="7995"/>
    <cellStyle name="Percent 3 5 10 5 2 2" xfId="7996"/>
    <cellStyle name="Percent 3 5 10 5 2 3" xfId="7997"/>
    <cellStyle name="Percent 3 5 10 5 3" xfId="7998"/>
    <cellStyle name="Percent 3 5 10 5 3 2" xfId="7999"/>
    <cellStyle name="Percent 3 5 10 5 3 3" xfId="8000"/>
    <cellStyle name="Percent 3 5 10 5 4" xfId="8001"/>
    <cellStyle name="Percent 3 5 10 5 4 2" xfId="8002"/>
    <cellStyle name="Percent 3 5 10 5 4 3" xfId="8003"/>
    <cellStyle name="Percent 3 5 10 5 5" xfId="8004"/>
    <cellStyle name="Percent 3 5 10 5 6" xfId="8005"/>
    <cellStyle name="Percent 3 5 10 6" xfId="8006"/>
    <cellStyle name="Percent 3 5 10 6 2" xfId="8007"/>
    <cellStyle name="Percent 3 5 10 6 2 2" xfId="8008"/>
    <cellStyle name="Percent 3 5 10 6 2 3" xfId="8009"/>
    <cellStyle name="Percent 3 5 10 6 3" xfId="8010"/>
    <cellStyle name="Percent 3 5 10 6 3 2" xfId="8011"/>
    <cellStyle name="Percent 3 5 10 6 3 3" xfId="8012"/>
    <cellStyle name="Percent 3 5 10 6 4" xfId="8013"/>
    <cellStyle name="Percent 3 5 10 6 5" xfId="8014"/>
    <cellStyle name="Percent 3 5 10 7" xfId="8015"/>
    <cellStyle name="Percent 3 5 10 7 2" xfId="8016"/>
    <cellStyle name="Percent 3 5 10 7 3" xfId="8017"/>
    <cellStyle name="Percent 3 5 10 8" xfId="8018"/>
    <cellStyle name="Percent 3 5 10 8 2" xfId="8019"/>
    <cellStyle name="Percent 3 5 10 8 3" xfId="8020"/>
    <cellStyle name="Percent 3 5 10 9" xfId="8021"/>
    <cellStyle name="Percent 3 5 10 9 2" xfId="8022"/>
    <cellStyle name="Percent 3 5 10 9 3" xfId="8023"/>
    <cellStyle name="Percent 3 5 11" xfId="8024"/>
    <cellStyle name="Percent 3 5 11 10" xfId="8025"/>
    <cellStyle name="Percent 3 5 11 11" xfId="8026"/>
    <cellStyle name="Percent 3 5 11 12" xfId="8027"/>
    <cellStyle name="Percent 3 5 11 13" xfId="8028"/>
    <cellStyle name="Percent 3 5 11 14" xfId="8029"/>
    <cellStyle name="Percent 3 5 11 15" xfId="8030"/>
    <cellStyle name="Percent 3 5 11 2" xfId="8031"/>
    <cellStyle name="Percent 3 5 11 2 2" xfId="8032"/>
    <cellStyle name="Percent 3 5 11 2 2 2" xfId="8033"/>
    <cellStyle name="Percent 3 5 11 2 2 3" xfId="8034"/>
    <cellStyle name="Percent 3 5 11 2 3" xfId="8035"/>
    <cellStyle name="Percent 3 5 11 2 3 2" xfId="8036"/>
    <cellStyle name="Percent 3 5 11 2 3 3" xfId="8037"/>
    <cellStyle name="Percent 3 5 11 2 4" xfId="8038"/>
    <cellStyle name="Percent 3 5 11 2 5" xfId="8039"/>
    <cellStyle name="Percent 3 5 11 2 6" xfId="8040"/>
    <cellStyle name="Percent 3 5 11 3" xfId="8041"/>
    <cellStyle name="Percent 3 5 11 3 2" xfId="8042"/>
    <cellStyle name="Percent 3 5 11 3 2 2" xfId="8043"/>
    <cellStyle name="Percent 3 5 11 3 2 3" xfId="8044"/>
    <cellStyle name="Percent 3 5 11 3 3" xfId="8045"/>
    <cellStyle name="Percent 3 5 11 3 3 2" xfId="8046"/>
    <cellStyle name="Percent 3 5 11 3 3 3" xfId="8047"/>
    <cellStyle name="Percent 3 5 11 3 4" xfId="8048"/>
    <cellStyle name="Percent 3 5 11 3 5" xfId="8049"/>
    <cellStyle name="Percent 3 5 11 4" xfId="8050"/>
    <cellStyle name="Percent 3 5 11 4 2" xfId="8051"/>
    <cellStyle name="Percent 3 5 11 4 2 2" xfId="8052"/>
    <cellStyle name="Percent 3 5 11 4 2 3" xfId="8053"/>
    <cellStyle name="Percent 3 5 11 4 3" xfId="8054"/>
    <cellStyle name="Percent 3 5 11 4 3 2" xfId="8055"/>
    <cellStyle name="Percent 3 5 11 4 3 3" xfId="8056"/>
    <cellStyle name="Percent 3 5 11 4 4" xfId="8057"/>
    <cellStyle name="Percent 3 5 11 4 5" xfId="8058"/>
    <cellStyle name="Percent 3 5 11 5" xfId="8059"/>
    <cellStyle name="Percent 3 5 11 5 2" xfId="8060"/>
    <cellStyle name="Percent 3 5 11 5 2 2" xfId="8061"/>
    <cellStyle name="Percent 3 5 11 5 2 3" xfId="8062"/>
    <cellStyle name="Percent 3 5 11 5 3" xfId="8063"/>
    <cellStyle name="Percent 3 5 11 5 3 2" xfId="8064"/>
    <cellStyle name="Percent 3 5 11 5 3 3" xfId="8065"/>
    <cellStyle name="Percent 3 5 11 5 4" xfId="8066"/>
    <cellStyle name="Percent 3 5 11 5 4 2" xfId="8067"/>
    <cellStyle name="Percent 3 5 11 5 4 3" xfId="8068"/>
    <cellStyle name="Percent 3 5 11 5 5" xfId="8069"/>
    <cellStyle name="Percent 3 5 11 5 6" xfId="8070"/>
    <cellStyle name="Percent 3 5 11 6" xfId="8071"/>
    <cellStyle name="Percent 3 5 11 6 2" xfId="8072"/>
    <cellStyle name="Percent 3 5 11 6 2 2" xfId="8073"/>
    <cellStyle name="Percent 3 5 11 6 2 3" xfId="8074"/>
    <cellStyle name="Percent 3 5 11 6 3" xfId="8075"/>
    <cellStyle name="Percent 3 5 11 6 3 2" xfId="8076"/>
    <cellStyle name="Percent 3 5 11 6 3 3" xfId="8077"/>
    <cellStyle name="Percent 3 5 11 6 4" xfId="8078"/>
    <cellStyle name="Percent 3 5 11 6 5" xfId="8079"/>
    <cellStyle name="Percent 3 5 11 7" xfId="8080"/>
    <cellStyle name="Percent 3 5 11 7 2" xfId="8081"/>
    <cellStyle name="Percent 3 5 11 7 3" xfId="8082"/>
    <cellStyle name="Percent 3 5 11 8" xfId="8083"/>
    <cellStyle name="Percent 3 5 11 8 2" xfId="8084"/>
    <cellStyle name="Percent 3 5 11 8 3" xfId="8085"/>
    <cellStyle name="Percent 3 5 11 9" xfId="8086"/>
    <cellStyle name="Percent 3 5 11 9 2" xfId="8087"/>
    <cellStyle name="Percent 3 5 11 9 3" xfId="8088"/>
    <cellStyle name="Percent 3 5 12" xfId="8089"/>
    <cellStyle name="Percent 3 5 12 10" xfId="8090"/>
    <cellStyle name="Percent 3 5 12 11" xfId="8091"/>
    <cellStyle name="Percent 3 5 12 12" xfId="8092"/>
    <cellStyle name="Percent 3 5 12 13" xfId="8093"/>
    <cellStyle name="Percent 3 5 12 14" xfId="8094"/>
    <cellStyle name="Percent 3 5 12 15" xfId="8095"/>
    <cellStyle name="Percent 3 5 12 2" xfId="8096"/>
    <cellStyle name="Percent 3 5 12 2 2" xfId="8097"/>
    <cellStyle name="Percent 3 5 12 2 2 2" xfId="8098"/>
    <cellStyle name="Percent 3 5 12 2 2 3" xfId="8099"/>
    <cellStyle name="Percent 3 5 12 2 3" xfId="8100"/>
    <cellStyle name="Percent 3 5 12 2 3 2" xfId="8101"/>
    <cellStyle name="Percent 3 5 12 2 3 3" xfId="8102"/>
    <cellStyle name="Percent 3 5 12 2 4" xfId="8103"/>
    <cellStyle name="Percent 3 5 12 2 5" xfId="8104"/>
    <cellStyle name="Percent 3 5 12 2 6" xfId="8105"/>
    <cellStyle name="Percent 3 5 12 3" xfId="8106"/>
    <cellStyle name="Percent 3 5 12 3 2" xfId="8107"/>
    <cellStyle name="Percent 3 5 12 3 2 2" xfId="8108"/>
    <cellStyle name="Percent 3 5 12 3 2 3" xfId="8109"/>
    <cellStyle name="Percent 3 5 12 3 3" xfId="8110"/>
    <cellStyle name="Percent 3 5 12 3 3 2" xfId="8111"/>
    <cellStyle name="Percent 3 5 12 3 3 3" xfId="8112"/>
    <cellStyle name="Percent 3 5 12 3 4" xfId="8113"/>
    <cellStyle name="Percent 3 5 12 3 5" xfId="8114"/>
    <cellStyle name="Percent 3 5 12 4" xfId="8115"/>
    <cellStyle name="Percent 3 5 12 4 2" xfId="8116"/>
    <cellStyle name="Percent 3 5 12 4 2 2" xfId="8117"/>
    <cellStyle name="Percent 3 5 12 4 2 3" xfId="8118"/>
    <cellStyle name="Percent 3 5 12 4 3" xfId="8119"/>
    <cellStyle name="Percent 3 5 12 4 3 2" xfId="8120"/>
    <cellStyle name="Percent 3 5 12 4 3 3" xfId="8121"/>
    <cellStyle name="Percent 3 5 12 4 4" xfId="8122"/>
    <cellStyle name="Percent 3 5 12 4 5" xfId="8123"/>
    <cellStyle name="Percent 3 5 12 5" xfId="8124"/>
    <cellStyle name="Percent 3 5 12 5 2" xfId="8125"/>
    <cellStyle name="Percent 3 5 12 5 2 2" xfId="8126"/>
    <cellStyle name="Percent 3 5 12 5 2 3" xfId="8127"/>
    <cellStyle name="Percent 3 5 12 5 3" xfId="8128"/>
    <cellStyle name="Percent 3 5 12 5 3 2" xfId="8129"/>
    <cellStyle name="Percent 3 5 12 5 3 3" xfId="8130"/>
    <cellStyle name="Percent 3 5 12 5 4" xfId="8131"/>
    <cellStyle name="Percent 3 5 12 5 4 2" xfId="8132"/>
    <cellStyle name="Percent 3 5 12 5 4 3" xfId="8133"/>
    <cellStyle name="Percent 3 5 12 5 5" xfId="8134"/>
    <cellStyle name="Percent 3 5 12 5 6" xfId="8135"/>
    <cellStyle name="Percent 3 5 12 6" xfId="8136"/>
    <cellStyle name="Percent 3 5 12 6 2" xfId="8137"/>
    <cellStyle name="Percent 3 5 12 6 2 2" xfId="8138"/>
    <cellStyle name="Percent 3 5 12 6 2 3" xfId="8139"/>
    <cellStyle name="Percent 3 5 12 6 3" xfId="8140"/>
    <cellStyle name="Percent 3 5 12 6 3 2" xfId="8141"/>
    <cellStyle name="Percent 3 5 12 6 3 3" xfId="8142"/>
    <cellStyle name="Percent 3 5 12 6 4" xfId="8143"/>
    <cellStyle name="Percent 3 5 12 6 5" xfId="8144"/>
    <cellStyle name="Percent 3 5 12 7" xfId="8145"/>
    <cellStyle name="Percent 3 5 12 7 2" xfId="8146"/>
    <cellStyle name="Percent 3 5 12 7 3" xfId="8147"/>
    <cellStyle name="Percent 3 5 12 8" xfId="8148"/>
    <cellStyle name="Percent 3 5 12 8 2" xfId="8149"/>
    <cellStyle name="Percent 3 5 12 8 3" xfId="8150"/>
    <cellStyle name="Percent 3 5 12 9" xfId="8151"/>
    <cellStyle name="Percent 3 5 12 9 2" xfId="8152"/>
    <cellStyle name="Percent 3 5 12 9 3" xfId="8153"/>
    <cellStyle name="Percent 3 5 13" xfId="8154"/>
    <cellStyle name="Percent 3 5 13 10" xfId="8155"/>
    <cellStyle name="Percent 3 5 13 11" xfId="8156"/>
    <cellStyle name="Percent 3 5 13 12" xfId="8157"/>
    <cellStyle name="Percent 3 5 13 13" xfId="8158"/>
    <cellStyle name="Percent 3 5 13 14" xfId="8159"/>
    <cellStyle name="Percent 3 5 13 15" xfId="8160"/>
    <cellStyle name="Percent 3 5 13 2" xfId="8161"/>
    <cellStyle name="Percent 3 5 13 2 2" xfId="8162"/>
    <cellStyle name="Percent 3 5 13 2 2 2" xfId="8163"/>
    <cellStyle name="Percent 3 5 13 2 2 3" xfId="8164"/>
    <cellStyle name="Percent 3 5 13 2 3" xfId="8165"/>
    <cellStyle name="Percent 3 5 13 2 3 2" xfId="8166"/>
    <cellStyle name="Percent 3 5 13 2 3 3" xfId="8167"/>
    <cellStyle name="Percent 3 5 13 2 4" xfId="8168"/>
    <cellStyle name="Percent 3 5 13 2 5" xfId="8169"/>
    <cellStyle name="Percent 3 5 13 2 6" xfId="8170"/>
    <cellStyle name="Percent 3 5 13 3" xfId="8171"/>
    <cellStyle name="Percent 3 5 13 3 2" xfId="8172"/>
    <cellStyle name="Percent 3 5 13 3 2 2" xfId="8173"/>
    <cellStyle name="Percent 3 5 13 3 2 3" xfId="8174"/>
    <cellStyle name="Percent 3 5 13 3 3" xfId="8175"/>
    <cellStyle name="Percent 3 5 13 3 3 2" xfId="8176"/>
    <cellStyle name="Percent 3 5 13 3 3 3" xfId="8177"/>
    <cellStyle name="Percent 3 5 13 3 4" xfId="8178"/>
    <cellStyle name="Percent 3 5 13 3 5" xfId="8179"/>
    <cellStyle name="Percent 3 5 13 4" xfId="8180"/>
    <cellStyle name="Percent 3 5 13 4 2" xfId="8181"/>
    <cellStyle name="Percent 3 5 13 4 2 2" xfId="8182"/>
    <cellStyle name="Percent 3 5 13 4 2 3" xfId="8183"/>
    <cellStyle name="Percent 3 5 13 4 3" xfId="8184"/>
    <cellStyle name="Percent 3 5 13 4 3 2" xfId="8185"/>
    <cellStyle name="Percent 3 5 13 4 3 3" xfId="8186"/>
    <cellStyle name="Percent 3 5 13 4 4" xfId="8187"/>
    <cellStyle name="Percent 3 5 13 4 5" xfId="8188"/>
    <cellStyle name="Percent 3 5 13 5" xfId="8189"/>
    <cellStyle name="Percent 3 5 13 5 2" xfId="8190"/>
    <cellStyle name="Percent 3 5 13 5 2 2" xfId="8191"/>
    <cellStyle name="Percent 3 5 13 5 2 3" xfId="8192"/>
    <cellStyle name="Percent 3 5 13 5 3" xfId="8193"/>
    <cellStyle name="Percent 3 5 13 5 3 2" xfId="8194"/>
    <cellStyle name="Percent 3 5 13 5 3 3" xfId="8195"/>
    <cellStyle name="Percent 3 5 13 5 4" xfId="8196"/>
    <cellStyle name="Percent 3 5 13 5 4 2" xfId="8197"/>
    <cellStyle name="Percent 3 5 13 5 4 3" xfId="8198"/>
    <cellStyle name="Percent 3 5 13 5 5" xfId="8199"/>
    <cellStyle name="Percent 3 5 13 5 6" xfId="8200"/>
    <cellStyle name="Percent 3 5 13 6" xfId="8201"/>
    <cellStyle name="Percent 3 5 13 6 2" xfId="8202"/>
    <cellStyle name="Percent 3 5 13 6 2 2" xfId="8203"/>
    <cellStyle name="Percent 3 5 13 6 2 3" xfId="8204"/>
    <cellStyle name="Percent 3 5 13 6 3" xfId="8205"/>
    <cellStyle name="Percent 3 5 13 6 3 2" xfId="8206"/>
    <cellStyle name="Percent 3 5 13 6 3 3" xfId="8207"/>
    <cellStyle name="Percent 3 5 13 6 4" xfId="8208"/>
    <cellStyle name="Percent 3 5 13 6 5" xfId="8209"/>
    <cellStyle name="Percent 3 5 13 7" xfId="8210"/>
    <cellStyle name="Percent 3 5 13 7 2" xfId="8211"/>
    <cellStyle name="Percent 3 5 13 7 3" xfId="8212"/>
    <cellStyle name="Percent 3 5 13 8" xfId="8213"/>
    <cellStyle name="Percent 3 5 13 8 2" xfId="8214"/>
    <cellStyle name="Percent 3 5 13 8 3" xfId="8215"/>
    <cellStyle name="Percent 3 5 13 9" xfId="8216"/>
    <cellStyle name="Percent 3 5 13 9 2" xfId="8217"/>
    <cellStyle name="Percent 3 5 13 9 3" xfId="8218"/>
    <cellStyle name="Percent 3 5 14" xfId="8219"/>
    <cellStyle name="Percent 3 5 14 10" xfId="8220"/>
    <cellStyle name="Percent 3 5 14 11" xfId="8221"/>
    <cellStyle name="Percent 3 5 14 12" xfId="8222"/>
    <cellStyle name="Percent 3 5 14 13" xfId="8223"/>
    <cellStyle name="Percent 3 5 14 14" xfId="8224"/>
    <cellStyle name="Percent 3 5 14 15" xfId="8225"/>
    <cellStyle name="Percent 3 5 14 2" xfId="8226"/>
    <cellStyle name="Percent 3 5 14 2 2" xfId="8227"/>
    <cellStyle name="Percent 3 5 14 2 2 2" xfId="8228"/>
    <cellStyle name="Percent 3 5 14 2 2 3" xfId="8229"/>
    <cellStyle name="Percent 3 5 14 2 3" xfId="8230"/>
    <cellStyle name="Percent 3 5 14 2 3 2" xfId="8231"/>
    <cellStyle name="Percent 3 5 14 2 3 3" xfId="8232"/>
    <cellStyle name="Percent 3 5 14 2 4" xfId="8233"/>
    <cellStyle name="Percent 3 5 14 2 5" xfId="8234"/>
    <cellStyle name="Percent 3 5 14 2 6" xfId="8235"/>
    <cellStyle name="Percent 3 5 14 3" xfId="8236"/>
    <cellStyle name="Percent 3 5 14 3 2" xfId="8237"/>
    <cellStyle name="Percent 3 5 14 3 2 2" xfId="8238"/>
    <cellStyle name="Percent 3 5 14 3 2 3" xfId="8239"/>
    <cellStyle name="Percent 3 5 14 3 3" xfId="8240"/>
    <cellStyle name="Percent 3 5 14 3 3 2" xfId="8241"/>
    <cellStyle name="Percent 3 5 14 3 3 3" xfId="8242"/>
    <cellStyle name="Percent 3 5 14 3 4" xfId="8243"/>
    <cellStyle name="Percent 3 5 14 3 5" xfId="8244"/>
    <cellStyle name="Percent 3 5 14 4" xfId="8245"/>
    <cellStyle name="Percent 3 5 14 4 2" xfId="8246"/>
    <cellStyle name="Percent 3 5 14 4 2 2" xfId="8247"/>
    <cellStyle name="Percent 3 5 14 4 2 3" xfId="8248"/>
    <cellStyle name="Percent 3 5 14 4 3" xfId="8249"/>
    <cellStyle name="Percent 3 5 14 4 3 2" xfId="8250"/>
    <cellStyle name="Percent 3 5 14 4 3 3" xfId="8251"/>
    <cellStyle name="Percent 3 5 14 4 4" xfId="8252"/>
    <cellStyle name="Percent 3 5 14 4 5" xfId="8253"/>
    <cellStyle name="Percent 3 5 14 5" xfId="8254"/>
    <cellStyle name="Percent 3 5 14 5 2" xfId="8255"/>
    <cellStyle name="Percent 3 5 14 5 2 2" xfId="8256"/>
    <cellStyle name="Percent 3 5 14 5 2 3" xfId="8257"/>
    <cellStyle name="Percent 3 5 14 5 3" xfId="8258"/>
    <cellStyle name="Percent 3 5 14 5 3 2" xfId="8259"/>
    <cellStyle name="Percent 3 5 14 5 3 3" xfId="8260"/>
    <cellStyle name="Percent 3 5 14 5 4" xfId="8261"/>
    <cellStyle name="Percent 3 5 14 5 4 2" xfId="8262"/>
    <cellStyle name="Percent 3 5 14 5 4 3" xfId="8263"/>
    <cellStyle name="Percent 3 5 14 5 5" xfId="8264"/>
    <cellStyle name="Percent 3 5 14 5 6" xfId="8265"/>
    <cellStyle name="Percent 3 5 14 6" xfId="8266"/>
    <cellStyle name="Percent 3 5 14 6 2" xfId="8267"/>
    <cellStyle name="Percent 3 5 14 6 2 2" xfId="8268"/>
    <cellStyle name="Percent 3 5 14 6 2 3" xfId="8269"/>
    <cellStyle name="Percent 3 5 14 6 3" xfId="8270"/>
    <cellStyle name="Percent 3 5 14 6 3 2" xfId="8271"/>
    <cellStyle name="Percent 3 5 14 6 3 3" xfId="8272"/>
    <cellStyle name="Percent 3 5 14 6 4" xfId="8273"/>
    <cellStyle name="Percent 3 5 14 6 5" xfId="8274"/>
    <cellStyle name="Percent 3 5 14 7" xfId="8275"/>
    <cellStyle name="Percent 3 5 14 7 2" xfId="8276"/>
    <cellStyle name="Percent 3 5 14 7 3" xfId="8277"/>
    <cellStyle name="Percent 3 5 14 8" xfId="8278"/>
    <cellStyle name="Percent 3 5 14 8 2" xfId="8279"/>
    <cellStyle name="Percent 3 5 14 8 3" xfId="8280"/>
    <cellStyle name="Percent 3 5 14 9" xfId="8281"/>
    <cellStyle name="Percent 3 5 14 9 2" xfId="8282"/>
    <cellStyle name="Percent 3 5 14 9 3" xfId="8283"/>
    <cellStyle name="Percent 3 5 15" xfId="8284"/>
    <cellStyle name="Percent 3 5 15 10" xfId="8285"/>
    <cellStyle name="Percent 3 5 15 11" xfId="8286"/>
    <cellStyle name="Percent 3 5 15 12" xfId="8287"/>
    <cellStyle name="Percent 3 5 15 13" xfId="8288"/>
    <cellStyle name="Percent 3 5 15 14" xfId="8289"/>
    <cellStyle name="Percent 3 5 15 15" xfId="8290"/>
    <cellStyle name="Percent 3 5 15 2" xfId="8291"/>
    <cellStyle name="Percent 3 5 15 2 2" xfId="8292"/>
    <cellStyle name="Percent 3 5 15 2 2 2" xfId="8293"/>
    <cellStyle name="Percent 3 5 15 2 2 3" xfId="8294"/>
    <cellStyle name="Percent 3 5 15 2 3" xfId="8295"/>
    <cellStyle name="Percent 3 5 15 2 3 2" xfId="8296"/>
    <cellStyle name="Percent 3 5 15 2 3 3" xfId="8297"/>
    <cellStyle name="Percent 3 5 15 2 4" xfId="8298"/>
    <cellStyle name="Percent 3 5 15 2 5" xfId="8299"/>
    <cellStyle name="Percent 3 5 15 2 6" xfId="8300"/>
    <cellStyle name="Percent 3 5 15 3" xfId="8301"/>
    <cellStyle name="Percent 3 5 15 3 2" xfId="8302"/>
    <cellStyle name="Percent 3 5 15 3 2 2" xfId="8303"/>
    <cellStyle name="Percent 3 5 15 3 2 3" xfId="8304"/>
    <cellStyle name="Percent 3 5 15 3 3" xfId="8305"/>
    <cellStyle name="Percent 3 5 15 3 3 2" xfId="8306"/>
    <cellStyle name="Percent 3 5 15 3 3 3" xfId="8307"/>
    <cellStyle name="Percent 3 5 15 3 4" xfId="8308"/>
    <cellStyle name="Percent 3 5 15 3 5" xfId="8309"/>
    <cellStyle name="Percent 3 5 15 4" xfId="8310"/>
    <cellStyle name="Percent 3 5 15 4 2" xfId="8311"/>
    <cellStyle name="Percent 3 5 15 4 2 2" xfId="8312"/>
    <cellStyle name="Percent 3 5 15 4 2 3" xfId="8313"/>
    <cellStyle name="Percent 3 5 15 4 3" xfId="8314"/>
    <cellStyle name="Percent 3 5 15 4 3 2" xfId="8315"/>
    <cellStyle name="Percent 3 5 15 4 3 3" xfId="8316"/>
    <cellStyle name="Percent 3 5 15 4 4" xfId="8317"/>
    <cellStyle name="Percent 3 5 15 4 5" xfId="8318"/>
    <cellStyle name="Percent 3 5 15 5" xfId="8319"/>
    <cellStyle name="Percent 3 5 15 5 2" xfId="8320"/>
    <cellStyle name="Percent 3 5 15 5 2 2" xfId="8321"/>
    <cellStyle name="Percent 3 5 15 5 2 3" xfId="8322"/>
    <cellStyle name="Percent 3 5 15 5 3" xfId="8323"/>
    <cellStyle name="Percent 3 5 15 5 3 2" xfId="8324"/>
    <cellStyle name="Percent 3 5 15 5 3 3" xfId="8325"/>
    <cellStyle name="Percent 3 5 15 5 4" xfId="8326"/>
    <cellStyle name="Percent 3 5 15 5 4 2" xfId="8327"/>
    <cellStyle name="Percent 3 5 15 5 4 3" xfId="8328"/>
    <cellStyle name="Percent 3 5 15 5 5" xfId="8329"/>
    <cellStyle name="Percent 3 5 15 5 6" xfId="8330"/>
    <cellStyle name="Percent 3 5 15 6" xfId="8331"/>
    <cellStyle name="Percent 3 5 15 6 2" xfId="8332"/>
    <cellStyle name="Percent 3 5 15 6 2 2" xfId="8333"/>
    <cellStyle name="Percent 3 5 15 6 2 3" xfId="8334"/>
    <cellStyle name="Percent 3 5 15 6 3" xfId="8335"/>
    <cellStyle name="Percent 3 5 15 6 3 2" xfId="8336"/>
    <cellStyle name="Percent 3 5 15 6 3 3" xfId="8337"/>
    <cellStyle name="Percent 3 5 15 6 4" xfId="8338"/>
    <cellStyle name="Percent 3 5 15 6 5" xfId="8339"/>
    <cellStyle name="Percent 3 5 15 7" xfId="8340"/>
    <cellStyle name="Percent 3 5 15 7 2" xfId="8341"/>
    <cellStyle name="Percent 3 5 15 7 3" xfId="8342"/>
    <cellStyle name="Percent 3 5 15 8" xfId="8343"/>
    <cellStyle name="Percent 3 5 15 8 2" xfId="8344"/>
    <cellStyle name="Percent 3 5 15 8 3" xfId="8345"/>
    <cellStyle name="Percent 3 5 15 9" xfId="8346"/>
    <cellStyle name="Percent 3 5 15 9 2" xfId="8347"/>
    <cellStyle name="Percent 3 5 15 9 3" xfId="8348"/>
    <cellStyle name="Percent 3 5 16" xfId="8349"/>
    <cellStyle name="Percent 3 5 16 2" xfId="8350"/>
    <cellStyle name="Percent 3 5 16 2 2" xfId="8351"/>
    <cellStyle name="Percent 3 5 16 2 3" xfId="8352"/>
    <cellStyle name="Percent 3 5 16 3" xfId="8353"/>
    <cellStyle name="Percent 3 5 16 3 2" xfId="8354"/>
    <cellStyle name="Percent 3 5 16 3 3" xfId="8355"/>
    <cellStyle name="Percent 3 5 16 4" xfId="8356"/>
    <cellStyle name="Percent 3 5 16 5" xfId="8357"/>
    <cellStyle name="Percent 3 5 16 6" xfId="8358"/>
    <cellStyle name="Percent 3 5 16 7" xfId="8359"/>
    <cellStyle name="Percent 3 5 16 8" xfId="8360"/>
    <cellStyle name="Percent 3 5 16 9" xfId="8361"/>
    <cellStyle name="Percent 3 5 17" xfId="8362"/>
    <cellStyle name="Percent 3 5 17 2" xfId="8363"/>
    <cellStyle name="Percent 3 5 17 2 2" xfId="8364"/>
    <cellStyle name="Percent 3 5 17 2 3" xfId="8365"/>
    <cellStyle name="Percent 3 5 17 3" xfId="8366"/>
    <cellStyle name="Percent 3 5 17 3 2" xfId="8367"/>
    <cellStyle name="Percent 3 5 17 3 3" xfId="8368"/>
    <cellStyle name="Percent 3 5 17 4" xfId="8369"/>
    <cellStyle name="Percent 3 5 17 5" xfId="8370"/>
    <cellStyle name="Percent 3 5 17 6" xfId="8371"/>
    <cellStyle name="Percent 3 5 18" xfId="8372"/>
    <cellStyle name="Percent 3 5 18 2" xfId="8373"/>
    <cellStyle name="Percent 3 5 18 2 2" xfId="8374"/>
    <cellStyle name="Percent 3 5 18 2 3" xfId="8375"/>
    <cellStyle name="Percent 3 5 18 3" xfId="8376"/>
    <cellStyle name="Percent 3 5 18 3 2" xfId="8377"/>
    <cellStyle name="Percent 3 5 18 3 3" xfId="8378"/>
    <cellStyle name="Percent 3 5 18 4" xfId="8379"/>
    <cellStyle name="Percent 3 5 18 5" xfId="8380"/>
    <cellStyle name="Percent 3 5 19" xfId="8381"/>
    <cellStyle name="Percent 3 5 19 2" xfId="8382"/>
    <cellStyle name="Percent 3 5 19 2 2" xfId="8383"/>
    <cellStyle name="Percent 3 5 19 2 3" xfId="8384"/>
    <cellStyle name="Percent 3 5 19 3" xfId="8385"/>
    <cellStyle name="Percent 3 5 19 3 2" xfId="8386"/>
    <cellStyle name="Percent 3 5 19 3 3" xfId="8387"/>
    <cellStyle name="Percent 3 5 19 4" xfId="8388"/>
    <cellStyle name="Percent 3 5 19 4 2" xfId="8389"/>
    <cellStyle name="Percent 3 5 19 4 3" xfId="8390"/>
    <cellStyle name="Percent 3 5 19 5" xfId="8391"/>
    <cellStyle name="Percent 3 5 19 6" xfId="8392"/>
    <cellStyle name="Percent 3 5 2" xfId="8393"/>
    <cellStyle name="Percent 3 5 2 10" xfId="8394"/>
    <cellStyle name="Percent 3 5 2 11" xfId="8395"/>
    <cellStyle name="Percent 3 5 2 12" xfId="8396"/>
    <cellStyle name="Percent 3 5 2 13" xfId="8397"/>
    <cellStyle name="Percent 3 5 2 14" xfId="8398"/>
    <cellStyle name="Percent 3 5 2 15" xfId="8399"/>
    <cellStyle name="Percent 3 5 2 2" xfId="8400"/>
    <cellStyle name="Percent 3 5 2 2 2" xfId="8401"/>
    <cellStyle name="Percent 3 5 2 2 2 2" xfId="8402"/>
    <cellStyle name="Percent 3 5 2 2 2 3" xfId="8403"/>
    <cellStyle name="Percent 3 5 2 2 3" xfId="8404"/>
    <cellStyle name="Percent 3 5 2 2 3 2" xfId="8405"/>
    <cellStyle name="Percent 3 5 2 2 3 3" xfId="8406"/>
    <cellStyle name="Percent 3 5 2 2 4" xfId="8407"/>
    <cellStyle name="Percent 3 5 2 2 5" xfId="8408"/>
    <cellStyle name="Percent 3 5 2 2 6" xfId="8409"/>
    <cellStyle name="Percent 3 5 2 3" xfId="8410"/>
    <cellStyle name="Percent 3 5 2 3 2" xfId="8411"/>
    <cellStyle name="Percent 3 5 2 3 2 2" xfId="8412"/>
    <cellStyle name="Percent 3 5 2 3 2 3" xfId="8413"/>
    <cellStyle name="Percent 3 5 2 3 3" xfId="8414"/>
    <cellStyle name="Percent 3 5 2 3 3 2" xfId="8415"/>
    <cellStyle name="Percent 3 5 2 3 3 3" xfId="8416"/>
    <cellStyle name="Percent 3 5 2 3 4" xfId="8417"/>
    <cellStyle name="Percent 3 5 2 3 5" xfId="8418"/>
    <cellStyle name="Percent 3 5 2 4" xfId="8419"/>
    <cellStyle name="Percent 3 5 2 4 2" xfId="8420"/>
    <cellStyle name="Percent 3 5 2 4 2 2" xfId="8421"/>
    <cellStyle name="Percent 3 5 2 4 2 3" xfId="8422"/>
    <cellStyle name="Percent 3 5 2 4 3" xfId="8423"/>
    <cellStyle name="Percent 3 5 2 4 3 2" xfId="8424"/>
    <cellStyle name="Percent 3 5 2 4 3 3" xfId="8425"/>
    <cellStyle name="Percent 3 5 2 4 4" xfId="8426"/>
    <cellStyle name="Percent 3 5 2 4 5" xfId="8427"/>
    <cellStyle name="Percent 3 5 2 5" xfId="8428"/>
    <cellStyle name="Percent 3 5 2 5 2" xfId="8429"/>
    <cellStyle name="Percent 3 5 2 5 2 2" xfId="8430"/>
    <cellStyle name="Percent 3 5 2 5 2 3" xfId="8431"/>
    <cellStyle name="Percent 3 5 2 5 3" xfId="8432"/>
    <cellStyle name="Percent 3 5 2 5 3 2" xfId="8433"/>
    <cellStyle name="Percent 3 5 2 5 3 3" xfId="8434"/>
    <cellStyle name="Percent 3 5 2 5 4" xfId="8435"/>
    <cellStyle name="Percent 3 5 2 5 4 2" xfId="8436"/>
    <cellStyle name="Percent 3 5 2 5 4 3" xfId="8437"/>
    <cellStyle name="Percent 3 5 2 5 5" xfId="8438"/>
    <cellStyle name="Percent 3 5 2 5 6" xfId="8439"/>
    <cellStyle name="Percent 3 5 2 6" xfId="8440"/>
    <cellStyle name="Percent 3 5 2 6 2" xfId="8441"/>
    <cellStyle name="Percent 3 5 2 6 2 2" xfId="8442"/>
    <cellStyle name="Percent 3 5 2 6 2 3" xfId="8443"/>
    <cellStyle name="Percent 3 5 2 6 3" xfId="8444"/>
    <cellStyle name="Percent 3 5 2 6 3 2" xfId="8445"/>
    <cellStyle name="Percent 3 5 2 6 3 3" xfId="8446"/>
    <cellStyle name="Percent 3 5 2 6 4" xfId="8447"/>
    <cellStyle name="Percent 3 5 2 6 5" xfId="8448"/>
    <cellStyle name="Percent 3 5 2 7" xfId="8449"/>
    <cellStyle name="Percent 3 5 2 7 2" xfId="8450"/>
    <cellStyle name="Percent 3 5 2 7 3" xfId="8451"/>
    <cellStyle name="Percent 3 5 2 8" xfId="8452"/>
    <cellStyle name="Percent 3 5 2 8 2" xfId="8453"/>
    <cellStyle name="Percent 3 5 2 8 3" xfId="8454"/>
    <cellStyle name="Percent 3 5 2 9" xfId="8455"/>
    <cellStyle name="Percent 3 5 2 9 2" xfId="8456"/>
    <cellStyle name="Percent 3 5 2 9 3" xfId="8457"/>
    <cellStyle name="Percent 3 5 20" xfId="8458"/>
    <cellStyle name="Percent 3 5 20 2" xfId="8459"/>
    <cellStyle name="Percent 3 5 20 2 2" xfId="8460"/>
    <cellStyle name="Percent 3 5 20 2 3" xfId="8461"/>
    <cellStyle name="Percent 3 5 20 3" xfId="8462"/>
    <cellStyle name="Percent 3 5 20 3 2" xfId="8463"/>
    <cellStyle name="Percent 3 5 20 3 3" xfId="8464"/>
    <cellStyle name="Percent 3 5 20 4" xfId="8465"/>
    <cellStyle name="Percent 3 5 20 5" xfId="8466"/>
    <cellStyle name="Percent 3 5 21" xfId="8467"/>
    <cellStyle name="Percent 3 5 21 2" xfId="8468"/>
    <cellStyle name="Percent 3 5 21 3" xfId="8469"/>
    <cellStyle name="Percent 3 5 22" xfId="8470"/>
    <cellStyle name="Percent 3 5 22 2" xfId="8471"/>
    <cellStyle name="Percent 3 5 22 3" xfId="8472"/>
    <cellStyle name="Percent 3 5 23" xfId="8473"/>
    <cellStyle name="Percent 3 5 23 2" xfId="8474"/>
    <cellStyle name="Percent 3 5 23 3" xfId="8475"/>
    <cellStyle name="Percent 3 5 24" xfId="8476"/>
    <cellStyle name="Percent 3 5 25" xfId="8477"/>
    <cellStyle name="Percent 3 5 26" xfId="8478"/>
    <cellStyle name="Percent 3 5 27" xfId="8479"/>
    <cellStyle name="Percent 3 5 28" xfId="8480"/>
    <cellStyle name="Percent 3 5 29" xfId="8481"/>
    <cellStyle name="Percent 3 5 3" xfId="8482"/>
    <cellStyle name="Percent 3 5 3 10" xfId="8483"/>
    <cellStyle name="Percent 3 5 3 11" xfId="8484"/>
    <cellStyle name="Percent 3 5 3 12" xfId="8485"/>
    <cellStyle name="Percent 3 5 3 13" xfId="8486"/>
    <cellStyle name="Percent 3 5 3 14" xfId="8487"/>
    <cellStyle name="Percent 3 5 3 15" xfId="8488"/>
    <cellStyle name="Percent 3 5 3 2" xfId="8489"/>
    <cellStyle name="Percent 3 5 3 2 2" xfId="8490"/>
    <cellStyle name="Percent 3 5 3 2 2 2" xfId="8491"/>
    <cellStyle name="Percent 3 5 3 2 2 3" xfId="8492"/>
    <cellStyle name="Percent 3 5 3 2 3" xfId="8493"/>
    <cellStyle name="Percent 3 5 3 2 3 2" xfId="8494"/>
    <cellStyle name="Percent 3 5 3 2 3 3" xfId="8495"/>
    <cellStyle name="Percent 3 5 3 2 4" xfId="8496"/>
    <cellStyle name="Percent 3 5 3 2 5" xfId="8497"/>
    <cellStyle name="Percent 3 5 3 2 6" xfId="8498"/>
    <cellStyle name="Percent 3 5 3 3" xfId="8499"/>
    <cellStyle name="Percent 3 5 3 3 2" xfId="8500"/>
    <cellStyle name="Percent 3 5 3 3 2 2" xfId="8501"/>
    <cellStyle name="Percent 3 5 3 3 2 3" xfId="8502"/>
    <cellStyle name="Percent 3 5 3 3 3" xfId="8503"/>
    <cellStyle name="Percent 3 5 3 3 3 2" xfId="8504"/>
    <cellStyle name="Percent 3 5 3 3 3 3" xfId="8505"/>
    <cellStyle name="Percent 3 5 3 3 4" xfId="8506"/>
    <cellStyle name="Percent 3 5 3 3 5" xfId="8507"/>
    <cellStyle name="Percent 3 5 3 4" xfId="8508"/>
    <cellStyle name="Percent 3 5 3 4 2" xfId="8509"/>
    <cellStyle name="Percent 3 5 3 4 2 2" xfId="8510"/>
    <cellStyle name="Percent 3 5 3 4 2 3" xfId="8511"/>
    <cellStyle name="Percent 3 5 3 4 3" xfId="8512"/>
    <cellStyle name="Percent 3 5 3 4 3 2" xfId="8513"/>
    <cellStyle name="Percent 3 5 3 4 3 3" xfId="8514"/>
    <cellStyle name="Percent 3 5 3 4 4" xfId="8515"/>
    <cellStyle name="Percent 3 5 3 4 5" xfId="8516"/>
    <cellStyle name="Percent 3 5 3 5" xfId="8517"/>
    <cellStyle name="Percent 3 5 3 5 2" xfId="8518"/>
    <cellStyle name="Percent 3 5 3 5 2 2" xfId="8519"/>
    <cellStyle name="Percent 3 5 3 5 2 3" xfId="8520"/>
    <cellStyle name="Percent 3 5 3 5 3" xfId="8521"/>
    <cellStyle name="Percent 3 5 3 5 3 2" xfId="8522"/>
    <cellStyle name="Percent 3 5 3 5 3 3" xfId="8523"/>
    <cellStyle name="Percent 3 5 3 5 4" xfId="8524"/>
    <cellStyle name="Percent 3 5 3 5 4 2" xfId="8525"/>
    <cellStyle name="Percent 3 5 3 5 4 3" xfId="8526"/>
    <cellStyle name="Percent 3 5 3 5 5" xfId="8527"/>
    <cellStyle name="Percent 3 5 3 5 6" xfId="8528"/>
    <cellStyle name="Percent 3 5 3 6" xfId="8529"/>
    <cellStyle name="Percent 3 5 3 6 2" xfId="8530"/>
    <cellStyle name="Percent 3 5 3 6 2 2" xfId="8531"/>
    <cellStyle name="Percent 3 5 3 6 2 3" xfId="8532"/>
    <cellStyle name="Percent 3 5 3 6 3" xfId="8533"/>
    <cellStyle name="Percent 3 5 3 6 3 2" xfId="8534"/>
    <cellStyle name="Percent 3 5 3 6 3 3" xfId="8535"/>
    <cellStyle name="Percent 3 5 3 6 4" xfId="8536"/>
    <cellStyle name="Percent 3 5 3 6 5" xfId="8537"/>
    <cellStyle name="Percent 3 5 3 7" xfId="8538"/>
    <cellStyle name="Percent 3 5 3 7 2" xfId="8539"/>
    <cellStyle name="Percent 3 5 3 7 3" xfId="8540"/>
    <cellStyle name="Percent 3 5 3 8" xfId="8541"/>
    <cellStyle name="Percent 3 5 3 8 2" xfId="8542"/>
    <cellStyle name="Percent 3 5 3 8 3" xfId="8543"/>
    <cellStyle name="Percent 3 5 3 9" xfId="8544"/>
    <cellStyle name="Percent 3 5 3 9 2" xfId="8545"/>
    <cellStyle name="Percent 3 5 3 9 3" xfId="8546"/>
    <cellStyle name="Percent 3 5 4" xfId="8547"/>
    <cellStyle name="Percent 3 5 4 10" xfId="8548"/>
    <cellStyle name="Percent 3 5 4 11" xfId="8549"/>
    <cellStyle name="Percent 3 5 4 12" xfId="8550"/>
    <cellStyle name="Percent 3 5 4 13" xfId="8551"/>
    <cellStyle name="Percent 3 5 4 14" xfId="8552"/>
    <cellStyle name="Percent 3 5 4 15" xfId="8553"/>
    <cellStyle name="Percent 3 5 4 2" xfId="8554"/>
    <cellStyle name="Percent 3 5 4 2 2" xfId="8555"/>
    <cellStyle name="Percent 3 5 4 2 2 2" xfId="8556"/>
    <cellStyle name="Percent 3 5 4 2 2 3" xfId="8557"/>
    <cellStyle name="Percent 3 5 4 2 3" xfId="8558"/>
    <cellStyle name="Percent 3 5 4 2 3 2" xfId="8559"/>
    <cellStyle name="Percent 3 5 4 2 3 3" xfId="8560"/>
    <cellStyle name="Percent 3 5 4 2 4" xfId="8561"/>
    <cellStyle name="Percent 3 5 4 2 5" xfId="8562"/>
    <cellStyle name="Percent 3 5 4 2 6" xfId="8563"/>
    <cellStyle name="Percent 3 5 4 3" xfId="8564"/>
    <cellStyle name="Percent 3 5 4 3 2" xfId="8565"/>
    <cellStyle name="Percent 3 5 4 3 2 2" xfId="8566"/>
    <cellStyle name="Percent 3 5 4 3 2 3" xfId="8567"/>
    <cellStyle name="Percent 3 5 4 3 3" xfId="8568"/>
    <cellStyle name="Percent 3 5 4 3 3 2" xfId="8569"/>
    <cellStyle name="Percent 3 5 4 3 3 3" xfId="8570"/>
    <cellStyle name="Percent 3 5 4 3 4" xfId="8571"/>
    <cellStyle name="Percent 3 5 4 3 5" xfId="8572"/>
    <cellStyle name="Percent 3 5 4 4" xfId="8573"/>
    <cellStyle name="Percent 3 5 4 4 2" xfId="8574"/>
    <cellStyle name="Percent 3 5 4 4 2 2" xfId="8575"/>
    <cellStyle name="Percent 3 5 4 4 2 3" xfId="8576"/>
    <cellStyle name="Percent 3 5 4 4 3" xfId="8577"/>
    <cellStyle name="Percent 3 5 4 4 3 2" xfId="8578"/>
    <cellStyle name="Percent 3 5 4 4 3 3" xfId="8579"/>
    <cellStyle name="Percent 3 5 4 4 4" xfId="8580"/>
    <cellStyle name="Percent 3 5 4 4 5" xfId="8581"/>
    <cellStyle name="Percent 3 5 4 5" xfId="8582"/>
    <cellStyle name="Percent 3 5 4 5 2" xfId="8583"/>
    <cellStyle name="Percent 3 5 4 5 2 2" xfId="8584"/>
    <cellStyle name="Percent 3 5 4 5 2 3" xfId="8585"/>
    <cellStyle name="Percent 3 5 4 5 3" xfId="8586"/>
    <cellStyle name="Percent 3 5 4 5 3 2" xfId="8587"/>
    <cellStyle name="Percent 3 5 4 5 3 3" xfId="8588"/>
    <cellStyle name="Percent 3 5 4 5 4" xfId="8589"/>
    <cellStyle name="Percent 3 5 4 5 4 2" xfId="8590"/>
    <cellStyle name="Percent 3 5 4 5 4 3" xfId="8591"/>
    <cellStyle name="Percent 3 5 4 5 5" xfId="8592"/>
    <cellStyle name="Percent 3 5 4 5 6" xfId="8593"/>
    <cellStyle name="Percent 3 5 4 6" xfId="8594"/>
    <cellStyle name="Percent 3 5 4 6 2" xfId="8595"/>
    <cellStyle name="Percent 3 5 4 6 2 2" xfId="8596"/>
    <cellStyle name="Percent 3 5 4 6 2 3" xfId="8597"/>
    <cellStyle name="Percent 3 5 4 6 3" xfId="8598"/>
    <cellStyle name="Percent 3 5 4 6 3 2" xfId="8599"/>
    <cellStyle name="Percent 3 5 4 6 3 3" xfId="8600"/>
    <cellStyle name="Percent 3 5 4 6 4" xfId="8601"/>
    <cellStyle name="Percent 3 5 4 6 5" xfId="8602"/>
    <cellStyle name="Percent 3 5 4 7" xfId="8603"/>
    <cellStyle name="Percent 3 5 4 7 2" xfId="8604"/>
    <cellStyle name="Percent 3 5 4 7 3" xfId="8605"/>
    <cellStyle name="Percent 3 5 4 8" xfId="8606"/>
    <cellStyle name="Percent 3 5 4 8 2" xfId="8607"/>
    <cellStyle name="Percent 3 5 4 8 3" xfId="8608"/>
    <cellStyle name="Percent 3 5 4 9" xfId="8609"/>
    <cellStyle name="Percent 3 5 4 9 2" xfId="8610"/>
    <cellStyle name="Percent 3 5 4 9 3" xfId="8611"/>
    <cellStyle name="Percent 3 5 5" xfId="8612"/>
    <cellStyle name="Percent 3 5 5 10" xfId="8613"/>
    <cellStyle name="Percent 3 5 5 11" xfId="8614"/>
    <cellStyle name="Percent 3 5 5 12" xfId="8615"/>
    <cellStyle name="Percent 3 5 5 13" xfId="8616"/>
    <cellStyle name="Percent 3 5 5 14" xfId="8617"/>
    <cellStyle name="Percent 3 5 5 15" xfId="8618"/>
    <cellStyle name="Percent 3 5 5 2" xfId="8619"/>
    <cellStyle name="Percent 3 5 5 2 2" xfId="8620"/>
    <cellStyle name="Percent 3 5 5 2 2 2" xfId="8621"/>
    <cellStyle name="Percent 3 5 5 2 2 3" xfId="8622"/>
    <cellStyle name="Percent 3 5 5 2 3" xfId="8623"/>
    <cellStyle name="Percent 3 5 5 2 3 2" xfId="8624"/>
    <cellStyle name="Percent 3 5 5 2 3 3" xfId="8625"/>
    <cellStyle name="Percent 3 5 5 2 4" xfId="8626"/>
    <cellStyle name="Percent 3 5 5 2 5" xfId="8627"/>
    <cellStyle name="Percent 3 5 5 2 6" xfId="8628"/>
    <cellStyle name="Percent 3 5 5 3" xfId="8629"/>
    <cellStyle name="Percent 3 5 5 3 2" xfId="8630"/>
    <cellStyle name="Percent 3 5 5 3 2 2" xfId="8631"/>
    <cellStyle name="Percent 3 5 5 3 2 3" xfId="8632"/>
    <cellStyle name="Percent 3 5 5 3 3" xfId="8633"/>
    <cellStyle name="Percent 3 5 5 3 3 2" xfId="8634"/>
    <cellStyle name="Percent 3 5 5 3 3 3" xfId="8635"/>
    <cellStyle name="Percent 3 5 5 3 4" xfId="8636"/>
    <cellStyle name="Percent 3 5 5 3 5" xfId="8637"/>
    <cellStyle name="Percent 3 5 5 4" xfId="8638"/>
    <cellStyle name="Percent 3 5 5 4 2" xfId="8639"/>
    <cellStyle name="Percent 3 5 5 4 2 2" xfId="8640"/>
    <cellStyle name="Percent 3 5 5 4 2 3" xfId="8641"/>
    <cellStyle name="Percent 3 5 5 4 3" xfId="8642"/>
    <cellStyle name="Percent 3 5 5 4 3 2" xfId="8643"/>
    <cellStyle name="Percent 3 5 5 4 3 3" xfId="8644"/>
    <cellStyle name="Percent 3 5 5 4 4" xfId="8645"/>
    <cellStyle name="Percent 3 5 5 4 5" xfId="8646"/>
    <cellStyle name="Percent 3 5 5 5" xfId="8647"/>
    <cellStyle name="Percent 3 5 5 5 2" xfId="8648"/>
    <cellStyle name="Percent 3 5 5 5 2 2" xfId="8649"/>
    <cellStyle name="Percent 3 5 5 5 2 3" xfId="8650"/>
    <cellStyle name="Percent 3 5 5 5 3" xfId="8651"/>
    <cellStyle name="Percent 3 5 5 5 3 2" xfId="8652"/>
    <cellStyle name="Percent 3 5 5 5 3 3" xfId="8653"/>
    <cellStyle name="Percent 3 5 5 5 4" xfId="8654"/>
    <cellStyle name="Percent 3 5 5 5 4 2" xfId="8655"/>
    <cellStyle name="Percent 3 5 5 5 4 3" xfId="8656"/>
    <cellStyle name="Percent 3 5 5 5 5" xfId="8657"/>
    <cellStyle name="Percent 3 5 5 5 6" xfId="8658"/>
    <cellStyle name="Percent 3 5 5 6" xfId="8659"/>
    <cellStyle name="Percent 3 5 5 6 2" xfId="8660"/>
    <cellStyle name="Percent 3 5 5 6 2 2" xfId="8661"/>
    <cellStyle name="Percent 3 5 5 6 2 3" xfId="8662"/>
    <cellStyle name="Percent 3 5 5 6 3" xfId="8663"/>
    <cellStyle name="Percent 3 5 5 6 3 2" xfId="8664"/>
    <cellStyle name="Percent 3 5 5 6 3 3" xfId="8665"/>
    <cellStyle name="Percent 3 5 5 6 4" xfId="8666"/>
    <cellStyle name="Percent 3 5 5 6 5" xfId="8667"/>
    <cellStyle name="Percent 3 5 5 7" xfId="8668"/>
    <cellStyle name="Percent 3 5 5 7 2" xfId="8669"/>
    <cellStyle name="Percent 3 5 5 7 3" xfId="8670"/>
    <cellStyle name="Percent 3 5 5 8" xfId="8671"/>
    <cellStyle name="Percent 3 5 5 8 2" xfId="8672"/>
    <cellStyle name="Percent 3 5 5 8 3" xfId="8673"/>
    <cellStyle name="Percent 3 5 5 9" xfId="8674"/>
    <cellStyle name="Percent 3 5 5 9 2" xfId="8675"/>
    <cellStyle name="Percent 3 5 5 9 3" xfId="8676"/>
    <cellStyle name="Percent 3 5 6" xfId="8677"/>
    <cellStyle name="Percent 3 5 6 10" xfId="8678"/>
    <cellStyle name="Percent 3 5 6 11" xfId="8679"/>
    <cellStyle name="Percent 3 5 6 12" xfId="8680"/>
    <cellStyle name="Percent 3 5 6 13" xfId="8681"/>
    <cellStyle name="Percent 3 5 6 14" xfId="8682"/>
    <cellStyle name="Percent 3 5 6 15" xfId="8683"/>
    <cellStyle name="Percent 3 5 6 2" xfId="8684"/>
    <cellStyle name="Percent 3 5 6 2 2" xfId="8685"/>
    <cellStyle name="Percent 3 5 6 2 2 2" xfId="8686"/>
    <cellStyle name="Percent 3 5 6 2 2 3" xfId="8687"/>
    <cellStyle name="Percent 3 5 6 2 3" xfId="8688"/>
    <cellStyle name="Percent 3 5 6 2 3 2" xfId="8689"/>
    <cellStyle name="Percent 3 5 6 2 3 3" xfId="8690"/>
    <cellStyle name="Percent 3 5 6 2 4" xfId="8691"/>
    <cellStyle name="Percent 3 5 6 2 5" xfId="8692"/>
    <cellStyle name="Percent 3 5 6 2 6" xfId="8693"/>
    <cellStyle name="Percent 3 5 6 3" xfId="8694"/>
    <cellStyle name="Percent 3 5 6 3 2" xfId="8695"/>
    <cellStyle name="Percent 3 5 6 3 2 2" xfId="8696"/>
    <cellStyle name="Percent 3 5 6 3 2 3" xfId="8697"/>
    <cellStyle name="Percent 3 5 6 3 3" xfId="8698"/>
    <cellStyle name="Percent 3 5 6 3 3 2" xfId="8699"/>
    <cellStyle name="Percent 3 5 6 3 3 3" xfId="8700"/>
    <cellStyle name="Percent 3 5 6 3 4" xfId="8701"/>
    <cellStyle name="Percent 3 5 6 3 5" xfId="8702"/>
    <cellStyle name="Percent 3 5 6 4" xfId="8703"/>
    <cellStyle name="Percent 3 5 6 4 2" xfId="8704"/>
    <cellStyle name="Percent 3 5 6 4 2 2" xfId="8705"/>
    <cellStyle name="Percent 3 5 6 4 2 3" xfId="8706"/>
    <cellStyle name="Percent 3 5 6 4 3" xfId="8707"/>
    <cellStyle name="Percent 3 5 6 4 3 2" xfId="8708"/>
    <cellStyle name="Percent 3 5 6 4 3 3" xfId="8709"/>
    <cellStyle name="Percent 3 5 6 4 4" xfId="8710"/>
    <cellStyle name="Percent 3 5 6 4 5" xfId="8711"/>
    <cellStyle name="Percent 3 5 6 5" xfId="8712"/>
    <cellStyle name="Percent 3 5 6 5 2" xfId="8713"/>
    <cellStyle name="Percent 3 5 6 5 2 2" xfId="8714"/>
    <cellStyle name="Percent 3 5 6 5 2 3" xfId="8715"/>
    <cellStyle name="Percent 3 5 6 5 3" xfId="8716"/>
    <cellStyle name="Percent 3 5 6 5 3 2" xfId="8717"/>
    <cellStyle name="Percent 3 5 6 5 3 3" xfId="8718"/>
    <cellStyle name="Percent 3 5 6 5 4" xfId="8719"/>
    <cellStyle name="Percent 3 5 6 5 4 2" xfId="8720"/>
    <cellStyle name="Percent 3 5 6 5 4 3" xfId="8721"/>
    <cellStyle name="Percent 3 5 6 5 5" xfId="8722"/>
    <cellStyle name="Percent 3 5 6 5 6" xfId="8723"/>
    <cellStyle name="Percent 3 5 6 6" xfId="8724"/>
    <cellStyle name="Percent 3 5 6 6 2" xfId="8725"/>
    <cellStyle name="Percent 3 5 6 6 2 2" xfId="8726"/>
    <cellStyle name="Percent 3 5 6 6 2 3" xfId="8727"/>
    <cellStyle name="Percent 3 5 6 6 3" xfId="8728"/>
    <cellStyle name="Percent 3 5 6 6 3 2" xfId="8729"/>
    <cellStyle name="Percent 3 5 6 6 3 3" xfId="8730"/>
    <cellStyle name="Percent 3 5 6 6 4" xfId="8731"/>
    <cellStyle name="Percent 3 5 6 6 5" xfId="8732"/>
    <cellStyle name="Percent 3 5 6 7" xfId="8733"/>
    <cellStyle name="Percent 3 5 6 7 2" xfId="8734"/>
    <cellStyle name="Percent 3 5 6 7 3" xfId="8735"/>
    <cellStyle name="Percent 3 5 6 8" xfId="8736"/>
    <cellStyle name="Percent 3 5 6 8 2" xfId="8737"/>
    <cellStyle name="Percent 3 5 6 8 3" xfId="8738"/>
    <cellStyle name="Percent 3 5 6 9" xfId="8739"/>
    <cellStyle name="Percent 3 5 6 9 2" xfId="8740"/>
    <cellStyle name="Percent 3 5 6 9 3" xfId="8741"/>
    <cellStyle name="Percent 3 5 7" xfId="8742"/>
    <cellStyle name="Percent 3 5 7 10" xfId="8743"/>
    <cellStyle name="Percent 3 5 7 11" xfId="8744"/>
    <cellStyle name="Percent 3 5 7 12" xfId="8745"/>
    <cellStyle name="Percent 3 5 7 13" xfId="8746"/>
    <cellStyle name="Percent 3 5 7 14" xfId="8747"/>
    <cellStyle name="Percent 3 5 7 15" xfId="8748"/>
    <cellStyle name="Percent 3 5 7 2" xfId="8749"/>
    <cellStyle name="Percent 3 5 7 2 2" xfId="8750"/>
    <cellStyle name="Percent 3 5 7 2 2 2" xfId="8751"/>
    <cellStyle name="Percent 3 5 7 2 2 3" xfId="8752"/>
    <cellStyle name="Percent 3 5 7 2 3" xfId="8753"/>
    <cellStyle name="Percent 3 5 7 2 3 2" xfId="8754"/>
    <cellStyle name="Percent 3 5 7 2 3 3" xfId="8755"/>
    <cellStyle name="Percent 3 5 7 2 4" xfId="8756"/>
    <cellStyle name="Percent 3 5 7 2 5" xfId="8757"/>
    <cellStyle name="Percent 3 5 7 2 6" xfId="8758"/>
    <cellStyle name="Percent 3 5 7 3" xfId="8759"/>
    <cellStyle name="Percent 3 5 7 3 2" xfId="8760"/>
    <cellStyle name="Percent 3 5 7 3 2 2" xfId="8761"/>
    <cellStyle name="Percent 3 5 7 3 2 3" xfId="8762"/>
    <cellStyle name="Percent 3 5 7 3 3" xfId="8763"/>
    <cellStyle name="Percent 3 5 7 3 3 2" xfId="8764"/>
    <cellStyle name="Percent 3 5 7 3 3 3" xfId="8765"/>
    <cellStyle name="Percent 3 5 7 3 4" xfId="8766"/>
    <cellStyle name="Percent 3 5 7 3 5" xfId="8767"/>
    <cellStyle name="Percent 3 5 7 4" xfId="8768"/>
    <cellStyle name="Percent 3 5 7 4 2" xfId="8769"/>
    <cellStyle name="Percent 3 5 7 4 2 2" xfId="8770"/>
    <cellStyle name="Percent 3 5 7 4 2 3" xfId="8771"/>
    <cellStyle name="Percent 3 5 7 4 3" xfId="8772"/>
    <cellStyle name="Percent 3 5 7 4 3 2" xfId="8773"/>
    <cellStyle name="Percent 3 5 7 4 3 3" xfId="8774"/>
    <cellStyle name="Percent 3 5 7 4 4" xfId="8775"/>
    <cellStyle name="Percent 3 5 7 4 5" xfId="8776"/>
    <cellStyle name="Percent 3 5 7 5" xfId="8777"/>
    <cellStyle name="Percent 3 5 7 5 2" xfId="8778"/>
    <cellStyle name="Percent 3 5 7 5 2 2" xfId="8779"/>
    <cellStyle name="Percent 3 5 7 5 2 3" xfId="8780"/>
    <cellStyle name="Percent 3 5 7 5 3" xfId="8781"/>
    <cellStyle name="Percent 3 5 7 5 3 2" xfId="8782"/>
    <cellStyle name="Percent 3 5 7 5 3 3" xfId="8783"/>
    <cellStyle name="Percent 3 5 7 5 4" xfId="8784"/>
    <cellStyle name="Percent 3 5 7 5 4 2" xfId="8785"/>
    <cellStyle name="Percent 3 5 7 5 4 3" xfId="8786"/>
    <cellStyle name="Percent 3 5 7 5 5" xfId="8787"/>
    <cellStyle name="Percent 3 5 7 5 6" xfId="8788"/>
    <cellStyle name="Percent 3 5 7 6" xfId="8789"/>
    <cellStyle name="Percent 3 5 7 6 2" xfId="8790"/>
    <cellStyle name="Percent 3 5 7 6 2 2" xfId="8791"/>
    <cellStyle name="Percent 3 5 7 6 2 3" xfId="8792"/>
    <cellStyle name="Percent 3 5 7 6 3" xfId="8793"/>
    <cellStyle name="Percent 3 5 7 6 3 2" xfId="8794"/>
    <cellStyle name="Percent 3 5 7 6 3 3" xfId="8795"/>
    <cellStyle name="Percent 3 5 7 6 4" xfId="8796"/>
    <cellStyle name="Percent 3 5 7 6 5" xfId="8797"/>
    <cellStyle name="Percent 3 5 7 7" xfId="8798"/>
    <cellStyle name="Percent 3 5 7 7 2" xfId="8799"/>
    <cellStyle name="Percent 3 5 7 7 3" xfId="8800"/>
    <cellStyle name="Percent 3 5 7 8" xfId="8801"/>
    <cellStyle name="Percent 3 5 7 8 2" xfId="8802"/>
    <cellStyle name="Percent 3 5 7 8 3" xfId="8803"/>
    <cellStyle name="Percent 3 5 7 9" xfId="8804"/>
    <cellStyle name="Percent 3 5 7 9 2" xfId="8805"/>
    <cellStyle name="Percent 3 5 7 9 3" xfId="8806"/>
    <cellStyle name="Percent 3 5 8" xfId="8807"/>
    <cellStyle name="Percent 3 5 8 10" xfId="8808"/>
    <cellStyle name="Percent 3 5 8 11" xfId="8809"/>
    <cellStyle name="Percent 3 5 8 12" xfId="8810"/>
    <cellStyle name="Percent 3 5 8 13" xfId="8811"/>
    <cellStyle name="Percent 3 5 8 14" xfId="8812"/>
    <cellStyle name="Percent 3 5 8 15" xfId="8813"/>
    <cellStyle name="Percent 3 5 8 2" xfId="8814"/>
    <cellStyle name="Percent 3 5 8 2 2" xfId="8815"/>
    <cellStyle name="Percent 3 5 8 2 2 2" xfId="8816"/>
    <cellStyle name="Percent 3 5 8 2 2 3" xfId="8817"/>
    <cellStyle name="Percent 3 5 8 2 3" xfId="8818"/>
    <cellStyle name="Percent 3 5 8 2 3 2" xfId="8819"/>
    <cellStyle name="Percent 3 5 8 2 3 3" xfId="8820"/>
    <cellStyle name="Percent 3 5 8 2 4" xfId="8821"/>
    <cellStyle name="Percent 3 5 8 2 5" xfId="8822"/>
    <cellStyle name="Percent 3 5 8 2 6" xfId="8823"/>
    <cellStyle name="Percent 3 5 8 3" xfId="8824"/>
    <cellStyle name="Percent 3 5 8 3 2" xfId="8825"/>
    <cellStyle name="Percent 3 5 8 3 2 2" xfId="8826"/>
    <cellStyle name="Percent 3 5 8 3 2 3" xfId="8827"/>
    <cellStyle name="Percent 3 5 8 3 3" xfId="8828"/>
    <cellStyle name="Percent 3 5 8 3 3 2" xfId="8829"/>
    <cellStyle name="Percent 3 5 8 3 3 3" xfId="8830"/>
    <cellStyle name="Percent 3 5 8 3 4" xfId="8831"/>
    <cellStyle name="Percent 3 5 8 3 5" xfId="8832"/>
    <cellStyle name="Percent 3 5 8 4" xfId="8833"/>
    <cellStyle name="Percent 3 5 8 4 2" xfId="8834"/>
    <cellStyle name="Percent 3 5 8 4 2 2" xfId="8835"/>
    <cellStyle name="Percent 3 5 8 4 2 3" xfId="8836"/>
    <cellStyle name="Percent 3 5 8 4 3" xfId="8837"/>
    <cellStyle name="Percent 3 5 8 4 3 2" xfId="8838"/>
    <cellStyle name="Percent 3 5 8 4 3 3" xfId="8839"/>
    <cellStyle name="Percent 3 5 8 4 4" xfId="8840"/>
    <cellStyle name="Percent 3 5 8 4 5" xfId="8841"/>
    <cellStyle name="Percent 3 5 8 5" xfId="8842"/>
    <cellStyle name="Percent 3 5 8 5 2" xfId="8843"/>
    <cellStyle name="Percent 3 5 8 5 2 2" xfId="8844"/>
    <cellStyle name="Percent 3 5 8 5 2 3" xfId="8845"/>
    <cellStyle name="Percent 3 5 8 5 3" xfId="8846"/>
    <cellStyle name="Percent 3 5 8 5 3 2" xfId="8847"/>
    <cellStyle name="Percent 3 5 8 5 3 3" xfId="8848"/>
    <cellStyle name="Percent 3 5 8 5 4" xfId="8849"/>
    <cellStyle name="Percent 3 5 8 5 4 2" xfId="8850"/>
    <cellStyle name="Percent 3 5 8 5 4 3" xfId="8851"/>
    <cellStyle name="Percent 3 5 8 5 5" xfId="8852"/>
    <cellStyle name="Percent 3 5 8 5 6" xfId="8853"/>
    <cellStyle name="Percent 3 5 8 6" xfId="8854"/>
    <cellStyle name="Percent 3 5 8 6 2" xfId="8855"/>
    <cellStyle name="Percent 3 5 8 6 2 2" xfId="8856"/>
    <cellStyle name="Percent 3 5 8 6 2 3" xfId="8857"/>
    <cellStyle name="Percent 3 5 8 6 3" xfId="8858"/>
    <cellStyle name="Percent 3 5 8 6 3 2" xfId="8859"/>
    <cellStyle name="Percent 3 5 8 6 3 3" xfId="8860"/>
    <cellStyle name="Percent 3 5 8 6 4" xfId="8861"/>
    <cellStyle name="Percent 3 5 8 6 5" xfId="8862"/>
    <cellStyle name="Percent 3 5 8 7" xfId="8863"/>
    <cellStyle name="Percent 3 5 8 7 2" xfId="8864"/>
    <cellStyle name="Percent 3 5 8 7 3" xfId="8865"/>
    <cellStyle name="Percent 3 5 8 8" xfId="8866"/>
    <cellStyle name="Percent 3 5 8 8 2" xfId="8867"/>
    <cellStyle name="Percent 3 5 8 8 3" xfId="8868"/>
    <cellStyle name="Percent 3 5 8 9" xfId="8869"/>
    <cellStyle name="Percent 3 5 8 9 2" xfId="8870"/>
    <cellStyle name="Percent 3 5 8 9 3" xfId="8871"/>
    <cellStyle name="Percent 3 5 9" xfId="8872"/>
    <cellStyle name="Percent 3 5 9 10" xfId="8873"/>
    <cellStyle name="Percent 3 5 9 11" xfId="8874"/>
    <cellStyle name="Percent 3 5 9 12" xfId="8875"/>
    <cellStyle name="Percent 3 5 9 13" xfId="8876"/>
    <cellStyle name="Percent 3 5 9 14" xfId="8877"/>
    <cellStyle name="Percent 3 5 9 15" xfId="8878"/>
    <cellStyle name="Percent 3 5 9 2" xfId="8879"/>
    <cellStyle name="Percent 3 5 9 2 2" xfId="8880"/>
    <cellStyle name="Percent 3 5 9 2 2 2" xfId="8881"/>
    <cellStyle name="Percent 3 5 9 2 2 3" xfId="8882"/>
    <cellStyle name="Percent 3 5 9 2 3" xfId="8883"/>
    <cellStyle name="Percent 3 5 9 2 3 2" xfId="8884"/>
    <cellStyle name="Percent 3 5 9 2 3 3" xfId="8885"/>
    <cellStyle name="Percent 3 5 9 2 4" xfId="8886"/>
    <cellStyle name="Percent 3 5 9 2 5" xfId="8887"/>
    <cellStyle name="Percent 3 5 9 2 6" xfId="8888"/>
    <cellStyle name="Percent 3 5 9 3" xfId="8889"/>
    <cellStyle name="Percent 3 5 9 3 2" xfId="8890"/>
    <cellStyle name="Percent 3 5 9 3 2 2" xfId="8891"/>
    <cellStyle name="Percent 3 5 9 3 2 3" xfId="8892"/>
    <cellStyle name="Percent 3 5 9 3 3" xfId="8893"/>
    <cellStyle name="Percent 3 5 9 3 3 2" xfId="8894"/>
    <cellStyle name="Percent 3 5 9 3 3 3" xfId="8895"/>
    <cellStyle name="Percent 3 5 9 3 4" xfId="8896"/>
    <cellStyle name="Percent 3 5 9 3 5" xfId="8897"/>
    <cellStyle name="Percent 3 5 9 4" xfId="8898"/>
    <cellStyle name="Percent 3 5 9 4 2" xfId="8899"/>
    <cellStyle name="Percent 3 5 9 4 2 2" xfId="8900"/>
    <cellStyle name="Percent 3 5 9 4 2 3" xfId="8901"/>
    <cellStyle name="Percent 3 5 9 4 3" xfId="8902"/>
    <cellStyle name="Percent 3 5 9 4 3 2" xfId="8903"/>
    <cellStyle name="Percent 3 5 9 4 3 3" xfId="8904"/>
    <cellStyle name="Percent 3 5 9 4 4" xfId="8905"/>
    <cellStyle name="Percent 3 5 9 4 5" xfId="8906"/>
    <cellStyle name="Percent 3 5 9 5" xfId="8907"/>
    <cellStyle name="Percent 3 5 9 5 2" xfId="8908"/>
    <cellStyle name="Percent 3 5 9 5 2 2" xfId="8909"/>
    <cellStyle name="Percent 3 5 9 5 2 3" xfId="8910"/>
    <cellStyle name="Percent 3 5 9 5 3" xfId="8911"/>
    <cellStyle name="Percent 3 5 9 5 3 2" xfId="8912"/>
    <cellStyle name="Percent 3 5 9 5 3 3" xfId="8913"/>
    <cellStyle name="Percent 3 5 9 5 4" xfId="8914"/>
    <cellStyle name="Percent 3 5 9 5 4 2" xfId="8915"/>
    <cellStyle name="Percent 3 5 9 5 4 3" xfId="8916"/>
    <cellStyle name="Percent 3 5 9 5 5" xfId="8917"/>
    <cellStyle name="Percent 3 5 9 5 6" xfId="8918"/>
    <cellStyle name="Percent 3 5 9 6" xfId="8919"/>
    <cellStyle name="Percent 3 5 9 6 2" xfId="8920"/>
    <cellStyle name="Percent 3 5 9 6 2 2" xfId="8921"/>
    <cellStyle name="Percent 3 5 9 6 2 3" xfId="8922"/>
    <cellStyle name="Percent 3 5 9 6 3" xfId="8923"/>
    <cellStyle name="Percent 3 5 9 6 3 2" xfId="8924"/>
    <cellStyle name="Percent 3 5 9 6 3 3" xfId="8925"/>
    <cellStyle name="Percent 3 5 9 6 4" xfId="8926"/>
    <cellStyle name="Percent 3 5 9 6 5" xfId="8927"/>
    <cellStyle name="Percent 3 5 9 7" xfId="8928"/>
    <cellStyle name="Percent 3 5 9 7 2" xfId="8929"/>
    <cellStyle name="Percent 3 5 9 7 3" xfId="8930"/>
    <cellStyle name="Percent 3 5 9 8" xfId="8931"/>
    <cellStyle name="Percent 3 5 9 8 2" xfId="8932"/>
    <cellStyle name="Percent 3 5 9 8 3" xfId="8933"/>
    <cellStyle name="Percent 3 5 9 9" xfId="8934"/>
    <cellStyle name="Percent 3 5 9 9 2" xfId="8935"/>
    <cellStyle name="Percent 3 5 9 9 3" xfId="8936"/>
    <cellStyle name="Percent 3 6" xfId="8937"/>
    <cellStyle name="Percent 3 6 10" xfId="8938"/>
    <cellStyle name="Percent 3 6 10 10" xfId="8939"/>
    <cellStyle name="Percent 3 6 10 11" xfId="8940"/>
    <cellStyle name="Percent 3 6 10 12" xfId="8941"/>
    <cellStyle name="Percent 3 6 10 13" xfId="8942"/>
    <cellStyle name="Percent 3 6 10 14" xfId="8943"/>
    <cellStyle name="Percent 3 6 10 15" xfId="8944"/>
    <cellStyle name="Percent 3 6 10 2" xfId="8945"/>
    <cellStyle name="Percent 3 6 10 2 2" xfId="8946"/>
    <cellStyle name="Percent 3 6 10 2 2 2" xfId="8947"/>
    <cellStyle name="Percent 3 6 10 2 2 3" xfId="8948"/>
    <cellStyle name="Percent 3 6 10 2 3" xfId="8949"/>
    <cellStyle name="Percent 3 6 10 2 3 2" xfId="8950"/>
    <cellStyle name="Percent 3 6 10 2 3 3" xfId="8951"/>
    <cellStyle name="Percent 3 6 10 2 4" xfId="8952"/>
    <cellStyle name="Percent 3 6 10 2 5" xfId="8953"/>
    <cellStyle name="Percent 3 6 10 2 6" xfId="8954"/>
    <cellStyle name="Percent 3 6 10 3" xfId="8955"/>
    <cellStyle name="Percent 3 6 10 3 2" xfId="8956"/>
    <cellStyle name="Percent 3 6 10 3 2 2" xfId="8957"/>
    <cellStyle name="Percent 3 6 10 3 2 3" xfId="8958"/>
    <cellStyle name="Percent 3 6 10 3 3" xfId="8959"/>
    <cellStyle name="Percent 3 6 10 3 3 2" xfId="8960"/>
    <cellStyle name="Percent 3 6 10 3 3 3" xfId="8961"/>
    <cellStyle name="Percent 3 6 10 3 4" xfId="8962"/>
    <cellStyle name="Percent 3 6 10 3 5" xfId="8963"/>
    <cellStyle name="Percent 3 6 10 4" xfId="8964"/>
    <cellStyle name="Percent 3 6 10 4 2" xfId="8965"/>
    <cellStyle name="Percent 3 6 10 4 2 2" xfId="8966"/>
    <cellStyle name="Percent 3 6 10 4 2 3" xfId="8967"/>
    <cellStyle name="Percent 3 6 10 4 3" xfId="8968"/>
    <cellStyle name="Percent 3 6 10 4 3 2" xfId="8969"/>
    <cellStyle name="Percent 3 6 10 4 3 3" xfId="8970"/>
    <cellStyle name="Percent 3 6 10 4 4" xfId="8971"/>
    <cellStyle name="Percent 3 6 10 4 5" xfId="8972"/>
    <cellStyle name="Percent 3 6 10 5" xfId="8973"/>
    <cellStyle name="Percent 3 6 10 5 2" xfId="8974"/>
    <cellStyle name="Percent 3 6 10 5 2 2" xfId="8975"/>
    <cellStyle name="Percent 3 6 10 5 2 3" xfId="8976"/>
    <cellStyle name="Percent 3 6 10 5 3" xfId="8977"/>
    <cellStyle name="Percent 3 6 10 5 3 2" xfId="8978"/>
    <cellStyle name="Percent 3 6 10 5 3 3" xfId="8979"/>
    <cellStyle name="Percent 3 6 10 5 4" xfId="8980"/>
    <cellStyle name="Percent 3 6 10 5 4 2" xfId="8981"/>
    <cellStyle name="Percent 3 6 10 5 4 3" xfId="8982"/>
    <cellStyle name="Percent 3 6 10 5 5" xfId="8983"/>
    <cellStyle name="Percent 3 6 10 5 6" xfId="8984"/>
    <cellStyle name="Percent 3 6 10 6" xfId="8985"/>
    <cellStyle name="Percent 3 6 10 6 2" xfId="8986"/>
    <cellStyle name="Percent 3 6 10 6 2 2" xfId="8987"/>
    <cellStyle name="Percent 3 6 10 6 2 3" xfId="8988"/>
    <cellStyle name="Percent 3 6 10 6 3" xfId="8989"/>
    <cellStyle name="Percent 3 6 10 6 3 2" xfId="8990"/>
    <cellStyle name="Percent 3 6 10 6 3 3" xfId="8991"/>
    <cellStyle name="Percent 3 6 10 6 4" xfId="8992"/>
    <cellStyle name="Percent 3 6 10 6 5" xfId="8993"/>
    <cellStyle name="Percent 3 6 10 7" xfId="8994"/>
    <cellStyle name="Percent 3 6 10 7 2" xfId="8995"/>
    <cellStyle name="Percent 3 6 10 7 3" xfId="8996"/>
    <cellStyle name="Percent 3 6 10 8" xfId="8997"/>
    <cellStyle name="Percent 3 6 10 8 2" xfId="8998"/>
    <cellStyle name="Percent 3 6 10 8 3" xfId="8999"/>
    <cellStyle name="Percent 3 6 10 9" xfId="9000"/>
    <cellStyle name="Percent 3 6 10 9 2" xfId="9001"/>
    <cellStyle name="Percent 3 6 10 9 3" xfId="9002"/>
    <cellStyle name="Percent 3 6 11" xfId="9003"/>
    <cellStyle name="Percent 3 6 11 10" xfId="9004"/>
    <cellStyle name="Percent 3 6 11 11" xfId="9005"/>
    <cellStyle name="Percent 3 6 11 12" xfId="9006"/>
    <cellStyle name="Percent 3 6 11 13" xfId="9007"/>
    <cellStyle name="Percent 3 6 11 14" xfId="9008"/>
    <cellStyle name="Percent 3 6 11 15" xfId="9009"/>
    <cellStyle name="Percent 3 6 11 2" xfId="9010"/>
    <cellStyle name="Percent 3 6 11 2 2" xfId="9011"/>
    <cellStyle name="Percent 3 6 11 2 2 2" xfId="9012"/>
    <cellStyle name="Percent 3 6 11 2 2 3" xfId="9013"/>
    <cellStyle name="Percent 3 6 11 2 3" xfId="9014"/>
    <cellStyle name="Percent 3 6 11 2 3 2" xfId="9015"/>
    <cellStyle name="Percent 3 6 11 2 3 3" xfId="9016"/>
    <cellStyle name="Percent 3 6 11 2 4" xfId="9017"/>
    <cellStyle name="Percent 3 6 11 2 5" xfId="9018"/>
    <cellStyle name="Percent 3 6 11 2 6" xfId="9019"/>
    <cellStyle name="Percent 3 6 11 3" xfId="9020"/>
    <cellStyle name="Percent 3 6 11 3 2" xfId="9021"/>
    <cellStyle name="Percent 3 6 11 3 2 2" xfId="9022"/>
    <cellStyle name="Percent 3 6 11 3 2 3" xfId="9023"/>
    <cellStyle name="Percent 3 6 11 3 3" xfId="9024"/>
    <cellStyle name="Percent 3 6 11 3 3 2" xfId="9025"/>
    <cellStyle name="Percent 3 6 11 3 3 3" xfId="9026"/>
    <cellStyle name="Percent 3 6 11 3 4" xfId="9027"/>
    <cellStyle name="Percent 3 6 11 3 5" xfId="9028"/>
    <cellStyle name="Percent 3 6 11 4" xfId="9029"/>
    <cellStyle name="Percent 3 6 11 4 2" xfId="9030"/>
    <cellStyle name="Percent 3 6 11 4 2 2" xfId="9031"/>
    <cellStyle name="Percent 3 6 11 4 2 3" xfId="9032"/>
    <cellStyle name="Percent 3 6 11 4 3" xfId="9033"/>
    <cellStyle name="Percent 3 6 11 4 3 2" xfId="9034"/>
    <cellStyle name="Percent 3 6 11 4 3 3" xfId="9035"/>
    <cellStyle name="Percent 3 6 11 4 4" xfId="9036"/>
    <cellStyle name="Percent 3 6 11 4 5" xfId="9037"/>
    <cellStyle name="Percent 3 6 11 5" xfId="9038"/>
    <cellStyle name="Percent 3 6 11 5 2" xfId="9039"/>
    <cellStyle name="Percent 3 6 11 5 2 2" xfId="9040"/>
    <cellStyle name="Percent 3 6 11 5 2 3" xfId="9041"/>
    <cellStyle name="Percent 3 6 11 5 3" xfId="9042"/>
    <cellStyle name="Percent 3 6 11 5 3 2" xfId="9043"/>
    <cellStyle name="Percent 3 6 11 5 3 3" xfId="9044"/>
    <cellStyle name="Percent 3 6 11 5 4" xfId="9045"/>
    <cellStyle name="Percent 3 6 11 5 4 2" xfId="9046"/>
    <cellStyle name="Percent 3 6 11 5 4 3" xfId="9047"/>
    <cellStyle name="Percent 3 6 11 5 5" xfId="9048"/>
    <cellStyle name="Percent 3 6 11 5 6" xfId="9049"/>
    <cellStyle name="Percent 3 6 11 6" xfId="9050"/>
    <cellStyle name="Percent 3 6 11 6 2" xfId="9051"/>
    <cellStyle name="Percent 3 6 11 6 2 2" xfId="9052"/>
    <cellStyle name="Percent 3 6 11 6 2 3" xfId="9053"/>
    <cellStyle name="Percent 3 6 11 6 3" xfId="9054"/>
    <cellStyle name="Percent 3 6 11 6 3 2" xfId="9055"/>
    <cellStyle name="Percent 3 6 11 6 3 3" xfId="9056"/>
    <cellStyle name="Percent 3 6 11 6 4" xfId="9057"/>
    <cellStyle name="Percent 3 6 11 6 5" xfId="9058"/>
    <cellStyle name="Percent 3 6 11 7" xfId="9059"/>
    <cellStyle name="Percent 3 6 11 7 2" xfId="9060"/>
    <cellStyle name="Percent 3 6 11 7 3" xfId="9061"/>
    <cellStyle name="Percent 3 6 11 8" xfId="9062"/>
    <cellStyle name="Percent 3 6 11 8 2" xfId="9063"/>
    <cellStyle name="Percent 3 6 11 8 3" xfId="9064"/>
    <cellStyle name="Percent 3 6 11 9" xfId="9065"/>
    <cellStyle name="Percent 3 6 11 9 2" xfId="9066"/>
    <cellStyle name="Percent 3 6 11 9 3" xfId="9067"/>
    <cellStyle name="Percent 3 6 12" xfId="9068"/>
    <cellStyle name="Percent 3 6 12 10" xfId="9069"/>
    <cellStyle name="Percent 3 6 12 11" xfId="9070"/>
    <cellStyle name="Percent 3 6 12 12" xfId="9071"/>
    <cellStyle name="Percent 3 6 12 13" xfId="9072"/>
    <cellStyle name="Percent 3 6 12 14" xfId="9073"/>
    <cellStyle name="Percent 3 6 12 15" xfId="9074"/>
    <cellStyle name="Percent 3 6 12 2" xfId="9075"/>
    <cellStyle name="Percent 3 6 12 2 2" xfId="9076"/>
    <cellStyle name="Percent 3 6 12 2 2 2" xfId="9077"/>
    <cellStyle name="Percent 3 6 12 2 2 3" xfId="9078"/>
    <cellStyle name="Percent 3 6 12 2 3" xfId="9079"/>
    <cellStyle name="Percent 3 6 12 2 3 2" xfId="9080"/>
    <cellStyle name="Percent 3 6 12 2 3 3" xfId="9081"/>
    <cellStyle name="Percent 3 6 12 2 4" xfId="9082"/>
    <cellStyle name="Percent 3 6 12 2 5" xfId="9083"/>
    <cellStyle name="Percent 3 6 12 2 6" xfId="9084"/>
    <cellStyle name="Percent 3 6 12 3" xfId="9085"/>
    <cellStyle name="Percent 3 6 12 3 2" xfId="9086"/>
    <cellStyle name="Percent 3 6 12 3 2 2" xfId="9087"/>
    <cellStyle name="Percent 3 6 12 3 2 3" xfId="9088"/>
    <cellStyle name="Percent 3 6 12 3 3" xfId="9089"/>
    <cellStyle name="Percent 3 6 12 3 3 2" xfId="9090"/>
    <cellStyle name="Percent 3 6 12 3 3 3" xfId="9091"/>
    <cellStyle name="Percent 3 6 12 3 4" xfId="9092"/>
    <cellStyle name="Percent 3 6 12 3 5" xfId="9093"/>
    <cellStyle name="Percent 3 6 12 4" xfId="9094"/>
    <cellStyle name="Percent 3 6 12 4 2" xfId="9095"/>
    <cellStyle name="Percent 3 6 12 4 2 2" xfId="9096"/>
    <cellStyle name="Percent 3 6 12 4 2 3" xfId="9097"/>
    <cellStyle name="Percent 3 6 12 4 3" xfId="9098"/>
    <cellStyle name="Percent 3 6 12 4 3 2" xfId="9099"/>
    <cellStyle name="Percent 3 6 12 4 3 3" xfId="9100"/>
    <cellStyle name="Percent 3 6 12 4 4" xfId="9101"/>
    <cellStyle name="Percent 3 6 12 4 5" xfId="9102"/>
    <cellStyle name="Percent 3 6 12 5" xfId="9103"/>
    <cellStyle name="Percent 3 6 12 5 2" xfId="9104"/>
    <cellStyle name="Percent 3 6 12 5 2 2" xfId="9105"/>
    <cellStyle name="Percent 3 6 12 5 2 3" xfId="9106"/>
    <cellStyle name="Percent 3 6 12 5 3" xfId="9107"/>
    <cellStyle name="Percent 3 6 12 5 3 2" xfId="9108"/>
    <cellStyle name="Percent 3 6 12 5 3 3" xfId="9109"/>
    <cellStyle name="Percent 3 6 12 5 4" xfId="9110"/>
    <cellStyle name="Percent 3 6 12 5 4 2" xfId="9111"/>
    <cellStyle name="Percent 3 6 12 5 4 3" xfId="9112"/>
    <cellStyle name="Percent 3 6 12 5 5" xfId="9113"/>
    <cellStyle name="Percent 3 6 12 5 6" xfId="9114"/>
    <cellStyle name="Percent 3 6 12 6" xfId="9115"/>
    <cellStyle name="Percent 3 6 12 6 2" xfId="9116"/>
    <cellStyle name="Percent 3 6 12 6 2 2" xfId="9117"/>
    <cellStyle name="Percent 3 6 12 6 2 3" xfId="9118"/>
    <cellStyle name="Percent 3 6 12 6 3" xfId="9119"/>
    <cellStyle name="Percent 3 6 12 6 3 2" xfId="9120"/>
    <cellStyle name="Percent 3 6 12 6 3 3" xfId="9121"/>
    <cellStyle name="Percent 3 6 12 6 4" xfId="9122"/>
    <cellStyle name="Percent 3 6 12 6 5" xfId="9123"/>
    <cellStyle name="Percent 3 6 12 7" xfId="9124"/>
    <cellStyle name="Percent 3 6 12 7 2" xfId="9125"/>
    <cellStyle name="Percent 3 6 12 7 3" xfId="9126"/>
    <cellStyle name="Percent 3 6 12 8" xfId="9127"/>
    <cellStyle name="Percent 3 6 12 8 2" xfId="9128"/>
    <cellStyle name="Percent 3 6 12 8 3" xfId="9129"/>
    <cellStyle name="Percent 3 6 12 9" xfId="9130"/>
    <cellStyle name="Percent 3 6 12 9 2" xfId="9131"/>
    <cellStyle name="Percent 3 6 12 9 3" xfId="9132"/>
    <cellStyle name="Percent 3 6 13" xfId="9133"/>
    <cellStyle name="Percent 3 6 13 10" xfId="9134"/>
    <cellStyle name="Percent 3 6 13 11" xfId="9135"/>
    <cellStyle name="Percent 3 6 13 12" xfId="9136"/>
    <cellStyle name="Percent 3 6 13 13" xfId="9137"/>
    <cellStyle name="Percent 3 6 13 14" xfId="9138"/>
    <cellStyle name="Percent 3 6 13 15" xfId="9139"/>
    <cellStyle name="Percent 3 6 13 2" xfId="9140"/>
    <cellStyle name="Percent 3 6 13 2 2" xfId="9141"/>
    <cellStyle name="Percent 3 6 13 2 2 2" xfId="9142"/>
    <cellStyle name="Percent 3 6 13 2 2 3" xfId="9143"/>
    <cellStyle name="Percent 3 6 13 2 3" xfId="9144"/>
    <cellStyle name="Percent 3 6 13 2 3 2" xfId="9145"/>
    <cellStyle name="Percent 3 6 13 2 3 3" xfId="9146"/>
    <cellStyle name="Percent 3 6 13 2 4" xfId="9147"/>
    <cellStyle name="Percent 3 6 13 2 5" xfId="9148"/>
    <cellStyle name="Percent 3 6 13 2 6" xfId="9149"/>
    <cellStyle name="Percent 3 6 13 3" xfId="9150"/>
    <cellStyle name="Percent 3 6 13 3 2" xfId="9151"/>
    <cellStyle name="Percent 3 6 13 3 2 2" xfId="9152"/>
    <cellStyle name="Percent 3 6 13 3 2 3" xfId="9153"/>
    <cellStyle name="Percent 3 6 13 3 3" xfId="9154"/>
    <cellStyle name="Percent 3 6 13 3 3 2" xfId="9155"/>
    <cellStyle name="Percent 3 6 13 3 3 3" xfId="9156"/>
    <cellStyle name="Percent 3 6 13 3 4" xfId="9157"/>
    <cellStyle name="Percent 3 6 13 3 5" xfId="9158"/>
    <cellStyle name="Percent 3 6 13 4" xfId="9159"/>
    <cellStyle name="Percent 3 6 13 4 2" xfId="9160"/>
    <cellStyle name="Percent 3 6 13 4 2 2" xfId="9161"/>
    <cellStyle name="Percent 3 6 13 4 2 3" xfId="9162"/>
    <cellStyle name="Percent 3 6 13 4 3" xfId="9163"/>
    <cellStyle name="Percent 3 6 13 4 3 2" xfId="9164"/>
    <cellStyle name="Percent 3 6 13 4 3 3" xfId="9165"/>
    <cellStyle name="Percent 3 6 13 4 4" xfId="9166"/>
    <cellStyle name="Percent 3 6 13 4 5" xfId="9167"/>
    <cellStyle name="Percent 3 6 13 5" xfId="9168"/>
    <cellStyle name="Percent 3 6 13 5 2" xfId="9169"/>
    <cellStyle name="Percent 3 6 13 5 2 2" xfId="9170"/>
    <cellStyle name="Percent 3 6 13 5 2 3" xfId="9171"/>
    <cellStyle name="Percent 3 6 13 5 3" xfId="9172"/>
    <cellStyle name="Percent 3 6 13 5 3 2" xfId="9173"/>
    <cellStyle name="Percent 3 6 13 5 3 3" xfId="9174"/>
    <cellStyle name="Percent 3 6 13 5 4" xfId="9175"/>
    <cellStyle name="Percent 3 6 13 5 4 2" xfId="9176"/>
    <cellStyle name="Percent 3 6 13 5 4 3" xfId="9177"/>
    <cellStyle name="Percent 3 6 13 5 5" xfId="9178"/>
    <cellStyle name="Percent 3 6 13 5 6" xfId="9179"/>
    <cellStyle name="Percent 3 6 13 6" xfId="9180"/>
    <cellStyle name="Percent 3 6 13 6 2" xfId="9181"/>
    <cellStyle name="Percent 3 6 13 6 2 2" xfId="9182"/>
    <cellStyle name="Percent 3 6 13 6 2 3" xfId="9183"/>
    <cellStyle name="Percent 3 6 13 6 3" xfId="9184"/>
    <cellStyle name="Percent 3 6 13 6 3 2" xfId="9185"/>
    <cellStyle name="Percent 3 6 13 6 3 3" xfId="9186"/>
    <cellStyle name="Percent 3 6 13 6 4" xfId="9187"/>
    <cellStyle name="Percent 3 6 13 6 5" xfId="9188"/>
    <cellStyle name="Percent 3 6 13 7" xfId="9189"/>
    <cellStyle name="Percent 3 6 13 7 2" xfId="9190"/>
    <cellStyle name="Percent 3 6 13 7 3" xfId="9191"/>
    <cellStyle name="Percent 3 6 13 8" xfId="9192"/>
    <cellStyle name="Percent 3 6 13 8 2" xfId="9193"/>
    <cellStyle name="Percent 3 6 13 8 3" xfId="9194"/>
    <cellStyle name="Percent 3 6 13 9" xfId="9195"/>
    <cellStyle name="Percent 3 6 13 9 2" xfId="9196"/>
    <cellStyle name="Percent 3 6 13 9 3" xfId="9197"/>
    <cellStyle name="Percent 3 6 14" xfId="9198"/>
    <cellStyle name="Percent 3 6 14 10" xfId="9199"/>
    <cellStyle name="Percent 3 6 14 11" xfId="9200"/>
    <cellStyle name="Percent 3 6 14 12" xfId="9201"/>
    <cellStyle name="Percent 3 6 14 13" xfId="9202"/>
    <cellStyle name="Percent 3 6 14 14" xfId="9203"/>
    <cellStyle name="Percent 3 6 14 15" xfId="9204"/>
    <cellStyle name="Percent 3 6 14 2" xfId="9205"/>
    <cellStyle name="Percent 3 6 14 2 2" xfId="9206"/>
    <cellStyle name="Percent 3 6 14 2 2 2" xfId="9207"/>
    <cellStyle name="Percent 3 6 14 2 2 3" xfId="9208"/>
    <cellStyle name="Percent 3 6 14 2 3" xfId="9209"/>
    <cellStyle name="Percent 3 6 14 2 3 2" xfId="9210"/>
    <cellStyle name="Percent 3 6 14 2 3 3" xfId="9211"/>
    <cellStyle name="Percent 3 6 14 2 4" xfId="9212"/>
    <cellStyle name="Percent 3 6 14 2 5" xfId="9213"/>
    <cellStyle name="Percent 3 6 14 2 6" xfId="9214"/>
    <cellStyle name="Percent 3 6 14 3" xfId="9215"/>
    <cellStyle name="Percent 3 6 14 3 2" xfId="9216"/>
    <cellStyle name="Percent 3 6 14 3 2 2" xfId="9217"/>
    <cellStyle name="Percent 3 6 14 3 2 3" xfId="9218"/>
    <cellStyle name="Percent 3 6 14 3 3" xfId="9219"/>
    <cellStyle name="Percent 3 6 14 3 3 2" xfId="9220"/>
    <cellStyle name="Percent 3 6 14 3 3 3" xfId="9221"/>
    <cellStyle name="Percent 3 6 14 3 4" xfId="9222"/>
    <cellStyle name="Percent 3 6 14 3 5" xfId="9223"/>
    <cellStyle name="Percent 3 6 14 4" xfId="9224"/>
    <cellStyle name="Percent 3 6 14 4 2" xfId="9225"/>
    <cellStyle name="Percent 3 6 14 4 2 2" xfId="9226"/>
    <cellStyle name="Percent 3 6 14 4 2 3" xfId="9227"/>
    <cellStyle name="Percent 3 6 14 4 3" xfId="9228"/>
    <cellStyle name="Percent 3 6 14 4 3 2" xfId="9229"/>
    <cellStyle name="Percent 3 6 14 4 3 3" xfId="9230"/>
    <cellStyle name="Percent 3 6 14 4 4" xfId="9231"/>
    <cellStyle name="Percent 3 6 14 4 5" xfId="9232"/>
    <cellStyle name="Percent 3 6 14 5" xfId="9233"/>
    <cellStyle name="Percent 3 6 14 5 2" xfId="9234"/>
    <cellStyle name="Percent 3 6 14 5 2 2" xfId="9235"/>
    <cellStyle name="Percent 3 6 14 5 2 3" xfId="9236"/>
    <cellStyle name="Percent 3 6 14 5 3" xfId="9237"/>
    <cellStyle name="Percent 3 6 14 5 3 2" xfId="9238"/>
    <cellStyle name="Percent 3 6 14 5 3 3" xfId="9239"/>
    <cellStyle name="Percent 3 6 14 5 4" xfId="9240"/>
    <cellStyle name="Percent 3 6 14 5 4 2" xfId="9241"/>
    <cellStyle name="Percent 3 6 14 5 4 3" xfId="9242"/>
    <cellStyle name="Percent 3 6 14 5 5" xfId="9243"/>
    <cellStyle name="Percent 3 6 14 5 6" xfId="9244"/>
    <cellStyle name="Percent 3 6 14 6" xfId="9245"/>
    <cellStyle name="Percent 3 6 14 6 2" xfId="9246"/>
    <cellStyle name="Percent 3 6 14 6 2 2" xfId="9247"/>
    <cellStyle name="Percent 3 6 14 6 2 3" xfId="9248"/>
    <cellStyle name="Percent 3 6 14 6 3" xfId="9249"/>
    <cellStyle name="Percent 3 6 14 6 3 2" xfId="9250"/>
    <cellStyle name="Percent 3 6 14 6 3 3" xfId="9251"/>
    <cellStyle name="Percent 3 6 14 6 4" xfId="9252"/>
    <cellStyle name="Percent 3 6 14 6 5" xfId="9253"/>
    <cellStyle name="Percent 3 6 14 7" xfId="9254"/>
    <cellStyle name="Percent 3 6 14 7 2" xfId="9255"/>
    <cellStyle name="Percent 3 6 14 7 3" xfId="9256"/>
    <cellStyle name="Percent 3 6 14 8" xfId="9257"/>
    <cellStyle name="Percent 3 6 14 8 2" xfId="9258"/>
    <cellStyle name="Percent 3 6 14 8 3" xfId="9259"/>
    <cellStyle name="Percent 3 6 14 9" xfId="9260"/>
    <cellStyle name="Percent 3 6 14 9 2" xfId="9261"/>
    <cellStyle name="Percent 3 6 14 9 3" xfId="9262"/>
    <cellStyle name="Percent 3 6 15" xfId="9263"/>
    <cellStyle name="Percent 3 6 15 10" xfId="9264"/>
    <cellStyle name="Percent 3 6 15 11" xfId="9265"/>
    <cellStyle name="Percent 3 6 15 12" xfId="9266"/>
    <cellStyle name="Percent 3 6 15 13" xfId="9267"/>
    <cellStyle name="Percent 3 6 15 14" xfId="9268"/>
    <cellStyle name="Percent 3 6 15 15" xfId="9269"/>
    <cellStyle name="Percent 3 6 15 2" xfId="9270"/>
    <cellStyle name="Percent 3 6 15 2 2" xfId="9271"/>
    <cellStyle name="Percent 3 6 15 2 2 2" xfId="9272"/>
    <cellStyle name="Percent 3 6 15 2 2 3" xfId="9273"/>
    <cellStyle name="Percent 3 6 15 2 3" xfId="9274"/>
    <cellStyle name="Percent 3 6 15 2 3 2" xfId="9275"/>
    <cellStyle name="Percent 3 6 15 2 3 3" xfId="9276"/>
    <cellStyle name="Percent 3 6 15 2 4" xfId="9277"/>
    <cellStyle name="Percent 3 6 15 2 5" xfId="9278"/>
    <cellStyle name="Percent 3 6 15 2 6" xfId="9279"/>
    <cellStyle name="Percent 3 6 15 3" xfId="9280"/>
    <cellStyle name="Percent 3 6 15 3 2" xfId="9281"/>
    <cellStyle name="Percent 3 6 15 3 2 2" xfId="9282"/>
    <cellStyle name="Percent 3 6 15 3 2 3" xfId="9283"/>
    <cellStyle name="Percent 3 6 15 3 3" xfId="9284"/>
    <cellStyle name="Percent 3 6 15 3 3 2" xfId="9285"/>
    <cellStyle name="Percent 3 6 15 3 3 3" xfId="9286"/>
    <cellStyle name="Percent 3 6 15 3 4" xfId="9287"/>
    <cellStyle name="Percent 3 6 15 3 5" xfId="9288"/>
    <cellStyle name="Percent 3 6 15 4" xfId="9289"/>
    <cellStyle name="Percent 3 6 15 4 2" xfId="9290"/>
    <cellStyle name="Percent 3 6 15 4 2 2" xfId="9291"/>
    <cellStyle name="Percent 3 6 15 4 2 3" xfId="9292"/>
    <cellStyle name="Percent 3 6 15 4 3" xfId="9293"/>
    <cellStyle name="Percent 3 6 15 4 3 2" xfId="9294"/>
    <cellStyle name="Percent 3 6 15 4 3 3" xfId="9295"/>
    <cellStyle name="Percent 3 6 15 4 4" xfId="9296"/>
    <cellStyle name="Percent 3 6 15 4 5" xfId="9297"/>
    <cellStyle name="Percent 3 6 15 5" xfId="9298"/>
    <cellStyle name="Percent 3 6 15 5 2" xfId="9299"/>
    <cellStyle name="Percent 3 6 15 5 2 2" xfId="9300"/>
    <cellStyle name="Percent 3 6 15 5 2 3" xfId="9301"/>
    <cellStyle name="Percent 3 6 15 5 3" xfId="9302"/>
    <cellStyle name="Percent 3 6 15 5 3 2" xfId="9303"/>
    <cellStyle name="Percent 3 6 15 5 3 3" xfId="9304"/>
    <cellStyle name="Percent 3 6 15 5 4" xfId="9305"/>
    <cellStyle name="Percent 3 6 15 5 4 2" xfId="9306"/>
    <cellStyle name="Percent 3 6 15 5 4 3" xfId="9307"/>
    <cellStyle name="Percent 3 6 15 5 5" xfId="9308"/>
    <cellStyle name="Percent 3 6 15 5 6" xfId="9309"/>
    <cellStyle name="Percent 3 6 15 6" xfId="9310"/>
    <cellStyle name="Percent 3 6 15 6 2" xfId="9311"/>
    <cellStyle name="Percent 3 6 15 6 2 2" xfId="9312"/>
    <cellStyle name="Percent 3 6 15 6 2 3" xfId="9313"/>
    <cellStyle name="Percent 3 6 15 6 3" xfId="9314"/>
    <cellStyle name="Percent 3 6 15 6 3 2" xfId="9315"/>
    <cellStyle name="Percent 3 6 15 6 3 3" xfId="9316"/>
    <cellStyle name="Percent 3 6 15 6 4" xfId="9317"/>
    <cellStyle name="Percent 3 6 15 6 5" xfId="9318"/>
    <cellStyle name="Percent 3 6 15 7" xfId="9319"/>
    <cellStyle name="Percent 3 6 15 7 2" xfId="9320"/>
    <cellStyle name="Percent 3 6 15 7 3" xfId="9321"/>
    <cellStyle name="Percent 3 6 15 8" xfId="9322"/>
    <cellStyle name="Percent 3 6 15 8 2" xfId="9323"/>
    <cellStyle name="Percent 3 6 15 8 3" xfId="9324"/>
    <cellStyle name="Percent 3 6 15 9" xfId="9325"/>
    <cellStyle name="Percent 3 6 15 9 2" xfId="9326"/>
    <cellStyle name="Percent 3 6 15 9 3" xfId="9327"/>
    <cellStyle name="Percent 3 6 16" xfId="9328"/>
    <cellStyle name="Percent 3 6 16 2" xfId="9329"/>
    <cellStyle name="Percent 3 6 16 2 2" xfId="9330"/>
    <cellStyle name="Percent 3 6 16 2 3" xfId="9331"/>
    <cellStyle name="Percent 3 6 16 3" xfId="9332"/>
    <cellStyle name="Percent 3 6 16 3 2" xfId="9333"/>
    <cellStyle name="Percent 3 6 16 3 3" xfId="9334"/>
    <cellStyle name="Percent 3 6 16 4" xfId="9335"/>
    <cellStyle name="Percent 3 6 16 5" xfId="9336"/>
    <cellStyle name="Percent 3 6 16 6" xfId="9337"/>
    <cellStyle name="Percent 3 6 17" xfId="9338"/>
    <cellStyle name="Percent 3 6 17 2" xfId="9339"/>
    <cellStyle name="Percent 3 6 17 2 2" xfId="9340"/>
    <cellStyle name="Percent 3 6 17 2 3" xfId="9341"/>
    <cellStyle name="Percent 3 6 17 3" xfId="9342"/>
    <cellStyle name="Percent 3 6 17 3 2" xfId="9343"/>
    <cellStyle name="Percent 3 6 17 3 3" xfId="9344"/>
    <cellStyle name="Percent 3 6 17 4" xfId="9345"/>
    <cellStyle name="Percent 3 6 17 5" xfId="9346"/>
    <cellStyle name="Percent 3 6 18" xfId="9347"/>
    <cellStyle name="Percent 3 6 18 2" xfId="9348"/>
    <cellStyle name="Percent 3 6 18 2 2" xfId="9349"/>
    <cellStyle name="Percent 3 6 18 2 3" xfId="9350"/>
    <cellStyle name="Percent 3 6 18 3" xfId="9351"/>
    <cellStyle name="Percent 3 6 18 3 2" xfId="9352"/>
    <cellStyle name="Percent 3 6 18 3 3" xfId="9353"/>
    <cellStyle name="Percent 3 6 18 4" xfId="9354"/>
    <cellStyle name="Percent 3 6 18 5" xfId="9355"/>
    <cellStyle name="Percent 3 6 19" xfId="9356"/>
    <cellStyle name="Percent 3 6 19 2" xfId="9357"/>
    <cellStyle name="Percent 3 6 19 2 2" xfId="9358"/>
    <cellStyle name="Percent 3 6 19 2 3" xfId="9359"/>
    <cellStyle name="Percent 3 6 19 3" xfId="9360"/>
    <cellStyle name="Percent 3 6 19 3 2" xfId="9361"/>
    <cellStyle name="Percent 3 6 19 3 3" xfId="9362"/>
    <cellStyle name="Percent 3 6 19 4" xfId="9363"/>
    <cellStyle name="Percent 3 6 19 4 2" xfId="9364"/>
    <cellStyle name="Percent 3 6 19 4 3" xfId="9365"/>
    <cellStyle name="Percent 3 6 19 5" xfId="9366"/>
    <cellStyle name="Percent 3 6 19 6" xfId="9367"/>
    <cellStyle name="Percent 3 6 2" xfId="9368"/>
    <cellStyle name="Percent 3 6 2 10" xfId="9369"/>
    <cellStyle name="Percent 3 6 2 11" xfId="9370"/>
    <cellStyle name="Percent 3 6 2 12" xfId="9371"/>
    <cellStyle name="Percent 3 6 2 13" xfId="9372"/>
    <cellStyle name="Percent 3 6 2 14" xfId="9373"/>
    <cellStyle name="Percent 3 6 2 15" xfId="9374"/>
    <cellStyle name="Percent 3 6 2 2" xfId="9375"/>
    <cellStyle name="Percent 3 6 2 2 2" xfId="9376"/>
    <cellStyle name="Percent 3 6 2 2 2 2" xfId="9377"/>
    <cellStyle name="Percent 3 6 2 2 2 3" xfId="9378"/>
    <cellStyle name="Percent 3 6 2 2 3" xfId="9379"/>
    <cellStyle name="Percent 3 6 2 2 3 2" xfId="9380"/>
    <cellStyle name="Percent 3 6 2 2 3 3" xfId="9381"/>
    <cellStyle name="Percent 3 6 2 2 4" xfId="9382"/>
    <cellStyle name="Percent 3 6 2 2 5" xfId="9383"/>
    <cellStyle name="Percent 3 6 2 2 6" xfId="9384"/>
    <cellStyle name="Percent 3 6 2 3" xfId="9385"/>
    <cellStyle name="Percent 3 6 2 3 2" xfId="9386"/>
    <cellStyle name="Percent 3 6 2 3 2 2" xfId="9387"/>
    <cellStyle name="Percent 3 6 2 3 2 3" xfId="9388"/>
    <cellStyle name="Percent 3 6 2 3 3" xfId="9389"/>
    <cellStyle name="Percent 3 6 2 3 3 2" xfId="9390"/>
    <cellStyle name="Percent 3 6 2 3 3 3" xfId="9391"/>
    <cellStyle name="Percent 3 6 2 3 4" xfId="9392"/>
    <cellStyle name="Percent 3 6 2 3 5" xfId="9393"/>
    <cellStyle name="Percent 3 6 2 4" xfId="9394"/>
    <cellStyle name="Percent 3 6 2 4 2" xfId="9395"/>
    <cellStyle name="Percent 3 6 2 4 2 2" xfId="9396"/>
    <cellStyle name="Percent 3 6 2 4 2 3" xfId="9397"/>
    <cellStyle name="Percent 3 6 2 4 3" xfId="9398"/>
    <cellStyle name="Percent 3 6 2 4 3 2" xfId="9399"/>
    <cellStyle name="Percent 3 6 2 4 3 3" xfId="9400"/>
    <cellStyle name="Percent 3 6 2 4 4" xfId="9401"/>
    <cellStyle name="Percent 3 6 2 4 5" xfId="9402"/>
    <cellStyle name="Percent 3 6 2 5" xfId="9403"/>
    <cellStyle name="Percent 3 6 2 5 2" xfId="9404"/>
    <cellStyle name="Percent 3 6 2 5 2 2" xfId="9405"/>
    <cellStyle name="Percent 3 6 2 5 2 3" xfId="9406"/>
    <cellStyle name="Percent 3 6 2 5 3" xfId="9407"/>
    <cellStyle name="Percent 3 6 2 5 3 2" xfId="9408"/>
    <cellStyle name="Percent 3 6 2 5 3 3" xfId="9409"/>
    <cellStyle name="Percent 3 6 2 5 4" xfId="9410"/>
    <cellStyle name="Percent 3 6 2 5 4 2" xfId="9411"/>
    <cellStyle name="Percent 3 6 2 5 4 3" xfId="9412"/>
    <cellStyle name="Percent 3 6 2 5 5" xfId="9413"/>
    <cellStyle name="Percent 3 6 2 5 6" xfId="9414"/>
    <cellStyle name="Percent 3 6 2 6" xfId="9415"/>
    <cellStyle name="Percent 3 6 2 6 2" xfId="9416"/>
    <cellStyle name="Percent 3 6 2 6 2 2" xfId="9417"/>
    <cellStyle name="Percent 3 6 2 6 2 3" xfId="9418"/>
    <cellStyle name="Percent 3 6 2 6 3" xfId="9419"/>
    <cellStyle name="Percent 3 6 2 6 3 2" xfId="9420"/>
    <cellStyle name="Percent 3 6 2 6 3 3" xfId="9421"/>
    <cellStyle name="Percent 3 6 2 6 4" xfId="9422"/>
    <cellStyle name="Percent 3 6 2 6 5" xfId="9423"/>
    <cellStyle name="Percent 3 6 2 7" xfId="9424"/>
    <cellStyle name="Percent 3 6 2 7 2" xfId="9425"/>
    <cellStyle name="Percent 3 6 2 7 3" xfId="9426"/>
    <cellStyle name="Percent 3 6 2 8" xfId="9427"/>
    <cellStyle name="Percent 3 6 2 8 2" xfId="9428"/>
    <cellStyle name="Percent 3 6 2 8 3" xfId="9429"/>
    <cellStyle name="Percent 3 6 2 9" xfId="9430"/>
    <cellStyle name="Percent 3 6 2 9 2" xfId="9431"/>
    <cellStyle name="Percent 3 6 2 9 3" xfId="9432"/>
    <cellStyle name="Percent 3 6 20" xfId="9433"/>
    <cellStyle name="Percent 3 6 20 2" xfId="9434"/>
    <cellStyle name="Percent 3 6 20 2 2" xfId="9435"/>
    <cellStyle name="Percent 3 6 20 2 3" xfId="9436"/>
    <cellStyle name="Percent 3 6 20 3" xfId="9437"/>
    <cellStyle name="Percent 3 6 20 3 2" xfId="9438"/>
    <cellStyle name="Percent 3 6 20 3 3" xfId="9439"/>
    <cellStyle name="Percent 3 6 20 4" xfId="9440"/>
    <cellStyle name="Percent 3 6 20 5" xfId="9441"/>
    <cellStyle name="Percent 3 6 21" xfId="9442"/>
    <cellStyle name="Percent 3 6 21 2" xfId="9443"/>
    <cellStyle name="Percent 3 6 21 3" xfId="9444"/>
    <cellStyle name="Percent 3 6 22" xfId="9445"/>
    <cellStyle name="Percent 3 6 22 2" xfId="9446"/>
    <cellStyle name="Percent 3 6 22 3" xfId="9447"/>
    <cellStyle name="Percent 3 6 23" xfId="9448"/>
    <cellStyle name="Percent 3 6 23 2" xfId="9449"/>
    <cellStyle name="Percent 3 6 23 3" xfId="9450"/>
    <cellStyle name="Percent 3 6 24" xfId="9451"/>
    <cellStyle name="Percent 3 6 25" xfId="9452"/>
    <cellStyle name="Percent 3 6 26" xfId="9453"/>
    <cellStyle name="Percent 3 6 27" xfId="9454"/>
    <cellStyle name="Percent 3 6 28" xfId="9455"/>
    <cellStyle name="Percent 3 6 29" xfId="9456"/>
    <cellStyle name="Percent 3 6 3" xfId="9457"/>
    <cellStyle name="Percent 3 6 3 10" xfId="9458"/>
    <cellStyle name="Percent 3 6 3 11" xfId="9459"/>
    <cellStyle name="Percent 3 6 3 12" xfId="9460"/>
    <cellStyle name="Percent 3 6 3 13" xfId="9461"/>
    <cellStyle name="Percent 3 6 3 14" xfId="9462"/>
    <cellStyle name="Percent 3 6 3 15" xfId="9463"/>
    <cellStyle name="Percent 3 6 3 2" xfId="9464"/>
    <cellStyle name="Percent 3 6 3 2 2" xfId="9465"/>
    <cellStyle name="Percent 3 6 3 2 2 2" xfId="9466"/>
    <cellStyle name="Percent 3 6 3 2 2 3" xfId="9467"/>
    <cellStyle name="Percent 3 6 3 2 3" xfId="9468"/>
    <cellStyle name="Percent 3 6 3 2 3 2" xfId="9469"/>
    <cellStyle name="Percent 3 6 3 2 3 3" xfId="9470"/>
    <cellStyle name="Percent 3 6 3 2 4" xfId="9471"/>
    <cellStyle name="Percent 3 6 3 2 5" xfId="9472"/>
    <cellStyle name="Percent 3 6 3 2 6" xfId="9473"/>
    <cellStyle name="Percent 3 6 3 3" xfId="9474"/>
    <cellStyle name="Percent 3 6 3 3 2" xfId="9475"/>
    <cellStyle name="Percent 3 6 3 3 2 2" xfId="9476"/>
    <cellStyle name="Percent 3 6 3 3 2 3" xfId="9477"/>
    <cellStyle name="Percent 3 6 3 3 3" xfId="9478"/>
    <cellStyle name="Percent 3 6 3 3 3 2" xfId="9479"/>
    <cellStyle name="Percent 3 6 3 3 3 3" xfId="9480"/>
    <cellStyle name="Percent 3 6 3 3 4" xfId="9481"/>
    <cellStyle name="Percent 3 6 3 3 5" xfId="9482"/>
    <cellStyle name="Percent 3 6 3 4" xfId="9483"/>
    <cellStyle name="Percent 3 6 3 4 2" xfId="9484"/>
    <cellStyle name="Percent 3 6 3 4 2 2" xfId="9485"/>
    <cellStyle name="Percent 3 6 3 4 2 3" xfId="9486"/>
    <cellStyle name="Percent 3 6 3 4 3" xfId="9487"/>
    <cellStyle name="Percent 3 6 3 4 3 2" xfId="9488"/>
    <cellStyle name="Percent 3 6 3 4 3 3" xfId="9489"/>
    <cellStyle name="Percent 3 6 3 4 4" xfId="9490"/>
    <cellStyle name="Percent 3 6 3 4 5" xfId="9491"/>
    <cellStyle name="Percent 3 6 3 5" xfId="9492"/>
    <cellStyle name="Percent 3 6 3 5 2" xfId="9493"/>
    <cellStyle name="Percent 3 6 3 5 2 2" xfId="9494"/>
    <cellStyle name="Percent 3 6 3 5 2 3" xfId="9495"/>
    <cellStyle name="Percent 3 6 3 5 3" xfId="9496"/>
    <cellStyle name="Percent 3 6 3 5 3 2" xfId="9497"/>
    <cellStyle name="Percent 3 6 3 5 3 3" xfId="9498"/>
    <cellStyle name="Percent 3 6 3 5 4" xfId="9499"/>
    <cellStyle name="Percent 3 6 3 5 4 2" xfId="9500"/>
    <cellStyle name="Percent 3 6 3 5 4 3" xfId="9501"/>
    <cellStyle name="Percent 3 6 3 5 5" xfId="9502"/>
    <cellStyle name="Percent 3 6 3 5 6" xfId="9503"/>
    <cellStyle name="Percent 3 6 3 6" xfId="9504"/>
    <cellStyle name="Percent 3 6 3 6 2" xfId="9505"/>
    <cellStyle name="Percent 3 6 3 6 2 2" xfId="9506"/>
    <cellStyle name="Percent 3 6 3 6 2 3" xfId="9507"/>
    <cellStyle name="Percent 3 6 3 6 3" xfId="9508"/>
    <cellStyle name="Percent 3 6 3 6 3 2" xfId="9509"/>
    <cellStyle name="Percent 3 6 3 6 3 3" xfId="9510"/>
    <cellStyle name="Percent 3 6 3 6 4" xfId="9511"/>
    <cellStyle name="Percent 3 6 3 6 5" xfId="9512"/>
    <cellStyle name="Percent 3 6 3 7" xfId="9513"/>
    <cellStyle name="Percent 3 6 3 7 2" xfId="9514"/>
    <cellStyle name="Percent 3 6 3 7 3" xfId="9515"/>
    <cellStyle name="Percent 3 6 3 8" xfId="9516"/>
    <cellStyle name="Percent 3 6 3 8 2" xfId="9517"/>
    <cellStyle name="Percent 3 6 3 8 3" xfId="9518"/>
    <cellStyle name="Percent 3 6 3 9" xfId="9519"/>
    <cellStyle name="Percent 3 6 3 9 2" xfId="9520"/>
    <cellStyle name="Percent 3 6 3 9 3" xfId="9521"/>
    <cellStyle name="Percent 3 6 4" xfId="9522"/>
    <cellStyle name="Percent 3 6 4 10" xfId="9523"/>
    <cellStyle name="Percent 3 6 4 11" xfId="9524"/>
    <cellStyle name="Percent 3 6 4 12" xfId="9525"/>
    <cellStyle name="Percent 3 6 4 13" xfId="9526"/>
    <cellStyle name="Percent 3 6 4 14" xfId="9527"/>
    <cellStyle name="Percent 3 6 4 15" xfId="9528"/>
    <cellStyle name="Percent 3 6 4 2" xfId="9529"/>
    <cellStyle name="Percent 3 6 4 2 2" xfId="9530"/>
    <cellStyle name="Percent 3 6 4 2 2 2" xfId="9531"/>
    <cellStyle name="Percent 3 6 4 2 2 3" xfId="9532"/>
    <cellStyle name="Percent 3 6 4 2 3" xfId="9533"/>
    <cellStyle name="Percent 3 6 4 2 3 2" xfId="9534"/>
    <cellStyle name="Percent 3 6 4 2 3 3" xfId="9535"/>
    <cellStyle name="Percent 3 6 4 2 4" xfId="9536"/>
    <cellStyle name="Percent 3 6 4 2 5" xfId="9537"/>
    <cellStyle name="Percent 3 6 4 2 6" xfId="9538"/>
    <cellStyle name="Percent 3 6 4 3" xfId="9539"/>
    <cellStyle name="Percent 3 6 4 3 2" xfId="9540"/>
    <cellStyle name="Percent 3 6 4 3 2 2" xfId="9541"/>
    <cellStyle name="Percent 3 6 4 3 2 3" xfId="9542"/>
    <cellStyle name="Percent 3 6 4 3 3" xfId="9543"/>
    <cellStyle name="Percent 3 6 4 3 3 2" xfId="9544"/>
    <cellStyle name="Percent 3 6 4 3 3 3" xfId="9545"/>
    <cellStyle name="Percent 3 6 4 3 4" xfId="9546"/>
    <cellStyle name="Percent 3 6 4 3 5" xfId="9547"/>
    <cellStyle name="Percent 3 6 4 4" xfId="9548"/>
    <cellStyle name="Percent 3 6 4 4 2" xfId="9549"/>
    <cellStyle name="Percent 3 6 4 4 2 2" xfId="9550"/>
    <cellStyle name="Percent 3 6 4 4 2 3" xfId="9551"/>
    <cellStyle name="Percent 3 6 4 4 3" xfId="9552"/>
    <cellStyle name="Percent 3 6 4 4 3 2" xfId="9553"/>
    <cellStyle name="Percent 3 6 4 4 3 3" xfId="9554"/>
    <cellStyle name="Percent 3 6 4 4 4" xfId="9555"/>
    <cellStyle name="Percent 3 6 4 4 5" xfId="9556"/>
    <cellStyle name="Percent 3 6 4 5" xfId="9557"/>
    <cellStyle name="Percent 3 6 4 5 2" xfId="9558"/>
    <cellStyle name="Percent 3 6 4 5 2 2" xfId="9559"/>
    <cellStyle name="Percent 3 6 4 5 2 3" xfId="9560"/>
    <cellStyle name="Percent 3 6 4 5 3" xfId="9561"/>
    <cellStyle name="Percent 3 6 4 5 3 2" xfId="9562"/>
    <cellStyle name="Percent 3 6 4 5 3 3" xfId="9563"/>
    <cellStyle name="Percent 3 6 4 5 4" xfId="9564"/>
    <cellStyle name="Percent 3 6 4 5 4 2" xfId="9565"/>
    <cellStyle name="Percent 3 6 4 5 4 3" xfId="9566"/>
    <cellStyle name="Percent 3 6 4 5 5" xfId="9567"/>
    <cellStyle name="Percent 3 6 4 5 6" xfId="9568"/>
    <cellStyle name="Percent 3 6 4 6" xfId="9569"/>
    <cellStyle name="Percent 3 6 4 6 2" xfId="9570"/>
    <cellStyle name="Percent 3 6 4 6 2 2" xfId="9571"/>
    <cellStyle name="Percent 3 6 4 6 2 3" xfId="9572"/>
    <cellStyle name="Percent 3 6 4 6 3" xfId="9573"/>
    <cellStyle name="Percent 3 6 4 6 3 2" xfId="9574"/>
    <cellStyle name="Percent 3 6 4 6 3 3" xfId="9575"/>
    <cellStyle name="Percent 3 6 4 6 4" xfId="9576"/>
    <cellStyle name="Percent 3 6 4 6 5" xfId="9577"/>
    <cellStyle name="Percent 3 6 4 7" xfId="9578"/>
    <cellStyle name="Percent 3 6 4 7 2" xfId="9579"/>
    <cellStyle name="Percent 3 6 4 7 3" xfId="9580"/>
    <cellStyle name="Percent 3 6 4 8" xfId="9581"/>
    <cellStyle name="Percent 3 6 4 8 2" xfId="9582"/>
    <cellStyle name="Percent 3 6 4 8 3" xfId="9583"/>
    <cellStyle name="Percent 3 6 4 9" xfId="9584"/>
    <cellStyle name="Percent 3 6 4 9 2" xfId="9585"/>
    <cellStyle name="Percent 3 6 4 9 3" xfId="9586"/>
    <cellStyle name="Percent 3 6 5" xfId="9587"/>
    <cellStyle name="Percent 3 6 5 10" xfId="9588"/>
    <cellStyle name="Percent 3 6 5 11" xfId="9589"/>
    <cellStyle name="Percent 3 6 5 12" xfId="9590"/>
    <cellStyle name="Percent 3 6 5 13" xfId="9591"/>
    <cellStyle name="Percent 3 6 5 14" xfId="9592"/>
    <cellStyle name="Percent 3 6 5 15" xfId="9593"/>
    <cellStyle name="Percent 3 6 5 2" xfId="9594"/>
    <cellStyle name="Percent 3 6 5 2 2" xfId="9595"/>
    <cellStyle name="Percent 3 6 5 2 2 2" xfId="9596"/>
    <cellStyle name="Percent 3 6 5 2 2 3" xfId="9597"/>
    <cellStyle name="Percent 3 6 5 2 3" xfId="9598"/>
    <cellStyle name="Percent 3 6 5 2 3 2" xfId="9599"/>
    <cellStyle name="Percent 3 6 5 2 3 3" xfId="9600"/>
    <cellStyle name="Percent 3 6 5 2 4" xfId="9601"/>
    <cellStyle name="Percent 3 6 5 2 5" xfId="9602"/>
    <cellStyle name="Percent 3 6 5 2 6" xfId="9603"/>
    <cellStyle name="Percent 3 6 5 3" xfId="9604"/>
    <cellStyle name="Percent 3 6 5 3 2" xfId="9605"/>
    <cellStyle name="Percent 3 6 5 3 2 2" xfId="9606"/>
    <cellStyle name="Percent 3 6 5 3 2 3" xfId="9607"/>
    <cellStyle name="Percent 3 6 5 3 3" xfId="9608"/>
    <cellStyle name="Percent 3 6 5 3 3 2" xfId="9609"/>
    <cellStyle name="Percent 3 6 5 3 3 3" xfId="9610"/>
    <cellStyle name="Percent 3 6 5 3 4" xfId="9611"/>
    <cellStyle name="Percent 3 6 5 3 5" xfId="9612"/>
    <cellStyle name="Percent 3 6 5 4" xfId="9613"/>
    <cellStyle name="Percent 3 6 5 4 2" xfId="9614"/>
    <cellStyle name="Percent 3 6 5 4 2 2" xfId="9615"/>
    <cellStyle name="Percent 3 6 5 4 2 3" xfId="9616"/>
    <cellStyle name="Percent 3 6 5 4 3" xfId="9617"/>
    <cellStyle name="Percent 3 6 5 4 3 2" xfId="9618"/>
    <cellStyle name="Percent 3 6 5 4 3 3" xfId="9619"/>
    <cellStyle name="Percent 3 6 5 4 4" xfId="9620"/>
    <cellStyle name="Percent 3 6 5 4 5" xfId="9621"/>
    <cellStyle name="Percent 3 6 5 5" xfId="9622"/>
    <cellStyle name="Percent 3 6 5 5 2" xfId="9623"/>
    <cellStyle name="Percent 3 6 5 5 2 2" xfId="9624"/>
    <cellStyle name="Percent 3 6 5 5 2 3" xfId="9625"/>
    <cellStyle name="Percent 3 6 5 5 3" xfId="9626"/>
    <cellStyle name="Percent 3 6 5 5 3 2" xfId="9627"/>
    <cellStyle name="Percent 3 6 5 5 3 3" xfId="9628"/>
    <cellStyle name="Percent 3 6 5 5 4" xfId="9629"/>
    <cellStyle name="Percent 3 6 5 5 4 2" xfId="9630"/>
    <cellStyle name="Percent 3 6 5 5 4 3" xfId="9631"/>
    <cellStyle name="Percent 3 6 5 5 5" xfId="9632"/>
    <cellStyle name="Percent 3 6 5 5 6" xfId="9633"/>
    <cellStyle name="Percent 3 6 5 6" xfId="9634"/>
    <cellStyle name="Percent 3 6 5 6 2" xfId="9635"/>
    <cellStyle name="Percent 3 6 5 6 2 2" xfId="9636"/>
    <cellStyle name="Percent 3 6 5 6 2 3" xfId="9637"/>
    <cellStyle name="Percent 3 6 5 6 3" xfId="9638"/>
    <cellStyle name="Percent 3 6 5 6 3 2" xfId="9639"/>
    <cellStyle name="Percent 3 6 5 6 3 3" xfId="9640"/>
    <cellStyle name="Percent 3 6 5 6 4" xfId="9641"/>
    <cellStyle name="Percent 3 6 5 6 5" xfId="9642"/>
    <cellStyle name="Percent 3 6 5 7" xfId="9643"/>
    <cellStyle name="Percent 3 6 5 7 2" xfId="9644"/>
    <cellStyle name="Percent 3 6 5 7 3" xfId="9645"/>
    <cellStyle name="Percent 3 6 5 8" xfId="9646"/>
    <cellStyle name="Percent 3 6 5 8 2" xfId="9647"/>
    <cellStyle name="Percent 3 6 5 8 3" xfId="9648"/>
    <cellStyle name="Percent 3 6 5 9" xfId="9649"/>
    <cellStyle name="Percent 3 6 5 9 2" xfId="9650"/>
    <cellStyle name="Percent 3 6 5 9 3" xfId="9651"/>
    <cellStyle name="Percent 3 6 6" xfId="9652"/>
    <cellStyle name="Percent 3 6 6 10" xfId="9653"/>
    <cellStyle name="Percent 3 6 6 11" xfId="9654"/>
    <cellStyle name="Percent 3 6 6 12" xfId="9655"/>
    <cellStyle name="Percent 3 6 6 13" xfId="9656"/>
    <cellStyle name="Percent 3 6 6 14" xfId="9657"/>
    <cellStyle name="Percent 3 6 6 15" xfId="9658"/>
    <cellStyle name="Percent 3 6 6 2" xfId="9659"/>
    <cellStyle name="Percent 3 6 6 2 2" xfId="9660"/>
    <cellStyle name="Percent 3 6 6 2 2 2" xfId="9661"/>
    <cellStyle name="Percent 3 6 6 2 2 3" xfId="9662"/>
    <cellStyle name="Percent 3 6 6 2 3" xfId="9663"/>
    <cellStyle name="Percent 3 6 6 2 3 2" xfId="9664"/>
    <cellStyle name="Percent 3 6 6 2 3 3" xfId="9665"/>
    <cellStyle name="Percent 3 6 6 2 4" xfId="9666"/>
    <cellStyle name="Percent 3 6 6 2 5" xfId="9667"/>
    <cellStyle name="Percent 3 6 6 2 6" xfId="9668"/>
    <cellStyle name="Percent 3 6 6 3" xfId="9669"/>
    <cellStyle name="Percent 3 6 6 3 2" xfId="9670"/>
    <cellStyle name="Percent 3 6 6 3 2 2" xfId="9671"/>
    <cellStyle name="Percent 3 6 6 3 2 3" xfId="9672"/>
    <cellStyle name="Percent 3 6 6 3 3" xfId="9673"/>
    <cellStyle name="Percent 3 6 6 3 3 2" xfId="9674"/>
    <cellStyle name="Percent 3 6 6 3 3 3" xfId="9675"/>
    <cellStyle name="Percent 3 6 6 3 4" xfId="9676"/>
    <cellStyle name="Percent 3 6 6 3 5" xfId="9677"/>
    <cellStyle name="Percent 3 6 6 4" xfId="9678"/>
    <cellStyle name="Percent 3 6 6 4 2" xfId="9679"/>
    <cellStyle name="Percent 3 6 6 4 2 2" xfId="9680"/>
    <cellStyle name="Percent 3 6 6 4 2 3" xfId="9681"/>
    <cellStyle name="Percent 3 6 6 4 3" xfId="9682"/>
    <cellStyle name="Percent 3 6 6 4 3 2" xfId="9683"/>
    <cellStyle name="Percent 3 6 6 4 3 3" xfId="9684"/>
    <cellStyle name="Percent 3 6 6 4 4" xfId="9685"/>
    <cellStyle name="Percent 3 6 6 4 5" xfId="9686"/>
    <cellStyle name="Percent 3 6 6 5" xfId="9687"/>
    <cellStyle name="Percent 3 6 6 5 2" xfId="9688"/>
    <cellStyle name="Percent 3 6 6 5 2 2" xfId="9689"/>
    <cellStyle name="Percent 3 6 6 5 2 3" xfId="9690"/>
    <cellStyle name="Percent 3 6 6 5 3" xfId="9691"/>
    <cellStyle name="Percent 3 6 6 5 3 2" xfId="9692"/>
    <cellStyle name="Percent 3 6 6 5 3 3" xfId="9693"/>
    <cellStyle name="Percent 3 6 6 5 4" xfId="9694"/>
    <cellStyle name="Percent 3 6 6 5 4 2" xfId="9695"/>
    <cellStyle name="Percent 3 6 6 5 4 3" xfId="9696"/>
    <cellStyle name="Percent 3 6 6 5 5" xfId="9697"/>
    <cellStyle name="Percent 3 6 6 5 6" xfId="9698"/>
    <cellStyle name="Percent 3 6 6 6" xfId="9699"/>
    <cellStyle name="Percent 3 6 6 6 2" xfId="9700"/>
    <cellStyle name="Percent 3 6 6 6 2 2" xfId="9701"/>
    <cellStyle name="Percent 3 6 6 6 2 3" xfId="9702"/>
    <cellStyle name="Percent 3 6 6 6 3" xfId="9703"/>
    <cellStyle name="Percent 3 6 6 6 3 2" xfId="9704"/>
    <cellStyle name="Percent 3 6 6 6 3 3" xfId="9705"/>
    <cellStyle name="Percent 3 6 6 6 4" xfId="9706"/>
    <cellStyle name="Percent 3 6 6 6 5" xfId="9707"/>
    <cellStyle name="Percent 3 6 6 7" xfId="9708"/>
    <cellStyle name="Percent 3 6 6 7 2" xfId="9709"/>
    <cellStyle name="Percent 3 6 6 7 3" xfId="9710"/>
    <cellStyle name="Percent 3 6 6 8" xfId="9711"/>
    <cellStyle name="Percent 3 6 6 8 2" xfId="9712"/>
    <cellStyle name="Percent 3 6 6 8 3" xfId="9713"/>
    <cellStyle name="Percent 3 6 6 9" xfId="9714"/>
    <cellStyle name="Percent 3 6 6 9 2" xfId="9715"/>
    <cellStyle name="Percent 3 6 6 9 3" xfId="9716"/>
    <cellStyle name="Percent 3 6 7" xfId="9717"/>
    <cellStyle name="Percent 3 6 7 10" xfId="9718"/>
    <cellStyle name="Percent 3 6 7 11" xfId="9719"/>
    <cellStyle name="Percent 3 6 7 12" xfId="9720"/>
    <cellStyle name="Percent 3 6 7 13" xfId="9721"/>
    <cellStyle name="Percent 3 6 7 14" xfId="9722"/>
    <cellStyle name="Percent 3 6 7 15" xfId="9723"/>
    <cellStyle name="Percent 3 6 7 2" xfId="9724"/>
    <cellStyle name="Percent 3 6 7 2 2" xfId="9725"/>
    <cellStyle name="Percent 3 6 7 2 2 2" xfId="9726"/>
    <cellStyle name="Percent 3 6 7 2 2 3" xfId="9727"/>
    <cellStyle name="Percent 3 6 7 2 3" xfId="9728"/>
    <cellStyle name="Percent 3 6 7 2 3 2" xfId="9729"/>
    <cellStyle name="Percent 3 6 7 2 3 3" xfId="9730"/>
    <cellStyle name="Percent 3 6 7 2 4" xfId="9731"/>
    <cellStyle name="Percent 3 6 7 2 5" xfId="9732"/>
    <cellStyle name="Percent 3 6 7 2 6" xfId="9733"/>
    <cellStyle name="Percent 3 6 7 3" xfId="9734"/>
    <cellStyle name="Percent 3 6 7 3 2" xfId="9735"/>
    <cellStyle name="Percent 3 6 7 3 2 2" xfId="9736"/>
    <cellStyle name="Percent 3 6 7 3 2 3" xfId="9737"/>
    <cellStyle name="Percent 3 6 7 3 3" xfId="9738"/>
    <cellStyle name="Percent 3 6 7 3 3 2" xfId="9739"/>
    <cellStyle name="Percent 3 6 7 3 3 3" xfId="9740"/>
    <cellStyle name="Percent 3 6 7 3 4" xfId="9741"/>
    <cellStyle name="Percent 3 6 7 3 5" xfId="9742"/>
    <cellStyle name="Percent 3 6 7 4" xfId="9743"/>
    <cellStyle name="Percent 3 6 7 4 2" xfId="9744"/>
    <cellStyle name="Percent 3 6 7 4 2 2" xfId="9745"/>
    <cellStyle name="Percent 3 6 7 4 2 3" xfId="9746"/>
    <cellStyle name="Percent 3 6 7 4 3" xfId="9747"/>
    <cellStyle name="Percent 3 6 7 4 3 2" xfId="9748"/>
    <cellStyle name="Percent 3 6 7 4 3 3" xfId="9749"/>
    <cellStyle name="Percent 3 6 7 4 4" xfId="9750"/>
    <cellStyle name="Percent 3 6 7 4 5" xfId="9751"/>
    <cellStyle name="Percent 3 6 7 5" xfId="9752"/>
    <cellStyle name="Percent 3 6 7 5 2" xfId="9753"/>
    <cellStyle name="Percent 3 6 7 5 2 2" xfId="9754"/>
    <cellStyle name="Percent 3 6 7 5 2 3" xfId="9755"/>
    <cellStyle name="Percent 3 6 7 5 3" xfId="9756"/>
    <cellStyle name="Percent 3 6 7 5 3 2" xfId="9757"/>
    <cellStyle name="Percent 3 6 7 5 3 3" xfId="9758"/>
    <cellStyle name="Percent 3 6 7 5 4" xfId="9759"/>
    <cellStyle name="Percent 3 6 7 5 4 2" xfId="9760"/>
    <cellStyle name="Percent 3 6 7 5 4 3" xfId="9761"/>
    <cellStyle name="Percent 3 6 7 5 5" xfId="9762"/>
    <cellStyle name="Percent 3 6 7 5 6" xfId="9763"/>
    <cellStyle name="Percent 3 6 7 6" xfId="9764"/>
    <cellStyle name="Percent 3 6 7 6 2" xfId="9765"/>
    <cellStyle name="Percent 3 6 7 6 2 2" xfId="9766"/>
    <cellStyle name="Percent 3 6 7 6 2 3" xfId="9767"/>
    <cellStyle name="Percent 3 6 7 6 3" xfId="9768"/>
    <cellStyle name="Percent 3 6 7 6 3 2" xfId="9769"/>
    <cellStyle name="Percent 3 6 7 6 3 3" xfId="9770"/>
    <cellStyle name="Percent 3 6 7 6 4" xfId="9771"/>
    <cellStyle name="Percent 3 6 7 6 5" xfId="9772"/>
    <cellStyle name="Percent 3 6 7 7" xfId="9773"/>
    <cellStyle name="Percent 3 6 7 7 2" xfId="9774"/>
    <cellStyle name="Percent 3 6 7 7 3" xfId="9775"/>
    <cellStyle name="Percent 3 6 7 8" xfId="9776"/>
    <cellStyle name="Percent 3 6 7 8 2" xfId="9777"/>
    <cellStyle name="Percent 3 6 7 8 3" xfId="9778"/>
    <cellStyle name="Percent 3 6 7 9" xfId="9779"/>
    <cellStyle name="Percent 3 6 7 9 2" xfId="9780"/>
    <cellStyle name="Percent 3 6 7 9 3" xfId="9781"/>
    <cellStyle name="Percent 3 6 8" xfId="9782"/>
    <cellStyle name="Percent 3 6 8 10" xfId="9783"/>
    <cellStyle name="Percent 3 6 8 11" xfId="9784"/>
    <cellStyle name="Percent 3 6 8 12" xfId="9785"/>
    <cellStyle name="Percent 3 6 8 13" xfId="9786"/>
    <cellStyle name="Percent 3 6 8 14" xfId="9787"/>
    <cellStyle name="Percent 3 6 8 15" xfId="9788"/>
    <cellStyle name="Percent 3 6 8 2" xfId="9789"/>
    <cellStyle name="Percent 3 6 8 2 2" xfId="9790"/>
    <cellStyle name="Percent 3 6 8 2 2 2" xfId="9791"/>
    <cellStyle name="Percent 3 6 8 2 2 3" xfId="9792"/>
    <cellStyle name="Percent 3 6 8 2 3" xfId="9793"/>
    <cellStyle name="Percent 3 6 8 2 3 2" xfId="9794"/>
    <cellStyle name="Percent 3 6 8 2 3 3" xfId="9795"/>
    <cellStyle name="Percent 3 6 8 2 4" xfId="9796"/>
    <cellStyle name="Percent 3 6 8 2 5" xfId="9797"/>
    <cellStyle name="Percent 3 6 8 2 6" xfId="9798"/>
    <cellStyle name="Percent 3 6 8 3" xfId="9799"/>
    <cellStyle name="Percent 3 6 8 3 2" xfId="9800"/>
    <cellStyle name="Percent 3 6 8 3 2 2" xfId="9801"/>
    <cellStyle name="Percent 3 6 8 3 2 3" xfId="9802"/>
    <cellStyle name="Percent 3 6 8 3 3" xfId="9803"/>
    <cellStyle name="Percent 3 6 8 3 3 2" xfId="9804"/>
    <cellStyle name="Percent 3 6 8 3 3 3" xfId="9805"/>
    <cellStyle name="Percent 3 6 8 3 4" xfId="9806"/>
    <cellStyle name="Percent 3 6 8 3 5" xfId="9807"/>
    <cellStyle name="Percent 3 6 8 4" xfId="9808"/>
    <cellStyle name="Percent 3 6 8 4 2" xfId="9809"/>
    <cellStyle name="Percent 3 6 8 4 2 2" xfId="9810"/>
    <cellStyle name="Percent 3 6 8 4 2 3" xfId="9811"/>
    <cellStyle name="Percent 3 6 8 4 3" xfId="9812"/>
    <cellStyle name="Percent 3 6 8 4 3 2" xfId="9813"/>
    <cellStyle name="Percent 3 6 8 4 3 3" xfId="9814"/>
    <cellStyle name="Percent 3 6 8 4 4" xfId="9815"/>
    <cellStyle name="Percent 3 6 8 4 5" xfId="9816"/>
    <cellStyle name="Percent 3 6 8 5" xfId="9817"/>
    <cellStyle name="Percent 3 6 8 5 2" xfId="9818"/>
    <cellStyle name="Percent 3 6 8 5 2 2" xfId="9819"/>
    <cellStyle name="Percent 3 6 8 5 2 3" xfId="9820"/>
    <cellStyle name="Percent 3 6 8 5 3" xfId="9821"/>
    <cellStyle name="Percent 3 6 8 5 3 2" xfId="9822"/>
    <cellStyle name="Percent 3 6 8 5 3 3" xfId="9823"/>
    <cellStyle name="Percent 3 6 8 5 4" xfId="9824"/>
    <cellStyle name="Percent 3 6 8 5 4 2" xfId="9825"/>
    <cellStyle name="Percent 3 6 8 5 4 3" xfId="9826"/>
    <cellStyle name="Percent 3 6 8 5 5" xfId="9827"/>
    <cellStyle name="Percent 3 6 8 5 6" xfId="9828"/>
    <cellStyle name="Percent 3 6 8 6" xfId="9829"/>
    <cellStyle name="Percent 3 6 8 6 2" xfId="9830"/>
    <cellStyle name="Percent 3 6 8 6 2 2" xfId="9831"/>
    <cellStyle name="Percent 3 6 8 6 2 3" xfId="9832"/>
    <cellStyle name="Percent 3 6 8 6 3" xfId="9833"/>
    <cellStyle name="Percent 3 6 8 6 3 2" xfId="9834"/>
    <cellStyle name="Percent 3 6 8 6 3 3" xfId="9835"/>
    <cellStyle name="Percent 3 6 8 6 4" xfId="9836"/>
    <cellStyle name="Percent 3 6 8 6 5" xfId="9837"/>
    <cellStyle name="Percent 3 6 8 7" xfId="9838"/>
    <cellStyle name="Percent 3 6 8 7 2" xfId="9839"/>
    <cellStyle name="Percent 3 6 8 7 3" xfId="9840"/>
    <cellStyle name="Percent 3 6 8 8" xfId="9841"/>
    <cellStyle name="Percent 3 6 8 8 2" xfId="9842"/>
    <cellStyle name="Percent 3 6 8 8 3" xfId="9843"/>
    <cellStyle name="Percent 3 6 8 9" xfId="9844"/>
    <cellStyle name="Percent 3 6 8 9 2" xfId="9845"/>
    <cellStyle name="Percent 3 6 8 9 3" xfId="9846"/>
    <cellStyle name="Percent 3 6 9" xfId="9847"/>
    <cellStyle name="Percent 3 6 9 10" xfId="9848"/>
    <cellStyle name="Percent 3 6 9 11" xfId="9849"/>
    <cellStyle name="Percent 3 6 9 12" xfId="9850"/>
    <cellStyle name="Percent 3 6 9 13" xfId="9851"/>
    <cellStyle name="Percent 3 6 9 14" xfId="9852"/>
    <cellStyle name="Percent 3 6 9 15" xfId="9853"/>
    <cellStyle name="Percent 3 6 9 2" xfId="9854"/>
    <cellStyle name="Percent 3 6 9 2 2" xfId="9855"/>
    <cellStyle name="Percent 3 6 9 2 2 2" xfId="9856"/>
    <cellStyle name="Percent 3 6 9 2 2 3" xfId="9857"/>
    <cellStyle name="Percent 3 6 9 2 3" xfId="9858"/>
    <cellStyle name="Percent 3 6 9 2 3 2" xfId="9859"/>
    <cellStyle name="Percent 3 6 9 2 3 3" xfId="9860"/>
    <cellStyle name="Percent 3 6 9 2 4" xfId="9861"/>
    <cellStyle name="Percent 3 6 9 2 5" xfId="9862"/>
    <cellStyle name="Percent 3 6 9 2 6" xfId="9863"/>
    <cellStyle name="Percent 3 6 9 3" xfId="9864"/>
    <cellStyle name="Percent 3 6 9 3 2" xfId="9865"/>
    <cellStyle name="Percent 3 6 9 3 2 2" xfId="9866"/>
    <cellStyle name="Percent 3 6 9 3 2 3" xfId="9867"/>
    <cellStyle name="Percent 3 6 9 3 3" xfId="9868"/>
    <cellStyle name="Percent 3 6 9 3 3 2" xfId="9869"/>
    <cellStyle name="Percent 3 6 9 3 3 3" xfId="9870"/>
    <cellStyle name="Percent 3 6 9 3 4" xfId="9871"/>
    <cellStyle name="Percent 3 6 9 3 5" xfId="9872"/>
    <cellStyle name="Percent 3 6 9 4" xfId="9873"/>
    <cellStyle name="Percent 3 6 9 4 2" xfId="9874"/>
    <cellStyle name="Percent 3 6 9 4 2 2" xfId="9875"/>
    <cellStyle name="Percent 3 6 9 4 2 3" xfId="9876"/>
    <cellStyle name="Percent 3 6 9 4 3" xfId="9877"/>
    <cellStyle name="Percent 3 6 9 4 3 2" xfId="9878"/>
    <cellStyle name="Percent 3 6 9 4 3 3" xfId="9879"/>
    <cellStyle name="Percent 3 6 9 4 4" xfId="9880"/>
    <cellStyle name="Percent 3 6 9 4 5" xfId="9881"/>
    <cellStyle name="Percent 3 6 9 5" xfId="9882"/>
    <cellStyle name="Percent 3 6 9 5 2" xfId="9883"/>
    <cellStyle name="Percent 3 6 9 5 2 2" xfId="9884"/>
    <cellStyle name="Percent 3 6 9 5 2 3" xfId="9885"/>
    <cellStyle name="Percent 3 6 9 5 3" xfId="9886"/>
    <cellStyle name="Percent 3 6 9 5 3 2" xfId="9887"/>
    <cellStyle name="Percent 3 6 9 5 3 3" xfId="9888"/>
    <cellStyle name="Percent 3 6 9 5 4" xfId="9889"/>
    <cellStyle name="Percent 3 6 9 5 4 2" xfId="9890"/>
    <cellStyle name="Percent 3 6 9 5 4 3" xfId="9891"/>
    <cellStyle name="Percent 3 6 9 5 5" xfId="9892"/>
    <cellStyle name="Percent 3 6 9 5 6" xfId="9893"/>
    <cellStyle name="Percent 3 6 9 6" xfId="9894"/>
    <cellStyle name="Percent 3 6 9 6 2" xfId="9895"/>
    <cellStyle name="Percent 3 6 9 6 2 2" xfId="9896"/>
    <cellStyle name="Percent 3 6 9 6 2 3" xfId="9897"/>
    <cellStyle name="Percent 3 6 9 6 3" xfId="9898"/>
    <cellStyle name="Percent 3 6 9 6 3 2" xfId="9899"/>
    <cellStyle name="Percent 3 6 9 6 3 3" xfId="9900"/>
    <cellStyle name="Percent 3 6 9 6 4" xfId="9901"/>
    <cellStyle name="Percent 3 6 9 6 5" xfId="9902"/>
    <cellStyle name="Percent 3 6 9 7" xfId="9903"/>
    <cellStyle name="Percent 3 6 9 7 2" xfId="9904"/>
    <cellStyle name="Percent 3 6 9 7 3" xfId="9905"/>
    <cellStyle name="Percent 3 6 9 8" xfId="9906"/>
    <cellStyle name="Percent 3 6 9 8 2" xfId="9907"/>
    <cellStyle name="Percent 3 6 9 8 3" xfId="9908"/>
    <cellStyle name="Percent 3 6 9 9" xfId="9909"/>
    <cellStyle name="Percent 3 6 9 9 2" xfId="9910"/>
    <cellStyle name="Percent 3 6 9 9 3" xfId="9911"/>
    <cellStyle name="Percent 3 7" xfId="9912"/>
    <cellStyle name="Percent 3 7 10" xfId="9913"/>
    <cellStyle name="Percent 3 7 10 10" xfId="9914"/>
    <cellStyle name="Percent 3 7 10 11" xfId="9915"/>
    <cellStyle name="Percent 3 7 10 12" xfId="9916"/>
    <cellStyle name="Percent 3 7 10 13" xfId="9917"/>
    <cellStyle name="Percent 3 7 10 14" xfId="9918"/>
    <cellStyle name="Percent 3 7 10 15" xfId="9919"/>
    <cellStyle name="Percent 3 7 10 2" xfId="9920"/>
    <cellStyle name="Percent 3 7 10 2 2" xfId="9921"/>
    <cellStyle name="Percent 3 7 10 2 2 2" xfId="9922"/>
    <cellStyle name="Percent 3 7 10 2 2 3" xfId="9923"/>
    <cellStyle name="Percent 3 7 10 2 3" xfId="9924"/>
    <cellStyle name="Percent 3 7 10 2 3 2" xfId="9925"/>
    <cellStyle name="Percent 3 7 10 2 3 3" xfId="9926"/>
    <cellStyle name="Percent 3 7 10 2 4" xfId="9927"/>
    <cellStyle name="Percent 3 7 10 2 5" xfId="9928"/>
    <cellStyle name="Percent 3 7 10 2 6" xfId="9929"/>
    <cellStyle name="Percent 3 7 10 3" xfId="9930"/>
    <cellStyle name="Percent 3 7 10 3 2" xfId="9931"/>
    <cellStyle name="Percent 3 7 10 3 2 2" xfId="9932"/>
    <cellStyle name="Percent 3 7 10 3 2 3" xfId="9933"/>
    <cellStyle name="Percent 3 7 10 3 3" xfId="9934"/>
    <cellStyle name="Percent 3 7 10 3 3 2" xfId="9935"/>
    <cellStyle name="Percent 3 7 10 3 3 3" xfId="9936"/>
    <cellStyle name="Percent 3 7 10 3 4" xfId="9937"/>
    <cellStyle name="Percent 3 7 10 3 5" xfId="9938"/>
    <cellStyle name="Percent 3 7 10 4" xfId="9939"/>
    <cellStyle name="Percent 3 7 10 4 2" xfId="9940"/>
    <cellStyle name="Percent 3 7 10 4 2 2" xfId="9941"/>
    <cellStyle name="Percent 3 7 10 4 2 3" xfId="9942"/>
    <cellStyle name="Percent 3 7 10 4 3" xfId="9943"/>
    <cellStyle name="Percent 3 7 10 4 3 2" xfId="9944"/>
    <cellStyle name="Percent 3 7 10 4 3 3" xfId="9945"/>
    <cellStyle name="Percent 3 7 10 4 4" xfId="9946"/>
    <cellStyle name="Percent 3 7 10 4 5" xfId="9947"/>
    <cellStyle name="Percent 3 7 10 5" xfId="9948"/>
    <cellStyle name="Percent 3 7 10 5 2" xfId="9949"/>
    <cellStyle name="Percent 3 7 10 5 2 2" xfId="9950"/>
    <cellStyle name="Percent 3 7 10 5 2 3" xfId="9951"/>
    <cellStyle name="Percent 3 7 10 5 3" xfId="9952"/>
    <cellStyle name="Percent 3 7 10 5 3 2" xfId="9953"/>
    <cellStyle name="Percent 3 7 10 5 3 3" xfId="9954"/>
    <cellStyle name="Percent 3 7 10 5 4" xfId="9955"/>
    <cellStyle name="Percent 3 7 10 5 4 2" xfId="9956"/>
    <cellStyle name="Percent 3 7 10 5 4 3" xfId="9957"/>
    <cellStyle name="Percent 3 7 10 5 5" xfId="9958"/>
    <cellStyle name="Percent 3 7 10 5 6" xfId="9959"/>
    <cellStyle name="Percent 3 7 10 6" xfId="9960"/>
    <cellStyle name="Percent 3 7 10 6 2" xfId="9961"/>
    <cellStyle name="Percent 3 7 10 6 2 2" xfId="9962"/>
    <cellStyle name="Percent 3 7 10 6 2 3" xfId="9963"/>
    <cellStyle name="Percent 3 7 10 6 3" xfId="9964"/>
    <cellStyle name="Percent 3 7 10 6 3 2" xfId="9965"/>
    <cellStyle name="Percent 3 7 10 6 3 3" xfId="9966"/>
    <cellStyle name="Percent 3 7 10 6 4" xfId="9967"/>
    <cellStyle name="Percent 3 7 10 6 5" xfId="9968"/>
    <cellStyle name="Percent 3 7 10 7" xfId="9969"/>
    <cellStyle name="Percent 3 7 10 7 2" xfId="9970"/>
    <cellStyle name="Percent 3 7 10 7 3" xfId="9971"/>
    <cellStyle name="Percent 3 7 10 8" xfId="9972"/>
    <cellStyle name="Percent 3 7 10 8 2" xfId="9973"/>
    <cellStyle name="Percent 3 7 10 8 3" xfId="9974"/>
    <cellStyle name="Percent 3 7 10 9" xfId="9975"/>
    <cellStyle name="Percent 3 7 10 9 2" xfId="9976"/>
    <cellStyle name="Percent 3 7 10 9 3" xfId="9977"/>
    <cellStyle name="Percent 3 7 11" xfId="9978"/>
    <cellStyle name="Percent 3 7 11 10" xfId="9979"/>
    <cellStyle name="Percent 3 7 11 11" xfId="9980"/>
    <cellStyle name="Percent 3 7 11 12" xfId="9981"/>
    <cellStyle name="Percent 3 7 11 13" xfId="9982"/>
    <cellStyle name="Percent 3 7 11 14" xfId="9983"/>
    <cellStyle name="Percent 3 7 11 15" xfId="9984"/>
    <cellStyle name="Percent 3 7 11 2" xfId="9985"/>
    <cellStyle name="Percent 3 7 11 2 2" xfId="9986"/>
    <cellStyle name="Percent 3 7 11 2 2 2" xfId="9987"/>
    <cellStyle name="Percent 3 7 11 2 2 3" xfId="9988"/>
    <cellStyle name="Percent 3 7 11 2 3" xfId="9989"/>
    <cellStyle name="Percent 3 7 11 2 3 2" xfId="9990"/>
    <cellStyle name="Percent 3 7 11 2 3 3" xfId="9991"/>
    <cellStyle name="Percent 3 7 11 2 4" xfId="9992"/>
    <cellStyle name="Percent 3 7 11 2 5" xfId="9993"/>
    <cellStyle name="Percent 3 7 11 2 6" xfId="9994"/>
    <cellStyle name="Percent 3 7 11 3" xfId="9995"/>
    <cellStyle name="Percent 3 7 11 3 2" xfId="9996"/>
    <cellStyle name="Percent 3 7 11 3 2 2" xfId="9997"/>
    <cellStyle name="Percent 3 7 11 3 2 3" xfId="9998"/>
    <cellStyle name="Percent 3 7 11 3 3" xfId="9999"/>
    <cellStyle name="Percent 3 7 11 3 3 2" xfId="10000"/>
    <cellStyle name="Percent 3 7 11 3 3 3" xfId="10001"/>
    <cellStyle name="Percent 3 7 11 3 4" xfId="10002"/>
    <cellStyle name="Percent 3 7 11 3 5" xfId="10003"/>
    <cellStyle name="Percent 3 7 11 4" xfId="10004"/>
    <cellStyle name="Percent 3 7 11 4 2" xfId="10005"/>
    <cellStyle name="Percent 3 7 11 4 2 2" xfId="10006"/>
    <cellStyle name="Percent 3 7 11 4 2 3" xfId="10007"/>
    <cellStyle name="Percent 3 7 11 4 3" xfId="10008"/>
    <cellStyle name="Percent 3 7 11 4 3 2" xfId="10009"/>
    <cellStyle name="Percent 3 7 11 4 3 3" xfId="10010"/>
    <cellStyle name="Percent 3 7 11 4 4" xfId="10011"/>
    <cellStyle name="Percent 3 7 11 4 5" xfId="10012"/>
    <cellStyle name="Percent 3 7 11 5" xfId="10013"/>
    <cellStyle name="Percent 3 7 11 5 2" xfId="10014"/>
    <cellStyle name="Percent 3 7 11 5 2 2" xfId="10015"/>
    <cellStyle name="Percent 3 7 11 5 2 3" xfId="10016"/>
    <cellStyle name="Percent 3 7 11 5 3" xfId="10017"/>
    <cellStyle name="Percent 3 7 11 5 3 2" xfId="10018"/>
    <cellStyle name="Percent 3 7 11 5 3 3" xfId="10019"/>
    <cellStyle name="Percent 3 7 11 5 4" xfId="10020"/>
    <cellStyle name="Percent 3 7 11 5 4 2" xfId="10021"/>
    <cellStyle name="Percent 3 7 11 5 4 3" xfId="10022"/>
    <cellStyle name="Percent 3 7 11 5 5" xfId="10023"/>
    <cellStyle name="Percent 3 7 11 5 6" xfId="10024"/>
    <cellStyle name="Percent 3 7 11 6" xfId="10025"/>
    <cellStyle name="Percent 3 7 11 6 2" xfId="10026"/>
    <cellStyle name="Percent 3 7 11 6 2 2" xfId="10027"/>
    <cellStyle name="Percent 3 7 11 6 2 3" xfId="10028"/>
    <cellStyle name="Percent 3 7 11 6 3" xfId="10029"/>
    <cellStyle name="Percent 3 7 11 6 3 2" xfId="10030"/>
    <cellStyle name="Percent 3 7 11 6 3 3" xfId="10031"/>
    <cellStyle name="Percent 3 7 11 6 4" xfId="10032"/>
    <cellStyle name="Percent 3 7 11 6 5" xfId="10033"/>
    <cellStyle name="Percent 3 7 11 7" xfId="10034"/>
    <cellStyle name="Percent 3 7 11 7 2" xfId="10035"/>
    <cellStyle name="Percent 3 7 11 7 3" xfId="10036"/>
    <cellStyle name="Percent 3 7 11 8" xfId="10037"/>
    <cellStyle name="Percent 3 7 11 8 2" xfId="10038"/>
    <cellStyle name="Percent 3 7 11 8 3" xfId="10039"/>
    <cellStyle name="Percent 3 7 11 9" xfId="10040"/>
    <cellStyle name="Percent 3 7 11 9 2" xfId="10041"/>
    <cellStyle name="Percent 3 7 11 9 3" xfId="10042"/>
    <cellStyle name="Percent 3 7 12" xfId="10043"/>
    <cellStyle name="Percent 3 7 12 10" xfId="10044"/>
    <cellStyle name="Percent 3 7 12 11" xfId="10045"/>
    <cellStyle name="Percent 3 7 12 12" xfId="10046"/>
    <cellStyle name="Percent 3 7 12 13" xfId="10047"/>
    <cellStyle name="Percent 3 7 12 14" xfId="10048"/>
    <cellStyle name="Percent 3 7 12 15" xfId="10049"/>
    <cellStyle name="Percent 3 7 12 2" xfId="10050"/>
    <cellStyle name="Percent 3 7 12 2 2" xfId="10051"/>
    <cellStyle name="Percent 3 7 12 2 2 2" xfId="10052"/>
    <cellStyle name="Percent 3 7 12 2 2 3" xfId="10053"/>
    <cellStyle name="Percent 3 7 12 2 3" xfId="10054"/>
    <cellStyle name="Percent 3 7 12 2 3 2" xfId="10055"/>
    <cellStyle name="Percent 3 7 12 2 3 3" xfId="10056"/>
    <cellStyle name="Percent 3 7 12 2 4" xfId="10057"/>
    <cellStyle name="Percent 3 7 12 2 5" xfId="10058"/>
    <cellStyle name="Percent 3 7 12 2 6" xfId="10059"/>
    <cellStyle name="Percent 3 7 12 3" xfId="10060"/>
    <cellStyle name="Percent 3 7 12 3 2" xfId="10061"/>
    <cellStyle name="Percent 3 7 12 3 2 2" xfId="10062"/>
    <cellStyle name="Percent 3 7 12 3 2 3" xfId="10063"/>
    <cellStyle name="Percent 3 7 12 3 3" xfId="10064"/>
    <cellStyle name="Percent 3 7 12 3 3 2" xfId="10065"/>
    <cellStyle name="Percent 3 7 12 3 3 3" xfId="10066"/>
    <cellStyle name="Percent 3 7 12 3 4" xfId="10067"/>
    <cellStyle name="Percent 3 7 12 3 5" xfId="10068"/>
    <cellStyle name="Percent 3 7 12 4" xfId="10069"/>
    <cellStyle name="Percent 3 7 12 4 2" xfId="10070"/>
    <cellStyle name="Percent 3 7 12 4 2 2" xfId="10071"/>
    <cellStyle name="Percent 3 7 12 4 2 3" xfId="10072"/>
    <cellStyle name="Percent 3 7 12 4 3" xfId="10073"/>
    <cellStyle name="Percent 3 7 12 4 3 2" xfId="10074"/>
    <cellStyle name="Percent 3 7 12 4 3 3" xfId="10075"/>
    <cellStyle name="Percent 3 7 12 4 4" xfId="10076"/>
    <cellStyle name="Percent 3 7 12 4 5" xfId="10077"/>
    <cellStyle name="Percent 3 7 12 5" xfId="10078"/>
    <cellStyle name="Percent 3 7 12 5 2" xfId="10079"/>
    <cellStyle name="Percent 3 7 12 5 2 2" xfId="10080"/>
    <cellStyle name="Percent 3 7 12 5 2 3" xfId="10081"/>
    <cellStyle name="Percent 3 7 12 5 3" xfId="10082"/>
    <cellStyle name="Percent 3 7 12 5 3 2" xfId="10083"/>
    <cellStyle name="Percent 3 7 12 5 3 3" xfId="10084"/>
    <cellStyle name="Percent 3 7 12 5 4" xfId="10085"/>
    <cellStyle name="Percent 3 7 12 5 4 2" xfId="10086"/>
    <cellStyle name="Percent 3 7 12 5 4 3" xfId="10087"/>
    <cellStyle name="Percent 3 7 12 5 5" xfId="10088"/>
    <cellStyle name="Percent 3 7 12 5 6" xfId="10089"/>
    <cellStyle name="Percent 3 7 12 6" xfId="10090"/>
    <cellStyle name="Percent 3 7 12 6 2" xfId="10091"/>
    <cellStyle name="Percent 3 7 12 6 2 2" xfId="10092"/>
    <cellStyle name="Percent 3 7 12 6 2 3" xfId="10093"/>
    <cellStyle name="Percent 3 7 12 6 3" xfId="10094"/>
    <cellStyle name="Percent 3 7 12 6 3 2" xfId="10095"/>
    <cellStyle name="Percent 3 7 12 6 3 3" xfId="10096"/>
    <cellStyle name="Percent 3 7 12 6 4" xfId="10097"/>
    <cellStyle name="Percent 3 7 12 6 5" xfId="10098"/>
    <cellStyle name="Percent 3 7 12 7" xfId="10099"/>
    <cellStyle name="Percent 3 7 12 7 2" xfId="10100"/>
    <cellStyle name="Percent 3 7 12 7 3" xfId="10101"/>
    <cellStyle name="Percent 3 7 12 8" xfId="10102"/>
    <cellStyle name="Percent 3 7 12 8 2" xfId="10103"/>
    <cellStyle name="Percent 3 7 12 8 3" xfId="10104"/>
    <cellStyle name="Percent 3 7 12 9" xfId="10105"/>
    <cellStyle name="Percent 3 7 12 9 2" xfId="10106"/>
    <cellStyle name="Percent 3 7 12 9 3" xfId="10107"/>
    <cellStyle name="Percent 3 7 13" xfId="10108"/>
    <cellStyle name="Percent 3 7 13 10" xfId="10109"/>
    <cellStyle name="Percent 3 7 13 11" xfId="10110"/>
    <cellStyle name="Percent 3 7 13 12" xfId="10111"/>
    <cellStyle name="Percent 3 7 13 13" xfId="10112"/>
    <cellStyle name="Percent 3 7 13 14" xfId="10113"/>
    <cellStyle name="Percent 3 7 13 15" xfId="10114"/>
    <cellStyle name="Percent 3 7 13 2" xfId="10115"/>
    <cellStyle name="Percent 3 7 13 2 2" xfId="10116"/>
    <cellStyle name="Percent 3 7 13 2 2 2" xfId="10117"/>
    <cellStyle name="Percent 3 7 13 2 2 3" xfId="10118"/>
    <cellStyle name="Percent 3 7 13 2 3" xfId="10119"/>
    <cellStyle name="Percent 3 7 13 2 3 2" xfId="10120"/>
    <cellStyle name="Percent 3 7 13 2 3 3" xfId="10121"/>
    <cellStyle name="Percent 3 7 13 2 4" xfId="10122"/>
    <cellStyle name="Percent 3 7 13 2 5" xfId="10123"/>
    <cellStyle name="Percent 3 7 13 2 6" xfId="10124"/>
    <cellStyle name="Percent 3 7 13 3" xfId="10125"/>
    <cellStyle name="Percent 3 7 13 3 2" xfId="10126"/>
    <cellStyle name="Percent 3 7 13 3 2 2" xfId="10127"/>
    <cellStyle name="Percent 3 7 13 3 2 3" xfId="10128"/>
    <cellStyle name="Percent 3 7 13 3 3" xfId="10129"/>
    <cellStyle name="Percent 3 7 13 3 3 2" xfId="10130"/>
    <cellStyle name="Percent 3 7 13 3 3 3" xfId="10131"/>
    <cellStyle name="Percent 3 7 13 3 4" xfId="10132"/>
    <cellStyle name="Percent 3 7 13 3 5" xfId="10133"/>
    <cellStyle name="Percent 3 7 13 4" xfId="10134"/>
    <cellStyle name="Percent 3 7 13 4 2" xfId="10135"/>
    <cellStyle name="Percent 3 7 13 4 2 2" xfId="10136"/>
    <cellStyle name="Percent 3 7 13 4 2 3" xfId="10137"/>
    <cellStyle name="Percent 3 7 13 4 3" xfId="10138"/>
    <cellStyle name="Percent 3 7 13 4 3 2" xfId="10139"/>
    <cellStyle name="Percent 3 7 13 4 3 3" xfId="10140"/>
    <cellStyle name="Percent 3 7 13 4 4" xfId="10141"/>
    <cellStyle name="Percent 3 7 13 4 5" xfId="10142"/>
    <cellStyle name="Percent 3 7 13 5" xfId="10143"/>
    <cellStyle name="Percent 3 7 13 5 2" xfId="10144"/>
    <cellStyle name="Percent 3 7 13 5 2 2" xfId="10145"/>
    <cellStyle name="Percent 3 7 13 5 2 3" xfId="10146"/>
    <cellStyle name="Percent 3 7 13 5 3" xfId="10147"/>
    <cellStyle name="Percent 3 7 13 5 3 2" xfId="10148"/>
    <cellStyle name="Percent 3 7 13 5 3 3" xfId="10149"/>
    <cellStyle name="Percent 3 7 13 5 4" xfId="10150"/>
    <cellStyle name="Percent 3 7 13 5 4 2" xfId="10151"/>
    <cellStyle name="Percent 3 7 13 5 4 3" xfId="10152"/>
    <cellStyle name="Percent 3 7 13 5 5" xfId="10153"/>
    <cellStyle name="Percent 3 7 13 5 6" xfId="10154"/>
    <cellStyle name="Percent 3 7 13 6" xfId="10155"/>
    <cellStyle name="Percent 3 7 13 6 2" xfId="10156"/>
    <cellStyle name="Percent 3 7 13 6 2 2" xfId="10157"/>
    <cellStyle name="Percent 3 7 13 6 2 3" xfId="10158"/>
    <cellStyle name="Percent 3 7 13 6 3" xfId="10159"/>
    <cellStyle name="Percent 3 7 13 6 3 2" xfId="10160"/>
    <cellStyle name="Percent 3 7 13 6 3 3" xfId="10161"/>
    <cellStyle name="Percent 3 7 13 6 4" xfId="10162"/>
    <cellStyle name="Percent 3 7 13 6 5" xfId="10163"/>
    <cellStyle name="Percent 3 7 13 7" xfId="10164"/>
    <cellStyle name="Percent 3 7 13 7 2" xfId="10165"/>
    <cellStyle name="Percent 3 7 13 7 3" xfId="10166"/>
    <cellStyle name="Percent 3 7 13 8" xfId="10167"/>
    <cellStyle name="Percent 3 7 13 8 2" xfId="10168"/>
    <cellStyle name="Percent 3 7 13 8 3" xfId="10169"/>
    <cellStyle name="Percent 3 7 13 9" xfId="10170"/>
    <cellStyle name="Percent 3 7 13 9 2" xfId="10171"/>
    <cellStyle name="Percent 3 7 13 9 3" xfId="10172"/>
    <cellStyle name="Percent 3 7 14" xfId="10173"/>
    <cellStyle name="Percent 3 7 14 10" xfId="10174"/>
    <cellStyle name="Percent 3 7 14 11" xfId="10175"/>
    <cellStyle name="Percent 3 7 14 12" xfId="10176"/>
    <cellStyle name="Percent 3 7 14 13" xfId="10177"/>
    <cellStyle name="Percent 3 7 14 14" xfId="10178"/>
    <cellStyle name="Percent 3 7 14 15" xfId="10179"/>
    <cellStyle name="Percent 3 7 14 2" xfId="10180"/>
    <cellStyle name="Percent 3 7 14 2 2" xfId="10181"/>
    <cellStyle name="Percent 3 7 14 2 2 2" xfId="10182"/>
    <cellStyle name="Percent 3 7 14 2 2 3" xfId="10183"/>
    <cellStyle name="Percent 3 7 14 2 3" xfId="10184"/>
    <cellStyle name="Percent 3 7 14 2 3 2" xfId="10185"/>
    <cellStyle name="Percent 3 7 14 2 3 3" xfId="10186"/>
    <cellStyle name="Percent 3 7 14 2 4" xfId="10187"/>
    <cellStyle name="Percent 3 7 14 2 5" xfId="10188"/>
    <cellStyle name="Percent 3 7 14 2 6" xfId="10189"/>
    <cellStyle name="Percent 3 7 14 3" xfId="10190"/>
    <cellStyle name="Percent 3 7 14 3 2" xfId="10191"/>
    <cellStyle name="Percent 3 7 14 3 2 2" xfId="10192"/>
    <cellStyle name="Percent 3 7 14 3 2 3" xfId="10193"/>
    <cellStyle name="Percent 3 7 14 3 3" xfId="10194"/>
    <cellStyle name="Percent 3 7 14 3 3 2" xfId="10195"/>
    <cellStyle name="Percent 3 7 14 3 3 3" xfId="10196"/>
    <cellStyle name="Percent 3 7 14 3 4" xfId="10197"/>
    <cellStyle name="Percent 3 7 14 3 5" xfId="10198"/>
    <cellStyle name="Percent 3 7 14 4" xfId="10199"/>
    <cellStyle name="Percent 3 7 14 4 2" xfId="10200"/>
    <cellStyle name="Percent 3 7 14 4 2 2" xfId="10201"/>
    <cellStyle name="Percent 3 7 14 4 2 3" xfId="10202"/>
    <cellStyle name="Percent 3 7 14 4 3" xfId="10203"/>
    <cellStyle name="Percent 3 7 14 4 3 2" xfId="10204"/>
    <cellStyle name="Percent 3 7 14 4 3 3" xfId="10205"/>
    <cellStyle name="Percent 3 7 14 4 4" xfId="10206"/>
    <cellStyle name="Percent 3 7 14 4 5" xfId="10207"/>
    <cellStyle name="Percent 3 7 14 5" xfId="10208"/>
    <cellStyle name="Percent 3 7 14 5 2" xfId="10209"/>
    <cellStyle name="Percent 3 7 14 5 2 2" xfId="10210"/>
    <cellStyle name="Percent 3 7 14 5 2 3" xfId="10211"/>
    <cellStyle name="Percent 3 7 14 5 3" xfId="10212"/>
    <cellStyle name="Percent 3 7 14 5 3 2" xfId="10213"/>
    <cellStyle name="Percent 3 7 14 5 3 3" xfId="10214"/>
    <cellStyle name="Percent 3 7 14 5 4" xfId="10215"/>
    <cellStyle name="Percent 3 7 14 5 4 2" xfId="10216"/>
    <cellStyle name="Percent 3 7 14 5 4 3" xfId="10217"/>
    <cellStyle name="Percent 3 7 14 5 5" xfId="10218"/>
    <cellStyle name="Percent 3 7 14 5 6" xfId="10219"/>
    <cellStyle name="Percent 3 7 14 6" xfId="10220"/>
    <cellStyle name="Percent 3 7 14 6 2" xfId="10221"/>
    <cellStyle name="Percent 3 7 14 6 2 2" xfId="10222"/>
    <cellStyle name="Percent 3 7 14 6 2 3" xfId="10223"/>
    <cellStyle name="Percent 3 7 14 6 3" xfId="10224"/>
    <cellStyle name="Percent 3 7 14 6 3 2" xfId="10225"/>
    <cellStyle name="Percent 3 7 14 6 3 3" xfId="10226"/>
    <cellStyle name="Percent 3 7 14 6 4" xfId="10227"/>
    <cellStyle name="Percent 3 7 14 6 5" xfId="10228"/>
    <cellStyle name="Percent 3 7 14 7" xfId="10229"/>
    <cellStyle name="Percent 3 7 14 7 2" xfId="10230"/>
    <cellStyle name="Percent 3 7 14 7 3" xfId="10231"/>
    <cellStyle name="Percent 3 7 14 8" xfId="10232"/>
    <cellStyle name="Percent 3 7 14 8 2" xfId="10233"/>
    <cellStyle name="Percent 3 7 14 8 3" xfId="10234"/>
    <cellStyle name="Percent 3 7 14 9" xfId="10235"/>
    <cellStyle name="Percent 3 7 14 9 2" xfId="10236"/>
    <cellStyle name="Percent 3 7 14 9 3" xfId="10237"/>
    <cellStyle name="Percent 3 7 15" xfId="10238"/>
    <cellStyle name="Percent 3 7 15 10" xfId="10239"/>
    <cellStyle name="Percent 3 7 15 11" xfId="10240"/>
    <cellStyle name="Percent 3 7 15 12" xfId="10241"/>
    <cellStyle name="Percent 3 7 15 13" xfId="10242"/>
    <cellStyle name="Percent 3 7 15 14" xfId="10243"/>
    <cellStyle name="Percent 3 7 15 15" xfId="10244"/>
    <cellStyle name="Percent 3 7 15 2" xfId="10245"/>
    <cellStyle name="Percent 3 7 15 2 2" xfId="10246"/>
    <cellStyle name="Percent 3 7 15 2 2 2" xfId="10247"/>
    <cellStyle name="Percent 3 7 15 2 2 3" xfId="10248"/>
    <cellStyle name="Percent 3 7 15 2 3" xfId="10249"/>
    <cellStyle name="Percent 3 7 15 2 3 2" xfId="10250"/>
    <cellStyle name="Percent 3 7 15 2 3 3" xfId="10251"/>
    <cellStyle name="Percent 3 7 15 2 4" xfId="10252"/>
    <cellStyle name="Percent 3 7 15 2 5" xfId="10253"/>
    <cellStyle name="Percent 3 7 15 2 6" xfId="10254"/>
    <cellStyle name="Percent 3 7 15 3" xfId="10255"/>
    <cellStyle name="Percent 3 7 15 3 2" xfId="10256"/>
    <cellStyle name="Percent 3 7 15 3 2 2" xfId="10257"/>
    <cellStyle name="Percent 3 7 15 3 2 3" xfId="10258"/>
    <cellStyle name="Percent 3 7 15 3 3" xfId="10259"/>
    <cellStyle name="Percent 3 7 15 3 3 2" xfId="10260"/>
    <cellStyle name="Percent 3 7 15 3 3 3" xfId="10261"/>
    <cellStyle name="Percent 3 7 15 3 4" xfId="10262"/>
    <cellStyle name="Percent 3 7 15 3 5" xfId="10263"/>
    <cellStyle name="Percent 3 7 15 4" xfId="10264"/>
    <cellStyle name="Percent 3 7 15 4 2" xfId="10265"/>
    <cellStyle name="Percent 3 7 15 4 2 2" xfId="10266"/>
    <cellStyle name="Percent 3 7 15 4 2 3" xfId="10267"/>
    <cellStyle name="Percent 3 7 15 4 3" xfId="10268"/>
    <cellStyle name="Percent 3 7 15 4 3 2" xfId="10269"/>
    <cellStyle name="Percent 3 7 15 4 3 3" xfId="10270"/>
    <cellStyle name="Percent 3 7 15 4 4" xfId="10271"/>
    <cellStyle name="Percent 3 7 15 4 5" xfId="10272"/>
    <cellStyle name="Percent 3 7 15 5" xfId="10273"/>
    <cellStyle name="Percent 3 7 15 5 2" xfId="10274"/>
    <cellStyle name="Percent 3 7 15 5 2 2" xfId="10275"/>
    <cellStyle name="Percent 3 7 15 5 2 3" xfId="10276"/>
    <cellStyle name="Percent 3 7 15 5 3" xfId="10277"/>
    <cellStyle name="Percent 3 7 15 5 3 2" xfId="10278"/>
    <cellStyle name="Percent 3 7 15 5 3 3" xfId="10279"/>
    <cellStyle name="Percent 3 7 15 5 4" xfId="10280"/>
    <cellStyle name="Percent 3 7 15 5 4 2" xfId="10281"/>
    <cellStyle name="Percent 3 7 15 5 4 3" xfId="10282"/>
    <cellStyle name="Percent 3 7 15 5 5" xfId="10283"/>
    <cellStyle name="Percent 3 7 15 5 6" xfId="10284"/>
    <cellStyle name="Percent 3 7 15 6" xfId="10285"/>
    <cellStyle name="Percent 3 7 15 6 2" xfId="10286"/>
    <cellStyle name="Percent 3 7 15 6 2 2" xfId="10287"/>
    <cellStyle name="Percent 3 7 15 6 2 3" xfId="10288"/>
    <cellStyle name="Percent 3 7 15 6 3" xfId="10289"/>
    <cellStyle name="Percent 3 7 15 6 3 2" xfId="10290"/>
    <cellStyle name="Percent 3 7 15 6 3 3" xfId="10291"/>
    <cellStyle name="Percent 3 7 15 6 4" xfId="10292"/>
    <cellStyle name="Percent 3 7 15 6 5" xfId="10293"/>
    <cellStyle name="Percent 3 7 15 7" xfId="10294"/>
    <cellStyle name="Percent 3 7 15 7 2" xfId="10295"/>
    <cellStyle name="Percent 3 7 15 7 3" xfId="10296"/>
    <cellStyle name="Percent 3 7 15 8" xfId="10297"/>
    <cellStyle name="Percent 3 7 15 8 2" xfId="10298"/>
    <cellStyle name="Percent 3 7 15 8 3" xfId="10299"/>
    <cellStyle name="Percent 3 7 15 9" xfId="10300"/>
    <cellStyle name="Percent 3 7 15 9 2" xfId="10301"/>
    <cellStyle name="Percent 3 7 15 9 3" xfId="10302"/>
    <cellStyle name="Percent 3 7 16" xfId="10303"/>
    <cellStyle name="Percent 3 7 16 2" xfId="10304"/>
    <cellStyle name="Percent 3 7 16 2 2" xfId="10305"/>
    <cellStyle name="Percent 3 7 16 2 3" xfId="10306"/>
    <cellStyle name="Percent 3 7 16 3" xfId="10307"/>
    <cellStyle name="Percent 3 7 16 3 2" xfId="10308"/>
    <cellStyle name="Percent 3 7 16 3 3" xfId="10309"/>
    <cellStyle name="Percent 3 7 16 4" xfId="10310"/>
    <cellStyle name="Percent 3 7 16 5" xfId="10311"/>
    <cellStyle name="Percent 3 7 16 6" xfId="10312"/>
    <cellStyle name="Percent 3 7 17" xfId="10313"/>
    <cellStyle name="Percent 3 7 17 2" xfId="10314"/>
    <cellStyle name="Percent 3 7 17 2 2" xfId="10315"/>
    <cellStyle name="Percent 3 7 17 2 3" xfId="10316"/>
    <cellStyle name="Percent 3 7 17 3" xfId="10317"/>
    <cellStyle name="Percent 3 7 17 3 2" xfId="10318"/>
    <cellStyle name="Percent 3 7 17 3 3" xfId="10319"/>
    <cellStyle name="Percent 3 7 17 4" xfId="10320"/>
    <cellStyle name="Percent 3 7 17 5" xfId="10321"/>
    <cellStyle name="Percent 3 7 18" xfId="10322"/>
    <cellStyle name="Percent 3 7 18 2" xfId="10323"/>
    <cellStyle name="Percent 3 7 18 2 2" xfId="10324"/>
    <cellStyle name="Percent 3 7 18 2 3" xfId="10325"/>
    <cellStyle name="Percent 3 7 18 3" xfId="10326"/>
    <cellStyle name="Percent 3 7 18 3 2" xfId="10327"/>
    <cellStyle name="Percent 3 7 18 3 3" xfId="10328"/>
    <cellStyle name="Percent 3 7 18 4" xfId="10329"/>
    <cellStyle name="Percent 3 7 18 5" xfId="10330"/>
    <cellStyle name="Percent 3 7 19" xfId="10331"/>
    <cellStyle name="Percent 3 7 19 2" xfId="10332"/>
    <cellStyle name="Percent 3 7 19 2 2" xfId="10333"/>
    <cellStyle name="Percent 3 7 19 2 3" xfId="10334"/>
    <cellStyle name="Percent 3 7 19 3" xfId="10335"/>
    <cellStyle name="Percent 3 7 19 3 2" xfId="10336"/>
    <cellStyle name="Percent 3 7 19 3 3" xfId="10337"/>
    <cellStyle name="Percent 3 7 19 4" xfId="10338"/>
    <cellStyle name="Percent 3 7 19 4 2" xfId="10339"/>
    <cellStyle name="Percent 3 7 19 4 3" xfId="10340"/>
    <cellStyle name="Percent 3 7 19 5" xfId="10341"/>
    <cellStyle name="Percent 3 7 19 6" xfId="10342"/>
    <cellStyle name="Percent 3 7 2" xfId="10343"/>
    <cellStyle name="Percent 3 7 2 10" xfId="10344"/>
    <cellStyle name="Percent 3 7 2 11" xfId="10345"/>
    <cellStyle name="Percent 3 7 2 12" xfId="10346"/>
    <cellStyle name="Percent 3 7 2 13" xfId="10347"/>
    <cellStyle name="Percent 3 7 2 14" xfId="10348"/>
    <cellStyle name="Percent 3 7 2 15" xfId="10349"/>
    <cellStyle name="Percent 3 7 2 2" xfId="10350"/>
    <cellStyle name="Percent 3 7 2 2 2" xfId="10351"/>
    <cellStyle name="Percent 3 7 2 2 2 2" xfId="10352"/>
    <cellStyle name="Percent 3 7 2 2 2 3" xfId="10353"/>
    <cellStyle name="Percent 3 7 2 2 3" xfId="10354"/>
    <cellStyle name="Percent 3 7 2 2 3 2" xfId="10355"/>
    <cellStyle name="Percent 3 7 2 2 3 3" xfId="10356"/>
    <cellStyle name="Percent 3 7 2 2 4" xfId="10357"/>
    <cellStyle name="Percent 3 7 2 2 5" xfId="10358"/>
    <cellStyle name="Percent 3 7 2 2 6" xfId="10359"/>
    <cellStyle name="Percent 3 7 2 3" xfId="10360"/>
    <cellStyle name="Percent 3 7 2 3 2" xfId="10361"/>
    <cellStyle name="Percent 3 7 2 3 2 2" xfId="10362"/>
    <cellStyle name="Percent 3 7 2 3 2 3" xfId="10363"/>
    <cellStyle name="Percent 3 7 2 3 3" xfId="10364"/>
    <cellStyle name="Percent 3 7 2 3 3 2" xfId="10365"/>
    <cellStyle name="Percent 3 7 2 3 3 3" xfId="10366"/>
    <cellStyle name="Percent 3 7 2 3 4" xfId="10367"/>
    <cellStyle name="Percent 3 7 2 3 5" xfId="10368"/>
    <cellStyle name="Percent 3 7 2 4" xfId="10369"/>
    <cellStyle name="Percent 3 7 2 4 2" xfId="10370"/>
    <cellStyle name="Percent 3 7 2 4 2 2" xfId="10371"/>
    <cellStyle name="Percent 3 7 2 4 2 3" xfId="10372"/>
    <cellStyle name="Percent 3 7 2 4 3" xfId="10373"/>
    <cellStyle name="Percent 3 7 2 4 3 2" xfId="10374"/>
    <cellStyle name="Percent 3 7 2 4 3 3" xfId="10375"/>
    <cellStyle name="Percent 3 7 2 4 4" xfId="10376"/>
    <cellStyle name="Percent 3 7 2 4 5" xfId="10377"/>
    <cellStyle name="Percent 3 7 2 5" xfId="10378"/>
    <cellStyle name="Percent 3 7 2 5 2" xfId="10379"/>
    <cellStyle name="Percent 3 7 2 5 2 2" xfId="10380"/>
    <cellStyle name="Percent 3 7 2 5 2 3" xfId="10381"/>
    <cellStyle name="Percent 3 7 2 5 3" xfId="10382"/>
    <cellStyle name="Percent 3 7 2 5 3 2" xfId="10383"/>
    <cellStyle name="Percent 3 7 2 5 3 3" xfId="10384"/>
    <cellStyle name="Percent 3 7 2 5 4" xfId="10385"/>
    <cellStyle name="Percent 3 7 2 5 4 2" xfId="10386"/>
    <cellStyle name="Percent 3 7 2 5 4 3" xfId="10387"/>
    <cellStyle name="Percent 3 7 2 5 5" xfId="10388"/>
    <cellStyle name="Percent 3 7 2 5 6" xfId="10389"/>
    <cellStyle name="Percent 3 7 2 6" xfId="10390"/>
    <cellStyle name="Percent 3 7 2 6 2" xfId="10391"/>
    <cellStyle name="Percent 3 7 2 6 2 2" xfId="10392"/>
    <cellStyle name="Percent 3 7 2 6 2 3" xfId="10393"/>
    <cellStyle name="Percent 3 7 2 6 3" xfId="10394"/>
    <cellStyle name="Percent 3 7 2 6 3 2" xfId="10395"/>
    <cellStyle name="Percent 3 7 2 6 3 3" xfId="10396"/>
    <cellStyle name="Percent 3 7 2 6 4" xfId="10397"/>
    <cellStyle name="Percent 3 7 2 6 5" xfId="10398"/>
    <cellStyle name="Percent 3 7 2 7" xfId="10399"/>
    <cellStyle name="Percent 3 7 2 7 2" xfId="10400"/>
    <cellStyle name="Percent 3 7 2 7 3" xfId="10401"/>
    <cellStyle name="Percent 3 7 2 8" xfId="10402"/>
    <cellStyle name="Percent 3 7 2 8 2" xfId="10403"/>
    <cellStyle name="Percent 3 7 2 8 3" xfId="10404"/>
    <cellStyle name="Percent 3 7 2 9" xfId="10405"/>
    <cellStyle name="Percent 3 7 2 9 2" xfId="10406"/>
    <cellStyle name="Percent 3 7 2 9 3" xfId="10407"/>
    <cellStyle name="Percent 3 7 20" xfId="10408"/>
    <cellStyle name="Percent 3 7 20 2" xfId="10409"/>
    <cellStyle name="Percent 3 7 20 2 2" xfId="10410"/>
    <cellStyle name="Percent 3 7 20 2 3" xfId="10411"/>
    <cellStyle name="Percent 3 7 20 3" xfId="10412"/>
    <cellStyle name="Percent 3 7 20 3 2" xfId="10413"/>
    <cellStyle name="Percent 3 7 20 3 3" xfId="10414"/>
    <cellStyle name="Percent 3 7 20 4" xfId="10415"/>
    <cellStyle name="Percent 3 7 20 5" xfId="10416"/>
    <cellStyle name="Percent 3 7 21" xfId="10417"/>
    <cellStyle name="Percent 3 7 21 2" xfId="10418"/>
    <cellStyle name="Percent 3 7 21 3" xfId="10419"/>
    <cellStyle name="Percent 3 7 22" xfId="10420"/>
    <cellStyle name="Percent 3 7 22 2" xfId="10421"/>
    <cellStyle name="Percent 3 7 22 3" xfId="10422"/>
    <cellStyle name="Percent 3 7 23" xfId="10423"/>
    <cellStyle name="Percent 3 7 23 2" xfId="10424"/>
    <cellStyle name="Percent 3 7 23 3" xfId="10425"/>
    <cellStyle name="Percent 3 7 24" xfId="10426"/>
    <cellStyle name="Percent 3 7 25" xfId="10427"/>
    <cellStyle name="Percent 3 7 26" xfId="10428"/>
    <cellStyle name="Percent 3 7 27" xfId="10429"/>
    <cellStyle name="Percent 3 7 28" xfId="10430"/>
    <cellStyle name="Percent 3 7 29" xfId="10431"/>
    <cellStyle name="Percent 3 7 3" xfId="10432"/>
    <cellStyle name="Percent 3 7 3 10" xfId="10433"/>
    <cellStyle name="Percent 3 7 3 11" xfId="10434"/>
    <cellStyle name="Percent 3 7 3 12" xfId="10435"/>
    <cellStyle name="Percent 3 7 3 13" xfId="10436"/>
    <cellStyle name="Percent 3 7 3 14" xfId="10437"/>
    <cellStyle name="Percent 3 7 3 15" xfId="10438"/>
    <cellStyle name="Percent 3 7 3 2" xfId="10439"/>
    <cellStyle name="Percent 3 7 3 2 2" xfId="10440"/>
    <cellStyle name="Percent 3 7 3 2 2 2" xfId="10441"/>
    <cellStyle name="Percent 3 7 3 2 2 3" xfId="10442"/>
    <cellStyle name="Percent 3 7 3 2 3" xfId="10443"/>
    <cellStyle name="Percent 3 7 3 2 3 2" xfId="10444"/>
    <cellStyle name="Percent 3 7 3 2 3 3" xfId="10445"/>
    <cellStyle name="Percent 3 7 3 2 4" xfId="10446"/>
    <cellStyle name="Percent 3 7 3 2 5" xfId="10447"/>
    <cellStyle name="Percent 3 7 3 2 6" xfId="10448"/>
    <cellStyle name="Percent 3 7 3 3" xfId="10449"/>
    <cellStyle name="Percent 3 7 3 3 2" xfId="10450"/>
    <cellStyle name="Percent 3 7 3 3 2 2" xfId="10451"/>
    <cellStyle name="Percent 3 7 3 3 2 3" xfId="10452"/>
    <cellStyle name="Percent 3 7 3 3 3" xfId="10453"/>
    <cellStyle name="Percent 3 7 3 3 3 2" xfId="10454"/>
    <cellStyle name="Percent 3 7 3 3 3 3" xfId="10455"/>
    <cellStyle name="Percent 3 7 3 3 4" xfId="10456"/>
    <cellStyle name="Percent 3 7 3 3 5" xfId="10457"/>
    <cellStyle name="Percent 3 7 3 4" xfId="10458"/>
    <cellStyle name="Percent 3 7 3 4 2" xfId="10459"/>
    <cellStyle name="Percent 3 7 3 4 2 2" xfId="10460"/>
    <cellStyle name="Percent 3 7 3 4 2 3" xfId="10461"/>
    <cellStyle name="Percent 3 7 3 4 3" xfId="10462"/>
    <cellStyle name="Percent 3 7 3 4 3 2" xfId="10463"/>
    <cellStyle name="Percent 3 7 3 4 3 3" xfId="10464"/>
    <cellStyle name="Percent 3 7 3 4 4" xfId="10465"/>
    <cellStyle name="Percent 3 7 3 4 5" xfId="10466"/>
    <cellStyle name="Percent 3 7 3 5" xfId="10467"/>
    <cellStyle name="Percent 3 7 3 5 2" xfId="10468"/>
    <cellStyle name="Percent 3 7 3 5 2 2" xfId="10469"/>
    <cellStyle name="Percent 3 7 3 5 2 3" xfId="10470"/>
    <cellStyle name="Percent 3 7 3 5 3" xfId="10471"/>
    <cellStyle name="Percent 3 7 3 5 3 2" xfId="10472"/>
    <cellStyle name="Percent 3 7 3 5 3 3" xfId="10473"/>
    <cellStyle name="Percent 3 7 3 5 4" xfId="10474"/>
    <cellStyle name="Percent 3 7 3 5 4 2" xfId="10475"/>
    <cellStyle name="Percent 3 7 3 5 4 3" xfId="10476"/>
    <cellStyle name="Percent 3 7 3 5 5" xfId="10477"/>
    <cellStyle name="Percent 3 7 3 5 6" xfId="10478"/>
    <cellStyle name="Percent 3 7 3 6" xfId="10479"/>
    <cellStyle name="Percent 3 7 3 6 2" xfId="10480"/>
    <cellStyle name="Percent 3 7 3 6 2 2" xfId="10481"/>
    <cellStyle name="Percent 3 7 3 6 2 3" xfId="10482"/>
    <cellStyle name="Percent 3 7 3 6 3" xfId="10483"/>
    <cellStyle name="Percent 3 7 3 6 3 2" xfId="10484"/>
    <cellStyle name="Percent 3 7 3 6 3 3" xfId="10485"/>
    <cellStyle name="Percent 3 7 3 6 4" xfId="10486"/>
    <cellStyle name="Percent 3 7 3 6 5" xfId="10487"/>
    <cellStyle name="Percent 3 7 3 7" xfId="10488"/>
    <cellStyle name="Percent 3 7 3 7 2" xfId="10489"/>
    <cellStyle name="Percent 3 7 3 7 3" xfId="10490"/>
    <cellStyle name="Percent 3 7 3 8" xfId="10491"/>
    <cellStyle name="Percent 3 7 3 8 2" xfId="10492"/>
    <cellStyle name="Percent 3 7 3 8 3" xfId="10493"/>
    <cellStyle name="Percent 3 7 3 9" xfId="10494"/>
    <cellStyle name="Percent 3 7 3 9 2" xfId="10495"/>
    <cellStyle name="Percent 3 7 3 9 3" xfId="10496"/>
    <cellStyle name="Percent 3 7 4" xfId="10497"/>
    <cellStyle name="Percent 3 7 4 10" xfId="10498"/>
    <cellStyle name="Percent 3 7 4 11" xfId="10499"/>
    <cellStyle name="Percent 3 7 4 12" xfId="10500"/>
    <cellStyle name="Percent 3 7 4 13" xfId="10501"/>
    <cellStyle name="Percent 3 7 4 14" xfId="10502"/>
    <cellStyle name="Percent 3 7 4 15" xfId="10503"/>
    <cellStyle name="Percent 3 7 4 2" xfId="10504"/>
    <cellStyle name="Percent 3 7 4 2 2" xfId="10505"/>
    <cellStyle name="Percent 3 7 4 2 2 2" xfId="10506"/>
    <cellStyle name="Percent 3 7 4 2 2 3" xfId="10507"/>
    <cellStyle name="Percent 3 7 4 2 3" xfId="10508"/>
    <cellStyle name="Percent 3 7 4 2 3 2" xfId="10509"/>
    <cellStyle name="Percent 3 7 4 2 3 3" xfId="10510"/>
    <cellStyle name="Percent 3 7 4 2 4" xfId="10511"/>
    <cellStyle name="Percent 3 7 4 2 5" xfId="10512"/>
    <cellStyle name="Percent 3 7 4 2 6" xfId="10513"/>
    <cellStyle name="Percent 3 7 4 3" xfId="10514"/>
    <cellStyle name="Percent 3 7 4 3 2" xfId="10515"/>
    <cellStyle name="Percent 3 7 4 3 2 2" xfId="10516"/>
    <cellStyle name="Percent 3 7 4 3 2 3" xfId="10517"/>
    <cellStyle name="Percent 3 7 4 3 3" xfId="10518"/>
    <cellStyle name="Percent 3 7 4 3 3 2" xfId="10519"/>
    <cellStyle name="Percent 3 7 4 3 3 3" xfId="10520"/>
    <cellStyle name="Percent 3 7 4 3 4" xfId="10521"/>
    <cellStyle name="Percent 3 7 4 3 5" xfId="10522"/>
    <cellStyle name="Percent 3 7 4 4" xfId="10523"/>
    <cellStyle name="Percent 3 7 4 4 2" xfId="10524"/>
    <cellStyle name="Percent 3 7 4 4 2 2" xfId="10525"/>
    <cellStyle name="Percent 3 7 4 4 2 3" xfId="10526"/>
    <cellStyle name="Percent 3 7 4 4 3" xfId="10527"/>
    <cellStyle name="Percent 3 7 4 4 3 2" xfId="10528"/>
    <cellStyle name="Percent 3 7 4 4 3 3" xfId="10529"/>
    <cellStyle name="Percent 3 7 4 4 4" xfId="10530"/>
    <cellStyle name="Percent 3 7 4 4 5" xfId="10531"/>
    <cellStyle name="Percent 3 7 4 5" xfId="10532"/>
    <cellStyle name="Percent 3 7 4 5 2" xfId="10533"/>
    <cellStyle name="Percent 3 7 4 5 2 2" xfId="10534"/>
    <cellStyle name="Percent 3 7 4 5 2 3" xfId="10535"/>
    <cellStyle name="Percent 3 7 4 5 3" xfId="10536"/>
    <cellStyle name="Percent 3 7 4 5 3 2" xfId="10537"/>
    <cellStyle name="Percent 3 7 4 5 3 3" xfId="10538"/>
    <cellStyle name="Percent 3 7 4 5 4" xfId="10539"/>
    <cellStyle name="Percent 3 7 4 5 4 2" xfId="10540"/>
    <cellStyle name="Percent 3 7 4 5 4 3" xfId="10541"/>
    <cellStyle name="Percent 3 7 4 5 5" xfId="10542"/>
    <cellStyle name="Percent 3 7 4 5 6" xfId="10543"/>
    <cellStyle name="Percent 3 7 4 6" xfId="10544"/>
    <cellStyle name="Percent 3 7 4 6 2" xfId="10545"/>
    <cellStyle name="Percent 3 7 4 6 2 2" xfId="10546"/>
    <cellStyle name="Percent 3 7 4 6 2 3" xfId="10547"/>
    <cellStyle name="Percent 3 7 4 6 3" xfId="10548"/>
    <cellStyle name="Percent 3 7 4 6 3 2" xfId="10549"/>
    <cellStyle name="Percent 3 7 4 6 3 3" xfId="10550"/>
    <cellStyle name="Percent 3 7 4 6 4" xfId="10551"/>
    <cellStyle name="Percent 3 7 4 6 5" xfId="10552"/>
    <cellStyle name="Percent 3 7 4 7" xfId="10553"/>
    <cellStyle name="Percent 3 7 4 7 2" xfId="10554"/>
    <cellStyle name="Percent 3 7 4 7 3" xfId="10555"/>
    <cellStyle name="Percent 3 7 4 8" xfId="10556"/>
    <cellStyle name="Percent 3 7 4 8 2" xfId="10557"/>
    <cellStyle name="Percent 3 7 4 8 3" xfId="10558"/>
    <cellStyle name="Percent 3 7 4 9" xfId="10559"/>
    <cellStyle name="Percent 3 7 4 9 2" xfId="10560"/>
    <cellStyle name="Percent 3 7 4 9 3" xfId="10561"/>
    <cellStyle name="Percent 3 7 5" xfId="10562"/>
    <cellStyle name="Percent 3 7 5 10" xfId="10563"/>
    <cellStyle name="Percent 3 7 5 11" xfId="10564"/>
    <cellStyle name="Percent 3 7 5 12" xfId="10565"/>
    <cellStyle name="Percent 3 7 5 13" xfId="10566"/>
    <cellStyle name="Percent 3 7 5 14" xfId="10567"/>
    <cellStyle name="Percent 3 7 5 15" xfId="10568"/>
    <cellStyle name="Percent 3 7 5 2" xfId="10569"/>
    <cellStyle name="Percent 3 7 5 2 2" xfId="10570"/>
    <cellStyle name="Percent 3 7 5 2 2 2" xfId="10571"/>
    <cellStyle name="Percent 3 7 5 2 2 3" xfId="10572"/>
    <cellStyle name="Percent 3 7 5 2 3" xfId="10573"/>
    <cellStyle name="Percent 3 7 5 2 3 2" xfId="10574"/>
    <cellStyle name="Percent 3 7 5 2 3 3" xfId="10575"/>
    <cellStyle name="Percent 3 7 5 2 4" xfId="10576"/>
    <cellStyle name="Percent 3 7 5 2 5" xfId="10577"/>
    <cellStyle name="Percent 3 7 5 2 6" xfId="10578"/>
    <cellStyle name="Percent 3 7 5 3" xfId="10579"/>
    <cellStyle name="Percent 3 7 5 3 2" xfId="10580"/>
    <cellStyle name="Percent 3 7 5 3 2 2" xfId="10581"/>
    <cellStyle name="Percent 3 7 5 3 2 3" xfId="10582"/>
    <cellStyle name="Percent 3 7 5 3 3" xfId="10583"/>
    <cellStyle name="Percent 3 7 5 3 3 2" xfId="10584"/>
    <cellStyle name="Percent 3 7 5 3 3 3" xfId="10585"/>
    <cellStyle name="Percent 3 7 5 3 4" xfId="10586"/>
    <cellStyle name="Percent 3 7 5 3 5" xfId="10587"/>
    <cellStyle name="Percent 3 7 5 4" xfId="10588"/>
    <cellStyle name="Percent 3 7 5 4 2" xfId="10589"/>
    <cellStyle name="Percent 3 7 5 4 2 2" xfId="10590"/>
    <cellStyle name="Percent 3 7 5 4 2 3" xfId="10591"/>
    <cellStyle name="Percent 3 7 5 4 3" xfId="10592"/>
    <cellStyle name="Percent 3 7 5 4 3 2" xfId="10593"/>
    <cellStyle name="Percent 3 7 5 4 3 3" xfId="10594"/>
    <cellStyle name="Percent 3 7 5 4 4" xfId="10595"/>
    <cellStyle name="Percent 3 7 5 4 5" xfId="10596"/>
    <cellStyle name="Percent 3 7 5 5" xfId="10597"/>
    <cellStyle name="Percent 3 7 5 5 2" xfId="10598"/>
    <cellStyle name="Percent 3 7 5 5 2 2" xfId="10599"/>
    <cellStyle name="Percent 3 7 5 5 2 3" xfId="10600"/>
    <cellStyle name="Percent 3 7 5 5 3" xfId="10601"/>
    <cellStyle name="Percent 3 7 5 5 3 2" xfId="10602"/>
    <cellStyle name="Percent 3 7 5 5 3 3" xfId="10603"/>
    <cellStyle name="Percent 3 7 5 5 4" xfId="10604"/>
    <cellStyle name="Percent 3 7 5 5 4 2" xfId="10605"/>
    <cellStyle name="Percent 3 7 5 5 4 3" xfId="10606"/>
    <cellStyle name="Percent 3 7 5 5 5" xfId="10607"/>
    <cellStyle name="Percent 3 7 5 5 6" xfId="10608"/>
    <cellStyle name="Percent 3 7 5 6" xfId="10609"/>
    <cellStyle name="Percent 3 7 5 6 2" xfId="10610"/>
    <cellStyle name="Percent 3 7 5 6 2 2" xfId="10611"/>
    <cellStyle name="Percent 3 7 5 6 2 3" xfId="10612"/>
    <cellStyle name="Percent 3 7 5 6 3" xfId="10613"/>
    <cellStyle name="Percent 3 7 5 6 3 2" xfId="10614"/>
    <cellStyle name="Percent 3 7 5 6 3 3" xfId="10615"/>
    <cellStyle name="Percent 3 7 5 6 4" xfId="10616"/>
    <cellStyle name="Percent 3 7 5 6 5" xfId="10617"/>
    <cellStyle name="Percent 3 7 5 7" xfId="10618"/>
    <cellStyle name="Percent 3 7 5 7 2" xfId="10619"/>
    <cellStyle name="Percent 3 7 5 7 3" xfId="10620"/>
    <cellStyle name="Percent 3 7 5 8" xfId="10621"/>
    <cellStyle name="Percent 3 7 5 8 2" xfId="10622"/>
    <cellStyle name="Percent 3 7 5 8 3" xfId="10623"/>
    <cellStyle name="Percent 3 7 5 9" xfId="10624"/>
    <cellStyle name="Percent 3 7 5 9 2" xfId="10625"/>
    <cellStyle name="Percent 3 7 5 9 3" xfId="10626"/>
    <cellStyle name="Percent 3 7 6" xfId="10627"/>
    <cellStyle name="Percent 3 7 6 10" xfId="10628"/>
    <cellStyle name="Percent 3 7 6 11" xfId="10629"/>
    <cellStyle name="Percent 3 7 6 12" xfId="10630"/>
    <cellStyle name="Percent 3 7 6 13" xfId="10631"/>
    <cellStyle name="Percent 3 7 6 14" xfId="10632"/>
    <cellStyle name="Percent 3 7 6 15" xfId="10633"/>
    <cellStyle name="Percent 3 7 6 2" xfId="10634"/>
    <cellStyle name="Percent 3 7 6 2 2" xfId="10635"/>
    <cellStyle name="Percent 3 7 6 2 2 2" xfId="10636"/>
    <cellStyle name="Percent 3 7 6 2 2 3" xfId="10637"/>
    <cellStyle name="Percent 3 7 6 2 3" xfId="10638"/>
    <cellStyle name="Percent 3 7 6 2 3 2" xfId="10639"/>
    <cellStyle name="Percent 3 7 6 2 3 3" xfId="10640"/>
    <cellStyle name="Percent 3 7 6 2 4" xfId="10641"/>
    <cellStyle name="Percent 3 7 6 2 5" xfId="10642"/>
    <cellStyle name="Percent 3 7 6 2 6" xfId="10643"/>
    <cellStyle name="Percent 3 7 6 3" xfId="10644"/>
    <cellStyle name="Percent 3 7 6 3 2" xfId="10645"/>
    <cellStyle name="Percent 3 7 6 3 2 2" xfId="10646"/>
    <cellStyle name="Percent 3 7 6 3 2 3" xfId="10647"/>
    <cellStyle name="Percent 3 7 6 3 3" xfId="10648"/>
    <cellStyle name="Percent 3 7 6 3 3 2" xfId="10649"/>
    <cellStyle name="Percent 3 7 6 3 3 3" xfId="10650"/>
    <cellStyle name="Percent 3 7 6 3 4" xfId="10651"/>
    <cellStyle name="Percent 3 7 6 3 5" xfId="10652"/>
    <cellStyle name="Percent 3 7 6 4" xfId="10653"/>
    <cellStyle name="Percent 3 7 6 4 2" xfId="10654"/>
    <cellStyle name="Percent 3 7 6 4 2 2" xfId="10655"/>
    <cellStyle name="Percent 3 7 6 4 2 3" xfId="10656"/>
    <cellStyle name="Percent 3 7 6 4 3" xfId="10657"/>
    <cellStyle name="Percent 3 7 6 4 3 2" xfId="10658"/>
    <cellStyle name="Percent 3 7 6 4 3 3" xfId="10659"/>
    <cellStyle name="Percent 3 7 6 4 4" xfId="10660"/>
    <cellStyle name="Percent 3 7 6 4 5" xfId="10661"/>
    <cellStyle name="Percent 3 7 6 5" xfId="10662"/>
    <cellStyle name="Percent 3 7 6 5 2" xfId="10663"/>
    <cellStyle name="Percent 3 7 6 5 2 2" xfId="10664"/>
    <cellStyle name="Percent 3 7 6 5 2 3" xfId="10665"/>
    <cellStyle name="Percent 3 7 6 5 3" xfId="10666"/>
    <cellStyle name="Percent 3 7 6 5 3 2" xfId="10667"/>
    <cellStyle name="Percent 3 7 6 5 3 3" xfId="10668"/>
    <cellStyle name="Percent 3 7 6 5 4" xfId="10669"/>
    <cellStyle name="Percent 3 7 6 5 4 2" xfId="10670"/>
    <cellStyle name="Percent 3 7 6 5 4 3" xfId="10671"/>
    <cellStyle name="Percent 3 7 6 5 5" xfId="10672"/>
    <cellStyle name="Percent 3 7 6 5 6" xfId="10673"/>
    <cellStyle name="Percent 3 7 6 6" xfId="10674"/>
    <cellStyle name="Percent 3 7 6 6 2" xfId="10675"/>
    <cellStyle name="Percent 3 7 6 6 2 2" xfId="10676"/>
    <cellStyle name="Percent 3 7 6 6 2 3" xfId="10677"/>
    <cellStyle name="Percent 3 7 6 6 3" xfId="10678"/>
    <cellStyle name="Percent 3 7 6 6 3 2" xfId="10679"/>
    <cellStyle name="Percent 3 7 6 6 3 3" xfId="10680"/>
    <cellStyle name="Percent 3 7 6 6 4" xfId="10681"/>
    <cellStyle name="Percent 3 7 6 6 5" xfId="10682"/>
    <cellStyle name="Percent 3 7 6 7" xfId="10683"/>
    <cellStyle name="Percent 3 7 6 7 2" xfId="10684"/>
    <cellStyle name="Percent 3 7 6 7 3" xfId="10685"/>
    <cellStyle name="Percent 3 7 6 8" xfId="10686"/>
    <cellStyle name="Percent 3 7 6 8 2" xfId="10687"/>
    <cellStyle name="Percent 3 7 6 8 3" xfId="10688"/>
    <cellStyle name="Percent 3 7 6 9" xfId="10689"/>
    <cellStyle name="Percent 3 7 6 9 2" xfId="10690"/>
    <cellStyle name="Percent 3 7 6 9 3" xfId="10691"/>
    <cellStyle name="Percent 3 7 7" xfId="10692"/>
    <cellStyle name="Percent 3 7 7 10" xfId="10693"/>
    <cellStyle name="Percent 3 7 7 11" xfId="10694"/>
    <cellStyle name="Percent 3 7 7 12" xfId="10695"/>
    <cellStyle name="Percent 3 7 7 13" xfId="10696"/>
    <cellStyle name="Percent 3 7 7 14" xfId="10697"/>
    <cellStyle name="Percent 3 7 7 15" xfId="10698"/>
    <cellStyle name="Percent 3 7 7 2" xfId="10699"/>
    <cellStyle name="Percent 3 7 7 2 2" xfId="10700"/>
    <cellStyle name="Percent 3 7 7 2 2 2" xfId="10701"/>
    <cellStyle name="Percent 3 7 7 2 2 3" xfId="10702"/>
    <cellStyle name="Percent 3 7 7 2 3" xfId="10703"/>
    <cellStyle name="Percent 3 7 7 2 3 2" xfId="10704"/>
    <cellStyle name="Percent 3 7 7 2 3 3" xfId="10705"/>
    <cellStyle name="Percent 3 7 7 2 4" xfId="10706"/>
    <cellStyle name="Percent 3 7 7 2 5" xfId="10707"/>
    <cellStyle name="Percent 3 7 7 2 6" xfId="10708"/>
    <cellStyle name="Percent 3 7 7 3" xfId="10709"/>
    <cellStyle name="Percent 3 7 7 3 2" xfId="10710"/>
    <cellStyle name="Percent 3 7 7 3 2 2" xfId="10711"/>
    <cellStyle name="Percent 3 7 7 3 2 3" xfId="10712"/>
    <cellStyle name="Percent 3 7 7 3 3" xfId="10713"/>
    <cellStyle name="Percent 3 7 7 3 3 2" xfId="10714"/>
    <cellStyle name="Percent 3 7 7 3 3 3" xfId="10715"/>
    <cellStyle name="Percent 3 7 7 3 4" xfId="10716"/>
    <cellStyle name="Percent 3 7 7 3 5" xfId="10717"/>
    <cellStyle name="Percent 3 7 7 4" xfId="10718"/>
    <cellStyle name="Percent 3 7 7 4 2" xfId="10719"/>
    <cellStyle name="Percent 3 7 7 4 2 2" xfId="10720"/>
    <cellStyle name="Percent 3 7 7 4 2 3" xfId="10721"/>
    <cellStyle name="Percent 3 7 7 4 3" xfId="10722"/>
    <cellStyle name="Percent 3 7 7 4 3 2" xfId="10723"/>
    <cellStyle name="Percent 3 7 7 4 3 3" xfId="10724"/>
    <cellStyle name="Percent 3 7 7 4 4" xfId="10725"/>
    <cellStyle name="Percent 3 7 7 4 5" xfId="10726"/>
    <cellStyle name="Percent 3 7 7 5" xfId="10727"/>
    <cellStyle name="Percent 3 7 7 5 2" xfId="10728"/>
    <cellStyle name="Percent 3 7 7 5 2 2" xfId="10729"/>
    <cellStyle name="Percent 3 7 7 5 2 3" xfId="10730"/>
    <cellStyle name="Percent 3 7 7 5 3" xfId="10731"/>
    <cellStyle name="Percent 3 7 7 5 3 2" xfId="10732"/>
    <cellStyle name="Percent 3 7 7 5 3 3" xfId="10733"/>
    <cellStyle name="Percent 3 7 7 5 4" xfId="10734"/>
    <cellStyle name="Percent 3 7 7 5 4 2" xfId="10735"/>
    <cellStyle name="Percent 3 7 7 5 4 3" xfId="10736"/>
    <cellStyle name="Percent 3 7 7 5 5" xfId="10737"/>
    <cellStyle name="Percent 3 7 7 5 6" xfId="10738"/>
    <cellStyle name="Percent 3 7 7 6" xfId="10739"/>
    <cellStyle name="Percent 3 7 7 6 2" xfId="10740"/>
    <cellStyle name="Percent 3 7 7 6 2 2" xfId="10741"/>
    <cellStyle name="Percent 3 7 7 6 2 3" xfId="10742"/>
    <cellStyle name="Percent 3 7 7 6 3" xfId="10743"/>
    <cellStyle name="Percent 3 7 7 6 3 2" xfId="10744"/>
    <cellStyle name="Percent 3 7 7 6 3 3" xfId="10745"/>
    <cellStyle name="Percent 3 7 7 6 4" xfId="10746"/>
    <cellStyle name="Percent 3 7 7 6 5" xfId="10747"/>
    <cellStyle name="Percent 3 7 7 7" xfId="10748"/>
    <cellStyle name="Percent 3 7 7 7 2" xfId="10749"/>
    <cellStyle name="Percent 3 7 7 7 3" xfId="10750"/>
    <cellStyle name="Percent 3 7 7 8" xfId="10751"/>
    <cellStyle name="Percent 3 7 7 8 2" xfId="10752"/>
    <cellStyle name="Percent 3 7 7 8 3" xfId="10753"/>
    <cellStyle name="Percent 3 7 7 9" xfId="10754"/>
    <cellStyle name="Percent 3 7 7 9 2" xfId="10755"/>
    <cellStyle name="Percent 3 7 7 9 3" xfId="10756"/>
    <cellStyle name="Percent 3 7 8" xfId="10757"/>
    <cellStyle name="Percent 3 7 8 10" xfId="10758"/>
    <cellStyle name="Percent 3 7 8 11" xfId="10759"/>
    <cellStyle name="Percent 3 7 8 12" xfId="10760"/>
    <cellStyle name="Percent 3 7 8 13" xfId="10761"/>
    <cellStyle name="Percent 3 7 8 14" xfId="10762"/>
    <cellStyle name="Percent 3 7 8 15" xfId="10763"/>
    <cellStyle name="Percent 3 7 8 2" xfId="10764"/>
    <cellStyle name="Percent 3 7 8 2 2" xfId="10765"/>
    <cellStyle name="Percent 3 7 8 2 2 2" xfId="10766"/>
    <cellStyle name="Percent 3 7 8 2 2 3" xfId="10767"/>
    <cellStyle name="Percent 3 7 8 2 3" xfId="10768"/>
    <cellStyle name="Percent 3 7 8 2 3 2" xfId="10769"/>
    <cellStyle name="Percent 3 7 8 2 3 3" xfId="10770"/>
    <cellStyle name="Percent 3 7 8 2 4" xfId="10771"/>
    <cellStyle name="Percent 3 7 8 2 5" xfId="10772"/>
    <cellStyle name="Percent 3 7 8 2 6" xfId="10773"/>
    <cellStyle name="Percent 3 7 8 3" xfId="10774"/>
    <cellStyle name="Percent 3 7 8 3 2" xfId="10775"/>
    <cellStyle name="Percent 3 7 8 3 2 2" xfId="10776"/>
    <cellStyle name="Percent 3 7 8 3 2 3" xfId="10777"/>
    <cellStyle name="Percent 3 7 8 3 3" xfId="10778"/>
    <cellStyle name="Percent 3 7 8 3 3 2" xfId="10779"/>
    <cellStyle name="Percent 3 7 8 3 3 3" xfId="10780"/>
    <cellStyle name="Percent 3 7 8 3 4" xfId="10781"/>
    <cellStyle name="Percent 3 7 8 3 5" xfId="10782"/>
    <cellStyle name="Percent 3 7 8 4" xfId="10783"/>
    <cellStyle name="Percent 3 7 8 4 2" xfId="10784"/>
    <cellStyle name="Percent 3 7 8 4 2 2" xfId="10785"/>
    <cellStyle name="Percent 3 7 8 4 2 3" xfId="10786"/>
    <cellStyle name="Percent 3 7 8 4 3" xfId="10787"/>
    <cellStyle name="Percent 3 7 8 4 3 2" xfId="10788"/>
    <cellStyle name="Percent 3 7 8 4 3 3" xfId="10789"/>
    <cellStyle name="Percent 3 7 8 4 4" xfId="10790"/>
    <cellStyle name="Percent 3 7 8 4 5" xfId="10791"/>
    <cellStyle name="Percent 3 7 8 5" xfId="10792"/>
    <cellStyle name="Percent 3 7 8 5 2" xfId="10793"/>
    <cellStyle name="Percent 3 7 8 5 2 2" xfId="10794"/>
    <cellStyle name="Percent 3 7 8 5 2 3" xfId="10795"/>
    <cellStyle name="Percent 3 7 8 5 3" xfId="10796"/>
    <cellStyle name="Percent 3 7 8 5 3 2" xfId="10797"/>
    <cellStyle name="Percent 3 7 8 5 3 3" xfId="10798"/>
    <cellStyle name="Percent 3 7 8 5 4" xfId="10799"/>
    <cellStyle name="Percent 3 7 8 5 4 2" xfId="10800"/>
    <cellStyle name="Percent 3 7 8 5 4 3" xfId="10801"/>
    <cellStyle name="Percent 3 7 8 5 5" xfId="10802"/>
    <cellStyle name="Percent 3 7 8 5 6" xfId="10803"/>
    <cellStyle name="Percent 3 7 8 6" xfId="10804"/>
    <cellStyle name="Percent 3 7 8 6 2" xfId="10805"/>
    <cellStyle name="Percent 3 7 8 6 2 2" xfId="10806"/>
    <cellStyle name="Percent 3 7 8 6 2 3" xfId="10807"/>
    <cellStyle name="Percent 3 7 8 6 3" xfId="10808"/>
    <cellStyle name="Percent 3 7 8 6 3 2" xfId="10809"/>
    <cellStyle name="Percent 3 7 8 6 3 3" xfId="10810"/>
    <cellStyle name="Percent 3 7 8 6 4" xfId="10811"/>
    <cellStyle name="Percent 3 7 8 6 5" xfId="10812"/>
    <cellStyle name="Percent 3 7 8 7" xfId="10813"/>
    <cellStyle name="Percent 3 7 8 7 2" xfId="10814"/>
    <cellStyle name="Percent 3 7 8 7 3" xfId="10815"/>
    <cellStyle name="Percent 3 7 8 8" xfId="10816"/>
    <cellStyle name="Percent 3 7 8 8 2" xfId="10817"/>
    <cellStyle name="Percent 3 7 8 8 3" xfId="10818"/>
    <cellStyle name="Percent 3 7 8 9" xfId="10819"/>
    <cellStyle name="Percent 3 7 8 9 2" xfId="10820"/>
    <cellStyle name="Percent 3 7 8 9 3" xfId="10821"/>
    <cellStyle name="Percent 3 7 9" xfId="10822"/>
    <cellStyle name="Percent 3 7 9 10" xfId="10823"/>
    <cellStyle name="Percent 3 7 9 11" xfId="10824"/>
    <cellStyle name="Percent 3 7 9 12" xfId="10825"/>
    <cellStyle name="Percent 3 7 9 13" xfId="10826"/>
    <cellStyle name="Percent 3 7 9 14" xfId="10827"/>
    <cellStyle name="Percent 3 7 9 15" xfId="10828"/>
    <cellStyle name="Percent 3 7 9 2" xfId="10829"/>
    <cellStyle name="Percent 3 7 9 2 2" xfId="10830"/>
    <cellStyle name="Percent 3 7 9 2 2 2" xfId="10831"/>
    <cellStyle name="Percent 3 7 9 2 2 3" xfId="10832"/>
    <cellStyle name="Percent 3 7 9 2 3" xfId="10833"/>
    <cellStyle name="Percent 3 7 9 2 3 2" xfId="10834"/>
    <cellStyle name="Percent 3 7 9 2 3 3" xfId="10835"/>
    <cellStyle name="Percent 3 7 9 2 4" xfId="10836"/>
    <cellStyle name="Percent 3 7 9 2 5" xfId="10837"/>
    <cellStyle name="Percent 3 7 9 2 6" xfId="10838"/>
    <cellStyle name="Percent 3 7 9 3" xfId="10839"/>
    <cellStyle name="Percent 3 7 9 3 2" xfId="10840"/>
    <cellStyle name="Percent 3 7 9 3 2 2" xfId="10841"/>
    <cellStyle name="Percent 3 7 9 3 2 3" xfId="10842"/>
    <cellStyle name="Percent 3 7 9 3 3" xfId="10843"/>
    <cellStyle name="Percent 3 7 9 3 3 2" xfId="10844"/>
    <cellStyle name="Percent 3 7 9 3 3 3" xfId="10845"/>
    <cellStyle name="Percent 3 7 9 3 4" xfId="10846"/>
    <cellStyle name="Percent 3 7 9 3 5" xfId="10847"/>
    <cellStyle name="Percent 3 7 9 4" xfId="10848"/>
    <cellStyle name="Percent 3 7 9 4 2" xfId="10849"/>
    <cellStyle name="Percent 3 7 9 4 2 2" xfId="10850"/>
    <cellStyle name="Percent 3 7 9 4 2 3" xfId="10851"/>
    <cellStyle name="Percent 3 7 9 4 3" xfId="10852"/>
    <cellStyle name="Percent 3 7 9 4 3 2" xfId="10853"/>
    <cellStyle name="Percent 3 7 9 4 3 3" xfId="10854"/>
    <cellStyle name="Percent 3 7 9 4 4" xfId="10855"/>
    <cellStyle name="Percent 3 7 9 4 5" xfId="10856"/>
    <cellStyle name="Percent 3 7 9 5" xfId="10857"/>
    <cellStyle name="Percent 3 7 9 5 2" xfId="10858"/>
    <cellStyle name="Percent 3 7 9 5 2 2" xfId="10859"/>
    <cellStyle name="Percent 3 7 9 5 2 3" xfId="10860"/>
    <cellStyle name="Percent 3 7 9 5 3" xfId="10861"/>
    <cellStyle name="Percent 3 7 9 5 3 2" xfId="10862"/>
    <cellStyle name="Percent 3 7 9 5 3 3" xfId="10863"/>
    <cellStyle name="Percent 3 7 9 5 4" xfId="10864"/>
    <cellStyle name="Percent 3 7 9 5 4 2" xfId="10865"/>
    <cellStyle name="Percent 3 7 9 5 4 3" xfId="10866"/>
    <cellStyle name="Percent 3 7 9 5 5" xfId="10867"/>
    <cellStyle name="Percent 3 7 9 5 6" xfId="10868"/>
    <cellStyle name="Percent 3 7 9 6" xfId="10869"/>
    <cellStyle name="Percent 3 7 9 6 2" xfId="10870"/>
    <cellStyle name="Percent 3 7 9 6 2 2" xfId="10871"/>
    <cellStyle name="Percent 3 7 9 6 2 3" xfId="10872"/>
    <cellStyle name="Percent 3 7 9 6 3" xfId="10873"/>
    <cellStyle name="Percent 3 7 9 6 3 2" xfId="10874"/>
    <cellStyle name="Percent 3 7 9 6 3 3" xfId="10875"/>
    <cellStyle name="Percent 3 7 9 6 4" xfId="10876"/>
    <cellStyle name="Percent 3 7 9 6 5" xfId="10877"/>
    <cellStyle name="Percent 3 7 9 7" xfId="10878"/>
    <cellStyle name="Percent 3 7 9 7 2" xfId="10879"/>
    <cellStyle name="Percent 3 7 9 7 3" xfId="10880"/>
    <cellStyle name="Percent 3 7 9 8" xfId="10881"/>
    <cellStyle name="Percent 3 7 9 8 2" xfId="10882"/>
    <cellStyle name="Percent 3 7 9 8 3" xfId="10883"/>
    <cellStyle name="Percent 3 7 9 9" xfId="10884"/>
    <cellStyle name="Percent 3 7 9 9 2" xfId="10885"/>
    <cellStyle name="Percent 3 7 9 9 3" xfId="10886"/>
    <cellStyle name="Percent 3 8" xfId="10887"/>
    <cellStyle name="Percent 3 8 10" xfId="10888"/>
    <cellStyle name="Percent 3 8 10 10" xfId="10889"/>
    <cellStyle name="Percent 3 8 10 11" xfId="10890"/>
    <cellStyle name="Percent 3 8 10 12" xfId="10891"/>
    <cellStyle name="Percent 3 8 10 13" xfId="10892"/>
    <cellStyle name="Percent 3 8 10 14" xfId="10893"/>
    <cellStyle name="Percent 3 8 10 15" xfId="10894"/>
    <cellStyle name="Percent 3 8 10 2" xfId="10895"/>
    <cellStyle name="Percent 3 8 10 2 2" xfId="10896"/>
    <cellStyle name="Percent 3 8 10 2 2 2" xfId="10897"/>
    <cellStyle name="Percent 3 8 10 2 2 3" xfId="10898"/>
    <cellStyle name="Percent 3 8 10 2 3" xfId="10899"/>
    <cellStyle name="Percent 3 8 10 2 3 2" xfId="10900"/>
    <cellStyle name="Percent 3 8 10 2 3 3" xfId="10901"/>
    <cellStyle name="Percent 3 8 10 2 4" xfId="10902"/>
    <cellStyle name="Percent 3 8 10 2 5" xfId="10903"/>
    <cellStyle name="Percent 3 8 10 2 6" xfId="10904"/>
    <cellStyle name="Percent 3 8 10 3" xfId="10905"/>
    <cellStyle name="Percent 3 8 10 3 2" xfId="10906"/>
    <cellStyle name="Percent 3 8 10 3 2 2" xfId="10907"/>
    <cellStyle name="Percent 3 8 10 3 2 3" xfId="10908"/>
    <cellStyle name="Percent 3 8 10 3 3" xfId="10909"/>
    <cellStyle name="Percent 3 8 10 3 3 2" xfId="10910"/>
    <cellStyle name="Percent 3 8 10 3 3 3" xfId="10911"/>
    <cellStyle name="Percent 3 8 10 3 4" xfId="10912"/>
    <cellStyle name="Percent 3 8 10 3 5" xfId="10913"/>
    <cellStyle name="Percent 3 8 10 4" xfId="10914"/>
    <cellStyle name="Percent 3 8 10 4 2" xfId="10915"/>
    <cellStyle name="Percent 3 8 10 4 2 2" xfId="10916"/>
    <cellStyle name="Percent 3 8 10 4 2 3" xfId="10917"/>
    <cellStyle name="Percent 3 8 10 4 3" xfId="10918"/>
    <cellStyle name="Percent 3 8 10 4 3 2" xfId="10919"/>
    <cellStyle name="Percent 3 8 10 4 3 3" xfId="10920"/>
    <cellStyle name="Percent 3 8 10 4 4" xfId="10921"/>
    <cellStyle name="Percent 3 8 10 4 5" xfId="10922"/>
    <cellStyle name="Percent 3 8 10 5" xfId="10923"/>
    <cellStyle name="Percent 3 8 10 5 2" xfId="10924"/>
    <cellStyle name="Percent 3 8 10 5 2 2" xfId="10925"/>
    <cellStyle name="Percent 3 8 10 5 2 3" xfId="10926"/>
    <cellStyle name="Percent 3 8 10 5 3" xfId="10927"/>
    <cellStyle name="Percent 3 8 10 5 3 2" xfId="10928"/>
    <cellStyle name="Percent 3 8 10 5 3 3" xfId="10929"/>
    <cellStyle name="Percent 3 8 10 5 4" xfId="10930"/>
    <cellStyle name="Percent 3 8 10 5 4 2" xfId="10931"/>
    <cellStyle name="Percent 3 8 10 5 4 3" xfId="10932"/>
    <cellStyle name="Percent 3 8 10 5 5" xfId="10933"/>
    <cellStyle name="Percent 3 8 10 5 6" xfId="10934"/>
    <cellStyle name="Percent 3 8 10 6" xfId="10935"/>
    <cellStyle name="Percent 3 8 10 6 2" xfId="10936"/>
    <cellStyle name="Percent 3 8 10 6 2 2" xfId="10937"/>
    <cellStyle name="Percent 3 8 10 6 2 3" xfId="10938"/>
    <cellStyle name="Percent 3 8 10 6 3" xfId="10939"/>
    <cellStyle name="Percent 3 8 10 6 3 2" xfId="10940"/>
    <cellStyle name="Percent 3 8 10 6 3 3" xfId="10941"/>
    <cellStyle name="Percent 3 8 10 6 4" xfId="10942"/>
    <cellStyle name="Percent 3 8 10 6 5" xfId="10943"/>
    <cellStyle name="Percent 3 8 10 7" xfId="10944"/>
    <cellStyle name="Percent 3 8 10 7 2" xfId="10945"/>
    <cellStyle name="Percent 3 8 10 7 3" xfId="10946"/>
    <cellStyle name="Percent 3 8 10 8" xfId="10947"/>
    <cellStyle name="Percent 3 8 10 8 2" xfId="10948"/>
    <cellStyle name="Percent 3 8 10 8 3" xfId="10949"/>
    <cellStyle name="Percent 3 8 10 9" xfId="10950"/>
    <cellStyle name="Percent 3 8 10 9 2" xfId="10951"/>
    <cellStyle name="Percent 3 8 10 9 3" xfId="10952"/>
    <cellStyle name="Percent 3 8 11" xfId="10953"/>
    <cellStyle name="Percent 3 8 11 10" xfId="10954"/>
    <cellStyle name="Percent 3 8 11 11" xfId="10955"/>
    <cellStyle name="Percent 3 8 11 12" xfId="10956"/>
    <cellStyle name="Percent 3 8 11 13" xfId="10957"/>
    <cellStyle name="Percent 3 8 11 14" xfId="10958"/>
    <cellStyle name="Percent 3 8 11 15" xfId="10959"/>
    <cellStyle name="Percent 3 8 11 2" xfId="10960"/>
    <cellStyle name="Percent 3 8 11 2 2" xfId="10961"/>
    <cellStyle name="Percent 3 8 11 2 2 2" xfId="10962"/>
    <cellStyle name="Percent 3 8 11 2 2 3" xfId="10963"/>
    <cellStyle name="Percent 3 8 11 2 3" xfId="10964"/>
    <cellStyle name="Percent 3 8 11 2 3 2" xfId="10965"/>
    <cellStyle name="Percent 3 8 11 2 3 3" xfId="10966"/>
    <cellStyle name="Percent 3 8 11 2 4" xfId="10967"/>
    <cellStyle name="Percent 3 8 11 2 5" xfId="10968"/>
    <cellStyle name="Percent 3 8 11 2 6" xfId="10969"/>
    <cellStyle name="Percent 3 8 11 3" xfId="10970"/>
    <cellStyle name="Percent 3 8 11 3 2" xfId="10971"/>
    <cellStyle name="Percent 3 8 11 3 2 2" xfId="10972"/>
    <cellStyle name="Percent 3 8 11 3 2 3" xfId="10973"/>
    <cellStyle name="Percent 3 8 11 3 3" xfId="10974"/>
    <cellStyle name="Percent 3 8 11 3 3 2" xfId="10975"/>
    <cellStyle name="Percent 3 8 11 3 3 3" xfId="10976"/>
    <cellStyle name="Percent 3 8 11 3 4" xfId="10977"/>
    <cellStyle name="Percent 3 8 11 3 5" xfId="10978"/>
    <cellStyle name="Percent 3 8 11 4" xfId="10979"/>
    <cellStyle name="Percent 3 8 11 4 2" xfId="10980"/>
    <cellStyle name="Percent 3 8 11 4 2 2" xfId="10981"/>
    <cellStyle name="Percent 3 8 11 4 2 3" xfId="10982"/>
    <cellStyle name="Percent 3 8 11 4 3" xfId="10983"/>
    <cellStyle name="Percent 3 8 11 4 3 2" xfId="10984"/>
    <cellStyle name="Percent 3 8 11 4 3 3" xfId="10985"/>
    <cellStyle name="Percent 3 8 11 4 4" xfId="10986"/>
    <cellStyle name="Percent 3 8 11 4 5" xfId="10987"/>
    <cellStyle name="Percent 3 8 11 5" xfId="10988"/>
    <cellStyle name="Percent 3 8 11 5 2" xfId="10989"/>
    <cellStyle name="Percent 3 8 11 5 2 2" xfId="10990"/>
    <cellStyle name="Percent 3 8 11 5 2 3" xfId="10991"/>
    <cellStyle name="Percent 3 8 11 5 3" xfId="10992"/>
    <cellStyle name="Percent 3 8 11 5 3 2" xfId="10993"/>
    <cellStyle name="Percent 3 8 11 5 3 3" xfId="10994"/>
    <cellStyle name="Percent 3 8 11 5 4" xfId="10995"/>
    <cellStyle name="Percent 3 8 11 5 4 2" xfId="10996"/>
    <cellStyle name="Percent 3 8 11 5 4 3" xfId="10997"/>
    <cellStyle name="Percent 3 8 11 5 5" xfId="10998"/>
    <cellStyle name="Percent 3 8 11 5 6" xfId="10999"/>
    <cellStyle name="Percent 3 8 11 6" xfId="11000"/>
    <cellStyle name="Percent 3 8 11 6 2" xfId="11001"/>
    <cellStyle name="Percent 3 8 11 6 2 2" xfId="11002"/>
    <cellStyle name="Percent 3 8 11 6 2 3" xfId="11003"/>
    <cellStyle name="Percent 3 8 11 6 3" xfId="11004"/>
    <cellStyle name="Percent 3 8 11 6 3 2" xfId="11005"/>
    <cellStyle name="Percent 3 8 11 6 3 3" xfId="11006"/>
    <cellStyle name="Percent 3 8 11 6 4" xfId="11007"/>
    <cellStyle name="Percent 3 8 11 6 5" xfId="11008"/>
    <cellStyle name="Percent 3 8 11 7" xfId="11009"/>
    <cellStyle name="Percent 3 8 11 7 2" xfId="11010"/>
    <cellStyle name="Percent 3 8 11 7 3" xfId="11011"/>
    <cellStyle name="Percent 3 8 11 8" xfId="11012"/>
    <cellStyle name="Percent 3 8 11 8 2" xfId="11013"/>
    <cellStyle name="Percent 3 8 11 8 3" xfId="11014"/>
    <cellStyle name="Percent 3 8 11 9" xfId="11015"/>
    <cellStyle name="Percent 3 8 11 9 2" xfId="11016"/>
    <cellStyle name="Percent 3 8 11 9 3" xfId="11017"/>
    <cellStyle name="Percent 3 8 12" xfId="11018"/>
    <cellStyle name="Percent 3 8 12 10" xfId="11019"/>
    <cellStyle name="Percent 3 8 12 11" xfId="11020"/>
    <cellStyle name="Percent 3 8 12 12" xfId="11021"/>
    <cellStyle name="Percent 3 8 12 13" xfId="11022"/>
    <cellStyle name="Percent 3 8 12 14" xfId="11023"/>
    <cellStyle name="Percent 3 8 12 15" xfId="11024"/>
    <cellStyle name="Percent 3 8 12 2" xfId="11025"/>
    <cellStyle name="Percent 3 8 12 2 2" xfId="11026"/>
    <cellStyle name="Percent 3 8 12 2 2 2" xfId="11027"/>
    <cellStyle name="Percent 3 8 12 2 2 3" xfId="11028"/>
    <cellStyle name="Percent 3 8 12 2 3" xfId="11029"/>
    <cellStyle name="Percent 3 8 12 2 3 2" xfId="11030"/>
    <cellStyle name="Percent 3 8 12 2 3 3" xfId="11031"/>
    <cellStyle name="Percent 3 8 12 2 4" xfId="11032"/>
    <cellStyle name="Percent 3 8 12 2 5" xfId="11033"/>
    <cellStyle name="Percent 3 8 12 2 6" xfId="11034"/>
    <cellStyle name="Percent 3 8 12 3" xfId="11035"/>
    <cellStyle name="Percent 3 8 12 3 2" xfId="11036"/>
    <cellStyle name="Percent 3 8 12 3 2 2" xfId="11037"/>
    <cellStyle name="Percent 3 8 12 3 2 3" xfId="11038"/>
    <cellStyle name="Percent 3 8 12 3 3" xfId="11039"/>
    <cellStyle name="Percent 3 8 12 3 3 2" xfId="11040"/>
    <cellStyle name="Percent 3 8 12 3 3 3" xfId="11041"/>
    <cellStyle name="Percent 3 8 12 3 4" xfId="11042"/>
    <cellStyle name="Percent 3 8 12 3 5" xfId="11043"/>
    <cellStyle name="Percent 3 8 12 4" xfId="11044"/>
    <cellStyle name="Percent 3 8 12 4 2" xfId="11045"/>
    <cellStyle name="Percent 3 8 12 4 2 2" xfId="11046"/>
    <cellStyle name="Percent 3 8 12 4 2 3" xfId="11047"/>
    <cellStyle name="Percent 3 8 12 4 3" xfId="11048"/>
    <cellStyle name="Percent 3 8 12 4 3 2" xfId="11049"/>
    <cellStyle name="Percent 3 8 12 4 3 3" xfId="11050"/>
    <cellStyle name="Percent 3 8 12 4 4" xfId="11051"/>
    <cellStyle name="Percent 3 8 12 4 5" xfId="11052"/>
    <cellStyle name="Percent 3 8 12 5" xfId="11053"/>
    <cellStyle name="Percent 3 8 12 5 2" xfId="11054"/>
    <cellStyle name="Percent 3 8 12 5 2 2" xfId="11055"/>
    <cellStyle name="Percent 3 8 12 5 2 3" xfId="11056"/>
    <cellStyle name="Percent 3 8 12 5 3" xfId="11057"/>
    <cellStyle name="Percent 3 8 12 5 3 2" xfId="11058"/>
    <cellStyle name="Percent 3 8 12 5 3 3" xfId="11059"/>
    <cellStyle name="Percent 3 8 12 5 4" xfId="11060"/>
    <cellStyle name="Percent 3 8 12 5 4 2" xfId="11061"/>
    <cellStyle name="Percent 3 8 12 5 4 3" xfId="11062"/>
    <cellStyle name="Percent 3 8 12 5 5" xfId="11063"/>
    <cellStyle name="Percent 3 8 12 5 6" xfId="11064"/>
    <cellStyle name="Percent 3 8 12 6" xfId="11065"/>
    <cellStyle name="Percent 3 8 12 6 2" xfId="11066"/>
    <cellStyle name="Percent 3 8 12 6 2 2" xfId="11067"/>
    <cellStyle name="Percent 3 8 12 6 2 3" xfId="11068"/>
    <cellStyle name="Percent 3 8 12 6 3" xfId="11069"/>
    <cellStyle name="Percent 3 8 12 6 3 2" xfId="11070"/>
    <cellStyle name="Percent 3 8 12 6 3 3" xfId="11071"/>
    <cellStyle name="Percent 3 8 12 6 4" xfId="11072"/>
    <cellStyle name="Percent 3 8 12 6 5" xfId="11073"/>
    <cellStyle name="Percent 3 8 12 7" xfId="11074"/>
    <cellStyle name="Percent 3 8 12 7 2" xfId="11075"/>
    <cellStyle name="Percent 3 8 12 7 3" xfId="11076"/>
    <cellStyle name="Percent 3 8 12 8" xfId="11077"/>
    <cellStyle name="Percent 3 8 12 8 2" xfId="11078"/>
    <cellStyle name="Percent 3 8 12 8 3" xfId="11079"/>
    <cellStyle name="Percent 3 8 12 9" xfId="11080"/>
    <cellStyle name="Percent 3 8 12 9 2" xfId="11081"/>
    <cellStyle name="Percent 3 8 12 9 3" xfId="11082"/>
    <cellStyle name="Percent 3 8 13" xfId="11083"/>
    <cellStyle name="Percent 3 8 13 10" xfId="11084"/>
    <cellStyle name="Percent 3 8 13 11" xfId="11085"/>
    <cellStyle name="Percent 3 8 13 12" xfId="11086"/>
    <cellStyle name="Percent 3 8 13 13" xfId="11087"/>
    <cellStyle name="Percent 3 8 13 14" xfId="11088"/>
    <cellStyle name="Percent 3 8 13 15" xfId="11089"/>
    <cellStyle name="Percent 3 8 13 2" xfId="11090"/>
    <cellStyle name="Percent 3 8 13 2 2" xfId="11091"/>
    <cellStyle name="Percent 3 8 13 2 2 2" xfId="11092"/>
    <cellStyle name="Percent 3 8 13 2 2 3" xfId="11093"/>
    <cellStyle name="Percent 3 8 13 2 3" xfId="11094"/>
    <cellStyle name="Percent 3 8 13 2 3 2" xfId="11095"/>
    <cellStyle name="Percent 3 8 13 2 3 3" xfId="11096"/>
    <cellStyle name="Percent 3 8 13 2 4" xfId="11097"/>
    <cellStyle name="Percent 3 8 13 2 5" xfId="11098"/>
    <cellStyle name="Percent 3 8 13 2 6" xfId="11099"/>
    <cellStyle name="Percent 3 8 13 3" xfId="11100"/>
    <cellStyle name="Percent 3 8 13 3 2" xfId="11101"/>
    <cellStyle name="Percent 3 8 13 3 2 2" xfId="11102"/>
    <cellStyle name="Percent 3 8 13 3 2 3" xfId="11103"/>
    <cellStyle name="Percent 3 8 13 3 3" xfId="11104"/>
    <cellStyle name="Percent 3 8 13 3 3 2" xfId="11105"/>
    <cellStyle name="Percent 3 8 13 3 3 3" xfId="11106"/>
    <cellStyle name="Percent 3 8 13 3 4" xfId="11107"/>
    <cellStyle name="Percent 3 8 13 3 5" xfId="11108"/>
    <cellStyle name="Percent 3 8 13 4" xfId="11109"/>
    <cellStyle name="Percent 3 8 13 4 2" xfId="11110"/>
    <cellStyle name="Percent 3 8 13 4 2 2" xfId="11111"/>
    <cellStyle name="Percent 3 8 13 4 2 3" xfId="11112"/>
    <cellStyle name="Percent 3 8 13 4 3" xfId="11113"/>
    <cellStyle name="Percent 3 8 13 4 3 2" xfId="11114"/>
    <cellStyle name="Percent 3 8 13 4 3 3" xfId="11115"/>
    <cellStyle name="Percent 3 8 13 4 4" xfId="11116"/>
    <cellStyle name="Percent 3 8 13 4 5" xfId="11117"/>
    <cellStyle name="Percent 3 8 13 5" xfId="11118"/>
    <cellStyle name="Percent 3 8 13 5 2" xfId="11119"/>
    <cellStyle name="Percent 3 8 13 5 2 2" xfId="11120"/>
    <cellStyle name="Percent 3 8 13 5 2 3" xfId="11121"/>
    <cellStyle name="Percent 3 8 13 5 3" xfId="11122"/>
    <cellStyle name="Percent 3 8 13 5 3 2" xfId="11123"/>
    <cellStyle name="Percent 3 8 13 5 3 3" xfId="11124"/>
    <cellStyle name="Percent 3 8 13 5 4" xfId="11125"/>
    <cellStyle name="Percent 3 8 13 5 4 2" xfId="11126"/>
    <cellStyle name="Percent 3 8 13 5 4 3" xfId="11127"/>
    <cellStyle name="Percent 3 8 13 5 5" xfId="11128"/>
    <cellStyle name="Percent 3 8 13 5 6" xfId="11129"/>
    <cellStyle name="Percent 3 8 13 6" xfId="11130"/>
    <cellStyle name="Percent 3 8 13 6 2" xfId="11131"/>
    <cellStyle name="Percent 3 8 13 6 2 2" xfId="11132"/>
    <cellStyle name="Percent 3 8 13 6 2 3" xfId="11133"/>
    <cellStyle name="Percent 3 8 13 6 3" xfId="11134"/>
    <cellStyle name="Percent 3 8 13 6 3 2" xfId="11135"/>
    <cellStyle name="Percent 3 8 13 6 3 3" xfId="11136"/>
    <cellStyle name="Percent 3 8 13 6 4" xfId="11137"/>
    <cellStyle name="Percent 3 8 13 6 5" xfId="11138"/>
    <cellStyle name="Percent 3 8 13 7" xfId="11139"/>
    <cellStyle name="Percent 3 8 13 7 2" xfId="11140"/>
    <cellStyle name="Percent 3 8 13 7 3" xfId="11141"/>
    <cellStyle name="Percent 3 8 13 8" xfId="11142"/>
    <cellStyle name="Percent 3 8 13 8 2" xfId="11143"/>
    <cellStyle name="Percent 3 8 13 8 3" xfId="11144"/>
    <cellStyle name="Percent 3 8 13 9" xfId="11145"/>
    <cellStyle name="Percent 3 8 13 9 2" xfId="11146"/>
    <cellStyle name="Percent 3 8 13 9 3" xfId="11147"/>
    <cellStyle name="Percent 3 8 14" xfId="11148"/>
    <cellStyle name="Percent 3 8 14 10" xfId="11149"/>
    <cellStyle name="Percent 3 8 14 11" xfId="11150"/>
    <cellStyle name="Percent 3 8 14 12" xfId="11151"/>
    <cellStyle name="Percent 3 8 14 13" xfId="11152"/>
    <cellStyle name="Percent 3 8 14 14" xfId="11153"/>
    <cellStyle name="Percent 3 8 14 15" xfId="11154"/>
    <cellStyle name="Percent 3 8 14 2" xfId="11155"/>
    <cellStyle name="Percent 3 8 14 2 2" xfId="11156"/>
    <cellStyle name="Percent 3 8 14 2 2 2" xfId="11157"/>
    <cellStyle name="Percent 3 8 14 2 2 3" xfId="11158"/>
    <cellStyle name="Percent 3 8 14 2 3" xfId="11159"/>
    <cellStyle name="Percent 3 8 14 2 3 2" xfId="11160"/>
    <cellStyle name="Percent 3 8 14 2 3 3" xfId="11161"/>
    <cellStyle name="Percent 3 8 14 2 4" xfId="11162"/>
    <cellStyle name="Percent 3 8 14 2 5" xfId="11163"/>
    <cellStyle name="Percent 3 8 14 2 6" xfId="11164"/>
    <cellStyle name="Percent 3 8 14 3" xfId="11165"/>
    <cellStyle name="Percent 3 8 14 3 2" xfId="11166"/>
    <cellStyle name="Percent 3 8 14 3 2 2" xfId="11167"/>
    <cellStyle name="Percent 3 8 14 3 2 3" xfId="11168"/>
    <cellStyle name="Percent 3 8 14 3 3" xfId="11169"/>
    <cellStyle name="Percent 3 8 14 3 3 2" xfId="11170"/>
    <cellStyle name="Percent 3 8 14 3 3 3" xfId="11171"/>
    <cellStyle name="Percent 3 8 14 3 4" xfId="11172"/>
    <cellStyle name="Percent 3 8 14 3 5" xfId="11173"/>
    <cellStyle name="Percent 3 8 14 4" xfId="11174"/>
    <cellStyle name="Percent 3 8 14 4 2" xfId="11175"/>
    <cellStyle name="Percent 3 8 14 4 2 2" xfId="11176"/>
    <cellStyle name="Percent 3 8 14 4 2 3" xfId="11177"/>
    <cellStyle name="Percent 3 8 14 4 3" xfId="11178"/>
    <cellStyle name="Percent 3 8 14 4 3 2" xfId="11179"/>
    <cellStyle name="Percent 3 8 14 4 3 3" xfId="11180"/>
    <cellStyle name="Percent 3 8 14 4 4" xfId="11181"/>
    <cellStyle name="Percent 3 8 14 4 5" xfId="11182"/>
    <cellStyle name="Percent 3 8 14 5" xfId="11183"/>
    <cellStyle name="Percent 3 8 14 5 2" xfId="11184"/>
    <cellStyle name="Percent 3 8 14 5 2 2" xfId="11185"/>
    <cellStyle name="Percent 3 8 14 5 2 3" xfId="11186"/>
    <cellStyle name="Percent 3 8 14 5 3" xfId="11187"/>
    <cellStyle name="Percent 3 8 14 5 3 2" xfId="11188"/>
    <cellStyle name="Percent 3 8 14 5 3 3" xfId="11189"/>
    <cellStyle name="Percent 3 8 14 5 4" xfId="11190"/>
    <cellStyle name="Percent 3 8 14 5 4 2" xfId="11191"/>
    <cellStyle name="Percent 3 8 14 5 4 3" xfId="11192"/>
    <cellStyle name="Percent 3 8 14 5 5" xfId="11193"/>
    <cellStyle name="Percent 3 8 14 5 6" xfId="11194"/>
    <cellStyle name="Percent 3 8 14 6" xfId="11195"/>
    <cellStyle name="Percent 3 8 14 6 2" xfId="11196"/>
    <cellStyle name="Percent 3 8 14 6 2 2" xfId="11197"/>
    <cellStyle name="Percent 3 8 14 6 2 3" xfId="11198"/>
    <cellStyle name="Percent 3 8 14 6 3" xfId="11199"/>
    <cellStyle name="Percent 3 8 14 6 3 2" xfId="11200"/>
    <cellStyle name="Percent 3 8 14 6 3 3" xfId="11201"/>
    <cellStyle name="Percent 3 8 14 6 4" xfId="11202"/>
    <cellStyle name="Percent 3 8 14 6 5" xfId="11203"/>
    <cellStyle name="Percent 3 8 14 7" xfId="11204"/>
    <cellStyle name="Percent 3 8 14 7 2" xfId="11205"/>
    <cellStyle name="Percent 3 8 14 7 3" xfId="11206"/>
    <cellStyle name="Percent 3 8 14 8" xfId="11207"/>
    <cellStyle name="Percent 3 8 14 8 2" xfId="11208"/>
    <cellStyle name="Percent 3 8 14 8 3" xfId="11209"/>
    <cellStyle name="Percent 3 8 14 9" xfId="11210"/>
    <cellStyle name="Percent 3 8 14 9 2" xfId="11211"/>
    <cellStyle name="Percent 3 8 14 9 3" xfId="11212"/>
    <cellStyle name="Percent 3 8 15" xfId="11213"/>
    <cellStyle name="Percent 3 8 15 10" xfId="11214"/>
    <cellStyle name="Percent 3 8 15 11" xfId="11215"/>
    <cellStyle name="Percent 3 8 15 12" xfId="11216"/>
    <cellStyle name="Percent 3 8 15 13" xfId="11217"/>
    <cellStyle name="Percent 3 8 15 14" xfId="11218"/>
    <cellStyle name="Percent 3 8 15 15" xfId="11219"/>
    <cellStyle name="Percent 3 8 15 2" xfId="11220"/>
    <cellStyle name="Percent 3 8 15 2 2" xfId="11221"/>
    <cellStyle name="Percent 3 8 15 2 2 2" xfId="11222"/>
    <cellStyle name="Percent 3 8 15 2 2 3" xfId="11223"/>
    <cellStyle name="Percent 3 8 15 2 3" xfId="11224"/>
    <cellStyle name="Percent 3 8 15 2 3 2" xfId="11225"/>
    <cellStyle name="Percent 3 8 15 2 3 3" xfId="11226"/>
    <cellStyle name="Percent 3 8 15 2 4" xfId="11227"/>
    <cellStyle name="Percent 3 8 15 2 5" xfId="11228"/>
    <cellStyle name="Percent 3 8 15 2 6" xfId="11229"/>
    <cellStyle name="Percent 3 8 15 3" xfId="11230"/>
    <cellStyle name="Percent 3 8 15 3 2" xfId="11231"/>
    <cellStyle name="Percent 3 8 15 3 2 2" xfId="11232"/>
    <cellStyle name="Percent 3 8 15 3 2 3" xfId="11233"/>
    <cellStyle name="Percent 3 8 15 3 3" xfId="11234"/>
    <cellStyle name="Percent 3 8 15 3 3 2" xfId="11235"/>
    <cellStyle name="Percent 3 8 15 3 3 3" xfId="11236"/>
    <cellStyle name="Percent 3 8 15 3 4" xfId="11237"/>
    <cellStyle name="Percent 3 8 15 3 5" xfId="11238"/>
    <cellStyle name="Percent 3 8 15 4" xfId="11239"/>
    <cellStyle name="Percent 3 8 15 4 2" xfId="11240"/>
    <cellStyle name="Percent 3 8 15 4 2 2" xfId="11241"/>
    <cellStyle name="Percent 3 8 15 4 2 3" xfId="11242"/>
    <cellStyle name="Percent 3 8 15 4 3" xfId="11243"/>
    <cellStyle name="Percent 3 8 15 4 3 2" xfId="11244"/>
    <cellStyle name="Percent 3 8 15 4 3 3" xfId="11245"/>
    <cellStyle name="Percent 3 8 15 4 4" xfId="11246"/>
    <cellStyle name="Percent 3 8 15 4 5" xfId="11247"/>
    <cellStyle name="Percent 3 8 15 5" xfId="11248"/>
    <cellStyle name="Percent 3 8 15 5 2" xfId="11249"/>
    <cellStyle name="Percent 3 8 15 5 2 2" xfId="11250"/>
    <cellStyle name="Percent 3 8 15 5 2 3" xfId="11251"/>
    <cellStyle name="Percent 3 8 15 5 3" xfId="11252"/>
    <cellStyle name="Percent 3 8 15 5 3 2" xfId="11253"/>
    <cellStyle name="Percent 3 8 15 5 3 3" xfId="11254"/>
    <cellStyle name="Percent 3 8 15 5 4" xfId="11255"/>
    <cellStyle name="Percent 3 8 15 5 4 2" xfId="11256"/>
    <cellStyle name="Percent 3 8 15 5 4 3" xfId="11257"/>
    <cellStyle name="Percent 3 8 15 5 5" xfId="11258"/>
    <cellStyle name="Percent 3 8 15 5 6" xfId="11259"/>
    <cellStyle name="Percent 3 8 15 6" xfId="11260"/>
    <cellStyle name="Percent 3 8 15 6 2" xfId="11261"/>
    <cellStyle name="Percent 3 8 15 6 2 2" xfId="11262"/>
    <cellStyle name="Percent 3 8 15 6 2 3" xfId="11263"/>
    <cellStyle name="Percent 3 8 15 6 3" xfId="11264"/>
    <cellStyle name="Percent 3 8 15 6 3 2" xfId="11265"/>
    <cellStyle name="Percent 3 8 15 6 3 3" xfId="11266"/>
    <cellStyle name="Percent 3 8 15 6 4" xfId="11267"/>
    <cellStyle name="Percent 3 8 15 6 5" xfId="11268"/>
    <cellStyle name="Percent 3 8 15 7" xfId="11269"/>
    <cellStyle name="Percent 3 8 15 7 2" xfId="11270"/>
    <cellStyle name="Percent 3 8 15 7 3" xfId="11271"/>
    <cellStyle name="Percent 3 8 15 8" xfId="11272"/>
    <cellStyle name="Percent 3 8 15 8 2" xfId="11273"/>
    <cellStyle name="Percent 3 8 15 8 3" xfId="11274"/>
    <cellStyle name="Percent 3 8 15 9" xfId="11275"/>
    <cellStyle name="Percent 3 8 15 9 2" xfId="11276"/>
    <cellStyle name="Percent 3 8 15 9 3" xfId="11277"/>
    <cellStyle name="Percent 3 8 16" xfId="11278"/>
    <cellStyle name="Percent 3 8 16 2" xfId="11279"/>
    <cellStyle name="Percent 3 8 16 2 2" xfId="11280"/>
    <cellStyle name="Percent 3 8 16 2 3" xfId="11281"/>
    <cellStyle name="Percent 3 8 16 3" xfId="11282"/>
    <cellStyle name="Percent 3 8 16 3 2" xfId="11283"/>
    <cellStyle name="Percent 3 8 16 3 3" xfId="11284"/>
    <cellStyle name="Percent 3 8 16 4" xfId="11285"/>
    <cellStyle name="Percent 3 8 16 5" xfId="11286"/>
    <cellStyle name="Percent 3 8 16 6" xfId="11287"/>
    <cellStyle name="Percent 3 8 17" xfId="11288"/>
    <cellStyle name="Percent 3 8 17 2" xfId="11289"/>
    <cellStyle name="Percent 3 8 17 2 2" xfId="11290"/>
    <cellStyle name="Percent 3 8 17 2 3" xfId="11291"/>
    <cellStyle name="Percent 3 8 17 3" xfId="11292"/>
    <cellStyle name="Percent 3 8 17 3 2" xfId="11293"/>
    <cellStyle name="Percent 3 8 17 3 3" xfId="11294"/>
    <cellStyle name="Percent 3 8 17 4" xfId="11295"/>
    <cellStyle name="Percent 3 8 17 5" xfId="11296"/>
    <cellStyle name="Percent 3 8 18" xfId="11297"/>
    <cellStyle name="Percent 3 8 18 2" xfId="11298"/>
    <cellStyle name="Percent 3 8 18 2 2" xfId="11299"/>
    <cellStyle name="Percent 3 8 18 2 3" xfId="11300"/>
    <cellStyle name="Percent 3 8 18 3" xfId="11301"/>
    <cellStyle name="Percent 3 8 18 3 2" xfId="11302"/>
    <cellStyle name="Percent 3 8 18 3 3" xfId="11303"/>
    <cellStyle name="Percent 3 8 18 4" xfId="11304"/>
    <cellStyle name="Percent 3 8 18 5" xfId="11305"/>
    <cellStyle name="Percent 3 8 19" xfId="11306"/>
    <cellStyle name="Percent 3 8 19 2" xfId="11307"/>
    <cellStyle name="Percent 3 8 19 2 2" xfId="11308"/>
    <cellStyle name="Percent 3 8 19 2 3" xfId="11309"/>
    <cellStyle name="Percent 3 8 19 3" xfId="11310"/>
    <cellStyle name="Percent 3 8 19 3 2" xfId="11311"/>
    <cellStyle name="Percent 3 8 19 3 3" xfId="11312"/>
    <cellStyle name="Percent 3 8 19 4" xfId="11313"/>
    <cellStyle name="Percent 3 8 19 4 2" xfId="11314"/>
    <cellStyle name="Percent 3 8 19 4 3" xfId="11315"/>
    <cellStyle name="Percent 3 8 19 5" xfId="11316"/>
    <cellStyle name="Percent 3 8 19 6" xfId="11317"/>
    <cellStyle name="Percent 3 8 2" xfId="11318"/>
    <cellStyle name="Percent 3 8 2 10" xfId="11319"/>
    <cellStyle name="Percent 3 8 2 11" xfId="11320"/>
    <cellStyle name="Percent 3 8 2 12" xfId="11321"/>
    <cellStyle name="Percent 3 8 2 13" xfId="11322"/>
    <cellStyle name="Percent 3 8 2 14" xfId="11323"/>
    <cellStyle name="Percent 3 8 2 15" xfId="11324"/>
    <cellStyle name="Percent 3 8 2 2" xfId="11325"/>
    <cellStyle name="Percent 3 8 2 2 2" xfId="11326"/>
    <cellStyle name="Percent 3 8 2 2 2 2" xfId="11327"/>
    <cellStyle name="Percent 3 8 2 2 2 3" xfId="11328"/>
    <cellStyle name="Percent 3 8 2 2 3" xfId="11329"/>
    <cellStyle name="Percent 3 8 2 2 3 2" xfId="11330"/>
    <cellStyle name="Percent 3 8 2 2 3 3" xfId="11331"/>
    <cellStyle name="Percent 3 8 2 2 4" xfId="11332"/>
    <cellStyle name="Percent 3 8 2 2 5" xfId="11333"/>
    <cellStyle name="Percent 3 8 2 2 6" xfId="11334"/>
    <cellStyle name="Percent 3 8 2 3" xfId="11335"/>
    <cellStyle name="Percent 3 8 2 3 2" xfId="11336"/>
    <cellStyle name="Percent 3 8 2 3 2 2" xfId="11337"/>
    <cellStyle name="Percent 3 8 2 3 2 3" xfId="11338"/>
    <cellStyle name="Percent 3 8 2 3 3" xfId="11339"/>
    <cellStyle name="Percent 3 8 2 3 3 2" xfId="11340"/>
    <cellStyle name="Percent 3 8 2 3 3 3" xfId="11341"/>
    <cellStyle name="Percent 3 8 2 3 4" xfId="11342"/>
    <cellStyle name="Percent 3 8 2 3 5" xfId="11343"/>
    <cellStyle name="Percent 3 8 2 4" xfId="11344"/>
    <cellStyle name="Percent 3 8 2 4 2" xfId="11345"/>
    <cellStyle name="Percent 3 8 2 4 2 2" xfId="11346"/>
    <cellStyle name="Percent 3 8 2 4 2 3" xfId="11347"/>
    <cellStyle name="Percent 3 8 2 4 3" xfId="11348"/>
    <cellStyle name="Percent 3 8 2 4 3 2" xfId="11349"/>
    <cellStyle name="Percent 3 8 2 4 3 3" xfId="11350"/>
    <cellStyle name="Percent 3 8 2 4 4" xfId="11351"/>
    <cellStyle name="Percent 3 8 2 4 5" xfId="11352"/>
    <cellStyle name="Percent 3 8 2 5" xfId="11353"/>
    <cellStyle name="Percent 3 8 2 5 2" xfId="11354"/>
    <cellStyle name="Percent 3 8 2 5 2 2" xfId="11355"/>
    <cellStyle name="Percent 3 8 2 5 2 3" xfId="11356"/>
    <cellStyle name="Percent 3 8 2 5 3" xfId="11357"/>
    <cellStyle name="Percent 3 8 2 5 3 2" xfId="11358"/>
    <cellStyle name="Percent 3 8 2 5 3 3" xfId="11359"/>
    <cellStyle name="Percent 3 8 2 5 4" xfId="11360"/>
    <cellStyle name="Percent 3 8 2 5 4 2" xfId="11361"/>
    <cellStyle name="Percent 3 8 2 5 4 3" xfId="11362"/>
    <cellStyle name="Percent 3 8 2 5 5" xfId="11363"/>
    <cellStyle name="Percent 3 8 2 5 6" xfId="11364"/>
    <cellStyle name="Percent 3 8 2 6" xfId="11365"/>
    <cellStyle name="Percent 3 8 2 6 2" xfId="11366"/>
    <cellStyle name="Percent 3 8 2 6 2 2" xfId="11367"/>
    <cellStyle name="Percent 3 8 2 6 2 3" xfId="11368"/>
    <cellStyle name="Percent 3 8 2 6 3" xfId="11369"/>
    <cellStyle name="Percent 3 8 2 6 3 2" xfId="11370"/>
    <cellStyle name="Percent 3 8 2 6 3 3" xfId="11371"/>
    <cellStyle name="Percent 3 8 2 6 4" xfId="11372"/>
    <cellStyle name="Percent 3 8 2 6 5" xfId="11373"/>
    <cellStyle name="Percent 3 8 2 7" xfId="11374"/>
    <cellStyle name="Percent 3 8 2 7 2" xfId="11375"/>
    <cellStyle name="Percent 3 8 2 7 3" xfId="11376"/>
    <cellStyle name="Percent 3 8 2 8" xfId="11377"/>
    <cellStyle name="Percent 3 8 2 8 2" xfId="11378"/>
    <cellStyle name="Percent 3 8 2 8 3" xfId="11379"/>
    <cellStyle name="Percent 3 8 2 9" xfId="11380"/>
    <cellStyle name="Percent 3 8 2 9 2" xfId="11381"/>
    <cellStyle name="Percent 3 8 2 9 3" xfId="11382"/>
    <cellStyle name="Percent 3 8 20" xfId="11383"/>
    <cellStyle name="Percent 3 8 20 2" xfId="11384"/>
    <cellStyle name="Percent 3 8 20 2 2" xfId="11385"/>
    <cellStyle name="Percent 3 8 20 2 3" xfId="11386"/>
    <cellStyle name="Percent 3 8 20 3" xfId="11387"/>
    <cellStyle name="Percent 3 8 20 3 2" xfId="11388"/>
    <cellStyle name="Percent 3 8 20 3 3" xfId="11389"/>
    <cellStyle name="Percent 3 8 20 4" xfId="11390"/>
    <cellStyle name="Percent 3 8 20 5" xfId="11391"/>
    <cellStyle name="Percent 3 8 21" xfId="11392"/>
    <cellStyle name="Percent 3 8 21 2" xfId="11393"/>
    <cellStyle name="Percent 3 8 21 3" xfId="11394"/>
    <cellStyle name="Percent 3 8 22" xfId="11395"/>
    <cellStyle name="Percent 3 8 22 2" xfId="11396"/>
    <cellStyle name="Percent 3 8 22 3" xfId="11397"/>
    <cellStyle name="Percent 3 8 23" xfId="11398"/>
    <cellStyle name="Percent 3 8 23 2" xfId="11399"/>
    <cellStyle name="Percent 3 8 23 3" xfId="11400"/>
    <cellStyle name="Percent 3 8 24" xfId="11401"/>
    <cellStyle name="Percent 3 8 25" xfId="11402"/>
    <cellStyle name="Percent 3 8 26" xfId="11403"/>
    <cellStyle name="Percent 3 8 27" xfId="11404"/>
    <cellStyle name="Percent 3 8 28" xfId="11405"/>
    <cellStyle name="Percent 3 8 29" xfId="11406"/>
    <cellStyle name="Percent 3 8 3" xfId="11407"/>
    <cellStyle name="Percent 3 8 3 10" xfId="11408"/>
    <cellStyle name="Percent 3 8 3 11" xfId="11409"/>
    <cellStyle name="Percent 3 8 3 12" xfId="11410"/>
    <cellStyle name="Percent 3 8 3 13" xfId="11411"/>
    <cellStyle name="Percent 3 8 3 14" xfId="11412"/>
    <cellStyle name="Percent 3 8 3 15" xfId="11413"/>
    <cellStyle name="Percent 3 8 3 2" xfId="11414"/>
    <cellStyle name="Percent 3 8 3 2 2" xfId="11415"/>
    <cellStyle name="Percent 3 8 3 2 2 2" xfId="11416"/>
    <cellStyle name="Percent 3 8 3 2 2 3" xfId="11417"/>
    <cellStyle name="Percent 3 8 3 2 3" xfId="11418"/>
    <cellStyle name="Percent 3 8 3 2 3 2" xfId="11419"/>
    <cellStyle name="Percent 3 8 3 2 3 3" xfId="11420"/>
    <cellStyle name="Percent 3 8 3 2 4" xfId="11421"/>
    <cellStyle name="Percent 3 8 3 2 5" xfId="11422"/>
    <cellStyle name="Percent 3 8 3 2 6" xfId="11423"/>
    <cellStyle name="Percent 3 8 3 3" xfId="11424"/>
    <cellStyle name="Percent 3 8 3 3 2" xfId="11425"/>
    <cellStyle name="Percent 3 8 3 3 2 2" xfId="11426"/>
    <cellStyle name="Percent 3 8 3 3 2 3" xfId="11427"/>
    <cellStyle name="Percent 3 8 3 3 3" xfId="11428"/>
    <cellStyle name="Percent 3 8 3 3 3 2" xfId="11429"/>
    <cellStyle name="Percent 3 8 3 3 3 3" xfId="11430"/>
    <cellStyle name="Percent 3 8 3 3 4" xfId="11431"/>
    <cellStyle name="Percent 3 8 3 3 5" xfId="11432"/>
    <cellStyle name="Percent 3 8 3 4" xfId="11433"/>
    <cellStyle name="Percent 3 8 3 4 2" xfId="11434"/>
    <cellStyle name="Percent 3 8 3 4 2 2" xfId="11435"/>
    <cellStyle name="Percent 3 8 3 4 2 3" xfId="11436"/>
    <cellStyle name="Percent 3 8 3 4 3" xfId="11437"/>
    <cellStyle name="Percent 3 8 3 4 3 2" xfId="11438"/>
    <cellStyle name="Percent 3 8 3 4 3 3" xfId="11439"/>
    <cellStyle name="Percent 3 8 3 4 4" xfId="11440"/>
    <cellStyle name="Percent 3 8 3 4 5" xfId="11441"/>
    <cellStyle name="Percent 3 8 3 5" xfId="11442"/>
    <cellStyle name="Percent 3 8 3 5 2" xfId="11443"/>
    <cellStyle name="Percent 3 8 3 5 2 2" xfId="11444"/>
    <cellStyle name="Percent 3 8 3 5 2 3" xfId="11445"/>
    <cellStyle name="Percent 3 8 3 5 3" xfId="11446"/>
    <cellStyle name="Percent 3 8 3 5 3 2" xfId="11447"/>
    <cellStyle name="Percent 3 8 3 5 3 3" xfId="11448"/>
    <cellStyle name="Percent 3 8 3 5 4" xfId="11449"/>
    <cellStyle name="Percent 3 8 3 5 4 2" xfId="11450"/>
    <cellStyle name="Percent 3 8 3 5 4 3" xfId="11451"/>
    <cellStyle name="Percent 3 8 3 5 5" xfId="11452"/>
    <cellStyle name="Percent 3 8 3 5 6" xfId="11453"/>
    <cellStyle name="Percent 3 8 3 6" xfId="11454"/>
    <cellStyle name="Percent 3 8 3 6 2" xfId="11455"/>
    <cellStyle name="Percent 3 8 3 6 2 2" xfId="11456"/>
    <cellStyle name="Percent 3 8 3 6 2 3" xfId="11457"/>
    <cellStyle name="Percent 3 8 3 6 3" xfId="11458"/>
    <cellStyle name="Percent 3 8 3 6 3 2" xfId="11459"/>
    <cellStyle name="Percent 3 8 3 6 3 3" xfId="11460"/>
    <cellStyle name="Percent 3 8 3 6 4" xfId="11461"/>
    <cellStyle name="Percent 3 8 3 6 5" xfId="11462"/>
    <cellStyle name="Percent 3 8 3 7" xfId="11463"/>
    <cellStyle name="Percent 3 8 3 7 2" xfId="11464"/>
    <cellStyle name="Percent 3 8 3 7 3" xfId="11465"/>
    <cellStyle name="Percent 3 8 3 8" xfId="11466"/>
    <cellStyle name="Percent 3 8 3 8 2" xfId="11467"/>
    <cellStyle name="Percent 3 8 3 8 3" xfId="11468"/>
    <cellStyle name="Percent 3 8 3 9" xfId="11469"/>
    <cellStyle name="Percent 3 8 3 9 2" xfId="11470"/>
    <cellStyle name="Percent 3 8 3 9 3" xfId="11471"/>
    <cellStyle name="Percent 3 8 4" xfId="11472"/>
    <cellStyle name="Percent 3 8 4 10" xfId="11473"/>
    <cellStyle name="Percent 3 8 4 11" xfId="11474"/>
    <cellStyle name="Percent 3 8 4 12" xfId="11475"/>
    <cellStyle name="Percent 3 8 4 13" xfId="11476"/>
    <cellStyle name="Percent 3 8 4 14" xfId="11477"/>
    <cellStyle name="Percent 3 8 4 15" xfId="11478"/>
    <cellStyle name="Percent 3 8 4 2" xfId="11479"/>
    <cellStyle name="Percent 3 8 4 2 2" xfId="11480"/>
    <cellStyle name="Percent 3 8 4 2 2 2" xfId="11481"/>
    <cellStyle name="Percent 3 8 4 2 2 3" xfId="11482"/>
    <cellStyle name="Percent 3 8 4 2 3" xfId="11483"/>
    <cellStyle name="Percent 3 8 4 2 3 2" xfId="11484"/>
    <cellStyle name="Percent 3 8 4 2 3 3" xfId="11485"/>
    <cellStyle name="Percent 3 8 4 2 4" xfId="11486"/>
    <cellStyle name="Percent 3 8 4 2 5" xfId="11487"/>
    <cellStyle name="Percent 3 8 4 2 6" xfId="11488"/>
    <cellStyle name="Percent 3 8 4 3" xfId="11489"/>
    <cellStyle name="Percent 3 8 4 3 2" xfId="11490"/>
    <cellStyle name="Percent 3 8 4 3 2 2" xfId="11491"/>
    <cellStyle name="Percent 3 8 4 3 2 3" xfId="11492"/>
    <cellStyle name="Percent 3 8 4 3 3" xfId="11493"/>
    <cellStyle name="Percent 3 8 4 3 3 2" xfId="11494"/>
    <cellStyle name="Percent 3 8 4 3 3 3" xfId="11495"/>
    <cellStyle name="Percent 3 8 4 3 4" xfId="11496"/>
    <cellStyle name="Percent 3 8 4 3 5" xfId="11497"/>
    <cellStyle name="Percent 3 8 4 4" xfId="11498"/>
    <cellStyle name="Percent 3 8 4 4 2" xfId="11499"/>
    <cellStyle name="Percent 3 8 4 4 2 2" xfId="11500"/>
    <cellStyle name="Percent 3 8 4 4 2 3" xfId="11501"/>
    <cellStyle name="Percent 3 8 4 4 3" xfId="11502"/>
    <cellStyle name="Percent 3 8 4 4 3 2" xfId="11503"/>
    <cellStyle name="Percent 3 8 4 4 3 3" xfId="11504"/>
    <cellStyle name="Percent 3 8 4 4 4" xfId="11505"/>
    <cellStyle name="Percent 3 8 4 4 5" xfId="11506"/>
    <cellStyle name="Percent 3 8 4 5" xfId="11507"/>
    <cellStyle name="Percent 3 8 4 5 2" xfId="11508"/>
    <cellStyle name="Percent 3 8 4 5 2 2" xfId="11509"/>
    <cellStyle name="Percent 3 8 4 5 2 3" xfId="11510"/>
    <cellStyle name="Percent 3 8 4 5 3" xfId="11511"/>
    <cellStyle name="Percent 3 8 4 5 3 2" xfId="11512"/>
    <cellStyle name="Percent 3 8 4 5 3 3" xfId="11513"/>
    <cellStyle name="Percent 3 8 4 5 4" xfId="11514"/>
    <cellStyle name="Percent 3 8 4 5 4 2" xfId="11515"/>
    <cellStyle name="Percent 3 8 4 5 4 3" xfId="11516"/>
    <cellStyle name="Percent 3 8 4 5 5" xfId="11517"/>
    <cellStyle name="Percent 3 8 4 5 6" xfId="11518"/>
    <cellStyle name="Percent 3 8 4 6" xfId="11519"/>
    <cellStyle name="Percent 3 8 4 6 2" xfId="11520"/>
    <cellStyle name="Percent 3 8 4 6 2 2" xfId="11521"/>
    <cellStyle name="Percent 3 8 4 6 2 3" xfId="11522"/>
    <cellStyle name="Percent 3 8 4 6 3" xfId="11523"/>
    <cellStyle name="Percent 3 8 4 6 3 2" xfId="11524"/>
    <cellStyle name="Percent 3 8 4 6 3 3" xfId="11525"/>
    <cellStyle name="Percent 3 8 4 6 4" xfId="11526"/>
    <cellStyle name="Percent 3 8 4 6 5" xfId="11527"/>
    <cellStyle name="Percent 3 8 4 7" xfId="11528"/>
    <cellStyle name="Percent 3 8 4 7 2" xfId="11529"/>
    <cellStyle name="Percent 3 8 4 7 3" xfId="11530"/>
    <cellStyle name="Percent 3 8 4 8" xfId="11531"/>
    <cellStyle name="Percent 3 8 4 8 2" xfId="11532"/>
    <cellStyle name="Percent 3 8 4 8 3" xfId="11533"/>
    <cellStyle name="Percent 3 8 4 9" xfId="11534"/>
    <cellStyle name="Percent 3 8 4 9 2" xfId="11535"/>
    <cellStyle name="Percent 3 8 4 9 3" xfId="11536"/>
    <cellStyle name="Percent 3 8 5" xfId="11537"/>
    <cellStyle name="Percent 3 8 5 10" xfId="11538"/>
    <cellStyle name="Percent 3 8 5 11" xfId="11539"/>
    <cellStyle name="Percent 3 8 5 12" xfId="11540"/>
    <cellStyle name="Percent 3 8 5 13" xfId="11541"/>
    <cellStyle name="Percent 3 8 5 14" xfId="11542"/>
    <cellStyle name="Percent 3 8 5 15" xfId="11543"/>
    <cellStyle name="Percent 3 8 5 2" xfId="11544"/>
    <cellStyle name="Percent 3 8 5 2 2" xfId="11545"/>
    <cellStyle name="Percent 3 8 5 2 2 2" xfId="11546"/>
    <cellStyle name="Percent 3 8 5 2 2 3" xfId="11547"/>
    <cellStyle name="Percent 3 8 5 2 3" xfId="11548"/>
    <cellStyle name="Percent 3 8 5 2 3 2" xfId="11549"/>
    <cellStyle name="Percent 3 8 5 2 3 3" xfId="11550"/>
    <cellStyle name="Percent 3 8 5 2 4" xfId="11551"/>
    <cellStyle name="Percent 3 8 5 2 5" xfId="11552"/>
    <cellStyle name="Percent 3 8 5 2 6" xfId="11553"/>
    <cellStyle name="Percent 3 8 5 3" xfId="11554"/>
    <cellStyle name="Percent 3 8 5 3 2" xfId="11555"/>
    <cellStyle name="Percent 3 8 5 3 2 2" xfId="11556"/>
    <cellStyle name="Percent 3 8 5 3 2 3" xfId="11557"/>
    <cellStyle name="Percent 3 8 5 3 3" xfId="11558"/>
    <cellStyle name="Percent 3 8 5 3 3 2" xfId="11559"/>
    <cellStyle name="Percent 3 8 5 3 3 3" xfId="11560"/>
    <cellStyle name="Percent 3 8 5 3 4" xfId="11561"/>
    <cellStyle name="Percent 3 8 5 3 5" xfId="11562"/>
    <cellStyle name="Percent 3 8 5 4" xfId="11563"/>
    <cellStyle name="Percent 3 8 5 4 2" xfId="11564"/>
    <cellStyle name="Percent 3 8 5 4 2 2" xfId="11565"/>
    <cellStyle name="Percent 3 8 5 4 2 3" xfId="11566"/>
    <cellStyle name="Percent 3 8 5 4 3" xfId="11567"/>
    <cellStyle name="Percent 3 8 5 4 3 2" xfId="11568"/>
    <cellStyle name="Percent 3 8 5 4 3 3" xfId="11569"/>
    <cellStyle name="Percent 3 8 5 4 4" xfId="11570"/>
    <cellStyle name="Percent 3 8 5 4 5" xfId="11571"/>
    <cellStyle name="Percent 3 8 5 5" xfId="11572"/>
    <cellStyle name="Percent 3 8 5 5 2" xfId="11573"/>
    <cellStyle name="Percent 3 8 5 5 2 2" xfId="11574"/>
    <cellStyle name="Percent 3 8 5 5 2 3" xfId="11575"/>
    <cellStyle name="Percent 3 8 5 5 3" xfId="11576"/>
    <cellStyle name="Percent 3 8 5 5 3 2" xfId="11577"/>
    <cellStyle name="Percent 3 8 5 5 3 3" xfId="11578"/>
    <cellStyle name="Percent 3 8 5 5 4" xfId="11579"/>
    <cellStyle name="Percent 3 8 5 5 4 2" xfId="11580"/>
    <cellStyle name="Percent 3 8 5 5 4 3" xfId="11581"/>
    <cellStyle name="Percent 3 8 5 5 5" xfId="11582"/>
    <cellStyle name="Percent 3 8 5 5 6" xfId="11583"/>
    <cellStyle name="Percent 3 8 5 6" xfId="11584"/>
    <cellStyle name="Percent 3 8 5 6 2" xfId="11585"/>
    <cellStyle name="Percent 3 8 5 6 2 2" xfId="11586"/>
    <cellStyle name="Percent 3 8 5 6 2 3" xfId="11587"/>
    <cellStyle name="Percent 3 8 5 6 3" xfId="11588"/>
    <cellStyle name="Percent 3 8 5 6 3 2" xfId="11589"/>
    <cellStyle name="Percent 3 8 5 6 3 3" xfId="11590"/>
    <cellStyle name="Percent 3 8 5 6 4" xfId="11591"/>
    <cellStyle name="Percent 3 8 5 6 5" xfId="11592"/>
    <cellStyle name="Percent 3 8 5 7" xfId="11593"/>
    <cellStyle name="Percent 3 8 5 7 2" xfId="11594"/>
    <cellStyle name="Percent 3 8 5 7 3" xfId="11595"/>
    <cellStyle name="Percent 3 8 5 8" xfId="11596"/>
    <cellStyle name="Percent 3 8 5 8 2" xfId="11597"/>
    <cellStyle name="Percent 3 8 5 8 3" xfId="11598"/>
    <cellStyle name="Percent 3 8 5 9" xfId="11599"/>
    <cellStyle name="Percent 3 8 5 9 2" xfId="11600"/>
    <cellStyle name="Percent 3 8 5 9 3" xfId="11601"/>
    <cellStyle name="Percent 3 8 6" xfId="11602"/>
    <cellStyle name="Percent 3 8 6 10" xfId="11603"/>
    <cellStyle name="Percent 3 8 6 11" xfId="11604"/>
    <cellStyle name="Percent 3 8 6 12" xfId="11605"/>
    <cellStyle name="Percent 3 8 6 13" xfId="11606"/>
    <cellStyle name="Percent 3 8 6 14" xfId="11607"/>
    <cellStyle name="Percent 3 8 6 15" xfId="11608"/>
    <cellStyle name="Percent 3 8 6 2" xfId="11609"/>
    <cellStyle name="Percent 3 8 6 2 2" xfId="11610"/>
    <cellStyle name="Percent 3 8 6 2 2 2" xfId="11611"/>
    <cellStyle name="Percent 3 8 6 2 2 3" xfId="11612"/>
    <cellStyle name="Percent 3 8 6 2 3" xfId="11613"/>
    <cellStyle name="Percent 3 8 6 2 3 2" xfId="11614"/>
    <cellStyle name="Percent 3 8 6 2 3 3" xfId="11615"/>
    <cellStyle name="Percent 3 8 6 2 4" xfId="11616"/>
    <cellStyle name="Percent 3 8 6 2 5" xfId="11617"/>
    <cellStyle name="Percent 3 8 6 2 6" xfId="11618"/>
    <cellStyle name="Percent 3 8 6 3" xfId="11619"/>
    <cellStyle name="Percent 3 8 6 3 2" xfId="11620"/>
    <cellStyle name="Percent 3 8 6 3 2 2" xfId="11621"/>
    <cellStyle name="Percent 3 8 6 3 2 3" xfId="11622"/>
    <cellStyle name="Percent 3 8 6 3 3" xfId="11623"/>
    <cellStyle name="Percent 3 8 6 3 3 2" xfId="11624"/>
    <cellStyle name="Percent 3 8 6 3 3 3" xfId="11625"/>
    <cellStyle name="Percent 3 8 6 3 4" xfId="11626"/>
    <cellStyle name="Percent 3 8 6 3 5" xfId="11627"/>
    <cellStyle name="Percent 3 8 6 4" xfId="11628"/>
    <cellStyle name="Percent 3 8 6 4 2" xfId="11629"/>
    <cellStyle name="Percent 3 8 6 4 2 2" xfId="11630"/>
    <cellStyle name="Percent 3 8 6 4 2 3" xfId="11631"/>
    <cellStyle name="Percent 3 8 6 4 3" xfId="11632"/>
    <cellStyle name="Percent 3 8 6 4 3 2" xfId="11633"/>
    <cellStyle name="Percent 3 8 6 4 3 3" xfId="11634"/>
    <cellStyle name="Percent 3 8 6 4 4" xfId="11635"/>
    <cellStyle name="Percent 3 8 6 4 5" xfId="11636"/>
    <cellStyle name="Percent 3 8 6 5" xfId="11637"/>
    <cellStyle name="Percent 3 8 6 5 2" xfId="11638"/>
    <cellStyle name="Percent 3 8 6 5 2 2" xfId="11639"/>
    <cellStyle name="Percent 3 8 6 5 2 3" xfId="11640"/>
    <cellStyle name="Percent 3 8 6 5 3" xfId="11641"/>
    <cellStyle name="Percent 3 8 6 5 3 2" xfId="11642"/>
    <cellStyle name="Percent 3 8 6 5 3 3" xfId="11643"/>
    <cellStyle name="Percent 3 8 6 5 4" xfId="11644"/>
    <cellStyle name="Percent 3 8 6 5 4 2" xfId="11645"/>
    <cellStyle name="Percent 3 8 6 5 4 3" xfId="11646"/>
    <cellStyle name="Percent 3 8 6 5 5" xfId="11647"/>
    <cellStyle name="Percent 3 8 6 5 6" xfId="11648"/>
    <cellStyle name="Percent 3 8 6 6" xfId="11649"/>
    <cellStyle name="Percent 3 8 6 6 2" xfId="11650"/>
    <cellStyle name="Percent 3 8 6 6 2 2" xfId="11651"/>
    <cellStyle name="Percent 3 8 6 6 2 3" xfId="11652"/>
    <cellStyle name="Percent 3 8 6 6 3" xfId="11653"/>
    <cellStyle name="Percent 3 8 6 6 3 2" xfId="11654"/>
    <cellStyle name="Percent 3 8 6 6 3 3" xfId="11655"/>
    <cellStyle name="Percent 3 8 6 6 4" xfId="11656"/>
    <cellStyle name="Percent 3 8 6 6 5" xfId="11657"/>
    <cellStyle name="Percent 3 8 6 7" xfId="11658"/>
    <cellStyle name="Percent 3 8 6 7 2" xfId="11659"/>
    <cellStyle name="Percent 3 8 6 7 3" xfId="11660"/>
    <cellStyle name="Percent 3 8 6 8" xfId="11661"/>
    <cellStyle name="Percent 3 8 6 8 2" xfId="11662"/>
    <cellStyle name="Percent 3 8 6 8 3" xfId="11663"/>
    <cellStyle name="Percent 3 8 6 9" xfId="11664"/>
    <cellStyle name="Percent 3 8 6 9 2" xfId="11665"/>
    <cellStyle name="Percent 3 8 6 9 3" xfId="11666"/>
    <cellStyle name="Percent 3 8 7" xfId="11667"/>
    <cellStyle name="Percent 3 8 7 10" xfId="11668"/>
    <cellStyle name="Percent 3 8 7 11" xfId="11669"/>
    <cellStyle name="Percent 3 8 7 12" xfId="11670"/>
    <cellStyle name="Percent 3 8 7 13" xfId="11671"/>
    <cellStyle name="Percent 3 8 7 14" xfId="11672"/>
    <cellStyle name="Percent 3 8 7 15" xfId="11673"/>
    <cellStyle name="Percent 3 8 7 2" xfId="11674"/>
    <cellStyle name="Percent 3 8 7 2 2" xfId="11675"/>
    <cellStyle name="Percent 3 8 7 2 2 2" xfId="11676"/>
    <cellStyle name="Percent 3 8 7 2 2 3" xfId="11677"/>
    <cellStyle name="Percent 3 8 7 2 3" xfId="11678"/>
    <cellStyle name="Percent 3 8 7 2 3 2" xfId="11679"/>
    <cellStyle name="Percent 3 8 7 2 3 3" xfId="11680"/>
    <cellStyle name="Percent 3 8 7 2 4" xfId="11681"/>
    <cellStyle name="Percent 3 8 7 2 5" xfId="11682"/>
    <cellStyle name="Percent 3 8 7 2 6" xfId="11683"/>
    <cellStyle name="Percent 3 8 7 3" xfId="11684"/>
    <cellStyle name="Percent 3 8 7 3 2" xfId="11685"/>
    <cellStyle name="Percent 3 8 7 3 2 2" xfId="11686"/>
    <cellStyle name="Percent 3 8 7 3 2 3" xfId="11687"/>
    <cellStyle name="Percent 3 8 7 3 3" xfId="11688"/>
    <cellStyle name="Percent 3 8 7 3 3 2" xfId="11689"/>
    <cellStyle name="Percent 3 8 7 3 3 3" xfId="11690"/>
    <cellStyle name="Percent 3 8 7 3 4" xfId="11691"/>
    <cellStyle name="Percent 3 8 7 3 5" xfId="11692"/>
    <cellStyle name="Percent 3 8 7 4" xfId="11693"/>
    <cellStyle name="Percent 3 8 7 4 2" xfId="11694"/>
    <cellStyle name="Percent 3 8 7 4 2 2" xfId="11695"/>
    <cellStyle name="Percent 3 8 7 4 2 3" xfId="11696"/>
    <cellStyle name="Percent 3 8 7 4 3" xfId="11697"/>
    <cellStyle name="Percent 3 8 7 4 3 2" xfId="11698"/>
    <cellStyle name="Percent 3 8 7 4 3 3" xfId="11699"/>
    <cellStyle name="Percent 3 8 7 4 4" xfId="11700"/>
    <cellStyle name="Percent 3 8 7 4 5" xfId="11701"/>
    <cellStyle name="Percent 3 8 7 5" xfId="11702"/>
    <cellStyle name="Percent 3 8 7 5 2" xfId="11703"/>
    <cellStyle name="Percent 3 8 7 5 2 2" xfId="11704"/>
    <cellStyle name="Percent 3 8 7 5 2 3" xfId="11705"/>
    <cellStyle name="Percent 3 8 7 5 3" xfId="11706"/>
    <cellStyle name="Percent 3 8 7 5 3 2" xfId="11707"/>
    <cellStyle name="Percent 3 8 7 5 3 3" xfId="11708"/>
    <cellStyle name="Percent 3 8 7 5 4" xfId="11709"/>
    <cellStyle name="Percent 3 8 7 5 4 2" xfId="11710"/>
    <cellStyle name="Percent 3 8 7 5 4 3" xfId="11711"/>
    <cellStyle name="Percent 3 8 7 5 5" xfId="11712"/>
    <cellStyle name="Percent 3 8 7 5 6" xfId="11713"/>
    <cellStyle name="Percent 3 8 7 6" xfId="11714"/>
    <cellStyle name="Percent 3 8 7 6 2" xfId="11715"/>
    <cellStyle name="Percent 3 8 7 6 2 2" xfId="11716"/>
    <cellStyle name="Percent 3 8 7 6 2 3" xfId="11717"/>
    <cellStyle name="Percent 3 8 7 6 3" xfId="11718"/>
    <cellStyle name="Percent 3 8 7 6 3 2" xfId="11719"/>
    <cellStyle name="Percent 3 8 7 6 3 3" xfId="11720"/>
    <cellStyle name="Percent 3 8 7 6 4" xfId="11721"/>
    <cellStyle name="Percent 3 8 7 6 5" xfId="11722"/>
    <cellStyle name="Percent 3 8 7 7" xfId="11723"/>
    <cellStyle name="Percent 3 8 7 7 2" xfId="11724"/>
    <cellStyle name="Percent 3 8 7 7 3" xfId="11725"/>
    <cellStyle name="Percent 3 8 7 8" xfId="11726"/>
    <cellStyle name="Percent 3 8 7 8 2" xfId="11727"/>
    <cellStyle name="Percent 3 8 7 8 3" xfId="11728"/>
    <cellStyle name="Percent 3 8 7 9" xfId="11729"/>
    <cellStyle name="Percent 3 8 7 9 2" xfId="11730"/>
    <cellStyle name="Percent 3 8 7 9 3" xfId="11731"/>
    <cellStyle name="Percent 3 8 8" xfId="11732"/>
    <cellStyle name="Percent 3 8 8 10" xfId="11733"/>
    <cellStyle name="Percent 3 8 8 11" xfId="11734"/>
    <cellStyle name="Percent 3 8 8 12" xfId="11735"/>
    <cellStyle name="Percent 3 8 8 13" xfId="11736"/>
    <cellStyle name="Percent 3 8 8 14" xfId="11737"/>
    <cellStyle name="Percent 3 8 8 15" xfId="11738"/>
    <cellStyle name="Percent 3 8 8 2" xfId="11739"/>
    <cellStyle name="Percent 3 8 8 2 2" xfId="11740"/>
    <cellStyle name="Percent 3 8 8 2 2 2" xfId="11741"/>
    <cellStyle name="Percent 3 8 8 2 2 3" xfId="11742"/>
    <cellStyle name="Percent 3 8 8 2 3" xfId="11743"/>
    <cellStyle name="Percent 3 8 8 2 3 2" xfId="11744"/>
    <cellStyle name="Percent 3 8 8 2 3 3" xfId="11745"/>
    <cellStyle name="Percent 3 8 8 2 4" xfId="11746"/>
    <cellStyle name="Percent 3 8 8 2 5" xfId="11747"/>
    <cellStyle name="Percent 3 8 8 2 6" xfId="11748"/>
    <cellStyle name="Percent 3 8 8 3" xfId="11749"/>
    <cellStyle name="Percent 3 8 8 3 2" xfId="11750"/>
    <cellStyle name="Percent 3 8 8 3 2 2" xfId="11751"/>
    <cellStyle name="Percent 3 8 8 3 2 3" xfId="11752"/>
    <cellStyle name="Percent 3 8 8 3 3" xfId="11753"/>
    <cellStyle name="Percent 3 8 8 3 3 2" xfId="11754"/>
    <cellStyle name="Percent 3 8 8 3 3 3" xfId="11755"/>
    <cellStyle name="Percent 3 8 8 3 4" xfId="11756"/>
    <cellStyle name="Percent 3 8 8 3 5" xfId="11757"/>
    <cellStyle name="Percent 3 8 8 4" xfId="11758"/>
    <cellStyle name="Percent 3 8 8 4 2" xfId="11759"/>
    <cellStyle name="Percent 3 8 8 4 2 2" xfId="11760"/>
    <cellStyle name="Percent 3 8 8 4 2 3" xfId="11761"/>
    <cellStyle name="Percent 3 8 8 4 3" xfId="11762"/>
    <cellStyle name="Percent 3 8 8 4 3 2" xfId="11763"/>
    <cellStyle name="Percent 3 8 8 4 3 3" xfId="11764"/>
    <cellStyle name="Percent 3 8 8 4 4" xfId="11765"/>
    <cellStyle name="Percent 3 8 8 4 5" xfId="11766"/>
    <cellStyle name="Percent 3 8 8 5" xfId="11767"/>
    <cellStyle name="Percent 3 8 8 5 2" xfId="11768"/>
    <cellStyle name="Percent 3 8 8 5 2 2" xfId="11769"/>
    <cellStyle name="Percent 3 8 8 5 2 3" xfId="11770"/>
    <cellStyle name="Percent 3 8 8 5 3" xfId="11771"/>
    <cellStyle name="Percent 3 8 8 5 3 2" xfId="11772"/>
    <cellStyle name="Percent 3 8 8 5 3 3" xfId="11773"/>
    <cellStyle name="Percent 3 8 8 5 4" xfId="11774"/>
    <cellStyle name="Percent 3 8 8 5 4 2" xfId="11775"/>
    <cellStyle name="Percent 3 8 8 5 4 3" xfId="11776"/>
    <cellStyle name="Percent 3 8 8 5 5" xfId="11777"/>
    <cellStyle name="Percent 3 8 8 5 6" xfId="11778"/>
    <cellStyle name="Percent 3 8 8 6" xfId="11779"/>
    <cellStyle name="Percent 3 8 8 6 2" xfId="11780"/>
    <cellStyle name="Percent 3 8 8 6 2 2" xfId="11781"/>
    <cellStyle name="Percent 3 8 8 6 2 3" xfId="11782"/>
    <cellStyle name="Percent 3 8 8 6 3" xfId="11783"/>
    <cellStyle name="Percent 3 8 8 6 3 2" xfId="11784"/>
    <cellStyle name="Percent 3 8 8 6 3 3" xfId="11785"/>
    <cellStyle name="Percent 3 8 8 6 4" xfId="11786"/>
    <cellStyle name="Percent 3 8 8 6 5" xfId="11787"/>
    <cellStyle name="Percent 3 8 8 7" xfId="11788"/>
    <cellStyle name="Percent 3 8 8 7 2" xfId="11789"/>
    <cellStyle name="Percent 3 8 8 7 3" xfId="11790"/>
    <cellStyle name="Percent 3 8 8 8" xfId="11791"/>
    <cellStyle name="Percent 3 8 8 8 2" xfId="11792"/>
    <cellStyle name="Percent 3 8 8 8 3" xfId="11793"/>
    <cellStyle name="Percent 3 8 8 9" xfId="11794"/>
    <cellStyle name="Percent 3 8 8 9 2" xfId="11795"/>
    <cellStyle name="Percent 3 8 8 9 3" xfId="11796"/>
    <cellStyle name="Percent 3 8 9" xfId="11797"/>
    <cellStyle name="Percent 3 8 9 10" xfId="11798"/>
    <cellStyle name="Percent 3 8 9 11" xfId="11799"/>
    <cellStyle name="Percent 3 8 9 12" xfId="11800"/>
    <cellStyle name="Percent 3 8 9 13" xfId="11801"/>
    <cellStyle name="Percent 3 8 9 14" xfId="11802"/>
    <cellStyle name="Percent 3 8 9 15" xfId="11803"/>
    <cellStyle name="Percent 3 8 9 2" xfId="11804"/>
    <cellStyle name="Percent 3 8 9 2 2" xfId="11805"/>
    <cellStyle name="Percent 3 8 9 2 2 2" xfId="11806"/>
    <cellStyle name="Percent 3 8 9 2 2 3" xfId="11807"/>
    <cellStyle name="Percent 3 8 9 2 3" xfId="11808"/>
    <cellStyle name="Percent 3 8 9 2 3 2" xfId="11809"/>
    <cellStyle name="Percent 3 8 9 2 3 3" xfId="11810"/>
    <cellStyle name="Percent 3 8 9 2 4" xfId="11811"/>
    <cellStyle name="Percent 3 8 9 2 5" xfId="11812"/>
    <cellStyle name="Percent 3 8 9 2 6" xfId="11813"/>
    <cellStyle name="Percent 3 8 9 3" xfId="11814"/>
    <cellStyle name="Percent 3 8 9 3 2" xfId="11815"/>
    <cellStyle name="Percent 3 8 9 3 2 2" xfId="11816"/>
    <cellStyle name="Percent 3 8 9 3 2 3" xfId="11817"/>
    <cellStyle name="Percent 3 8 9 3 3" xfId="11818"/>
    <cellStyle name="Percent 3 8 9 3 3 2" xfId="11819"/>
    <cellStyle name="Percent 3 8 9 3 3 3" xfId="11820"/>
    <cellStyle name="Percent 3 8 9 3 4" xfId="11821"/>
    <cellStyle name="Percent 3 8 9 3 5" xfId="11822"/>
    <cellStyle name="Percent 3 8 9 4" xfId="11823"/>
    <cellStyle name="Percent 3 8 9 4 2" xfId="11824"/>
    <cellStyle name="Percent 3 8 9 4 2 2" xfId="11825"/>
    <cellStyle name="Percent 3 8 9 4 2 3" xfId="11826"/>
    <cellStyle name="Percent 3 8 9 4 3" xfId="11827"/>
    <cellStyle name="Percent 3 8 9 4 3 2" xfId="11828"/>
    <cellStyle name="Percent 3 8 9 4 3 3" xfId="11829"/>
    <cellStyle name="Percent 3 8 9 4 4" xfId="11830"/>
    <cellStyle name="Percent 3 8 9 4 5" xfId="11831"/>
    <cellStyle name="Percent 3 8 9 5" xfId="11832"/>
    <cellStyle name="Percent 3 8 9 5 2" xfId="11833"/>
    <cellStyle name="Percent 3 8 9 5 2 2" xfId="11834"/>
    <cellStyle name="Percent 3 8 9 5 2 3" xfId="11835"/>
    <cellStyle name="Percent 3 8 9 5 3" xfId="11836"/>
    <cellStyle name="Percent 3 8 9 5 3 2" xfId="11837"/>
    <cellStyle name="Percent 3 8 9 5 3 3" xfId="11838"/>
    <cellStyle name="Percent 3 8 9 5 4" xfId="11839"/>
    <cellStyle name="Percent 3 8 9 5 4 2" xfId="11840"/>
    <cellStyle name="Percent 3 8 9 5 4 3" xfId="11841"/>
    <cellStyle name="Percent 3 8 9 5 5" xfId="11842"/>
    <cellStyle name="Percent 3 8 9 5 6" xfId="11843"/>
    <cellStyle name="Percent 3 8 9 6" xfId="11844"/>
    <cellStyle name="Percent 3 8 9 6 2" xfId="11845"/>
    <cellStyle name="Percent 3 8 9 6 2 2" xfId="11846"/>
    <cellStyle name="Percent 3 8 9 6 2 3" xfId="11847"/>
    <cellStyle name="Percent 3 8 9 6 3" xfId="11848"/>
    <cellStyle name="Percent 3 8 9 6 3 2" xfId="11849"/>
    <cellStyle name="Percent 3 8 9 6 3 3" xfId="11850"/>
    <cellStyle name="Percent 3 8 9 6 4" xfId="11851"/>
    <cellStyle name="Percent 3 8 9 6 5" xfId="11852"/>
    <cellStyle name="Percent 3 8 9 7" xfId="11853"/>
    <cellStyle name="Percent 3 8 9 7 2" xfId="11854"/>
    <cellStyle name="Percent 3 8 9 7 3" xfId="11855"/>
    <cellStyle name="Percent 3 8 9 8" xfId="11856"/>
    <cellStyle name="Percent 3 8 9 8 2" xfId="11857"/>
    <cellStyle name="Percent 3 8 9 8 3" xfId="11858"/>
    <cellStyle name="Percent 3 8 9 9" xfId="11859"/>
    <cellStyle name="Percent 3 8 9 9 2" xfId="11860"/>
    <cellStyle name="Percent 3 8 9 9 3" xfId="11861"/>
    <cellStyle name="Percent 3 9" xfId="11862"/>
    <cellStyle name="Percent 3 9 10" xfId="11863"/>
    <cellStyle name="Percent 3 9 10 10" xfId="11864"/>
    <cellStyle name="Percent 3 9 10 11" xfId="11865"/>
    <cellStyle name="Percent 3 9 10 12" xfId="11866"/>
    <cellStyle name="Percent 3 9 10 13" xfId="11867"/>
    <cellStyle name="Percent 3 9 10 14" xfId="11868"/>
    <cellStyle name="Percent 3 9 10 15" xfId="11869"/>
    <cellStyle name="Percent 3 9 10 2" xfId="11870"/>
    <cellStyle name="Percent 3 9 10 2 2" xfId="11871"/>
    <cellStyle name="Percent 3 9 10 2 2 2" xfId="11872"/>
    <cellStyle name="Percent 3 9 10 2 2 3" xfId="11873"/>
    <cellStyle name="Percent 3 9 10 2 3" xfId="11874"/>
    <cellStyle name="Percent 3 9 10 2 3 2" xfId="11875"/>
    <cellStyle name="Percent 3 9 10 2 3 3" xfId="11876"/>
    <cellStyle name="Percent 3 9 10 2 4" xfId="11877"/>
    <cellStyle name="Percent 3 9 10 2 5" xfId="11878"/>
    <cellStyle name="Percent 3 9 10 2 6" xfId="11879"/>
    <cellStyle name="Percent 3 9 10 3" xfId="11880"/>
    <cellStyle name="Percent 3 9 10 3 2" xfId="11881"/>
    <cellStyle name="Percent 3 9 10 3 2 2" xfId="11882"/>
    <cellStyle name="Percent 3 9 10 3 2 3" xfId="11883"/>
    <cellStyle name="Percent 3 9 10 3 3" xfId="11884"/>
    <cellStyle name="Percent 3 9 10 3 3 2" xfId="11885"/>
    <cellStyle name="Percent 3 9 10 3 3 3" xfId="11886"/>
    <cellStyle name="Percent 3 9 10 3 4" xfId="11887"/>
    <cellStyle name="Percent 3 9 10 3 5" xfId="11888"/>
    <cellStyle name="Percent 3 9 10 4" xfId="11889"/>
    <cellStyle name="Percent 3 9 10 4 2" xfId="11890"/>
    <cellStyle name="Percent 3 9 10 4 2 2" xfId="11891"/>
    <cellStyle name="Percent 3 9 10 4 2 3" xfId="11892"/>
    <cellStyle name="Percent 3 9 10 4 3" xfId="11893"/>
    <cellStyle name="Percent 3 9 10 4 3 2" xfId="11894"/>
    <cellStyle name="Percent 3 9 10 4 3 3" xfId="11895"/>
    <cellStyle name="Percent 3 9 10 4 4" xfId="11896"/>
    <cellStyle name="Percent 3 9 10 4 5" xfId="11897"/>
    <cellStyle name="Percent 3 9 10 5" xfId="11898"/>
    <cellStyle name="Percent 3 9 10 5 2" xfId="11899"/>
    <cellStyle name="Percent 3 9 10 5 2 2" xfId="11900"/>
    <cellStyle name="Percent 3 9 10 5 2 3" xfId="11901"/>
    <cellStyle name="Percent 3 9 10 5 3" xfId="11902"/>
    <cellStyle name="Percent 3 9 10 5 3 2" xfId="11903"/>
    <cellStyle name="Percent 3 9 10 5 3 3" xfId="11904"/>
    <cellStyle name="Percent 3 9 10 5 4" xfId="11905"/>
    <cellStyle name="Percent 3 9 10 5 4 2" xfId="11906"/>
    <cellStyle name="Percent 3 9 10 5 4 3" xfId="11907"/>
    <cellStyle name="Percent 3 9 10 5 5" xfId="11908"/>
    <cellStyle name="Percent 3 9 10 5 6" xfId="11909"/>
    <cellStyle name="Percent 3 9 10 6" xfId="11910"/>
    <cellStyle name="Percent 3 9 10 6 2" xfId="11911"/>
    <cellStyle name="Percent 3 9 10 6 2 2" xfId="11912"/>
    <cellStyle name="Percent 3 9 10 6 2 3" xfId="11913"/>
    <cellStyle name="Percent 3 9 10 6 3" xfId="11914"/>
    <cellStyle name="Percent 3 9 10 6 3 2" xfId="11915"/>
    <cellStyle name="Percent 3 9 10 6 3 3" xfId="11916"/>
    <cellStyle name="Percent 3 9 10 6 4" xfId="11917"/>
    <cellStyle name="Percent 3 9 10 6 5" xfId="11918"/>
    <cellStyle name="Percent 3 9 10 7" xfId="11919"/>
    <cellStyle name="Percent 3 9 10 7 2" xfId="11920"/>
    <cellStyle name="Percent 3 9 10 7 3" xfId="11921"/>
    <cellStyle name="Percent 3 9 10 8" xfId="11922"/>
    <cellStyle name="Percent 3 9 10 8 2" xfId="11923"/>
    <cellStyle name="Percent 3 9 10 8 3" xfId="11924"/>
    <cellStyle name="Percent 3 9 10 9" xfId="11925"/>
    <cellStyle name="Percent 3 9 10 9 2" xfId="11926"/>
    <cellStyle name="Percent 3 9 10 9 3" xfId="11927"/>
    <cellStyle name="Percent 3 9 11" xfId="11928"/>
    <cellStyle name="Percent 3 9 11 10" xfId="11929"/>
    <cellStyle name="Percent 3 9 11 11" xfId="11930"/>
    <cellStyle name="Percent 3 9 11 12" xfId="11931"/>
    <cellStyle name="Percent 3 9 11 13" xfId="11932"/>
    <cellStyle name="Percent 3 9 11 14" xfId="11933"/>
    <cellStyle name="Percent 3 9 11 15" xfId="11934"/>
    <cellStyle name="Percent 3 9 11 2" xfId="11935"/>
    <cellStyle name="Percent 3 9 11 2 2" xfId="11936"/>
    <cellStyle name="Percent 3 9 11 2 2 2" xfId="11937"/>
    <cellStyle name="Percent 3 9 11 2 2 3" xfId="11938"/>
    <cellStyle name="Percent 3 9 11 2 3" xfId="11939"/>
    <cellStyle name="Percent 3 9 11 2 3 2" xfId="11940"/>
    <cellStyle name="Percent 3 9 11 2 3 3" xfId="11941"/>
    <cellStyle name="Percent 3 9 11 2 4" xfId="11942"/>
    <cellStyle name="Percent 3 9 11 2 5" xfId="11943"/>
    <cellStyle name="Percent 3 9 11 2 6" xfId="11944"/>
    <cellStyle name="Percent 3 9 11 3" xfId="11945"/>
    <cellStyle name="Percent 3 9 11 3 2" xfId="11946"/>
    <cellStyle name="Percent 3 9 11 3 2 2" xfId="11947"/>
    <cellStyle name="Percent 3 9 11 3 2 3" xfId="11948"/>
    <cellStyle name="Percent 3 9 11 3 3" xfId="11949"/>
    <cellStyle name="Percent 3 9 11 3 3 2" xfId="11950"/>
    <cellStyle name="Percent 3 9 11 3 3 3" xfId="11951"/>
    <cellStyle name="Percent 3 9 11 3 4" xfId="11952"/>
    <cellStyle name="Percent 3 9 11 3 5" xfId="11953"/>
    <cellStyle name="Percent 3 9 11 4" xfId="11954"/>
    <cellStyle name="Percent 3 9 11 4 2" xfId="11955"/>
    <cellStyle name="Percent 3 9 11 4 2 2" xfId="11956"/>
    <cellStyle name="Percent 3 9 11 4 2 3" xfId="11957"/>
    <cellStyle name="Percent 3 9 11 4 3" xfId="11958"/>
    <cellStyle name="Percent 3 9 11 4 3 2" xfId="11959"/>
    <cellStyle name="Percent 3 9 11 4 3 3" xfId="11960"/>
    <cellStyle name="Percent 3 9 11 4 4" xfId="11961"/>
    <cellStyle name="Percent 3 9 11 4 5" xfId="11962"/>
    <cellStyle name="Percent 3 9 11 5" xfId="11963"/>
    <cellStyle name="Percent 3 9 11 5 2" xfId="11964"/>
    <cellStyle name="Percent 3 9 11 5 2 2" xfId="11965"/>
    <cellStyle name="Percent 3 9 11 5 2 3" xfId="11966"/>
    <cellStyle name="Percent 3 9 11 5 3" xfId="11967"/>
    <cellStyle name="Percent 3 9 11 5 3 2" xfId="11968"/>
    <cellStyle name="Percent 3 9 11 5 3 3" xfId="11969"/>
    <cellStyle name="Percent 3 9 11 5 4" xfId="11970"/>
    <cellStyle name="Percent 3 9 11 5 4 2" xfId="11971"/>
    <cellStyle name="Percent 3 9 11 5 4 3" xfId="11972"/>
    <cellStyle name="Percent 3 9 11 5 5" xfId="11973"/>
    <cellStyle name="Percent 3 9 11 5 6" xfId="11974"/>
    <cellStyle name="Percent 3 9 11 6" xfId="11975"/>
    <cellStyle name="Percent 3 9 11 6 2" xfId="11976"/>
    <cellStyle name="Percent 3 9 11 6 2 2" xfId="11977"/>
    <cellStyle name="Percent 3 9 11 6 2 3" xfId="11978"/>
    <cellStyle name="Percent 3 9 11 6 3" xfId="11979"/>
    <cellStyle name="Percent 3 9 11 6 3 2" xfId="11980"/>
    <cellStyle name="Percent 3 9 11 6 3 3" xfId="11981"/>
    <cellStyle name="Percent 3 9 11 6 4" xfId="11982"/>
    <cellStyle name="Percent 3 9 11 6 5" xfId="11983"/>
    <cellStyle name="Percent 3 9 11 7" xfId="11984"/>
    <cellStyle name="Percent 3 9 11 7 2" xfId="11985"/>
    <cellStyle name="Percent 3 9 11 7 3" xfId="11986"/>
    <cellStyle name="Percent 3 9 11 8" xfId="11987"/>
    <cellStyle name="Percent 3 9 11 8 2" xfId="11988"/>
    <cellStyle name="Percent 3 9 11 8 3" xfId="11989"/>
    <cellStyle name="Percent 3 9 11 9" xfId="11990"/>
    <cellStyle name="Percent 3 9 11 9 2" xfId="11991"/>
    <cellStyle name="Percent 3 9 11 9 3" xfId="11992"/>
    <cellStyle name="Percent 3 9 12" xfId="11993"/>
    <cellStyle name="Percent 3 9 12 10" xfId="11994"/>
    <cellStyle name="Percent 3 9 12 11" xfId="11995"/>
    <cellStyle name="Percent 3 9 12 12" xfId="11996"/>
    <cellStyle name="Percent 3 9 12 13" xfId="11997"/>
    <cellStyle name="Percent 3 9 12 14" xfId="11998"/>
    <cellStyle name="Percent 3 9 12 15" xfId="11999"/>
    <cellStyle name="Percent 3 9 12 2" xfId="12000"/>
    <cellStyle name="Percent 3 9 12 2 2" xfId="12001"/>
    <cellStyle name="Percent 3 9 12 2 2 2" xfId="12002"/>
    <cellStyle name="Percent 3 9 12 2 2 3" xfId="12003"/>
    <cellStyle name="Percent 3 9 12 2 3" xfId="12004"/>
    <cellStyle name="Percent 3 9 12 2 3 2" xfId="12005"/>
    <cellStyle name="Percent 3 9 12 2 3 3" xfId="12006"/>
    <cellStyle name="Percent 3 9 12 2 4" xfId="12007"/>
    <cellStyle name="Percent 3 9 12 2 5" xfId="12008"/>
    <cellStyle name="Percent 3 9 12 2 6" xfId="12009"/>
    <cellStyle name="Percent 3 9 12 3" xfId="12010"/>
    <cellStyle name="Percent 3 9 12 3 2" xfId="12011"/>
    <cellStyle name="Percent 3 9 12 3 2 2" xfId="12012"/>
    <cellStyle name="Percent 3 9 12 3 2 3" xfId="12013"/>
    <cellStyle name="Percent 3 9 12 3 3" xfId="12014"/>
    <cellStyle name="Percent 3 9 12 3 3 2" xfId="12015"/>
    <cellStyle name="Percent 3 9 12 3 3 3" xfId="12016"/>
    <cellStyle name="Percent 3 9 12 3 4" xfId="12017"/>
    <cellStyle name="Percent 3 9 12 3 5" xfId="12018"/>
    <cellStyle name="Percent 3 9 12 4" xfId="12019"/>
    <cellStyle name="Percent 3 9 12 4 2" xfId="12020"/>
    <cellStyle name="Percent 3 9 12 4 2 2" xfId="12021"/>
    <cellStyle name="Percent 3 9 12 4 2 3" xfId="12022"/>
    <cellStyle name="Percent 3 9 12 4 3" xfId="12023"/>
    <cellStyle name="Percent 3 9 12 4 3 2" xfId="12024"/>
    <cellStyle name="Percent 3 9 12 4 3 3" xfId="12025"/>
    <cellStyle name="Percent 3 9 12 4 4" xfId="12026"/>
    <cellStyle name="Percent 3 9 12 4 5" xfId="12027"/>
    <cellStyle name="Percent 3 9 12 5" xfId="12028"/>
    <cellStyle name="Percent 3 9 12 5 2" xfId="12029"/>
    <cellStyle name="Percent 3 9 12 5 2 2" xfId="12030"/>
    <cellStyle name="Percent 3 9 12 5 2 3" xfId="12031"/>
    <cellStyle name="Percent 3 9 12 5 3" xfId="12032"/>
    <cellStyle name="Percent 3 9 12 5 3 2" xfId="12033"/>
    <cellStyle name="Percent 3 9 12 5 3 3" xfId="12034"/>
    <cellStyle name="Percent 3 9 12 5 4" xfId="12035"/>
    <cellStyle name="Percent 3 9 12 5 4 2" xfId="12036"/>
    <cellStyle name="Percent 3 9 12 5 4 3" xfId="12037"/>
    <cellStyle name="Percent 3 9 12 5 5" xfId="12038"/>
    <cellStyle name="Percent 3 9 12 5 6" xfId="12039"/>
    <cellStyle name="Percent 3 9 12 6" xfId="12040"/>
    <cellStyle name="Percent 3 9 12 6 2" xfId="12041"/>
    <cellStyle name="Percent 3 9 12 6 2 2" xfId="12042"/>
    <cellStyle name="Percent 3 9 12 6 2 3" xfId="12043"/>
    <cellStyle name="Percent 3 9 12 6 3" xfId="12044"/>
    <cellStyle name="Percent 3 9 12 6 3 2" xfId="12045"/>
    <cellStyle name="Percent 3 9 12 6 3 3" xfId="12046"/>
    <cellStyle name="Percent 3 9 12 6 4" xfId="12047"/>
    <cellStyle name="Percent 3 9 12 6 5" xfId="12048"/>
    <cellStyle name="Percent 3 9 12 7" xfId="12049"/>
    <cellStyle name="Percent 3 9 12 7 2" xfId="12050"/>
    <cellStyle name="Percent 3 9 12 7 3" xfId="12051"/>
    <cellStyle name="Percent 3 9 12 8" xfId="12052"/>
    <cellStyle name="Percent 3 9 12 8 2" xfId="12053"/>
    <cellStyle name="Percent 3 9 12 8 3" xfId="12054"/>
    <cellStyle name="Percent 3 9 12 9" xfId="12055"/>
    <cellStyle name="Percent 3 9 12 9 2" xfId="12056"/>
    <cellStyle name="Percent 3 9 12 9 3" xfId="12057"/>
    <cellStyle name="Percent 3 9 13" xfId="12058"/>
    <cellStyle name="Percent 3 9 13 10" xfId="12059"/>
    <cellStyle name="Percent 3 9 13 11" xfId="12060"/>
    <cellStyle name="Percent 3 9 13 12" xfId="12061"/>
    <cellStyle name="Percent 3 9 13 13" xfId="12062"/>
    <cellStyle name="Percent 3 9 13 14" xfId="12063"/>
    <cellStyle name="Percent 3 9 13 15" xfId="12064"/>
    <cellStyle name="Percent 3 9 13 2" xfId="12065"/>
    <cellStyle name="Percent 3 9 13 2 2" xfId="12066"/>
    <cellStyle name="Percent 3 9 13 2 2 2" xfId="12067"/>
    <cellStyle name="Percent 3 9 13 2 2 3" xfId="12068"/>
    <cellStyle name="Percent 3 9 13 2 3" xfId="12069"/>
    <cellStyle name="Percent 3 9 13 2 3 2" xfId="12070"/>
    <cellStyle name="Percent 3 9 13 2 3 3" xfId="12071"/>
    <cellStyle name="Percent 3 9 13 2 4" xfId="12072"/>
    <cellStyle name="Percent 3 9 13 2 5" xfId="12073"/>
    <cellStyle name="Percent 3 9 13 2 6" xfId="12074"/>
    <cellStyle name="Percent 3 9 13 3" xfId="12075"/>
    <cellStyle name="Percent 3 9 13 3 2" xfId="12076"/>
    <cellStyle name="Percent 3 9 13 3 2 2" xfId="12077"/>
    <cellStyle name="Percent 3 9 13 3 2 3" xfId="12078"/>
    <cellStyle name="Percent 3 9 13 3 3" xfId="12079"/>
    <cellStyle name="Percent 3 9 13 3 3 2" xfId="12080"/>
    <cellStyle name="Percent 3 9 13 3 3 3" xfId="12081"/>
    <cellStyle name="Percent 3 9 13 3 4" xfId="12082"/>
    <cellStyle name="Percent 3 9 13 3 5" xfId="12083"/>
    <cellStyle name="Percent 3 9 13 4" xfId="12084"/>
    <cellStyle name="Percent 3 9 13 4 2" xfId="12085"/>
    <cellStyle name="Percent 3 9 13 4 2 2" xfId="12086"/>
    <cellStyle name="Percent 3 9 13 4 2 3" xfId="12087"/>
    <cellStyle name="Percent 3 9 13 4 3" xfId="12088"/>
    <cellStyle name="Percent 3 9 13 4 3 2" xfId="12089"/>
    <cellStyle name="Percent 3 9 13 4 3 3" xfId="12090"/>
    <cellStyle name="Percent 3 9 13 4 4" xfId="12091"/>
    <cellStyle name="Percent 3 9 13 4 5" xfId="12092"/>
    <cellStyle name="Percent 3 9 13 5" xfId="12093"/>
    <cellStyle name="Percent 3 9 13 5 2" xfId="12094"/>
    <cellStyle name="Percent 3 9 13 5 2 2" xfId="12095"/>
    <cellStyle name="Percent 3 9 13 5 2 3" xfId="12096"/>
    <cellStyle name="Percent 3 9 13 5 3" xfId="12097"/>
    <cellStyle name="Percent 3 9 13 5 3 2" xfId="12098"/>
    <cellStyle name="Percent 3 9 13 5 3 3" xfId="12099"/>
    <cellStyle name="Percent 3 9 13 5 4" xfId="12100"/>
    <cellStyle name="Percent 3 9 13 5 4 2" xfId="12101"/>
    <cellStyle name="Percent 3 9 13 5 4 3" xfId="12102"/>
    <cellStyle name="Percent 3 9 13 5 5" xfId="12103"/>
    <cellStyle name="Percent 3 9 13 5 6" xfId="12104"/>
    <cellStyle name="Percent 3 9 13 6" xfId="12105"/>
    <cellStyle name="Percent 3 9 13 6 2" xfId="12106"/>
    <cellStyle name="Percent 3 9 13 6 2 2" xfId="12107"/>
    <cellStyle name="Percent 3 9 13 6 2 3" xfId="12108"/>
    <cellStyle name="Percent 3 9 13 6 3" xfId="12109"/>
    <cellStyle name="Percent 3 9 13 6 3 2" xfId="12110"/>
    <cellStyle name="Percent 3 9 13 6 3 3" xfId="12111"/>
    <cellStyle name="Percent 3 9 13 6 4" xfId="12112"/>
    <cellStyle name="Percent 3 9 13 6 5" xfId="12113"/>
    <cellStyle name="Percent 3 9 13 7" xfId="12114"/>
    <cellStyle name="Percent 3 9 13 7 2" xfId="12115"/>
    <cellStyle name="Percent 3 9 13 7 3" xfId="12116"/>
    <cellStyle name="Percent 3 9 13 8" xfId="12117"/>
    <cellStyle name="Percent 3 9 13 8 2" xfId="12118"/>
    <cellStyle name="Percent 3 9 13 8 3" xfId="12119"/>
    <cellStyle name="Percent 3 9 13 9" xfId="12120"/>
    <cellStyle name="Percent 3 9 13 9 2" xfId="12121"/>
    <cellStyle name="Percent 3 9 13 9 3" xfId="12122"/>
    <cellStyle name="Percent 3 9 14" xfId="12123"/>
    <cellStyle name="Percent 3 9 14 10" xfId="12124"/>
    <cellStyle name="Percent 3 9 14 11" xfId="12125"/>
    <cellStyle name="Percent 3 9 14 12" xfId="12126"/>
    <cellStyle name="Percent 3 9 14 13" xfId="12127"/>
    <cellStyle name="Percent 3 9 14 14" xfId="12128"/>
    <cellStyle name="Percent 3 9 14 15" xfId="12129"/>
    <cellStyle name="Percent 3 9 14 2" xfId="12130"/>
    <cellStyle name="Percent 3 9 14 2 2" xfId="12131"/>
    <cellStyle name="Percent 3 9 14 2 2 2" xfId="12132"/>
    <cellStyle name="Percent 3 9 14 2 2 3" xfId="12133"/>
    <cellStyle name="Percent 3 9 14 2 3" xfId="12134"/>
    <cellStyle name="Percent 3 9 14 2 3 2" xfId="12135"/>
    <cellStyle name="Percent 3 9 14 2 3 3" xfId="12136"/>
    <cellStyle name="Percent 3 9 14 2 4" xfId="12137"/>
    <cellStyle name="Percent 3 9 14 2 5" xfId="12138"/>
    <cellStyle name="Percent 3 9 14 2 6" xfId="12139"/>
    <cellStyle name="Percent 3 9 14 3" xfId="12140"/>
    <cellStyle name="Percent 3 9 14 3 2" xfId="12141"/>
    <cellStyle name="Percent 3 9 14 3 2 2" xfId="12142"/>
    <cellStyle name="Percent 3 9 14 3 2 3" xfId="12143"/>
    <cellStyle name="Percent 3 9 14 3 3" xfId="12144"/>
    <cellStyle name="Percent 3 9 14 3 3 2" xfId="12145"/>
    <cellStyle name="Percent 3 9 14 3 3 3" xfId="12146"/>
    <cellStyle name="Percent 3 9 14 3 4" xfId="12147"/>
    <cellStyle name="Percent 3 9 14 3 5" xfId="12148"/>
    <cellStyle name="Percent 3 9 14 4" xfId="12149"/>
    <cellStyle name="Percent 3 9 14 4 2" xfId="12150"/>
    <cellStyle name="Percent 3 9 14 4 2 2" xfId="12151"/>
    <cellStyle name="Percent 3 9 14 4 2 3" xfId="12152"/>
    <cellStyle name="Percent 3 9 14 4 3" xfId="12153"/>
    <cellStyle name="Percent 3 9 14 4 3 2" xfId="12154"/>
    <cellStyle name="Percent 3 9 14 4 3 3" xfId="12155"/>
    <cellStyle name="Percent 3 9 14 4 4" xfId="12156"/>
    <cellStyle name="Percent 3 9 14 4 5" xfId="12157"/>
    <cellStyle name="Percent 3 9 14 5" xfId="12158"/>
    <cellStyle name="Percent 3 9 14 5 2" xfId="12159"/>
    <cellStyle name="Percent 3 9 14 5 2 2" xfId="12160"/>
    <cellStyle name="Percent 3 9 14 5 2 3" xfId="12161"/>
    <cellStyle name="Percent 3 9 14 5 3" xfId="12162"/>
    <cellStyle name="Percent 3 9 14 5 3 2" xfId="12163"/>
    <cellStyle name="Percent 3 9 14 5 3 3" xfId="12164"/>
    <cellStyle name="Percent 3 9 14 5 4" xfId="12165"/>
    <cellStyle name="Percent 3 9 14 5 4 2" xfId="12166"/>
    <cellStyle name="Percent 3 9 14 5 4 3" xfId="12167"/>
    <cellStyle name="Percent 3 9 14 5 5" xfId="12168"/>
    <cellStyle name="Percent 3 9 14 5 6" xfId="12169"/>
    <cellStyle name="Percent 3 9 14 6" xfId="12170"/>
    <cellStyle name="Percent 3 9 14 6 2" xfId="12171"/>
    <cellStyle name="Percent 3 9 14 6 2 2" xfId="12172"/>
    <cellStyle name="Percent 3 9 14 6 2 3" xfId="12173"/>
    <cellStyle name="Percent 3 9 14 6 3" xfId="12174"/>
    <cellStyle name="Percent 3 9 14 6 3 2" xfId="12175"/>
    <cellStyle name="Percent 3 9 14 6 3 3" xfId="12176"/>
    <cellStyle name="Percent 3 9 14 6 4" xfId="12177"/>
    <cellStyle name="Percent 3 9 14 6 5" xfId="12178"/>
    <cellStyle name="Percent 3 9 14 7" xfId="12179"/>
    <cellStyle name="Percent 3 9 14 7 2" xfId="12180"/>
    <cellStyle name="Percent 3 9 14 7 3" xfId="12181"/>
    <cellStyle name="Percent 3 9 14 8" xfId="12182"/>
    <cellStyle name="Percent 3 9 14 8 2" xfId="12183"/>
    <cellStyle name="Percent 3 9 14 8 3" xfId="12184"/>
    <cellStyle name="Percent 3 9 14 9" xfId="12185"/>
    <cellStyle name="Percent 3 9 14 9 2" xfId="12186"/>
    <cellStyle name="Percent 3 9 14 9 3" xfId="12187"/>
    <cellStyle name="Percent 3 9 15" xfId="12188"/>
    <cellStyle name="Percent 3 9 15 10" xfId="12189"/>
    <cellStyle name="Percent 3 9 15 11" xfId="12190"/>
    <cellStyle name="Percent 3 9 15 12" xfId="12191"/>
    <cellStyle name="Percent 3 9 15 13" xfId="12192"/>
    <cellStyle name="Percent 3 9 15 14" xfId="12193"/>
    <cellStyle name="Percent 3 9 15 15" xfId="12194"/>
    <cellStyle name="Percent 3 9 15 2" xfId="12195"/>
    <cellStyle name="Percent 3 9 15 2 2" xfId="12196"/>
    <cellStyle name="Percent 3 9 15 2 2 2" xfId="12197"/>
    <cellStyle name="Percent 3 9 15 2 2 3" xfId="12198"/>
    <cellStyle name="Percent 3 9 15 2 3" xfId="12199"/>
    <cellStyle name="Percent 3 9 15 2 3 2" xfId="12200"/>
    <cellStyle name="Percent 3 9 15 2 3 3" xfId="12201"/>
    <cellStyle name="Percent 3 9 15 2 4" xfId="12202"/>
    <cellStyle name="Percent 3 9 15 2 5" xfId="12203"/>
    <cellStyle name="Percent 3 9 15 2 6" xfId="12204"/>
    <cellStyle name="Percent 3 9 15 3" xfId="12205"/>
    <cellStyle name="Percent 3 9 15 3 2" xfId="12206"/>
    <cellStyle name="Percent 3 9 15 3 2 2" xfId="12207"/>
    <cellStyle name="Percent 3 9 15 3 2 3" xfId="12208"/>
    <cellStyle name="Percent 3 9 15 3 3" xfId="12209"/>
    <cellStyle name="Percent 3 9 15 3 3 2" xfId="12210"/>
    <cellStyle name="Percent 3 9 15 3 3 3" xfId="12211"/>
    <cellStyle name="Percent 3 9 15 3 4" xfId="12212"/>
    <cellStyle name="Percent 3 9 15 3 5" xfId="12213"/>
    <cellStyle name="Percent 3 9 15 4" xfId="12214"/>
    <cellStyle name="Percent 3 9 15 4 2" xfId="12215"/>
    <cellStyle name="Percent 3 9 15 4 2 2" xfId="12216"/>
    <cellStyle name="Percent 3 9 15 4 2 3" xfId="12217"/>
    <cellStyle name="Percent 3 9 15 4 3" xfId="12218"/>
    <cellStyle name="Percent 3 9 15 4 3 2" xfId="12219"/>
    <cellStyle name="Percent 3 9 15 4 3 3" xfId="12220"/>
    <cellStyle name="Percent 3 9 15 4 4" xfId="12221"/>
    <cellStyle name="Percent 3 9 15 4 5" xfId="12222"/>
    <cellStyle name="Percent 3 9 15 5" xfId="12223"/>
    <cellStyle name="Percent 3 9 15 5 2" xfId="12224"/>
    <cellStyle name="Percent 3 9 15 5 2 2" xfId="12225"/>
    <cellStyle name="Percent 3 9 15 5 2 3" xfId="12226"/>
    <cellStyle name="Percent 3 9 15 5 3" xfId="12227"/>
    <cellStyle name="Percent 3 9 15 5 3 2" xfId="12228"/>
    <cellStyle name="Percent 3 9 15 5 3 3" xfId="12229"/>
    <cellStyle name="Percent 3 9 15 5 4" xfId="12230"/>
    <cellStyle name="Percent 3 9 15 5 4 2" xfId="12231"/>
    <cellStyle name="Percent 3 9 15 5 4 3" xfId="12232"/>
    <cellStyle name="Percent 3 9 15 5 5" xfId="12233"/>
    <cellStyle name="Percent 3 9 15 5 6" xfId="12234"/>
    <cellStyle name="Percent 3 9 15 6" xfId="12235"/>
    <cellStyle name="Percent 3 9 15 6 2" xfId="12236"/>
    <cellStyle name="Percent 3 9 15 6 2 2" xfId="12237"/>
    <cellStyle name="Percent 3 9 15 6 2 3" xfId="12238"/>
    <cellStyle name="Percent 3 9 15 6 3" xfId="12239"/>
    <cellStyle name="Percent 3 9 15 6 3 2" xfId="12240"/>
    <cellStyle name="Percent 3 9 15 6 3 3" xfId="12241"/>
    <cellStyle name="Percent 3 9 15 6 4" xfId="12242"/>
    <cellStyle name="Percent 3 9 15 6 5" xfId="12243"/>
    <cellStyle name="Percent 3 9 15 7" xfId="12244"/>
    <cellStyle name="Percent 3 9 15 7 2" xfId="12245"/>
    <cellStyle name="Percent 3 9 15 7 3" xfId="12246"/>
    <cellStyle name="Percent 3 9 15 8" xfId="12247"/>
    <cellStyle name="Percent 3 9 15 8 2" xfId="12248"/>
    <cellStyle name="Percent 3 9 15 8 3" xfId="12249"/>
    <cellStyle name="Percent 3 9 15 9" xfId="12250"/>
    <cellStyle name="Percent 3 9 15 9 2" xfId="12251"/>
    <cellStyle name="Percent 3 9 15 9 3" xfId="12252"/>
    <cellStyle name="Percent 3 9 16" xfId="12253"/>
    <cellStyle name="Percent 3 9 16 2" xfId="12254"/>
    <cellStyle name="Percent 3 9 16 2 2" xfId="12255"/>
    <cellStyle name="Percent 3 9 16 2 3" xfId="12256"/>
    <cellStyle name="Percent 3 9 16 3" xfId="12257"/>
    <cellStyle name="Percent 3 9 16 3 2" xfId="12258"/>
    <cellStyle name="Percent 3 9 16 3 3" xfId="12259"/>
    <cellStyle name="Percent 3 9 16 4" xfId="12260"/>
    <cellStyle name="Percent 3 9 16 5" xfId="12261"/>
    <cellStyle name="Percent 3 9 16 6" xfId="12262"/>
    <cellStyle name="Percent 3 9 17" xfId="12263"/>
    <cellStyle name="Percent 3 9 17 2" xfId="12264"/>
    <cellStyle name="Percent 3 9 17 2 2" xfId="12265"/>
    <cellStyle name="Percent 3 9 17 2 3" xfId="12266"/>
    <cellStyle name="Percent 3 9 17 3" xfId="12267"/>
    <cellStyle name="Percent 3 9 17 3 2" xfId="12268"/>
    <cellStyle name="Percent 3 9 17 3 3" xfId="12269"/>
    <cellStyle name="Percent 3 9 17 4" xfId="12270"/>
    <cellStyle name="Percent 3 9 17 5" xfId="12271"/>
    <cellStyle name="Percent 3 9 18" xfId="12272"/>
    <cellStyle name="Percent 3 9 18 2" xfId="12273"/>
    <cellStyle name="Percent 3 9 18 2 2" xfId="12274"/>
    <cellStyle name="Percent 3 9 18 2 3" xfId="12275"/>
    <cellStyle name="Percent 3 9 18 3" xfId="12276"/>
    <cellStyle name="Percent 3 9 18 3 2" xfId="12277"/>
    <cellStyle name="Percent 3 9 18 3 3" xfId="12278"/>
    <cellStyle name="Percent 3 9 18 4" xfId="12279"/>
    <cellStyle name="Percent 3 9 18 5" xfId="12280"/>
    <cellStyle name="Percent 3 9 19" xfId="12281"/>
    <cellStyle name="Percent 3 9 19 2" xfId="12282"/>
    <cellStyle name="Percent 3 9 19 2 2" xfId="12283"/>
    <cellStyle name="Percent 3 9 19 2 3" xfId="12284"/>
    <cellStyle name="Percent 3 9 19 3" xfId="12285"/>
    <cellStyle name="Percent 3 9 19 3 2" xfId="12286"/>
    <cellStyle name="Percent 3 9 19 3 3" xfId="12287"/>
    <cellStyle name="Percent 3 9 19 4" xfId="12288"/>
    <cellStyle name="Percent 3 9 19 4 2" xfId="12289"/>
    <cellStyle name="Percent 3 9 19 4 3" xfId="12290"/>
    <cellStyle name="Percent 3 9 19 5" xfId="12291"/>
    <cellStyle name="Percent 3 9 19 6" xfId="12292"/>
    <cellStyle name="Percent 3 9 2" xfId="12293"/>
    <cellStyle name="Percent 3 9 2 10" xfId="12294"/>
    <cellStyle name="Percent 3 9 2 11" xfId="12295"/>
    <cellStyle name="Percent 3 9 2 12" xfId="12296"/>
    <cellStyle name="Percent 3 9 2 13" xfId="12297"/>
    <cellStyle name="Percent 3 9 2 14" xfId="12298"/>
    <cellStyle name="Percent 3 9 2 15" xfId="12299"/>
    <cellStyle name="Percent 3 9 2 2" xfId="12300"/>
    <cellStyle name="Percent 3 9 2 2 2" xfId="12301"/>
    <cellStyle name="Percent 3 9 2 2 2 2" xfId="12302"/>
    <cellStyle name="Percent 3 9 2 2 2 3" xfId="12303"/>
    <cellStyle name="Percent 3 9 2 2 3" xfId="12304"/>
    <cellStyle name="Percent 3 9 2 2 3 2" xfId="12305"/>
    <cellStyle name="Percent 3 9 2 2 3 3" xfId="12306"/>
    <cellStyle name="Percent 3 9 2 2 4" xfId="12307"/>
    <cellStyle name="Percent 3 9 2 2 5" xfId="12308"/>
    <cellStyle name="Percent 3 9 2 2 6" xfId="12309"/>
    <cellStyle name="Percent 3 9 2 3" xfId="12310"/>
    <cellStyle name="Percent 3 9 2 3 2" xfId="12311"/>
    <cellStyle name="Percent 3 9 2 3 2 2" xfId="12312"/>
    <cellStyle name="Percent 3 9 2 3 2 3" xfId="12313"/>
    <cellStyle name="Percent 3 9 2 3 3" xfId="12314"/>
    <cellStyle name="Percent 3 9 2 3 3 2" xfId="12315"/>
    <cellStyle name="Percent 3 9 2 3 3 3" xfId="12316"/>
    <cellStyle name="Percent 3 9 2 3 4" xfId="12317"/>
    <cellStyle name="Percent 3 9 2 3 5" xfId="12318"/>
    <cellStyle name="Percent 3 9 2 4" xfId="12319"/>
    <cellStyle name="Percent 3 9 2 4 2" xfId="12320"/>
    <cellStyle name="Percent 3 9 2 4 2 2" xfId="12321"/>
    <cellStyle name="Percent 3 9 2 4 2 3" xfId="12322"/>
    <cellStyle name="Percent 3 9 2 4 3" xfId="12323"/>
    <cellStyle name="Percent 3 9 2 4 3 2" xfId="12324"/>
    <cellStyle name="Percent 3 9 2 4 3 3" xfId="12325"/>
    <cellStyle name="Percent 3 9 2 4 4" xfId="12326"/>
    <cellStyle name="Percent 3 9 2 4 5" xfId="12327"/>
    <cellStyle name="Percent 3 9 2 5" xfId="12328"/>
    <cellStyle name="Percent 3 9 2 5 2" xfId="12329"/>
    <cellStyle name="Percent 3 9 2 5 2 2" xfId="12330"/>
    <cellStyle name="Percent 3 9 2 5 2 3" xfId="12331"/>
    <cellStyle name="Percent 3 9 2 5 3" xfId="12332"/>
    <cellStyle name="Percent 3 9 2 5 3 2" xfId="12333"/>
    <cellStyle name="Percent 3 9 2 5 3 3" xfId="12334"/>
    <cellStyle name="Percent 3 9 2 5 4" xfId="12335"/>
    <cellStyle name="Percent 3 9 2 5 4 2" xfId="12336"/>
    <cellStyle name="Percent 3 9 2 5 4 3" xfId="12337"/>
    <cellStyle name="Percent 3 9 2 5 5" xfId="12338"/>
    <cellStyle name="Percent 3 9 2 5 6" xfId="12339"/>
    <cellStyle name="Percent 3 9 2 6" xfId="12340"/>
    <cellStyle name="Percent 3 9 2 6 2" xfId="12341"/>
    <cellStyle name="Percent 3 9 2 6 2 2" xfId="12342"/>
    <cellStyle name="Percent 3 9 2 6 2 3" xfId="12343"/>
    <cellStyle name="Percent 3 9 2 6 3" xfId="12344"/>
    <cellStyle name="Percent 3 9 2 6 3 2" xfId="12345"/>
    <cellStyle name="Percent 3 9 2 6 3 3" xfId="12346"/>
    <cellStyle name="Percent 3 9 2 6 4" xfId="12347"/>
    <cellStyle name="Percent 3 9 2 6 5" xfId="12348"/>
    <cellStyle name="Percent 3 9 2 7" xfId="12349"/>
    <cellStyle name="Percent 3 9 2 7 2" xfId="12350"/>
    <cellStyle name="Percent 3 9 2 7 3" xfId="12351"/>
    <cellStyle name="Percent 3 9 2 8" xfId="12352"/>
    <cellStyle name="Percent 3 9 2 8 2" xfId="12353"/>
    <cellStyle name="Percent 3 9 2 8 3" xfId="12354"/>
    <cellStyle name="Percent 3 9 2 9" xfId="12355"/>
    <cellStyle name="Percent 3 9 2 9 2" xfId="12356"/>
    <cellStyle name="Percent 3 9 2 9 3" xfId="12357"/>
    <cellStyle name="Percent 3 9 20" xfId="12358"/>
    <cellStyle name="Percent 3 9 20 2" xfId="12359"/>
    <cellStyle name="Percent 3 9 20 2 2" xfId="12360"/>
    <cellStyle name="Percent 3 9 20 2 3" xfId="12361"/>
    <cellStyle name="Percent 3 9 20 3" xfId="12362"/>
    <cellStyle name="Percent 3 9 20 3 2" xfId="12363"/>
    <cellStyle name="Percent 3 9 20 3 3" xfId="12364"/>
    <cellStyle name="Percent 3 9 20 4" xfId="12365"/>
    <cellStyle name="Percent 3 9 20 5" xfId="12366"/>
    <cellStyle name="Percent 3 9 21" xfId="12367"/>
    <cellStyle name="Percent 3 9 21 2" xfId="12368"/>
    <cellStyle name="Percent 3 9 21 3" xfId="12369"/>
    <cellStyle name="Percent 3 9 22" xfId="12370"/>
    <cellStyle name="Percent 3 9 22 2" xfId="12371"/>
    <cellStyle name="Percent 3 9 22 3" xfId="12372"/>
    <cellStyle name="Percent 3 9 23" xfId="12373"/>
    <cellStyle name="Percent 3 9 23 2" xfId="12374"/>
    <cellStyle name="Percent 3 9 23 3" xfId="12375"/>
    <cellStyle name="Percent 3 9 24" xfId="12376"/>
    <cellStyle name="Percent 3 9 25" xfId="12377"/>
    <cellStyle name="Percent 3 9 26" xfId="12378"/>
    <cellStyle name="Percent 3 9 27" xfId="12379"/>
    <cellStyle name="Percent 3 9 28" xfId="12380"/>
    <cellStyle name="Percent 3 9 29" xfId="12381"/>
    <cellStyle name="Percent 3 9 3" xfId="12382"/>
    <cellStyle name="Percent 3 9 3 10" xfId="12383"/>
    <cellStyle name="Percent 3 9 3 11" xfId="12384"/>
    <cellStyle name="Percent 3 9 3 12" xfId="12385"/>
    <cellStyle name="Percent 3 9 3 13" xfId="12386"/>
    <cellStyle name="Percent 3 9 3 14" xfId="12387"/>
    <cellStyle name="Percent 3 9 3 15" xfId="12388"/>
    <cellStyle name="Percent 3 9 3 2" xfId="12389"/>
    <cellStyle name="Percent 3 9 3 2 2" xfId="12390"/>
    <cellStyle name="Percent 3 9 3 2 2 2" xfId="12391"/>
    <cellStyle name="Percent 3 9 3 2 2 3" xfId="12392"/>
    <cellStyle name="Percent 3 9 3 2 3" xfId="12393"/>
    <cellStyle name="Percent 3 9 3 2 3 2" xfId="12394"/>
    <cellStyle name="Percent 3 9 3 2 3 3" xfId="12395"/>
    <cellStyle name="Percent 3 9 3 2 4" xfId="12396"/>
    <cellStyle name="Percent 3 9 3 2 5" xfId="12397"/>
    <cellStyle name="Percent 3 9 3 2 6" xfId="12398"/>
    <cellStyle name="Percent 3 9 3 3" xfId="12399"/>
    <cellStyle name="Percent 3 9 3 3 2" xfId="12400"/>
    <cellStyle name="Percent 3 9 3 3 2 2" xfId="12401"/>
    <cellStyle name="Percent 3 9 3 3 2 3" xfId="12402"/>
    <cellStyle name="Percent 3 9 3 3 3" xfId="12403"/>
    <cellStyle name="Percent 3 9 3 3 3 2" xfId="12404"/>
    <cellStyle name="Percent 3 9 3 3 3 3" xfId="12405"/>
    <cellStyle name="Percent 3 9 3 3 4" xfId="12406"/>
    <cellStyle name="Percent 3 9 3 3 5" xfId="12407"/>
    <cellStyle name="Percent 3 9 3 4" xfId="12408"/>
    <cellStyle name="Percent 3 9 3 4 2" xfId="12409"/>
    <cellStyle name="Percent 3 9 3 4 2 2" xfId="12410"/>
    <cellStyle name="Percent 3 9 3 4 2 3" xfId="12411"/>
    <cellStyle name="Percent 3 9 3 4 3" xfId="12412"/>
    <cellStyle name="Percent 3 9 3 4 3 2" xfId="12413"/>
    <cellStyle name="Percent 3 9 3 4 3 3" xfId="12414"/>
    <cellStyle name="Percent 3 9 3 4 4" xfId="12415"/>
    <cellStyle name="Percent 3 9 3 4 5" xfId="12416"/>
    <cellStyle name="Percent 3 9 3 5" xfId="12417"/>
    <cellStyle name="Percent 3 9 3 5 2" xfId="12418"/>
    <cellStyle name="Percent 3 9 3 5 2 2" xfId="12419"/>
    <cellStyle name="Percent 3 9 3 5 2 3" xfId="12420"/>
    <cellStyle name="Percent 3 9 3 5 3" xfId="12421"/>
    <cellStyle name="Percent 3 9 3 5 3 2" xfId="12422"/>
    <cellStyle name="Percent 3 9 3 5 3 3" xfId="12423"/>
    <cellStyle name="Percent 3 9 3 5 4" xfId="12424"/>
    <cellStyle name="Percent 3 9 3 5 4 2" xfId="12425"/>
    <cellStyle name="Percent 3 9 3 5 4 3" xfId="12426"/>
    <cellStyle name="Percent 3 9 3 5 5" xfId="12427"/>
    <cellStyle name="Percent 3 9 3 5 6" xfId="12428"/>
    <cellStyle name="Percent 3 9 3 6" xfId="12429"/>
    <cellStyle name="Percent 3 9 3 6 2" xfId="12430"/>
    <cellStyle name="Percent 3 9 3 6 2 2" xfId="12431"/>
    <cellStyle name="Percent 3 9 3 6 2 3" xfId="12432"/>
    <cellStyle name="Percent 3 9 3 6 3" xfId="12433"/>
    <cellStyle name="Percent 3 9 3 6 3 2" xfId="12434"/>
    <cellStyle name="Percent 3 9 3 6 3 3" xfId="12435"/>
    <cellStyle name="Percent 3 9 3 6 4" xfId="12436"/>
    <cellStyle name="Percent 3 9 3 6 5" xfId="12437"/>
    <cellStyle name="Percent 3 9 3 7" xfId="12438"/>
    <cellStyle name="Percent 3 9 3 7 2" xfId="12439"/>
    <cellStyle name="Percent 3 9 3 7 3" xfId="12440"/>
    <cellStyle name="Percent 3 9 3 8" xfId="12441"/>
    <cellStyle name="Percent 3 9 3 8 2" xfId="12442"/>
    <cellStyle name="Percent 3 9 3 8 3" xfId="12443"/>
    <cellStyle name="Percent 3 9 3 9" xfId="12444"/>
    <cellStyle name="Percent 3 9 3 9 2" xfId="12445"/>
    <cellStyle name="Percent 3 9 3 9 3" xfId="12446"/>
    <cellStyle name="Percent 3 9 4" xfId="12447"/>
    <cellStyle name="Percent 3 9 4 10" xfId="12448"/>
    <cellStyle name="Percent 3 9 4 11" xfId="12449"/>
    <cellStyle name="Percent 3 9 4 12" xfId="12450"/>
    <cellStyle name="Percent 3 9 4 13" xfId="12451"/>
    <cellStyle name="Percent 3 9 4 14" xfId="12452"/>
    <cellStyle name="Percent 3 9 4 15" xfId="12453"/>
    <cellStyle name="Percent 3 9 4 2" xfId="12454"/>
    <cellStyle name="Percent 3 9 4 2 2" xfId="12455"/>
    <cellStyle name="Percent 3 9 4 2 2 2" xfId="12456"/>
    <cellStyle name="Percent 3 9 4 2 2 3" xfId="12457"/>
    <cellStyle name="Percent 3 9 4 2 3" xfId="12458"/>
    <cellStyle name="Percent 3 9 4 2 3 2" xfId="12459"/>
    <cellStyle name="Percent 3 9 4 2 3 3" xfId="12460"/>
    <cellStyle name="Percent 3 9 4 2 4" xfId="12461"/>
    <cellStyle name="Percent 3 9 4 2 5" xfId="12462"/>
    <cellStyle name="Percent 3 9 4 2 6" xfId="12463"/>
    <cellStyle name="Percent 3 9 4 3" xfId="12464"/>
    <cellStyle name="Percent 3 9 4 3 2" xfId="12465"/>
    <cellStyle name="Percent 3 9 4 3 2 2" xfId="12466"/>
    <cellStyle name="Percent 3 9 4 3 2 3" xfId="12467"/>
    <cellStyle name="Percent 3 9 4 3 3" xfId="12468"/>
    <cellStyle name="Percent 3 9 4 3 3 2" xfId="12469"/>
    <cellStyle name="Percent 3 9 4 3 3 3" xfId="12470"/>
    <cellStyle name="Percent 3 9 4 3 4" xfId="12471"/>
    <cellStyle name="Percent 3 9 4 3 5" xfId="12472"/>
    <cellStyle name="Percent 3 9 4 4" xfId="12473"/>
    <cellStyle name="Percent 3 9 4 4 2" xfId="12474"/>
    <cellStyle name="Percent 3 9 4 4 2 2" xfId="12475"/>
    <cellStyle name="Percent 3 9 4 4 2 3" xfId="12476"/>
    <cellStyle name="Percent 3 9 4 4 3" xfId="12477"/>
    <cellStyle name="Percent 3 9 4 4 3 2" xfId="12478"/>
    <cellStyle name="Percent 3 9 4 4 3 3" xfId="12479"/>
    <cellStyle name="Percent 3 9 4 4 4" xfId="12480"/>
    <cellStyle name="Percent 3 9 4 4 5" xfId="12481"/>
    <cellStyle name="Percent 3 9 4 5" xfId="12482"/>
    <cellStyle name="Percent 3 9 4 5 2" xfId="12483"/>
    <cellStyle name="Percent 3 9 4 5 2 2" xfId="12484"/>
    <cellStyle name="Percent 3 9 4 5 2 3" xfId="12485"/>
    <cellStyle name="Percent 3 9 4 5 3" xfId="12486"/>
    <cellStyle name="Percent 3 9 4 5 3 2" xfId="12487"/>
    <cellStyle name="Percent 3 9 4 5 3 3" xfId="12488"/>
    <cellStyle name="Percent 3 9 4 5 4" xfId="12489"/>
    <cellStyle name="Percent 3 9 4 5 4 2" xfId="12490"/>
    <cellStyle name="Percent 3 9 4 5 4 3" xfId="12491"/>
    <cellStyle name="Percent 3 9 4 5 5" xfId="12492"/>
    <cellStyle name="Percent 3 9 4 5 6" xfId="12493"/>
    <cellStyle name="Percent 3 9 4 6" xfId="12494"/>
    <cellStyle name="Percent 3 9 4 6 2" xfId="12495"/>
    <cellStyle name="Percent 3 9 4 6 2 2" xfId="12496"/>
    <cellStyle name="Percent 3 9 4 6 2 3" xfId="12497"/>
    <cellStyle name="Percent 3 9 4 6 3" xfId="12498"/>
    <cellStyle name="Percent 3 9 4 6 3 2" xfId="12499"/>
    <cellStyle name="Percent 3 9 4 6 3 3" xfId="12500"/>
    <cellStyle name="Percent 3 9 4 6 4" xfId="12501"/>
    <cellStyle name="Percent 3 9 4 6 5" xfId="12502"/>
    <cellStyle name="Percent 3 9 4 7" xfId="12503"/>
    <cellStyle name="Percent 3 9 4 7 2" xfId="12504"/>
    <cellStyle name="Percent 3 9 4 7 3" xfId="12505"/>
    <cellStyle name="Percent 3 9 4 8" xfId="12506"/>
    <cellStyle name="Percent 3 9 4 8 2" xfId="12507"/>
    <cellStyle name="Percent 3 9 4 8 3" xfId="12508"/>
    <cellStyle name="Percent 3 9 4 9" xfId="12509"/>
    <cellStyle name="Percent 3 9 4 9 2" xfId="12510"/>
    <cellStyle name="Percent 3 9 4 9 3" xfId="12511"/>
    <cellStyle name="Percent 3 9 5" xfId="12512"/>
    <cellStyle name="Percent 3 9 5 10" xfId="12513"/>
    <cellStyle name="Percent 3 9 5 11" xfId="12514"/>
    <cellStyle name="Percent 3 9 5 12" xfId="12515"/>
    <cellStyle name="Percent 3 9 5 13" xfId="12516"/>
    <cellStyle name="Percent 3 9 5 14" xfId="12517"/>
    <cellStyle name="Percent 3 9 5 15" xfId="12518"/>
    <cellStyle name="Percent 3 9 5 2" xfId="12519"/>
    <cellStyle name="Percent 3 9 5 2 2" xfId="12520"/>
    <cellStyle name="Percent 3 9 5 2 2 2" xfId="12521"/>
    <cellStyle name="Percent 3 9 5 2 2 3" xfId="12522"/>
    <cellStyle name="Percent 3 9 5 2 3" xfId="12523"/>
    <cellStyle name="Percent 3 9 5 2 3 2" xfId="12524"/>
    <cellStyle name="Percent 3 9 5 2 3 3" xfId="12525"/>
    <cellStyle name="Percent 3 9 5 2 4" xfId="12526"/>
    <cellStyle name="Percent 3 9 5 2 5" xfId="12527"/>
    <cellStyle name="Percent 3 9 5 2 6" xfId="12528"/>
    <cellStyle name="Percent 3 9 5 3" xfId="12529"/>
    <cellStyle name="Percent 3 9 5 3 2" xfId="12530"/>
    <cellStyle name="Percent 3 9 5 3 2 2" xfId="12531"/>
    <cellStyle name="Percent 3 9 5 3 2 3" xfId="12532"/>
    <cellStyle name="Percent 3 9 5 3 3" xfId="12533"/>
    <cellStyle name="Percent 3 9 5 3 3 2" xfId="12534"/>
    <cellStyle name="Percent 3 9 5 3 3 3" xfId="12535"/>
    <cellStyle name="Percent 3 9 5 3 4" xfId="12536"/>
    <cellStyle name="Percent 3 9 5 3 5" xfId="12537"/>
    <cellStyle name="Percent 3 9 5 4" xfId="12538"/>
    <cellStyle name="Percent 3 9 5 4 2" xfId="12539"/>
    <cellStyle name="Percent 3 9 5 4 2 2" xfId="12540"/>
    <cellStyle name="Percent 3 9 5 4 2 3" xfId="12541"/>
    <cellStyle name="Percent 3 9 5 4 3" xfId="12542"/>
    <cellStyle name="Percent 3 9 5 4 3 2" xfId="12543"/>
    <cellStyle name="Percent 3 9 5 4 3 3" xfId="12544"/>
    <cellStyle name="Percent 3 9 5 4 4" xfId="12545"/>
    <cellStyle name="Percent 3 9 5 4 5" xfId="12546"/>
    <cellStyle name="Percent 3 9 5 5" xfId="12547"/>
    <cellStyle name="Percent 3 9 5 5 2" xfId="12548"/>
    <cellStyle name="Percent 3 9 5 5 2 2" xfId="12549"/>
    <cellStyle name="Percent 3 9 5 5 2 3" xfId="12550"/>
    <cellStyle name="Percent 3 9 5 5 3" xfId="12551"/>
    <cellStyle name="Percent 3 9 5 5 3 2" xfId="12552"/>
    <cellStyle name="Percent 3 9 5 5 3 3" xfId="12553"/>
    <cellStyle name="Percent 3 9 5 5 4" xfId="12554"/>
    <cellStyle name="Percent 3 9 5 5 4 2" xfId="12555"/>
    <cellStyle name="Percent 3 9 5 5 4 3" xfId="12556"/>
    <cellStyle name="Percent 3 9 5 5 5" xfId="12557"/>
    <cellStyle name="Percent 3 9 5 5 6" xfId="12558"/>
    <cellStyle name="Percent 3 9 5 6" xfId="12559"/>
    <cellStyle name="Percent 3 9 5 6 2" xfId="12560"/>
    <cellStyle name="Percent 3 9 5 6 2 2" xfId="12561"/>
    <cellStyle name="Percent 3 9 5 6 2 3" xfId="12562"/>
    <cellStyle name="Percent 3 9 5 6 3" xfId="12563"/>
    <cellStyle name="Percent 3 9 5 6 3 2" xfId="12564"/>
    <cellStyle name="Percent 3 9 5 6 3 3" xfId="12565"/>
    <cellStyle name="Percent 3 9 5 6 4" xfId="12566"/>
    <cellStyle name="Percent 3 9 5 6 5" xfId="12567"/>
    <cellStyle name="Percent 3 9 5 7" xfId="12568"/>
    <cellStyle name="Percent 3 9 5 7 2" xfId="12569"/>
    <cellStyle name="Percent 3 9 5 7 3" xfId="12570"/>
    <cellStyle name="Percent 3 9 5 8" xfId="12571"/>
    <cellStyle name="Percent 3 9 5 8 2" xfId="12572"/>
    <cellStyle name="Percent 3 9 5 8 3" xfId="12573"/>
    <cellStyle name="Percent 3 9 5 9" xfId="12574"/>
    <cellStyle name="Percent 3 9 5 9 2" xfId="12575"/>
    <cellStyle name="Percent 3 9 5 9 3" xfId="12576"/>
    <cellStyle name="Percent 3 9 6" xfId="12577"/>
    <cellStyle name="Percent 3 9 6 10" xfId="12578"/>
    <cellStyle name="Percent 3 9 6 11" xfId="12579"/>
    <cellStyle name="Percent 3 9 6 12" xfId="12580"/>
    <cellStyle name="Percent 3 9 6 13" xfId="12581"/>
    <cellStyle name="Percent 3 9 6 14" xfId="12582"/>
    <cellStyle name="Percent 3 9 6 15" xfId="12583"/>
    <cellStyle name="Percent 3 9 6 2" xfId="12584"/>
    <cellStyle name="Percent 3 9 6 2 2" xfId="12585"/>
    <cellStyle name="Percent 3 9 6 2 2 2" xfId="12586"/>
    <cellStyle name="Percent 3 9 6 2 2 3" xfId="12587"/>
    <cellStyle name="Percent 3 9 6 2 3" xfId="12588"/>
    <cellStyle name="Percent 3 9 6 2 3 2" xfId="12589"/>
    <cellStyle name="Percent 3 9 6 2 3 3" xfId="12590"/>
    <cellStyle name="Percent 3 9 6 2 4" xfId="12591"/>
    <cellStyle name="Percent 3 9 6 2 5" xfId="12592"/>
    <cellStyle name="Percent 3 9 6 2 6" xfId="12593"/>
    <cellStyle name="Percent 3 9 6 3" xfId="12594"/>
    <cellStyle name="Percent 3 9 6 3 2" xfId="12595"/>
    <cellStyle name="Percent 3 9 6 3 2 2" xfId="12596"/>
    <cellStyle name="Percent 3 9 6 3 2 3" xfId="12597"/>
    <cellStyle name="Percent 3 9 6 3 3" xfId="12598"/>
    <cellStyle name="Percent 3 9 6 3 3 2" xfId="12599"/>
    <cellStyle name="Percent 3 9 6 3 3 3" xfId="12600"/>
    <cellStyle name="Percent 3 9 6 3 4" xfId="12601"/>
    <cellStyle name="Percent 3 9 6 3 5" xfId="12602"/>
    <cellStyle name="Percent 3 9 6 4" xfId="12603"/>
    <cellStyle name="Percent 3 9 6 4 2" xfId="12604"/>
    <cellStyle name="Percent 3 9 6 4 2 2" xfId="12605"/>
    <cellStyle name="Percent 3 9 6 4 2 3" xfId="12606"/>
    <cellStyle name="Percent 3 9 6 4 3" xfId="12607"/>
    <cellStyle name="Percent 3 9 6 4 3 2" xfId="12608"/>
    <cellStyle name="Percent 3 9 6 4 3 3" xfId="12609"/>
    <cellStyle name="Percent 3 9 6 4 4" xfId="12610"/>
    <cellStyle name="Percent 3 9 6 4 5" xfId="12611"/>
    <cellStyle name="Percent 3 9 6 5" xfId="12612"/>
    <cellStyle name="Percent 3 9 6 5 2" xfId="12613"/>
    <cellStyle name="Percent 3 9 6 5 2 2" xfId="12614"/>
    <cellStyle name="Percent 3 9 6 5 2 3" xfId="12615"/>
    <cellStyle name="Percent 3 9 6 5 3" xfId="12616"/>
    <cellStyle name="Percent 3 9 6 5 3 2" xfId="12617"/>
    <cellStyle name="Percent 3 9 6 5 3 3" xfId="12618"/>
    <cellStyle name="Percent 3 9 6 5 4" xfId="12619"/>
    <cellStyle name="Percent 3 9 6 5 4 2" xfId="12620"/>
    <cellStyle name="Percent 3 9 6 5 4 3" xfId="12621"/>
    <cellStyle name="Percent 3 9 6 5 5" xfId="12622"/>
    <cellStyle name="Percent 3 9 6 5 6" xfId="12623"/>
    <cellStyle name="Percent 3 9 6 6" xfId="12624"/>
    <cellStyle name="Percent 3 9 6 6 2" xfId="12625"/>
    <cellStyle name="Percent 3 9 6 6 2 2" xfId="12626"/>
    <cellStyle name="Percent 3 9 6 6 2 3" xfId="12627"/>
    <cellStyle name="Percent 3 9 6 6 3" xfId="12628"/>
    <cellStyle name="Percent 3 9 6 6 3 2" xfId="12629"/>
    <cellStyle name="Percent 3 9 6 6 3 3" xfId="12630"/>
    <cellStyle name="Percent 3 9 6 6 4" xfId="12631"/>
    <cellStyle name="Percent 3 9 6 6 5" xfId="12632"/>
    <cellStyle name="Percent 3 9 6 7" xfId="12633"/>
    <cellStyle name="Percent 3 9 6 7 2" xfId="12634"/>
    <cellStyle name="Percent 3 9 6 7 3" xfId="12635"/>
    <cellStyle name="Percent 3 9 6 8" xfId="12636"/>
    <cellStyle name="Percent 3 9 6 8 2" xfId="12637"/>
    <cellStyle name="Percent 3 9 6 8 3" xfId="12638"/>
    <cellStyle name="Percent 3 9 6 9" xfId="12639"/>
    <cellStyle name="Percent 3 9 6 9 2" xfId="12640"/>
    <cellStyle name="Percent 3 9 6 9 3" xfId="12641"/>
    <cellStyle name="Percent 3 9 7" xfId="12642"/>
    <cellStyle name="Percent 3 9 7 10" xfId="12643"/>
    <cellStyle name="Percent 3 9 7 11" xfId="12644"/>
    <cellStyle name="Percent 3 9 7 12" xfId="12645"/>
    <cellStyle name="Percent 3 9 7 13" xfId="12646"/>
    <cellStyle name="Percent 3 9 7 14" xfId="12647"/>
    <cellStyle name="Percent 3 9 7 15" xfId="12648"/>
    <cellStyle name="Percent 3 9 7 2" xfId="12649"/>
    <cellStyle name="Percent 3 9 7 2 2" xfId="12650"/>
    <cellStyle name="Percent 3 9 7 2 2 2" xfId="12651"/>
    <cellStyle name="Percent 3 9 7 2 2 3" xfId="12652"/>
    <cellStyle name="Percent 3 9 7 2 3" xfId="12653"/>
    <cellStyle name="Percent 3 9 7 2 3 2" xfId="12654"/>
    <cellStyle name="Percent 3 9 7 2 3 3" xfId="12655"/>
    <cellStyle name="Percent 3 9 7 2 4" xfId="12656"/>
    <cellStyle name="Percent 3 9 7 2 5" xfId="12657"/>
    <cellStyle name="Percent 3 9 7 2 6" xfId="12658"/>
    <cellStyle name="Percent 3 9 7 3" xfId="12659"/>
    <cellStyle name="Percent 3 9 7 3 2" xfId="12660"/>
    <cellStyle name="Percent 3 9 7 3 2 2" xfId="12661"/>
    <cellStyle name="Percent 3 9 7 3 2 3" xfId="12662"/>
    <cellStyle name="Percent 3 9 7 3 3" xfId="12663"/>
    <cellStyle name="Percent 3 9 7 3 3 2" xfId="12664"/>
    <cellStyle name="Percent 3 9 7 3 3 3" xfId="12665"/>
    <cellStyle name="Percent 3 9 7 3 4" xfId="12666"/>
    <cellStyle name="Percent 3 9 7 3 5" xfId="12667"/>
    <cellStyle name="Percent 3 9 7 4" xfId="12668"/>
    <cellStyle name="Percent 3 9 7 4 2" xfId="12669"/>
    <cellStyle name="Percent 3 9 7 4 2 2" xfId="12670"/>
    <cellStyle name="Percent 3 9 7 4 2 3" xfId="12671"/>
    <cellStyle name="Percent 3 9 7 4 3" xfId="12672"/>
    <cellStyle name="Percent 3 9 7 4 3 2" xfId="12673"/>
    <cellStyle name="Percent 3 9 7 4 3 3" xfId="12674"/>
    <cellStyle name="Percent 3 9 7 4 4" xfId="12675"/>
    <cellStyle name="Percent 3 9 7 4 5" xfId="12676"/>
    <cellStyle name="Percent 3 9 7 5" xfId="12677"/>
    <cellStyle name="Percent 3 9 7 5 2" xfId="12678"/>
    <cellStyle name="Percent 3 9 7 5 2 2" xfId="12679"/>
    <cellStyle name="Percent 3 9 7 5 2 3" xfId="12680"/>
    <cellStyle name="Percent 3 9 7 5 3" xfId="12681"/>
    <cellStyle name="Percent 3 9 7 5 3 2" xfId="12682"/>
    <cellStyle name="Percent 3 9 7 5 3 3" xfId="12683"/>
    <cellStyle name="Percent 3 9 7 5 4" xfId="12684"/>
    <cellStyle name="Percent 3 9 7 5 4 2" xfId="12685"/>
    <cellStyle name="Percent 3 9 7 5 4 3" xfId="12686"/>
    <cellStyle name="Percent 3 9 7 5 5" xfId="12687"/>
    <cellStyle name="Percent 3 9 7 5 6" xfId="12688"/>
    <cellStyle name="Percent 3 9 7 6" xfId="12689"/>
    <cellStyle name="Percent 3 9 7 6 2" xfId="12690"/>
    <cellStyle name="Percent 3 9 7 6 2 2" xfId="12691"/>
    <cellStyle name="Percent 3 9 7 6 2 3" xfId="12692"/>
    <cellStyle name="Percent 3 9 7 6 3" xfId="12693"/>
    <cellStyle name="Percent 3 9 7 6 3 2" xfId="12694"/>
    <cellStyle name="Percent 3 9 7 6 3 3" xfId="12695"/>
    <cellStyle name="Percent 3 9 7 6 4" xfId="12696"/>
    <cellStyle name="Percent 3 9 7 6 5" xfId="12697"/>
    <cellStyle name="Percent 3 9 7 7" xfId="12698"/>
    <cellStyle name="Percent 3 9 7 7 2" xfId="12699"/>
    <cellStyle name="Percent 3 9 7 7 3" xfId="12700"/>
    <cellStyle name="Percent 3 9 7 8" xfId="12701"/>
    <cellStyle name="Percent 3 9 7 8 2" xfId="12702"/>
    <cellStyle name="Percent 3 9 7 8 3" xfId="12703"/>
    <cellStyle name="Percent 3 9 7 9" xfId="12704"/>
    <cellStyle name="Percent 3 9 7 9 2" xfId="12705"/>
    <cellStyle name="Percent 3 9 7 9 3" xfId="12706"/>
    <cellStyle name="Percent 3 9 8" xfId="12707"/>
    <cellStyle name="Percent 3 9 8 10" xfId="12708"/>
    <cellStyle name="Percent 3 9 8 11" xfId="12709"/>
    <cellStyle name="Percent 3 9 8 12" xfId="12710"/>
    <cellStyle name="Percent 3 9 8 13" xfId="12711"/>
    <cellStyle name="Percent 3 9 8 14" xfId="12712"/>
    <cellStyle name="Percent 3 9 8 15" xfId="12713"/>
    <cellStyle name="Percent 3 9 8 2" xfId="12714"/>
    <cellStyle name="Percent 3 9 8 2 2" xfId="12715"/>
    <cellStyle name="Percent 3 9 8 2 2 2" xfId="12716"/>
    <cellStyle name="Percent 3 9 8 2 2 3" xfId="12717"/>
    <cellStyle name="Percent 3 9 8 2 3" xfId="12718"/>
    <cellStyle name="Percent 3 9 8 2 3 2" xfId="12719"/>
    <cellStyle name="Percent 3 9 8 2 3 3" xfId="12720"/>
    <cellStyle name="Percent 3 9 8 2 4" xfId="12721"/>
    <cellStyle name="Percent 3 9 8 2 5" xfId="12722"/>
    <cellStyle name="Percent 3 9 8 2 6" xfId="12723"/>
    <cellStyle name="Percent 3 9 8 3" xfId="12724"/>
    <cellStyle name="Percent 3 9 8 3 2" xfId="12725"/>
    <cellStyle name="Percent 3 9 8 3 2 2" xfId="12726"/>
    <cellStyle name="Percent 3 9 8 3 2 3" xfId="12727"/>
    <cellStyle name="Percent 3 9 8 3 3" xfId="12728"/>
    <cellStyle name="Percent 3 9 8 3 3 2" xfId="12729"/>
    <cellStyle name="Percent 3 9 8 3 3 3" xfId="12730"/>
    <cellStyle name="Percent 3 9 8 3 4" xfId="12731"/>
    <cellStyle name="Percent 3 9 8 3 5" xfId="12732"/>
    <cellStyle name="Percent 3 9 8 4" xfId="12733"/>
    <cellStyle name="Percent 3 9 8 4 2" xfId="12734"/>
    <cellStyle name="Percent 3 9 8 4 2 2" xfId="12735"/>
    <cellStyle name="Percent 3 9 8 4 2 3" xfId="12736"/>
    <cellStyle name="Percent 3 9 8 4 3" xfId="12737"/>
    <cellStyle name="Percent 3 9 8 4 3 2" xfId="12738"/>
    <cellStyle name="Percent 3 9 8 4 3 3" xfId="12739"/>
    <cellStyle name="Percent 3 9 8 4 4" xfId="12740"/>
    <cellStyle name="Percent 3 9 8 4 5" xfId="12741"/>
    <cellStyle name="Percent 3 9 8 5" xfId="12742"/>
    <cellStyle name="Percent 3 9 8 5 2" xfId="12743"/>
    <cellStyle name="Percent 3 9 8 5 2 2" xfId="12744"/>
    <cellStyle name="Percent 3 9 8 5 2 3" xfId="12745"/>
    <cellStyle name="Percent 3 9 8 5 3" xfId="12746"/>
    <cellStyle name="Percent 3 9 8 5 3 2" xfId="12747"/>
    <cellStyle name="Percent 3 9 8 5 3 3" xfId="12748"/>
    <cellStyle name="Percent 3 9 8 5 4" xfId="12749"/>
    <cellStyle name="Percent 3 9 8 5 4 2" xfId="12750"/>
    <cellStyle name="Percent 3 9 8 5 4 3" xfId="12751"/>
    <cellStyle name="Percent 3 9 8 5 5" xfId="12752"/>
    <cellStyle name="Percent 3 9 8 5 6" xfId="12753"/>
    <cellStyle name="Percent 3 9 8 6" xfId="12754"/>
    <cellStyle name="Percent 3 9 8 6 2" xfId="12755"/>
    <cellStyle name="Percent 3 9 8 6 2 2" xfId="12756"/>
    <cellStyle name="Percent 3 9 8 6 2 3" xfId="12757"/>
    <cellStyle name="Percent 3 9 8 6 3" xfId="12758"/>
    <cellStyle name="Percent 3 9 8 6 3 2" xfId="12759"/>
    <cellStyle name="Percent 3 9 8 6 3 3" xfId="12760"/>
    <cellStyle name="Percent 3 9 8 6 4" xfId="12761"/>
    <cellStyle name="Percent 3 9 8 6 5" xfId="12762"/>
    <cellStyle name="Percent 3 9 8 7" xfId="12763"/>
    <cellStyle name="Percent 3 9 8 7 2" xfId="12764"/>
    <cellStyle name="Percent 3 9 8 7 3" xfId="12765"/>
    <cellStyle name="Percent 3 9 8 8" xfId="12766"/>
    <cellStyle name="Percent 3 9 8 8 2" xfId="12767"/>
    <cellStyle name="Percent 3 9 8 8 3" xfId="12768"/>
    <cellStyle name="Percent 3 9 8 9" xfId="12769"/>
    <cellStyle name="Percent 3 9 8 9 2" xfId="12770"/>
    <cellStyle name="Percent 3 9 8 9 3" xfId="12771"/>
    <cellStyle name="Percent 3 9 9" xfId="12772"/>
    <cellStyle name="Percent 3 9 9 10" xfId="12773"/>
    <cellStyle name="Percent 3 9 9 11" xfId="12774"/>
    <cellStyle name="Percent 3 9 9 12" xfId="12775"/>
    <cellStyle name="Percent 3 9 9 13" xfId="12776"/>
    <cellStyle name="Percent 3 9 9 14" xfId="12777"/>
    <cellStyle name="Percent 3 9 9 15" xfId="12778"/>
    <cellStyle name="Percent 3 9 9 2" xfId="12779"/>
    <cellStyle name="Percent 3 9 9 2 2" xfId="12780"/>
    <cellStyle name="Percent 3 9 9 2 2 2" xfId="12781"/>
    <cellStyle name="Percent 3 9 9 2 2 3" xfId="12782"/>
    <cellStyle name="Percent 3 9 9 2 3" xfId="12783"/>
    <cellStyle name="Percent 3 9 9 2 3 2" xfId="12784"/>
    <cellStyle name="Percent 3 9 9 2 3 3" xfId="12785"/>
    <cellStyle name="Percent 3 9 9 2 4" xfId="12786"/>
    <cellStyle name="Percent 3 9 9 2 5" xfId="12787"/>
    <cellStyle name="Percent 3 9 9 2 6" xfId="12788"/>
    <cellStyle name="Percent 3 9 9 3" xfId="12789"/>
    <cellStyle name="Percent 3 9 9 3 2" xfId="12790"/>
    <cellStyle name="Percent 3 9 9 3 2 2" xfId="12791"/>
    <cellStyle name="Percent 3 9 9 3 2 3" xfId="12792"/>
    <cellStyle name="Percent 3 9 9 3 3" xfId="12793"/>
    <cellStyle name="Percent 3 9 9 3 3 2" xfId="12794"/>
    <cellStyle name="Percent 3 9 9 3 3 3" xfId="12795"/>
    <cellStyle name="Percent 3 9 9 3 4" xfId="12796"/>
    <cellStyle name="Percent 3 9 9 3 5" xfId="12797"/>
    <cellStyle name="Percent 3 9 9 4" xfId="12798"/>
    <cellStyle name="Percent 3 9 9 4 2" xfId="12799"/>
    <cellStyle name="Percent 3 9 9 4 2 2" xfId="12800"/>
    <cellStyle name="Percent 3 9 9 4 2 3" xfId="12801"/>
    <cellStyle name="Percent 3 9 9 4 3" xfId="12802"/>
    <cellStyle name="Percent 3 9 9 4 3 2" xfId="12803"/>
    <cellStyle name="Percent 3 9 9 4 3 3" xfId="12804"/>
    <cellStyle name="Percent 3 9 9 4 4" xfId="12805"/>
    <cellStyle name="Percent 3 9 9 4 5" xfId="12806"/>
    <cellStyle name="Percent 3 9 9 5" xfId="12807"/>
    <cellStyle name="Percent 3 9 9 5 2" xfId="12808"/>
    <cellStyle name="Percent 3 9 9 5 2 2" xfId="12809"/>
    <cellStyle name="Percent 3 9 9 5 2 3" xfId="12810"/>
    <cellStyle name="Percent 3 9 9 5 3" xfId="12811"/>
    <cellStyle name="Percent 3 9 9 5 3 2" xfId="12812"/>
    <cellStyle name="Percent 3 9 9 5 3 3" xfId="12813"/>
    <cellStyle name="Percent 3 9 9 5 4" xfId="12814"/>
    <cellStyle name="Percent 3 9 9 5 4 2" xfId="12815"/>
    <cellStyle name="Percent 3 9 9 5 4 3" xfId="12816"/>
    <cellStyle name="Percent 3 9 9 5 5" xfId="12817"/>
    <cellStyle name="Percent 3 9 9 5 6" xfId="12818"/>
    <cellStyle name="Percent 3 9 9 6" xfId="12819"/>
    <cellStyle name="Percent 3 9 9 6 2" xfId="12820"/>
    <cellStyle name="Percent 3 9 9 6 2 2" xfId="12821"/>
    <cellStyle name="Percent 3 9 9 6 2 3" xfId="12822"/>
    <cellStyle name="Percent 3 9 9 6 3" xfId="12823"/>
    <cellStyle name="Percent 3 9 9 6 3 2" xfId="12824"/>
    <cellStyle name="Percent 3 9 9 6 3 3" xfId="12825"/>
    <cellStyle name="Percent 3 9 9 6 4" xfId="12826"/>
    <cellStyle name="Percent 3 9 9 6 5" xfId="12827"/>
    <cellStyle name="Percent 3 9 9 7" xfId="12828"/>
    <cellStyle name="Percent 3 9 9 7 2" xfId="12829"/>
    <cellStyle name="Percent 3 9 9 7 3" xfId="12830"/>
    <cellStyle name="Percent 3 9 9 8" xfId="12831"/>
    <cellStyle name="Percent 3 9 9 8 2" xfId="12832"/>
    <cellStyle name="Percent 3 9 9 8 3" xfId="12833"/>
    <cellStyle name="Percent 3 9 9 9" xfId="12834"/>
    <cellStyle name="Percent 3 9 9 9 2" xfId="12835"/>
    <cellStyle name="Percent 3 9 9 9 3" xfId="12836"/>
    <cellStyle name="Percent 30" xfId="12837"/>
    <cellStyle name="Percent 31" xfId="12838"/>
    <cellStyle name="Percent 31 10" xfId="12839"/>
    <cellStyle name="Percent 31 11" xfId="12840"/>
    <cellStyle name="Percent 31 12" xfId="12841"/>
    <cellStyle name="Percent 31 13" xfId="12842"/>
    <cellStyle name="Percent 31 14" xfId="12843"/>
    <cellStyle name="Percent 31 15" xfId="12844"/>
    <cellStyle name="Percent 31 2" xfId="12845"/>
    <cellStyle name="Percent 31 2 2" xfId="12846"/>
    <cellStyle name="Percent 31 2 2 2" xfId="12847"/>
    <cellStyle name="Percent 31 2 2 3" xfId="12848"/>
    <cellStyle name="Percent 31 2 3" xfId="12849"/>
    <cellStyle name="Percent 31 2 3 2" xfId="12850"/>
    <cellStyle name="Percent 31 2 3 3" xfId="12851"/>
    <cellStyle name="Percent 31 2 4" xfId="12852"/>
    <cellStyle name="Percent 31 2 5" xfId="12853"/>
    <cellStyle name="Percent 31 2 6" xfId="12854"/>
    <cellStyle name="Percent 31 3" xfId="12855"/>
    <cellStyle name="Percent 31 3 2" xfId="12856"/>
    <cellStyle name="Percent 31 3 2 2" xfId="12857"/>
    <cellStyle name="Percent 31 3 2 3" xfId="12858"/>
    <cellStyle name="Percent 31 3 3" xfId="12859"/>
    <cellStyle name="Percent 31 3 3 2" xfId="12860"/>
    <cellStyle name="Percent 31 3 3 3" xfId="12861"/>
    <cellStyle name="Percent 31 3 4" xfId="12862"/>
    <cellStyle name="Percent 31 3 5" xfId="12863"/>
    <cellStyle name="Percent 31 4" xfId="12864"/>
    <cellStyle name="Percent 31 4 2" xfId="12865"/>
    <cellStyle name="Percent 31 4 2 2" xfId="12866"/>
    <cellStyle name="Percent 31 4 2 3" xfId="12867"/>
    <cellStyle name="Percent 31 4 3" xfId="12868"/>
    <cellStyle name="Percent 31 4 3 2" xfId="12869"/>
    <cellStyle name="Percent 31 4 3 3" xfId="12870"/>
    <cellStyle name="Percent 31 4 4" xfId="12871"/>
    <cellStyle name="Percent 31 4 5" xfId="12872"/>
    <cellStyle name="Percent 31 5" xfId="12873"/>
    <cellStyle name="Percent 31 5 2" xfId="12874"/>
    <cellStyle name="Percent 31 5 2 2" xfId="12875"/>
    <cellStyle name="Percent 31 5 2 3" xfId="12876"/>
    <cellStyle name="Percent 31 5 3" xfId="12877"/>
    <cellStyle name="Percent 31 5 3 2" xfId="12878"/>
    <cellStyle name="Percent 31 5 3 3" xfId="12879"/>
    <cellStyle name="Percent 31 5 4" xfId="12880"/>
    <cellStyle name="Percent 31 5 4 2" xfId="12881"/>
    <cellStyle name="Percent 31 5 4 3" xfId="12882"/>
    <cellStyle name="Percent 31 5 5" xfId="12883"/>
    <cellStyle name="Percent 31 5 6" xfId="12884"/>
    <cellStyle name="Percent 31 6" xfId="12885"/>
    <cellStyle name="Percent 31 6 2" xfId="12886"/>
    <cellStyle name="Percent 31 6 2 2" xfId="12887"/>
    <cellStyle name="Percent 31 6 2 3" xfId="12888"/>
    <cellStyle name="Percent 31 6 3" xfId="12889"/>
    <cellStyle name="Percent 31 6 3 2" xfId="12890"/>
    <cellStyle name="Percent 31 6 3 3" xfId="12891"/>
    <cellStyle name="Percent 31 6 4" xfId="12892"/>
    <cellStyle name="Percent 31 6 5" xfId="12893"/>
    <cellStyle name="Percent 31 7" xfId="12894"/>
    <cellStyle name="Percent 31 7 2" xfId="12895"/>
    <cellStyle name="Percent 31 7 3" xfId="12896"/>
    <cellStyle name="Percent 31 8" xfId="12897"/>
    <cellStyle name="Percent 31 8 2" xfId="12898"/>
    <cellStyle name="Percent 31 8 3" xfId="12899"/>
    <cellStyle name="Percent 31 9" xfId="12900"/>
    <cellStyle name="Percent 31 9 2" xfId="12901"/>
    <cellStyle name="Percent 31 9 3" xfId="12902"/>
    <cellStyle name="Percent 4" xfId="12903"/>
    <cellStyle name="Percent 4 10" xfId="12904"/>
    <cellStyle name="Percent 4 10 10" xfId="12905"/>
    <cellStyle name="Percent 4 10 11" xfId="12906"/>
    <cellStyle name="Percent 4 10 12" xfId="12907"/>
    <cellStyle name="Percent 4 10 13" xfId="12908"/>
    <cellStyle name="Percent 4 10 14" xfId="12909"/>
    <cellStyle name="Percent 4 10 15" xfId="12910"/>
    <cellStyle name="Percent 4 10 2" xfId="12911"/>
    <cellStyle name="Percent 4 10 2 2" xfId="12912"/>
    <cellStyle name="Percent 4 10 2 2 2" xfId="12913"/>
    <cellStyle name="Percent 4 10 2 2 3" xfId="12914"/>
    <cellStyle name="Percent 4 10 2 3" xfId="12915"/>
    <cellStyle name="Percent 4 10 2 3 2" xfId="12916"/>
    <cellStyle name="Percent 4 10 2 3 3" xfId="12917"/>
    <cellStyle name="Percent 4 10 2 4" xfId="12918"/>
    <cellStyle name="Percent 4 10 2 5" xfId="12919"/>
    <cellStyle name="Percent 4 10 2 6" xfId="12920"/>
    <cellStyle name="Percent 4 10 3" xfId="12921"/>
    <cellStyle name="Percent 4 10 3 2" xfId="12922"/>
    <cellStyle name="Percent 4 10 3 2 2" xfId="12923"/>
    <cellStyle name="Percent 4 10 3 2 3" xfId="12924"/>
    <cellStyle name="Percent 4 10 3 3" xfId="12925"/>
    <cellStyle name="Percent 4 10 3 3 2" xfId="12926"/>
    <cellStyle name="Percent 4 10 3 3 3" xfId="12927"/>
    <cellStyle name="Percent 4 10 3 4" xfId="12928"/>
    <cellStyle name="Percent 4 10 3 5" xfId="12929"/>
    <cellStyle name="Percent 4 10 4" xfId="12930"/>
    <cellStyle name="Percent 4 10 4 2" xfId="12931"/>
    <cellStyle name="Percent 4 10 4 2 2" xfId="12932"/>
    <cellStyle name="Percent 4 10 4 2 3" xfId="12933"/>
    <cellStyle name="Percent 4 10 4 3" xfId="12934"/>
    <cellStyle name="Percent 4 10 4 3 2" xfId="12935"/>
    <cellStyle name="Percent 4 10 4 3 3" xfId="12936"/>
    <cellStyle name="Percent 4 10 4 4" xfId="12937"/>
    <cellStyle name="Percent 4 10 4 5" xfId="12938"/>
    <cellStyle name="Percent 4 10 5" xfId="12939"/>
    <cellStyle name="Percent 4 10 5 2" xfId="12940"/>
    <cellStyle name="Percent 4 10 5 2 2" xfId="12941"/>
    <cellStyle name="Percent 4 10 5 2 3" xfId="12942"/>
    <cellStyle name="Percent 4 10 5 3" xfId="12943"/>
    <cellStyle name="Percent 4 10 5 3 2" xfId="12944"/>
    <cellStyle name="Percent 4 10 5 3 3" xfId="12945"/>
    <cellStyle name="Percent 4 10 5 4" xfId="12946"/>
    <cellStyle name="Percent 4 10 5 4 2" xfId="12947"/>
    <cellStyle name="Percent 4 10 5 4 3" xfId="12948"/>
    <cellStyle name="Percent 4 10 5 5" xfId="12949"/>
    <cellStyle name="Percent 4 10 5 6" xfId="12950"/>
    <cellStyle name="Percent 4 10 6" xfId="12951"/>
    <cellStyle name="Percent 4 10 6 2" xfId="12952"/>
    <cellStyle name="Percent 4 10 6 2 2" xfId="12953"/>
    <cellStyle name="Percent 4 10 6 2 3" xfId="12954"/>
    <cellStyle name="Percent 4 10 6 3" xfId="12955"/>
    <cellStyle name="Percent 4 10 6 3 2" xfId="12956"/>
    <cellStyle name="Percent 4 10 6 3 3" xfId="12957"/>
    <cellStyle name="Percent 4 10 6 4" xfId="12958"/>
    <cellStyle name="Percent 4 10 6 5" xfId="12959"/>
    <cellStyle name="Percent 4 10 7" xfId="12960"/>
    <cellStyle name="Percent 4 10 7 2" xfId="12961"/>
    <cellStyle name="Percent 4 10 7 3" xfId="12962"/>
    <cellStyle name="Percent 4 10 8" xfId="12963"/>
    <cellStyle name="Percent 4 10 8 2" xfId="12964"/>
    <cellStyle name="Percent 4 10 8 3" xfId="12965"/>
    <cellStyle name="Percent 4 10 9" xfId="12966"/>
    <cellStyle name="Percent 4 10 9 2" xfId="12967"/>
    <cellStyle name="Percent 4 10 9 3" xfId="12968"/>
    <cellStyle name="Percent 4 11" xfId="12969"/>
    <cellStyle name="Percent 4 11 10" xfId="12970"/>
    <cellStyle name="Percent 4 11 11" xfId="12971"/>
    <cellStyle name="Percent 4 11 12" xfId="12972"/>
    <cellStyle name="Percent 4 11 13" xfId="12973"/>
    <cellStyle name="Percent 4 11 14" xfId="12974"/>
    <cellStyle name="Percent 4 11 15" xfId="12975"/>
    <cellStyle name="Percent 4 11 2" xfId="12976"/>
    <cellStyle name="Percent 4 11 2 2" xfId="12977"/>
    <cellStyle name="Percent 4 11 2 2 2" xfId="12978"/>
    <cellStyle name="Percent 4 11 2 2 3" xfId="12979"/>
    <cellStyle name="Percent 4 11 2 3" xfId="12980"/>
    <cellStyle name="Percent 4 11 2 3 2" xfId="12981"/>
    <cellStyle name="Percent 4 11 2 3 3" xfId="12982"/>
    <cellStyle name="Percent 4 11 2 4" xfId="12983"/>
    <cellStyle name="Percent 4 11 2 5" xfId="12984"/>
    <cellStyle name="Percent 4 11 2 6" xfId="12985"/>
    <cellStyle name="Percent 4 11 3" xfId="12986"/>
    <cellStyle name="Percent 4 11 3 2" xfId="12987"/>
    <cellStyle name="Percent 4 11 3 2 2" xfId="12988"/>
    <cellStyle name="Percent 4 11 3 2 3" xfId="12989"/>
    <cellStyle name="Percent 4 11 3 3" xfId="12990"/>
    <cellStyle name="Percent 4 11 3 3 2" xfId="12991"/>
    <cellStyle name="Percent 4 11 3 3 3" xfId="12992"/>
    <cellStyle name="Percent 4 11 3 4" xfId="12993"/>
    <cellStyle name="Percent 4 11 3 5" xfId="12994"/>
    <cellStyle name="Percent 4 11 4" xfId="12995"/>
    <cellStyle name="Percent 4 11 4 2" xfId="12996"/>
    <cellStyle name="Percent 4 11 4 2 2" xfId="12997"/>
    <cellStyle name="Percent 4 11 4 2 3" xfId="12998"/>
    <cellStyle name="Percent 4 11 4 3" xfId="12999"/>
    <cellStyle name="Percent 4 11 4 3 2" xfId="13000"/>
    <cellStyle name="Percent 4 11 4 3 3" xfId="13001"/>
    <cellStyle name="Percent 4 11 4 4" xfId="13002"/>
    <cellStyle name="Percent 4 11 4 5" xfId="13003"/>
    <cellStyle name="Percent 4 11 5" xfId="13004"/>
    <cellStyle name="Percent 4 11 5 2" xfId="13005"/>
    <cellStyle name="Percent 4 11 5 2 2" xfId="13006"/>
    <cellStyle name="Percent 4 11 5 2 3" xfId="13007"/>
    <cellStyle name="Percent 4 11 5 3" xfId="13008"/>
    <cellStyle name="Percent 4 11 5 3 2" xfId="13009"/>
    <cellStyle name="Percent 4 11 5 3 3" xfId="13010"/>
    <cellStyle name="Percent 4 11 5 4" xfId="13011"/>
    <cellStyle name="Percent 4 11 5 4 2" xfId="13012"/>
    <cellStyle name="Percent 4 11 5 4 3" xfId="13013"/>
    <cellStyle name="Percent 4 11 5 5" xfId="13014"/>
    <cellStyle name="Percent 4 11 5 6" xfId="13015"/>
    <cellStyle name="Percent 4 11 6" xfId="13016"/>
    <cellStyle name="Percent 4 11 6 2" xfId="13017"/>
    <cellStyle name="Percent 4 11 6 2 2" xfId="13018"/>
    <cellStyle name="Percent 4 11 6 2 3" xfId="13019"/>
    <cellStyle name="Percent 4 11 6 3" xfId="13020"/>
    <cellStyle name="Percent 4 11 6 3 2" xfId="13021"/>
    <cellStyle name="Percent 4 11 6 3 3" xfId="13022"/>
    <cellStyle name="Percent 4 11 6 4" xfId="13023"/>
    <cellStyle name="Percent 4 11 6 5" xfId="13024"/>
    <cellStyle name="Percent 4 11 7" xfId="13025"/>
    <cellStyle name="Percent 4 11 7 2" xfId="13026"/>
    <cellStyle name="Percent 4 11 7 3" xfId="13027"/>
    <cellStyle name="Percent 4 11 8" xfId="13028"/>
    <cellStyle name="Percent 4 11 8 2" xfId="13029"/>
    <cellStyle name="Percent 4 11 8 3" xfId="13030"/>
    <cellStyle name="Percent 4 11 9" xfId="13031"/>
    <cellStyle name="Percent 4 11 9 2" xfId="13032"/>
    <cellStyle name="Percent 4 11 9 3" xfId="13033"/>
    <cellStyle name="Percent 4 12" xfId="13034"/>
    <cellStyle name="Percent 4 12 10" xfId="13035"/>
    <cellStyle name="Percent 4 12 11" xfId="13036"/>
    <cellStyle name="Percent 4 12 12" xfId="13037"/>
    <cellStyle name="Percent 4 12 13" xfId="13038"/>
    <cellStyle name="Percent 4 12 14" xfId="13039"/>
    <cellStyle name="Percent 4 12 15" xfId="13040"/>
    <cellStyle name="Percent 4 12 2" xfId="13041"/>
    <cellStyle name="Percent 4 12 2 2" xfId="13042"/>
    <cellStyle name="Percent 4 12 2 2 2" xfId="13043"/>
    <cellStyle name="Percent 4 12 2 2 3" xfId="13044"/>
    <cellStyle name="Percent 4 12 2 3" xfId="13045"/>
    <cellStyle name="Percent 4 12 2 3 2" xfId="13046"/>
    <cellStyle name="Percent 4 12 2 3 3" xfId="13047"/>
    <cellStyle name="Percent 4 12 2 4" xfId="13048"/>
    <cellStyle name="Percent 4 12 2 5" xfId="13049"/>
    <cellStyle name="Percent 4 12 2 6" xfId="13050"/>
    <cellStyle name="Percent 4 12 3" xfId="13051"/>
    <cellStyle name="Percent 4 12 3 2" xfId="13052"/>
    <cellStyle name="Percent 4 12 3 2 2" xfId="13053"/>
    <cellStyle name="Percent 4 12 3 2 3" xfId="13054"/>
    <cellStyle name="Percent 4 12 3 3" xfId="13055"/>
    <cellStyle name="Percent 4 12 3 3 2" xfId="13056"/>
    <cellStyle name="Percent 4 12 3 3 3" xfId="13057"/>
    <cellStyle name="Percent 4 12 3 4" xfId="13058"/>
    <cellStyle name="Percent 4 12 3 5" xfId="13059"/>
    <cellStyle name="Percent 4 12 4" xfId="13060"/>
    <cellStyle name="Percent 4 12 4 2" xfId="13061"/>
    <cellStyle name="Percent 4 12 4 2 2" xfId="13062"/>
    <cellStyle name="Percent 4 12 4 2 3" xfId="13063"/>
    <cellStyle name="Percent 4 12 4 3" xfId="13064"/>
    <cellStyle name="Percent 4 12 4 3 2" xfId="13065"/>
    <cellStyle name="Percent 4 12 4 3 3" xfId="13066"/>
    <cellStyle name="Percent 4 12 4 4" xfId="13067"/>
    <cellStyle name="Percent 4 12 4 5" xfId="13068"/>
    <cellStyle name="Percent 4 12 5" xfId="13069"/>
    <cellStyle name="Percent 4 12 5 2" xfId="13070"/>
    <cellStyle name="Percent 4 12 5 2 2" xfId="13071"/>
    <cellStyle name="Percent 4 12 5 2 3" xfId="13072"/>
    <cellStyle name="Percent 4 12 5 3" xfId="13073"/>
    <cellStyle name="Percent 4 12 5 3 2" xfId="13074"/>
    <cellStyle name="Percent 4 12 5 3 3" xfId="13075"/>
    <cellStyle name="Percent 4 12 5 4" xfId="13076"/>
    <cellStyle name="Percent 4 12 5 4 2" xfId="13077"/>
    <cellStyle name="Percent 4 12 5 4 3" xfId="13078"/>
    <cellStyle name="Percent 4 12 5 5" xfId="13079"/>
    <cellStyle name="Percent 4 12 5 6" xfId="13080"/>
    <cellStyle name="Percent 4 12 6" xfId="13081"/>
    <cellStyle name="Percent 4 12 6 2" xfId="13082"/>
    <cellStyle name="Percent 4 12 6 2 2" xfId="13083"/>
    <cellStyle name="Percent 4 12 6 2 3" xfId="13084"/>
    <cellStyle name="Percent 4 12 6 3" xfId="13085"/>
    <cellStyle name="Percent 4 12 6 3 2" xfId="13086"/>
    <cellStyle name="Percent 4 12 6 3 3" xfId="13087"/>
    <cellStyle name="Percent 4 12 6 4" xfId="13088"/>
    <cellStyle name="Percent 4 12 6 5" xfId="13089"/>
    <cellStyle name="Percent 4 12 7" xfId="13090"/>
    <cellStyle name="Percent 4 12 7 2" xfId="13091"/>
    <cellStyle name="Percent 4 12 7 3" xfId="13092"/>
    <cellStyle name="Percent 4 12 8" xfId="13093"/>
    <cellStyle name="Percent 4 12 8 2" xfId="13094"/>
    <cellStyle name="Percent 4 12 8 3" xfId="13095"/>
    <cellStyle name="Percent 4 12 9" xfId="13096"/>
    <cellStyle name="Percent 4 12 9 2" xfId="13097"/>
    <cellStyle name="Percent 4 12 9 3" xfId="13098"/>
    <cellStyle name="Percent 4 13" xfId="13099"/>
    <cellStyle name="Percent 4 13 10" xfId="13100"/>
    <cellStyle name="Percent 4 13 11" xfId="13101"/>
    <cellStyle name="Percent 4 13 12" xfId="13102"/>
    <cellStyle name="Percent 4 13 13" xfId="13103"/>
    <cellStyle name="Percent 4 13 14" xfId="13104"/>
    <cellStyle name="Percent 4 13 15" xfId="13105"/>
    <cellStyle name="Percent 4 13 2" xfId="13106"/>
    <cellStyle name="Percent 4 13 2 2" xfId="13107"/>
    <cellStyle name="Percent 4 13 2 2 2" xfId="13108"/>
    <cellStyle name="Percent 4 13 2 2 3" xfId="13109"/>
    <cellStyle name="Percent 4 13 2 3" xfId="13110"/>
    <cellStyle name="Percent 4 13 2 3 2" xfId="13111"/>
    <cellStyle name="Percent 4 13 2 3 3" xfId="13112"/>
    <cellStyle name="Percent 4 13 2 4" xfId="13113"/>
    <cellStyle name="Percent 4 13 2 5" xfId="13114"/>
    <cellStyle name="Percent 4 13 2 6" xfId="13115"/>
    <cellStyle name="Percent 4 13 3" xfId="13116"/>
    <cellStyle name="Percent 4 13 3 2" xfId="13117"/>
    <cellStyle name="Percent 4 13 3 2 2" xfId="13118"/>
    <cellStyle name="Percent 4 13 3 2 3" xfId="13119"/>
    <cellStyle name="Percent 4 13 3 3" xfId="13120"/>
    <cellStyle name="Percent 4 13 3 3 2" xfId="13121"/>
    <cellStyle name="Percent 4 13 3 3 3" xfId="13122"/>
    <cellStyle name="Percent 4 13 3 4" xfId="13123"/>
    <cellStyle name="Percent 4 13 3 5" xfId="13124"/>
    <cellStyle name="Percent 4 13 4" xfId="13125"/>
    <cellStyle name="Percent 4 13 4 2" xfId="13126"/>
    <cellStyle name="Percent 4 13 4 2 2" xfId="13127"/>
    <cellStyle name="Percent 4 13 4 2 3" xfId="13128"/>
    <cellStyle name="Percent 4 13 4 3" xfId="13129"/>
    <cellStyle name="Percent 4 13 4 3 2" xfId="13130"/>
    <cellStyle name="Percent 4 13 4 3 3" xfId="13131"/>
    <cellStyle name="Percent 4 13 4 4" xfId="13132"/>
    <cellStyle name="Percent 4 13 4 5" xfId="13133"/>
    <cellStyle name="Percent 4 13 5" xfId="13134"/>
    <cellStyle name="Percent 4 13 5 2" xfId="13135"/>
    <cellStyle name="Percent 4 13 5 2 2" xfId="13136"/>
    <cellStyle name="Percent 4 13 5 2 3" xfId="13137"/>
    <cellStyle name="Percent 4 13 5 3" xfId="13138"/>
    <cellStyle name="Percent 4 13 5 3 2" xfId="13139"/>
    <cellStyle name="Percent 4 13 5 3 3" xfId="13140"/>
    <cellStyle name="Percent 4 13 5 4" xfId="13141"/>
    <cellStyle name="Percent 4 13 5 4 2" xfId="13142"/>
    <cellStyle name="Percent 4 13 5 4 3" xfId="13143"/>
    <cellStyle name="Percent 4 13 5 5" xfId="13144"/>
    <cellStyle name="Percent 4 13 5 6" xfId="13145"/>
    <cellStyle name="Percent 4 13 6" xfId="13146"/>
    <cellStyle name="Percent 4 13 6 2" xfId="13147"/>
    <cellStyle name="Percent 4 13 6 2 2" xfId="13148"/>
    <cellStyle name="Percent 4 13 6 2 3" xfId="13149"/>
    <cellStyle name="Percent 4 13 6 3" xfId="13150"/>
    <cellStyle name="Percent 4 13 6 3 2" xfId="13151"/>
    <cellStyle name="Percent 4 13 6 3 3" xfId="13152"/>
    <cellStyle name="Percent 4 13 6 4" xfId="13153"/>
    <cellStyle name="Percent 4 13 6 5" xfId="13154"/>
    <cellStyle name="Percent 4 13 7" xfId="13155"/>
    <cellStyle name="Percent 4 13 7 2" xfId="13156"/>
    <cellStyle name="Percent 4 13 7 3" xfId="13157"/>
    <cellStyle name="Percent 4 13 8" xfId="13158"/>
    <cellStyle name="Percent 4 13 8 2" xfId="13159"/>
    <cellStyle name="Percent 4 13 8 3" xfId="13160"/>
    <cellStyle name="Percent 4 13 9" xfId="13161"/>
    <cellStyle name="Percent 4 13 9 2" xfId="13162"/>
    <cellStyle name="Percent 4 13 9 3" xfId="13163"/>
    <cellStyle name="Percent 4 14" xfId="13164"/>
    <cellStyle name="Percent 4 14 10" xfId="13165"/>
    <cellStyle name="Percent 4 14 10 2" xfId="13166"/>
    <cellStyle name="Percent 4 14 10 3" xfId="13167"/>
    <cellStyle name="Percent 4 14 11" xfId="13168"/>
    <cellStyle name="Percent 4 14 12" xfId="13169"/>
    <cellStyle name="Percent 4 14 13" xfId="13170"/>
    <cellStyle name="Percent 4 14 14" xfId="13171"/>
    <cellStyle name="Percent 4 14 15" xfId="13172"/>
    <cellStyle name="Percent 4 14 16" xfId="13173"/>
    <cellStyle name="Percent 4 14 2" xfId="13174"/>
    <cellStyle name="Percent 4 14 2 10" xfId="13175"/>
    <cellStyle name="Percent 4 14 2 11" xfId="13176"/>
    <cellStyle name="Percent 4 14 2 2" xfId="13177"/>
    <cellStyle name="Percent 4 14 2 2 2" xfId="13178"/>
    <cellStyle name="Percent 4 14 2 2 2 2" xfId="13179"/>
    <cellStyle name="Percent 4 14 2 2 2 3" xfId="13180"/>
    <cellStyle name="Percent 4 14 2 2 3" xfId="13181"/>
    <cellStyle name="Percent 4 14 2 2 3 2" xfId="13182"/>
    <cellStyle name="Percent 4 14 2 2 3 3" xfId="13183"/>
    <cellStyle name="Percent 4 14 2 2 4" xfId="13184"/>
    <cellStyle name="Percent 4 14 2 2 5" xfId="13185"/>
    <cellStyle name="Percent 4 14 2 3" xfId="13186"/>
    <cellStyle name="Percent 4 14 2 3 2" xfId="13187"/>
    <cellStyle name="Percent 4 14 2 3 2 2" xfId="13188"/>
    <cellStyle name="Percent 4 14 2 3 2 3" xfId="13189"/>
    <cellStyle name="Percent 4 14 2 3 3" xfId="13190"/>
    <cellStyle name="Percent 4 14 2 3 3 2" xfId="13191"/>
    <cellStyle name="Percent 4 14 2 3 3 3" xfId="13192"/>
    <cellStyle name="Percent 4 14 2 3 4" xfId="13193"/>
    <cellStyle name="Percent 4 14 2 3 5" xfId="13194"/>
    <cellStyle name="Percent 4 14 2 4" xfId="13195"/>
    <cellStyle name="Percent 4 14 2 4 2" xfId="13196"/>
    <cellStyle name="Percent 4 14 2 4 2 2" xfId="13197"/>
    <cellStyle name="Percent 4 14 2 4 2 3" xfId="13198"/>
    <cellStyle name="Percent 4 14 2 4 3" xfId="13199"/>
    <cellStyle name="Percent 4 14 2 4 3 2" xfId="13200"/>
    <cellStyle name="Percent 4 14 2 4 3 3" xfId="13201"/>
    <cellStyle name="Percent 4 14 2 4 4" xfId="13202"/>
    <cellStyle name="Percent 4 14 2 4 4 2" xfId="13203"/>
    <cellStyle name="Percent 4 14 2 4 4 3" xfId="13204"/>
    <cellStyle name="Percent 4 14 2 4 5" xfId="13205"/>
    <cellStyle name="Percent 4 14 2 4 6" xfId="13206"/>
    <cellStyle name="Percent 4 14 2 5" xfId="13207"/>
    <cellStyle name="Percent 4 14 2 5 2" xfId="13208"/>
    <cellStyle name="Percent 4 14 2 5 2 2" xfId="13209"/>
    <cellStyle name="Percent 4 14 2 5 2 3" xfId="13210"/>
    <cellStyle name="Percent 4 14 2 5 3" xfId="13211"/>
    <cellStyle name="Percent 4 14 2 5 3 2" xfId="13212"/>
    <cellStyle name="Percent 4 14 2 5 3 3" xfId="13213"/>
    <cellStyle name="Percent 4 14 2 5 4" xfId="13214"/>
    <cellStyle name="Percent 4 14 2 5 5" xfId="13215"/>
    <cellStyle name="Percent 4 14 2 6" xfId="13216"/>
    <cellStyle name="Percent 4 14 2 6 2" xfId="13217"/>
    <cellStyle name="Percent 4 14 2 6 3" xfId="13218"/>
    <cellStyle name="Percent 4 14 2 7" xfId="13219"/>
    <cellStyle name="Percent 4 14 2 7 2" xfId="13220"/>
    <cellStyle name="Percent 4 14 2 7 3" xfId="13221"/>
    <cellStyle name="Percent 4 14 2 8" xfId="13222"/>
    <cellStyle name="Percent 4 14 2 8 2" xfId="13223"/>
    <cellStyle name="Percent 4 14 2 8 3" xfId="13224"/>
    <cellStyle name="Percent 4 14 2 9" xfId="13225"/>
    <cellStyle name="Percent 4 14 3" xfId="13226"/>
    <cellStyle name="Percent 4 14 3 2" xfId="13227"/>
    <cellStyle name="Percent 4 14 3 2 2" xfId="13228"/>
    <cellStyle name="Percent 4 14 3 2 3" xfId="13229"/>
    <cellStyle name="Percent 4 14 3 3" xfId="13230"/>
    <cellStyle name="Percent 4 14 3 3 2" xfId="13231"/>
    <cellStyle name="Percent 4 14 3 3 3" xfId="13232"/>
    <cellStyle name="Percent 4 14 3 4" xfId="13233"/>
    <cellStyle name="Percent 4 14 3 5" xfId="13234"/>
    <cellStyle name="Percent 4 14 3 6" xfId="13235"/>
    <cellStyle name="Percent 4 14 4" xfId="13236"/>
    <cellStyle name="Percent 4 14 4 2" xfId="13237"/>
    <cellStyle name="Percent 4 14 4 2 2" xfId="13238"/>
    <cellStyle name="Percent 4 14 4 2 3" xfId="13239"/>
    <cellStyle name="Percent 4 14 4 3" xfId="13240"/>
    <cellStyle name="Percent 4 14 4 3 2" xfId="13241"/>
    <cellStyle name="Percent 4 14 4 3 3" xfId="13242"/>
    <cellStyle name="Percent 4 14 4 4" xfId="13243"/>
    <cellStyle name="Percent 4 14 4 5" xfId="13244"/>
    <cellStyle name="Percent 4 14 5" xfId="13245"/>
    <cellStyle name="Percent 4 14 5 2" xfId="13246"/>
    <cellStyle name="Percent 4 14 5 2 2" xfId="13247"/>
    <cellStyle name="Percent 4 14 5 2 3" xfId="13248"/>
    <cellStyle name="Percent 4 14 5 3" xfId="13249"/>
    <cellStyle name="Percent 4 14 5 3 2" xfId="13250"/>
    <cellStyle name="Percent 4 14 5 3 3" xfId="13251"/>
    <cellStyle name="Percent 4 14 5 4" xfId="13252"/>
    <cellStyle name="Percent 4 14 5 5" xfId="13253"/>
    <cellStyle name="Percent 4 14 6" xfId="13254"/>
    <cellStyle name="Percent 4 14 6 2" xfId="13255"/>
    <cellStyle name="Percent 4 14 6 2 2" xfId="13256"/>
    <cellStyle name="Percent 4 14 6 2 3" xfId="13257"/>
    <cellStyle name="Percent 4 14 6 3" xfId="13258"/>
    <cellStyle name="Percent 4 14 6 3 2" xfId="13259"/>
    <cellStyle name="Percent 4 14 6 3 3" xfId="13260"/>
    <cellStyle name="Percent 4 14 6 4" xfId="13261"/>
    <cellStyle name="Percent 4 14 6 4 2" xfId="13262"/>
    <cellStyle name="Percent 4 14 6 4 3" xfId="13263"/>
    <cellStyle name="Percent 4 14 6 5" xfId="13264"/>
    <cellStyle name="Percent 4 14 6 6" xfId="13265"/>
    <cellStyle name="Percent 4 14 7" xfId="13266"/>
    <cellStyle name="Percent 4 14 7 2" xfId="13267"/>
    <cellStyle name="Percent 4 14 7 2 2" xfId="13268"/>
    <cellStyle name="Percent 4 14 7 2 3" xfId="13269"/>
    <cellStyle name="Percent 4 14 7 3" xfId="13270"/>
    <cellStyle name="Percent 4 14 7 3 2" xfId="13271"/>
    <cellStyle name="Percent 4 14 7 3 3" xfId="13272"/>
    <cellStyle name="Percent 4 14 7 4" xfId="13273"/>
    <cellStyle name="Percent 4 14 7 5" xfId="13274"/>
    <cellStyle name="Percent 4 14 8" xfId="13275"/>
    <cellStyle name="Percent 4 14 8 2" xfId="13276"/>
    <cellStyle name="Percent 4 14 8 3" xfId="13277"/>
    <cellStyle name="Percent 4 14 9" xfId="13278"/>
    <cellStyle name="Percent 4 14 9 2" xfId="13279"/>
    <cellStyle name="Percent 4 14 9 3" xfId="13280"/>
    <cellStyle name="Percent 4 15" xfId="13281"/>
    <cellStyle name="Percent 4 15 10" xfId="13282"/>
    <cellStyle name="Percent 4 15 11" xfId="13283"/>
    <cellStyle name="Percent 4 15 12" xfId="13284"/>
    <cellStyle name="Percent 4 15 13" xfId="13285"/>
    <cellStyle name="Percent 4 15 14" xfId="13286"/>
    <cellStyle name="Percent 4 15 15" xfId="13287"/>
    <cellStyle name="Percent 4 15 2" xfId="13288"/>
    <cellStyle name="Percent 4 15 2 2" xfId="13289"/>
    <cellStyle name="Percent 4 15 2 2 2" xfId="13290"/>
    <cellStyle name="Percent 4 15 2 2 3" xfId="13291"/>
    <cellStyle name="Percent 4 15 2 3" xfId="13292"/>
    <cellStyle name="Percent 4 15 2 3 2" xfId="13293"/>
    <cellStyle name="Percent 4 15 2 3 3" xfId="13294"/>
    <cellStyle name="Percent 4 15 2 4" xfId="13295"/>
    <cellStyle name="Percent 4 15 2 5" xfId="13296"/>
    <cellStyle name="Percent 4 15 2 6" xfId="13297"/>
    <cellStyle name="Percent 4 15 3" xfId="13298"/>
    <cellStyle name="Percent 4 15 3 2" xfId="13299"/>
    <cellStyle name="Percent 4 15 3 2 2" xfId="13300"/>
    <cellStyle name="Percent 4 15 3 2 3" xfId="13301"/>
    <cellStyle name="Percent 4 15 3 3" xfId="13302"/>
    <cellStyle name="Percent 4 15 3 3 2" xfId="13303"/>
    <cellStyle name="Percent 4 15 3 3 3" xfId="13304"/>
    <cellStyle name="Percent 4 15 3 4" xfId="13305"/>
    <cellStyle name="Percent 4 15 3 5" xfId="13306"/>
    <cellStyle name="Percent 4 15 4" xfId="13307"/>
    <cellStyle name="Percent 4 15 4 2" xfId="13308"/>
    <cellStyle name="Percent 4 15 4 2 2" xfId="13309"/>
    <cellStyle name="Percent 4 15 4 2 3" xfId="13310"/>
    <cellStyle name="Percent 4 15 4 3" xfId="13311"/>
    <cellStyle name="Percent 4 15 4 3 2" xfId="13312"/>
    <cellStyle name="Percent 4 15 4 3 3" xfId="13313"/>
    <cellStyle name="Percent 4 15 4 4" xfId="13314"/>
    <cellStyle name="Percent 4 15 4 5" xfId="13315"/>
    <cellStyle name="Percent 4 15 5" xfId="13316"/>
    <cellStyle name="Percent 4 15 5 2" xfId="13317"/>
    <cellStyle name="Percent 4 15 5 2 2" xfId="13318"/>
    <cellStyle name="Percent 4 15 5 2 3" xfId="13319"/>
    <cellStyle name="Percent 4 15 5 3" xfId="13320"/>
    <cellStyle name="Percent 4 15 5 3 2" xfId="13321"/>
    <cellStyle name="Percent 4 15 5 3 3" xfId="13322"/>
    <cellStyle name="Percent 4 15 5 4" xfId="13323"/>
    <cellStyle name="Percent 4 15 5 4 2" xfId="13324"/>
    <cellStyle name="Percent 4 15 5 4 3" xfId="13325"/>
    <cellStyle name="Percent 4 15 5 5" xfId="13326"/>
    <cellStyle name="Percent 4 15 5 6" xfId="13327"/>
    <cellStyle name="Percent 4 15 6" xfId="13328"/>
    <cellStyle name="Percent 4 15 6 2" xfId="13329"/>
    <cellStyle name="Percent 4 15 6 2 2" xfId="13330"/>
    <cellStyle name="Percent 4 15 6 2 3" xfId="13331"/>
    <cellStyle name="Percent 4 15 6 3" xfId="13332"/>
    <cellStyle name="Percent 4 15 6 3 2" xfId="13333"/>
    <cellStyle name="Percent 4 15 6 3 3" xfId="13334"/>
    <cellStyle name="Percent 4 15 6 4" xfId="13335"/>
    <cellStyle name="Percent 4 15 6 5" xfId="13336"/>
    <cellStyle name="Percent 4 15 7" xfId="13337"/>
    <cellStyle name="Percent 4 15 7 2" xfId="13338"/>
    <cellStyle name="Percent 4 15 7 3" xfId="13339"/>
    <cellStyle name="Percent 4 15 8" xfId="13340"/>
    <cellStyle name="Percent 4 15 8 2" xfId="13341"/>
    <cellStyle name="Percent 4 15 8 3" xfId="13342"/>
    <cellStyle name="Percent 4 15 9" xfId="13343"/>
    <cellStyle name="Percent 4 15 9 2" xfId="13344"/>
    <cellStyle name="Percent 4 15 9 3" xfId="13345"/>
    <cellStyle name="Percent 4 16" xfId="13346"/>
    <cellStyle name="Percent 4 16 10" xfId="13347"/>
    <cellStyle name="Percent 4 16 11" xfId="13348"/>
    <cellStyle name="Percent 4 16 12" xfId="13349"/>
    <cellStyle name="Percent 4 16 13" xfId="13350"/>
    <cellStyle name="Percent 4 16 14" xfId="13351"/>
    <cellStyle name="Percent 4 16 15" xfId="13352"/>
    <cellStyle name="Percent 4 16 2" xfId="13353"/>
    <cellStyle name="Percent 4 16 2 2" xfId="13354"/>
    <cellStyle name="Percent 4 16 2 2 2" xfId="13355"/>
    <cellStyle name="Percent 4 16 2 2 3" xfId="13356"/>
    <cellStyle name="Percent 4 16 2 3" xfId="13357"/>
    <cellStyle name="Percent 4 16 2 3 2" xfId="13358"/>
    <cellStyle name="Percent 4 16 2 3 3" xfId="13359"/>
    <cellStyle name="Percent 4 16 2 4" xfId="13360"/>
    <cellStyle name="Percent 4 16 2 5" xfId="13361"/>
    <cellStyle name="Percent 4 16 2 6" xfId="13362"/>
    <cellStyle name="Percent 4 16 2 7" xfId="13363"/>
    <cellStyle name="Percent 4 16 2 8" xfId="13364"/>
    <cellStyle name="Percent 4 16 2 9" xfId="13365"/>
    <cellStyle name="Percent 4 16 3" xfId="13366"/>
    <cellStyle name="Percent 4 16 3 2" xfId="13367"/>
    <cellStyle name="Percent 4 16 3 2 2" xfId="13368"/>
    <cellStyle name="Percent 4 16 3 2 3" xfId="13369"/>
    <cellStyle name="Percent 4 16 3 3" xfId="13370"/>
    <cellStyle name="Percent 4 16 3 3 2" xfId="13371"/>
    <cellStyle name="Percent 4 16 3 3 3" xfId="13372"/>
    <cellStyle name="Percent 4 16 3 4" xfId="13373"/>
    <cellStyle name="Percent 4 16 3 5" xfId="13374"/>
    <cellStyle name="Percent 4 16 4" xfId="13375"/>
    <cellStyle name="Percent 4 16 4 2" xfId="13376"/>
    <cellStyle name="Percent 4 16 4 2 2" xfId="13377"/>
    <cellStyle name="Percent 4 16 4 2 3" xfId="13378"/>
    <cellStyle name="Percent 4 16 4 3" xfId="13379"/>
    <cellStyle name="Percent 4 16 4 3 2" xfId="13380"/>
    <cellStyle name="Percent 4 16 4 3 3" xfId="13381"/>
    <cellStyle name="Percent 4 16 4 4" xfId="13382"/>
    <cellStyle name="Percent 4 16 4 5" xfId="13383"/>
    <cellStyle name="Percent 4 16 5" xfId="13384"/>
    <cellStyle name="Percent 4 16 5 2" xfId="13385"/>
    <cellStyle name="Percent 4 16 5 2 2" xfId="13386"/>
    <cellStyle name="Percent 4 16 5 2 3" xfId="13387"/>
    <cellStyle name="Percent 4 16 5 3" xfId="13388"/>
    <cellStyle name="Percent 4 16 5 3 2" xfId="13389"/>
    <cellStyle name="Percent 4 16 5 3 3" xfId="13390"/>
    <cellStyle name="Percent 4 16 5 4" xfId="13391"/>
    <cellStyle name="Percent 4 16 5 4 2" xfId="13392"/>
    <cellStyle name="Percent 4 16 5 4 3" xfId="13393"/>
    <cellStyle name="Percent 4 16 5 5" xfId="13394"/>
    <cellStyle name="Percent 4 16 5 6" xfId="13395"/>
    <cellStyle name="Percent 4 16 6" xfId="13396"/>
    <cellStyle name="Percent 4 16 6 2" xfId="13397"/>
    <cellStyle name="Percent 4 16 6 2 2" xfId="13398"/>
    <cellStyle name="Percent 4 16 6 2 3" xfId="13399"/>
    <cellStyle name="Percent 4 16 6 3" xfId="13400"/>
    <cellStyle name="Percent 4 16 6 3 2" xfId="13401"/>
    <cellStyle name="Percent 4 16 6 3 3" xfId="13402"/>
    <cellStyle name="Percent 4 16 6 4" xfId="13403"/>
    <cellStyle name="Percent 4 16 6 5" xfId="13404"/>
    <cellStyle name="Percent 4 16 7" xfId="13405"/>
    <cellStyle name="Percent 4 16 7 2" xfId="13406"/>
    <cellStyle name="Percent 4 16 7 3" xfId="13407"/>
    <cellStyle name="Percent 4 16 8" xfId="13408"/>
    <cellStyle name="Percent 4 16 8 2" xfId="13409"/>
    <cellStyle name="Percent 4 16 8 3" xfId="13410"/>
    <cellStyle name="Percent 4 16 9" xfId="13411"/>
    <cellStyle name="Percent 4 16 9 2" xfId="13412"/>
    <cellStyle name="Percent 4 16 9 3" xfId="13413"/>
    <cellStyle name="Percent 4 17" xfId="13414"/>
    <cellStyle name="Percent 4 17 10" xfId="13415"/>
    <cellStyle name="Percent 4 17 11" xfId="13416"/>
    <cellStyle name="Percent 4 17 12" xfId="13417"/>
    <cellStyle name="Percent 4 17 13" xfId="13418"/>
    <cellStyle name="Percent 4 17 14" xfId="13419"/>
    <cellStyle name="Percent 4 17 15" xfId="13420"/>
    <cellStyle name="Percent 4 17 2" xfId="13421"/>
    <cellStyle name="Percent 4 17 2 2" xfId="13422"/>
    <cellStyle name="Percent 4 17 2 2 2" xfId="13423"/>
    <cellStyle name="Percent 4 17 2 2 3" xfId="13424"/>
    <cellStyle name="Percent 4 17 2 3" xfId="13425"/>
    <cellStyle name="Percent 4 17 2 3 2" xfId="13426"/>
    <cellStyle name="Percent 4 17 2 3 3" xfId="13427"/>
    <cellStyle name="Percent 4 17 2 4" xfId="13428"/>
    <cellStyle name="Percent 4 17 2 5" xfId="13429"/>
    <cellStyle name="Percent 4 17 2 6" xfId="13430"/>
    <cellStyle name="Percent 4 17 3" xfId="13431"/>
    <cellStyle name="Percent 4 17 3 2" xfId="13432"/>
    <cellStyle name="Percent 4 17 3 2 2" xfId="13433"/>
    <cellStyle name="Percent 4 17 3 2 3" xfId="13434"/>
    <cellStyle name="Percent 4 17 3 3" xfId="13435"/>
    <cellStyle name="Percent 4 17 3 3 2" xfId="13436"/>
    <cellStyle name="Percent 4 17 3 3 3" xfId="13437"/>
    <cellStyle name="Percent 4 17 3 4" xfId="13438"/>
    <cellStyle name="Percent 4 17 3 5" xfId="13439"/>
    <cellStyle name="Percent 4 17 4" xfId="13440"/>
    <cellStyle name="Percent 4 17 4 2" xfId="13441"/>
    <cellStyle name="Percent 4 17 4 2 2" xfId="13442"/>
    <cellStyle name="Percent 4 17 4 2 3" xfId="13443"/>
    <cellStyle name="Percent 4 17 4 3" xfId="13444"/>
    <cellStyle name="Percent 4 17 4 3 2" xfId="13445"/>
    <cellStyle name="Percent 4 17 4 3 3" xfId="13446"/>
    <cellStyle name="Percent 4 17 4 4" xfId="13447"/>
    <cellStyle name="Percent 4 17 4 5" xfId="13448"/>
    <cellStyle name="Percent 4 17 5" xfId="13449"/>
    <cellStyle name="Percent 4 17 5 2" xfId="13450"/>
    <cellStyle name="Percent 4 17 5 2 2" xfId="13451"/>
    <cellStyle name="Percent 4 17 5 2 3" xfId="13452"/>
    <cellStyle name="Percent 4 17 5 3" xfId="13453"/>
    <cellStyle name="Percent 4 17 5 3 2" xfId="13454"/>
    <cellStyle name="Percent 4 17 5 3 3" xfId="13455"/>
    <cellStyle name="Percent 4 17 5 4" xfId="13456"/>
    <cellStyle name="Percent 4 17 5 4 2" xfId="13457"/>
    <cellStyle name="Percent 4 17 5 4 3" xfId="13458"/>
    <cellStyle name="Percent 4 17 5 5" xfId="13459"/>
    <cellStyle name="Percent 4 17 5 6" xfId="13460"/>
    <cellStyle name="Percent 4 17 6" xfId="13461"/>
    <cellStyle name="Percent 4 17 6 2" xfId="13462"/>
    <cellStyle name="Percent 4 17 6 2 2" xfId="13463"/>
    <cellStyle name="Percent 4 17 6 2 3" xfId="13464"/>
    <cellStyle name="Percent 4 17 6 3" xfId="13465"/>
    <cellStyle name="Percent 4 17 6 3 2" xfId="13466"/>
    <cellStyle name="Percent 4 17 6 3 3" xfId="13467"/>
    <cellStyle name="Percent 4 17 6 4" xfId="13468"/>
    <cellStyle name="Percent 4 17 6 5" xfId="13469"/>
    <cellStyle name="Percent 4 17 7" xfId="13470"/>
    <cellStyle name="Percent 4 17 7 2" xfId="13471"/>
    <cellStyle name="Percent 4 17 7 3" xfId="13472"/>
    <cellStyle name="Percent 4 17 8" xfId="13473"/>
    <cellStyle name="Percent 4 17 8 2" xfId="13474"/>
    <cellStyle name="Percent 4 17 8 3" xfId="13475"/>
    <cellStyle name="Percent 4 17 9" xfId="13476"/>
    <cellStyle name="Percent 4 17 9 2" xfId="13477"/>
    <cellStyle name="Percent 4 17 9 3" xfId="13478"/>
    <cellStyle name="Percent 4 18" xfId="13479"/>
    <cellStyle name="Percent 4 18 10" xfId="13480"/>
    <cellStyle name="Percent 4 18 11" xfId="13481"/>
    <cellStyle name="Percent 4 18 12" xfId="13482"/>
    <cellStyle name="Percent 4 18 13" xfId="13483"/>
    <cellStyle name="Percent 4 18 14" xfId="13484"/>
    <cellStyle name="Percent 4 18 15" xfId="13485"/>
    <cellStyle name="Percent 4 18 2" xfId="13486"/>
    <cellStyle name="Percent 4 18 2 2" xfId="13487"/>
    <cellStyle name="Percent 4 18 2 2 2" xfId="13488"/>
    <cellStyle name="Percent 4 18 2 2 3" xfId="13489"/>
    <cellStyle name="Percent 4 18 2 3" xfId="13490"/>
    <cellStyle name="Percent 4 18 2 3 2" xfId="13491"/>
    <cellStyle name="Percent 4 18 2 3 3" xfId="13492"/>
    <cellStyle name="Percent 4 18 2 4" xfId="13493"/>
    <cellStyle name="Percent 4 18 2 5" xfId="13494"/>
    <cellStyle name="Percent 4 18 2 6" xfId="13495"/>
    <cellStyle name="Percent 4 18 3" xfId="13496"/>
    <cellStyle name="Percent 4 18 3 2" xfId="13497"/>
    <cellStyle name="Percent 4 18 3 2 2" xfId="13498"/>
    <cellStyle name="Percent 4 18 3 2 3" xfId="13499"/>
    <cellStyle name="Percent 4 18 3 3" xfId="13500"/>
    <cellStyle name="Percent 4 18 3 3 2" xfId="13501"/>
    <cellStyle name="Percent 4 18 3 3 3" xfId="13502"/>
    <cellStyle name="Percent 4 18 3 4" xfId="13503"/>
    <cellStyle name="Percent 4 18 3 5" xfId="13504"/>
    <cellStyle name="Percent 4 18 4" xfId="13505"/>
    <cellStyle name="Percent 4 18 4 2" xfId="13506"/>
    <cellStyle name="Percent 4 18 4 2 2" xfId="13507"/>
    <cellStyle name="Percent 4 18 4 2 3" xfId="13508"/>
    <cellStyle name="Percent 4 18 4 3" xfId="13509"/>
    <cellStyle name="Percent 4 18 4 3 2" xfId="13510"/>
    <cellStyle name="Percent 4 18 4 3 3" xfId="13511"/>
    <cellStyle name="Percent 4 18 4 4" xfId="13512"/>
    <cellStyle name="Percent 4 18 4 5" xfId="13513"/>
    <cellStyle name="Percent 4 18 5" xfId="13514"/>
    <cellStyle name="Percent 4 18 5 2" xfId="13515"/>
    <cellStyle name="Percent 4 18 5 2 2" xfId="13516"/>
    <cellStyle name="Percent 4 18 5 2 3" xfId="13517"/>
    <cellStyle name="Percent 4 18 5 3" xfId="13518"/>
    <cellStyle name="Percent 4 18 5 3 2" xfId="13519"/>
    <cellStyle name="Percent 4 18 5 3 3" xfId="13520"/>
    <cellStyle name="Percent 4 18 5 4" xfId="13521"/>
    <cellStyle name="Percent 4 18 5 4 2" xfId="13522"/>
    <cellStyle name="Percent 4 18 5 4 3" xfId="13523"/>
    <cellStyle name="Percent 4 18 5 5" xfId="13524"/>
    <cellStyle name="Percent 4 18 5 6" xfId="13525"/>
    <cellStyle name="Percent 4 18 6" xfId="13526"/>
    <cellStyle name="Percent 4 18 6 2" xfId="13527"/>
    <cellStyle name="Percent 4 18 6 2 2" xfId="13528"/>
    <cellStyle name="Percent 4 18 6 2 3" xfId="13529"/>
    <cellStyle name="Percent 4 18 6 3" xfId="13530"/>
    <cellStyle name="Percent 4 18 6 3 2" xfId="13531"/>
    <cellStyle name="Percent 4 18 6 3 3" xfId="13532"/>
    <cellStyle name="Percent 4 18 6 4" xfId="13533"/>
    <cellStyle name="Percent 4 18 6 5" xfId="13534"/>
    <cellStyle name="Percent 4 18 7" xfId="13535"/>
    <cellStyle name="Percent 4 18 7 2" xfId="13536"/>
    <cellStyle name="Percent 4 18 7 3" xfId="13537"/>
    <cellStyle name="Percent 4 18 8" xfId="13538"/>
    <cellStyle name="Percent 4 18 8 2" xfId="13539"/>
    <cellStyle name="Percent 4 18 8 3" xfId="13540"/>
    <cellStyle name="Percent 4 18 9" xfId="13541"/>
    <cellStyle name="Percent 4 18 9 2" xfId="13542"/>
    <cellStyle name="Percent 4 18 9 3" xfId="13543"/>
    <cellStyle name="Percent 4 19" xfId="13544"/>
    <cellStyle name="Percent 4 19 10" xfId="13545"/>
    <cellStyle name="Percent 4 19 11" xfId="13546"/>
    <cellStyle name="Percent 4 19 12" xfId="13547"/>
    <cellStyle name="Percent 4 19 13" xfId="13548"/>
    <cellStyle name="Percent 4 19 14" xfId="13549"/>
    <cellStyle name="Percent 4 19 15" xfId="13550"/>
    <cellStyle name="Percent 4 19 2" xfId="13551"/>
    <cellStyle name="Percent 4 19 2 2" xfId="13552"/>
    <cellStyle name="Percent 4 19 2 2 2" xfId="13553"/>
    <cellStyle name="Percent 4 19 2 2 3" xfId="13554"/>
    <cellStyle name="Percent 4 19 2 3" xfId="13555"/>
    <cellStyle name="Percent 4 19 2 3 2" xfId="13556"/>
    <cellStyle name="Percent 4 19 2 3 3" xfId="13557"/>
    <cellStyle name="Percent 4 19 2 4" xfId="13558"/>
    <cellStyle name="Percent 4 19 2 5" xfId="13559"/>
    <cellStyle name="Percent 4 19 2 6" xfId="13560"/>
    <cellStyle name="Percent 4 19 3" xfId="13561"/>
    <cellStyle name="Percent 4 19 3 2" xfId="13562"/>
    <cellStyle name="Percent 4 19 3 2 2" xfId="13563"/>
    <cellStyle name="Percent 4 19 3 2 3" xfId="13564"/>
    <cellStyle name="Percent 4 19 3 3" xfId="13565"/>
    <cellStyle name="Percent 4 19 3 3 2" xfId="13566"/>
    <cellStyle name="Percent 4 19 3 3 3" xfId="13567"/>
    <cellStyle name="Percent 4 19 3 4" xfId="13568"/>
    <cellStyle name="Percent 4 19 3 5" xfId="13569"/>
    <cellStyle name="Percent 4 19 4" xfId="13570"/>
    <cellStyle name="Percent 4 19 4 2" xfId="13571"/>
    <cellStyle name="Percent 4 19 4 2 2" xfId="13572"/>
    <cellStyle name="Percent 4 19 4 2 3" xfId="13573"/>
    <cellStyle name="Percent 4 19 4 3" xfId="13574"/>
    <cellStyle name="Percent 4 19 4 3 2" xfId="13575"/>
    <cellStyle name="Percent 4 19 4 3 3" xfId="13576"/>
    <cellStyle name="Percent 4 19 4 4" xfId="13577"/>
    <cellStyle name="Percent 4 19 4 5" xfId="13578"/>
    <cellStyle name="Percent 4 19 5" xfId="13579"/>
    <cellStyle name="Percent 4 19 5 2" xfId="13580"/>
    <cellStyle name="Percent 4 19 5 2 2" xfId="13581"/>
    <cellStyle name="Percent 4 19 5 2 3" xfId="13582"/>
    <cellStyle name="Percent 4 19 5 3" xfId="13583"/>
    <cellStyle name="Percent 4 19 5 3 2" xfId="13584"/>
    <cellStyle name="Percent 4 19 5 3 3" xfId="13585"/>
    <cellStyle name="Percent 4 19 5 4" xfId="13586"/>
    <cellStyle name="Percent 4 19 5 4 2" xfId="13587"/>
    <cellStyle name="Percent 4 19 5 4 3" xfId="13588"/>
    <cellStyle name="Percent 4 19 5 5" xfId="13589"/>
    <cellStyle name="Percent 4 19 5 6" xfId="13590"/>
    <cellStyle name="Percent 4 19 6" xfId="13591"/>
    <cellStyle name="Percent 4 19 6 2" xfId="13592"/>
    <cellStyle name="Percent 4 19 6 2 2" xfId="13593"/>
    <cellStyle name="Percent 4 19 6 2 3" xfId="13594"/>
    <cellStyle name="Percent 4 19 6 3" xfId="13595"/>
    <cellStyle name="Percent 4 19 6 3 2" xfId="13596"/>
    <cellStyle name="Percent 4 19 6 3 3" xfId="13597"/>
    <cellStyle name="Percent 4 19 6 4" xfId="13598"/>
    <cellStyle name="Percent 4 19 6 5" xfId="13599"/>
    <cellStyle name="Percent 4 19 7" xfId="13600"/>
    <cellStyle name="Percent 4 19 7 2" xfId="13601"/>
    <cellStyle name="Percent 4 19 7 3" xfId="13602"/>
    <cellStyle name="Percent 4 19 8" xfId="13603"/>
    <cellStyle name="Percent 4 19 8 2" xfId="13604"/>
    <cellStyle name="Percent 4 19 8 3" xfId="13605"/>
    <cellStyle name="Percent 4 19 9" xfId="13606"/>
    <cellStyle name="Percent 4 19 9 2" xfId="13607"/>
    <cellStyle name="Percent 4 19 9 3" xfId="13608"/>
    <cellStyle name="Percent 4 2" xfId="13609"/>
    <cellStyle name="Percent 4 2 10" xfId="13610"/>
    <cellStyle name="Percent 4 2 10 2" xfId="13611"/>
    <cellStyle name="Percent 4 2 10 2 2" xfId="13612"/>
    <cellStyle name="Percent 4 2 10 2 3" xfId="13613"/>
    <cellStyle name="Percent 4 2 10 3" xfId="13614"/>
    <cellStyle name="Percent 4 2 10 3 2" xfId="13615"/>
    <cellStyle name="Percent 4 2 10 3 3" xfId="13616"/>
    <cellStyle name="Percent 4 2 10 4" xfId="13617"/>
    <cellStyle name="Percent 4 2 10 5" xfId="13618"/>
    <cellStyle name="Percent 4 2 11" xfId="13619"/>
    <cellStyle name="Percent 4 2 11 2" xfId="13620"/>
    <cellStyle name="Percent 4 2 11 2 2" xfId="13621"/>
    <cellStyle name="Percent 4 2 11 2 3" xfId="13622"/>
    <cellStyle name="Percent 4 2 11 3" xfId="13623"/>
    <cellStyle name="Percent 4 2 11 3 2" xfId="13624"/>
    <cellStyle name="Percent 4 2 11 3 3" xfId="13625"/>
    <cellStyle name="Percent 4 2 11 4" xfId="13626"/>
    <cellStyle name="Percent 4 2 11 5" xfId="13627"/>
    <cellStyle name="Percent 4 2 12" xfId="13628"/>
    <cellStyle name="Percent 4 2 12 2" xfId="13629"/>
    <cellStyle name="Percent 4 2 12 2 2" xfId="13630"/>
    <cellStyle name="Percent 4 2 12 2 3" xfId="13631"/>
    <cellStyle name="Percent 4 2 12 3" xfId="13632"/>
    <cellStyle name="Percent 4 2 12 3 2" xfId="13633"/>
    <cellStyle name="Percent 4 2 12 3 3" xfId="13634"/>
    <cellStyle name="Percent 4 2 12 4" xfId="13635"/>
    <cellStyle name="Percent 4 2 12 4 2" xfId="13636"/>
    <cellStyle name="Percent 4 2 12 4 3" xfId="13637"/>
    <cellStyle name="Percent 4 2 12 5" xfId="13638"/>
    <cellStyle name="Percent 4 2 12 6" xfId="13639"/>
    <cellStyle name="Percent 4 2 13" xfId="13640"/>
    <cellStyle name="Percent 4 2 13 2" xfId="13641"/>
    <cellStyle name="Percent 4 2 13 2 2" xfId="13642"/>
    <cellStyle name="Percent 4 2 13 2 3" xfId="13643"/>
    <cellStyle name="Percent 4 2 13 3" xfId="13644"/>
    <cellStyle name="Percent 4 2 13 3 2" xfId="13645"/>
    <cellStyle name="Percent 4 2 13 3 3" xfId="13646"/>
    <cellStyle name="Percent 4 2 13 4" xfId="13647"/>
    <cellStyle name="Percent 4 2 13 5" xfId="13648"/>
    <cellStyle name="Percent 4 2 14" xfId="13649"/>
    <cellStyle name="Percent 4 2 14 2" xfId="13650"/>
    <cellStyle name="Percent 4 2 14 3" xfId="13651"/>
    <cellStyle name="Percent 4 2 15" xfId="13652"/>
    <cellStyle name="Percent 4 2 15 2" xfId="13653"/>
    <cellStyle name="Percent 4 2 15 3" xfId="13654"/>
    <cellStyle name="Percent 4 2 16" xfId="13655"/>
    <cellStyle name="Percent 4 2 16 2" xfId="13656"/>
    <cellStyle name="Percent 4 2 16 3" xfId="13657"/>
    <cellStyle name="Percent 4 2 17" xfId="13658"/>
    <cellStyle name="Percent 4 2 18" xfId="13659"/>
    <cellStyle name="Percent 4 2 19" xfId="13660"/>
    <cellStyle name="Percent 4 2 2" xfId="13661"/>
    <cellStyle name="Percent 4 2 2 10" xfId="13662"/>
    <cellStyle name="Percent 4 2 2 11" xfId="13663"/>
    <cellStyle name="Percent 4 2 2 12" xfId="13664"/>
    <cellStyle name="Percent 4 2 2 13" xfId="13665"/>
    <cellStyle name="Percent 4 2 2 14" xfId="13666"/>
    <cellStyle name="Percent 4 2 2 2" xfId="13667"/>
    <cellStyle name="Percent 4 2 2 2 2" xfId="13668"/>
    <cellStyle name="Percent 4 2 2 2 2 2" xfId="13669"/>
    <cellStyle name="Percent 4 2 2 2 2 3" xfId="13670"/>
    <cellStyle name="Percent 4 2 2 2 3" xfId="13671"/>
    <cellStyle name="Percent 4 2 2 2 3 2" xfId="13672"/>
    <cellStyle name="Percent 4 2 2 2 3 3" xfId="13673"/>
    <cellStyle name="Percent 4 2 2 2 4" xfId="13674"/>
    <cellStyle name="Percent 4 2 2 2 5" xfId="13675"/>
    <cellStyle name="Percent 4 2 2 2 6" xfId="13676"/>
    <cellStyle name="Percent 4 2 2 3" xfId="13677"/>
    <cellStyle name="Percent 4 2 2 3 2" xfId="13678"/>
    <cellStyle name="Percent 4 2 2 3 2 2" xfId="13679"/>
    <cellStyle name="Percent 4 2 2 3 2 3" xfId="13680"/>
    <cellStyle name="Percent 4 2 2 3 3" xfId="13681"/>
    <cellStyle name="Percent 4 2 2 3 3 2" xfId="13682"/>
    <cellStyle name="Percent 4 2 2 3 3 3" xfId="13683"/>
    <cellStyle name="Percent 4 2 2 3 4" xfId="13684"/>
    <cellStyle name="Percent 4 2 2 3 5" xfId="13685"/>
    <cellStyle name="Percent 4 2 2 4" xfId="13686"/>
    <cellStyle name="Percent 4 2 2 4 2" xfId="13687"/>
    <cellStyle name="Percent 4 2 2 4 2 2" xfId="13688"/>
    <cellStyle name="Percent 4 2 2 4 2 3" xfId="13689"/>
    <cellStyle name="Percent 4 2 2 4 3" xfId="13690"/>
    <cellStyle name="Percent 4 2 2 4 3 2" xfId="13691"/>
    <cellStyle name="Percent 4 2 2 4 3 3" xfId="13692"/>
    <cellStyle name="Percent 4 2 2 4 4" xfId="13693"/>
    <cellStyle name="Percent 4 2 2 4 4 2" xfId="13694"/>
    <cellStyle name="Percent 4 2 2 4 4 3" xfId="13695"/>
    <cellStyle name="Percent 4 2 2 4 5" xfId="13696"/>
    <cellStyle name="Percent 4 2 2 4 6" xfId="13697"/>
    <cellStyle name="Percent 4 2 2 5" xfId="13698"/>
    <cellStyle name="Percent 4 2 2 5 2" xfId="13699"/>
    <cellStyle name="Percent 4 2 2 5 2 2" xfId="13700"/>
    <cellStyle name="Percent 4 2 2 5 2 3" xfId="13701"/>
    <cellStyle name="Percent 4 2 2 5 3" xfId="13702"/>
    <cellStyle name="Percent 4 2 2 5 3 2" xfId="13703"/>
    <cellStyle name="Percent 4 2 2 5 3 3" xfId="13704"/>
    <cellStyle name="Percent 4 2 2 5 4" xfId="13705"/>
    <cellStyle name="Percent 4 2 2 5 5" xfId="13706"/>
    <cellStyle name="Percent 4 2 2 6" xfId="13707"/>
    <cellStyle name="Percent 4 2 2 6 2" xfId="13708"/>
    <cellStyle name="Percent 4 2 2 6 3" xfId="13709"/>
    <cellStyle name="Percent 4 2 2 7" xfId="13710"/>
    <cellStyle name="Percent 4 2 2 7 2" xfId="13711"/>
    <cellStyle name="Percent 4 2 2 7 3" xfId="13712"/>
    <cellStyle name="Percent 4 2 2 8" xfId="13713"/>
    <cellStyle name="Percent 4 2 2 8 2" xfId="13714"/>
    <cellStyle name="Percent 4 2 2 8 3" xfId="13715"/>
    <cellStyle name="Percent 4 2 2 9" xfId="13716"/>
    <cellStyle name="Percent 4 2 20" xfId="13717"/>
    <cellStyle name="Percent 4 2 21" xfId="13718"/>
    <cellStyle name="Percent 4 2 22" xfId="13719"/>
    <cellStyle name="Percent 4 2 3" xfId="13720"/>
    <cellStyle name="Percent 4 2 3 10" xfId="13721"/>
    <cellStyle name="Percent 4 2 3 11" xfId="13722"/>
    <cellStyle name="Percent 4 2 3 12" xfId="13723"/>
    <cellStyle name="Percent 4 2 3 13" xfId="13724"/>
    <cellStyle name="Percent 4 2 3 14" xfId="13725"/>
    <cellStyle name="Percent 4 2 3 2" xfId="13726"/>
    <cellStyle name="Percent 4 2 3 2 2" xfId="13727"/>
    <cellStyle name="Percent 4 2 3 2 2 2" xfId="13728"/>
    <cellStyle name="Percent 4 2 3 2 2 3" xfId="13729"/>
    <cellStyle name="Percent 4 2 3 2 3" xfId="13730"/>
    <cellStyle name="Percent 4 2 3 2 3 2" xfId="13731"/>
    <cellStyle name="Percent 4 2 3 2 3 3" xfId="13732"/>
    <cellStyle name="Percent 4 2 3 2 4" xfId="13733"/>
    <cellStyle name="Percent 4 2 3 2 5" xfId="13734"/>
    <cellStyle name="Percent 4 2 3 2 6" xfId="13735"/>
    <cellStyle name="Percent 4 2 3 3" xfId="13736"/>
    <cellStyle name="Percent 4 2 3 3 2" xfId="13737"/>
    <cellStyle name="Percent 4 2 3 3 2 2" xfId="13738"/>
    <cellStyle name="Percent 4 2 3 3 2 3" xfId="13739"/>
    <cellStyle name="Percent 4 2 3 3 3" xfId="13740"/>
    <cellStyle name="Percent 4 2 3 3 3 2" xfId="13741"/>
    <cellStyle name="Percent 4 2 3 3 3 3" xfId="13742"/>
    <cellStyle name="Percent 4 2 3 3 4" xfId="13743"/>
    <cellStyle name="Percent 4 2 3 3 5" xfId="13744"/>
    <cellStyle name="Percent 4 2 3 4" xfId="13745"/>
    <cellStyle name="Percent 4 2 3 4 2" xfId="13746"/>
    <cellStyle name="Percent 4 2 3 4 2 2" xfId="13747"/>
    <cellStyle name="Percent 4 2 3 4 2 3" xfId="13748"/>
    <cellStyle name="Percent 4 2 3 4 3" xfId="13749"/>
    <cellStyle name="Percent 4 2 3 4 3 2" xfId="13750"/>
    <cellStyle name="Percent 4 2 3 4 3 3" xfId="13751"/>
    <cellStyle name="Percent 4 2 3 4 4" xfId="13752"/>
    <cellStyle name="Percent 4 2 3 4 4 2" xfId="13753"/>
    <cellStyle name="Percent 4 2 3 4 4 3" xfId="13754"/>
    <cellStyle name="Percent 4 2 3 4 5" xfId="13755"/>
    <cellStyle name="Percent 4 2 3 4 6" xfId="13756"/>
    <cellStyle name="Percent 4 2 3 5" xfId="13757"/>
    <cellStyle name="Percent 4 2 3 5 2" xfId="13758"/>
    <cellStyle name="Percent 4 2 3 5 2 2" xfId="13759"/>
    <cellStyle name="Percent 4 2 3 5 2 3" xfId="13760"/>
    <cellStyle name="Percent 4 2 3 5 3" xfId="13761"/>
    <cellStyle name="Percent 4 2 3 5 3 2" xfId="13762"/>
    <cellStyle name="Percent 4 2 3 5 3 3" xfId="13763"/>
    <cellStyle name="Percent 4 2 3 5 4" xfId="13764"/>
    <cellStyle name="Percent 4 2 3 5 5" xfId="13765"/>
    <cellStyle name="Percent 4 2 3 6" xfId="13766"/>
    <cellStyle name="Percent 4 2 3 6 2" xfId="13767"/>
    <cellStyle name="Percent 4 2 3 6 3" xfId="13768"/>
    <cellStyle name="Percent 4 2 3 7" xfId="13769"/>
    <cellStyle name="Percent 4 2 3 7 2" xfId="13770"/>
    <cellStyle name="Percent 4 2 3 7 3" xfId="13771"/>
    <cellStyle name="Percent 4 2 3 8" xfId="13772"/>
    <cellStyle name="Percent 4 2 3 8 2" xfId="13773"/>
    <cellStyle name="Percent 4 2 3 8 3" xfId="13774"/>
    <cellStyle name="Percent 4 2 3 9" xfId="13775"/>
    <cellStyle name="Percent 4 2 4" xfId="13776"/>
    <cellStyle name="Percent 4 2 4 10" xfId="13777"/>
    <cellStyle name="Percent 4 2 4 11" xfId="13778"/>
    <cellStyle name="Percent 4 2 4 12" xfId="13779"/>
    <cellStyle name="Percent 4 2 4 13" xfId="13780"/>
    <cellStyle name="Percent 4 2 4 14" xfId="13781"/>
    <cellStyle name="Percent 4 2 4 2" xfId="13782"/>
    <cellStyle name="Percent 4 2 4 2 2" xfId="13783"/>
    <cellStyle name="Percent 4 2 4 2 2 2" xfId="13784"/>
    <cellStyle name="Percent 4 2 4 2 2 3" xfId="13785"/>
    <cellStyle name="Percent 4 2 4 2 3" xfId="13786"/>
    <cellStyle name="Percent 4 2 4 2 3 2" xfId="13787"/>
    <cellStyle name="Percent 4 2 4 2 3 3" xfId="13788"/>
    <cellStyle name="Percent 4 2 4 2 4" xfId="13789"/>
    <cellStyle name="Percent 4 2 4 2 5" xfId="13790"/>
    <cellStyle name="Percent 4 2 4 2 6" xfId="13791"/>
    <cellStyle name="Percent 4 2 4 2 7" xfId="13792"/>
    <cellStyle name="Percent 4 2 4 2 8" xfId="13793"/>
    <cellStyle name="Percent 4 2 4 2 9" xfId="13794"/>
    <cellStyle name="Percent 4 2 4 3" xfId="13795"/>
    <cellStyle name="Percent 4 2 4 3 2" xfId="13796"/>
    <cellStyle name="Percent 4 2 4 3 2 2" xfId="13797"/>
    <cellStyle name="Percent 4 2 4 3 2 3" xfId="13798"/>
    <cellStyle name="Percent 4 2 4 3 3" xfId="13799"/>
    <cellStyle name="Percent 4 2 4 3 3 2" xfId="13800"/>
    <cellStyle name="Percent 4 2 4 3 3 3" xfId="13801"/>
    <cellStyle name="Percent 4 2 4 3 4" xfId="13802"/>
    <cellStyle name="Percent 4 2 4 3 5" xfId="13803"/>
    <cellStyle name="Percent 4 2 4 3 6" xfId="13804"/>
    <cellStyle name="Percent 4 2 4 3 7" xfId="13805"/>
    <cellStyle name="Percent 4 2 4 3 8" xfId="13806"/>
    <cellStyle name="Percent 4 2 4 4" xfId="13807"/>
    <cellStyle name="Percent 4 2 4 4 2" xfId="13808"/>
    <cellStyle name="Percent 4 2 4 4 2 2" xfId="13809"/>
    <cellStyle name="Percent 4 2 4 4 2 3" xfId="13810"/>
    <cellStyle name="Percent 4 2 4 4 3" xfId="13811"/>
    <cellStyle name="Percent 4 2 4 4 3 2" xfId="13812"/>
    <cellStyle name="Percent 4 2 4 4 3 3" xfId="13813"/>
    <cellStyle name="Percent 4 2 4 4 4" xfId="13814"/>
    <cellStyle name="Percent 4 2 4 4 4 2" xfId="13815"/>
    <cellStyle name="Percent 4 2 4 4 4 3" xfId="13816"/>
    <cellStyle name="Percent 4 2 4 4 5" xfId="13817"/>
    <cellStyle name="Percent 4 2 4 4 6" xfId="13818"/>
    <cellStyle name="Percent 4 2 4 5" xfId="13819"/>
    <cellStyle name="Percent 4 2 4 5 2" xfId="13820"/>
    <cellStyle name="Percent 4 2 4 5 2 2" xfId="13821"/>
    <cellStyle name="Percent 4 2 4 5 2 3" xfId="13822"/>
    <cellStyle name="Percent 4 2 4 5 3" xfId="13823"/>
    <cellStyle name="Percent 4 2 4 5 3 2" xfId="13824"/>
    <cellStyle name="Percent 4 2 4 5 3 3" xfId="13825"/>
    <cellStyle name="Percent 4 2 4 5 4" xfId="13826"/>
    <cellStyle name="Percent 4 2 4 5 5" xfId="13827"/>
    <cellStyle name="Percent 4 2 4 6" xfId="13828"/>
    <cellStyle name="Percent 4 2 4 6 2" xfId="13829"/>
    <cellStyle name="Percent 4 2 4 6 3" xfId="13830"/>
    <cellStyle name="Percent 4 2 4 7" xfId="13831"/>
    <cellStyle name="Percent 4 2 4 7 2" xfId="13832"/>
    <cellStyle name="Percent 4 2 4 7 3" xfId="13833"/>
    <cellStyle name="Percent 4 2 4 8" xfId="13834"/>
    <cellStyle name="Percent 4 2 4 8 2" xfId="13835"/>
    <cellStyle name="Percent 4 2 4 8 3" xfId="13836"/>
    <cellStyle name="Percent 4 2 4 9" xfId="13837"/>
    <cellStyle name="Percent 4 2 5" xfId="13838"/>
    <cellStyle name="Percent 4 2 5 10" xfId="13839"/>
    <cellStyle name="Percent 4 2 5 11" xfId="13840"/>
    <cellStyle name="Percent 4 2 5 12" xfId="13841"/>
    <cellStyle name="Percent 4 2 5 13" xfId="13842"/>
    <cellStyle name="Percent 4 2 5 14" xfId="13843"/>
    <cellStyle name="Percent 4 2 5 2" xfId="13844"/>
    <cellStyle name="Percent 4 2 5 2 2" xfId="13845"/>
    <cellStyle name="Percent 4 2 5 2 2 2" xfId="13846"/>
    <cellStyle name="Percent 4 2 5 2 2 3" xfId="13847"/>
    <cellStyle name="Percent 4 2 5 2 3" xfId="13848"/>
    <cellStyle name="Percent 4 2 5 2 3 2" xfId="13849"/>
    <cellStyle name="Percent 4 2 5 2 3 3" xfId="13850"/>
    <cellStyle name="Percent 4 2 5 2 4" xfId="13851"/>
    <cellStyle name="Percent 4 2 5 2 5" xfId="13852"/>
    <cellStyle name="Percent 4 2 5 3" xfId="13853"/>
    <cellStyle name="Percent 4 2 5 3 2" xfId="13854"/>
    <cellStyle name="Percent 4 2 5 3 2 2" xfId="13855"/>
    <cellStyle name="Percent 4 2 5 3 2 3" xfId="13856"/>
    <cellStyle name="Percent 4 2 5 3 3" xfId="13857"/>
    <cellStyle name="Percent 4 2 5 3 3 2" xfId="13858"/>
    <cellStyle name="Percent 4 2 5 3 3 3" xfId="13859"/>
    <cellStyle name="Percent 4 2 5 3 4" xfId="13860"/>
    <cellStyle name="Percent 4 2 5 3 5" xfId="13861"/>
    <cellStyle name="Percent 4 2 5 4" xfId="13862"/>
    <cellStyle name="Percent 4 2 5 4 2" xfId="13863"/>
    <cellStyle name="Percent 4 2 5 4 2 2" xfId="13864"/>
    <cellStyle name="Percent 4 2 5 4 2 3" xfId="13865"/>
    <cellStyle name="Percent 4 2 5 4 3" xfId="13866"/>
    <cellStyle name="Percent 4 2 5 4 3 2" xfId="13867"/>
    <cellStyle name="Percent 4 2 5 4 3 3" xfId="13868"/>
    <cellStyle name="Percent 4 2 5 4 4" xfId="13869"/>
    <cellStyle name="Percent 4 2 5 4 4 2" xfId="13870"/>
    <cellStyle name="Percent 4 2 5 4 4 3" xfId="13871"/>
    <cellStyle name="Percent 4 2 5 4 5" xfId="13872"/>
    <cellStyle name="Percent 4 2 5 4 6" xfId="13873"/>
    <cellStyle name="Percent 4 2 5 5" xfId="13874"/>
    <cellStyle name="Percent 4 2 5 5 2" xfId="13875"/>
    <cellStyle name="Percent 4 2 5 5 2 2" xfId="13876"/>
    <cellStyle name="Percent 4 2 5 5 2 3" xfId="13877"/>
    <cellStyle name="Percent 4 2 5 5 3" xfId="13878"/>
    <cellStyle name="Percent 4 2 5 5 3 2" xfId="13879"/>
    <cellStyle name="Percent 4 2 5 5 3 3" xfId="13880"/>
    <cellStyle name="Percent 4 2 5 5 4" xfId="13881"/>
    <cellStyle name="Percent 4 2 5 5 5" xfId="13882"/>
    <cellStyle name="Percent 4 2 5 6" xfId="13883"/>
    <cellStyle name="Percent 4 2 5 6 2" xfId="13884"/>
    <cellStyle name="Percent 4 2 5 6 3" xfId="13885"/>
    <cellStyle name="Percent 4 2 5 7" xfId="13886"/>
    <cellStyle name="Percent 4 2 5 7 2" xfId="13887"/>
    <cellStyle name="Percent 4 2 5 7 3" xfId="13888"/>
    <cellStyle name="Percent 4 2 5 8" xfId="13889"/>
    <cellStyle name="Percent 4 2 5 8 2" xfId="13890"/>
    <cellStyle name="Percent 4 2 5 8 3" xfId="13891"/>
    <cellStyle name="Percent 4 2 5 9" xfId="13892"/>
    <cellStyle name="Percent 4 2 6" xfId="13893"/>
    <cellStyle name="Percent 4 2 6 10" xfId="13894"/>
    <cellStyle name="Percent 4 2 6 11" xfId="13895"/>
    <cellStyle name="Percent 4 2 6 12" xfId="13896"/>
    <cellStyle name="Percent 4 2 6 13" xfId="13897"/>
    <cellStyle name="Percent 4 2 6 14" xfId="13898"/>
    <cellStyle name="Percent 4 2 6 2" xfId="13899"/>
    <cellStyle name="Percent 4 2 6 2 2" xfId="13900"/>
    <cellStyle name="Percent 4 2 6 2 2 2" xfId="13901"/>
    <cellStyle name="Percent 4 2 6 2 2 3" xfId="13902"/>
    <cellStyle name="Percent 4 2 6 2 3" xfId="13903"/>
    <cellStyle name="Percent 4 2 6 2 3 2" xfId="13904"/>
    <cellStyle name="Percent 4 2 6 2 3 3" xfId="13905"/>
    <cellStyle name="Percent 4 2 6 2 4" xfId="13906"/>
    <cellStyle name="Percent 4 2 6 2 5" xfId="13907"/>
    <cellStyle name="Percent 4 2 6 2 6" xfId="13908"/>
    <cellStyle name="Percent 4 2 6 2 7" xfId="13909"/>
    <cellStyle name="Percent 4 2 6 2 8" xfId="13910"/>
    <cellStyle name="Percent 4 2 6 3" xfId="13911"/>
    <cellStyle name="Percent 4 2 6 3 2" xfId="13912"/>
    <cellStyle name="Percent 4 2 6 3 2 2" xfId="13913"/>
    <cellStyle name="Percent 4 2 6 3 2 3" xfId="13914"/>
    <cellStyle name="Percent 4 2 6 3 3" xfId="13915"/>
    <cellStyle name="Percent 4 2 6 3 3 2" xfId="13916"/>
    <cellStyle name="Percent 4 2 6 3 3 3" xfId="13917"/>
    <cellStyle name="Percent 4 2 6 3 4" xfId="13918"/>
    <cellStyle name="Percent 4 2 6 3 5" xfId="13919"/>
    <cellStyle name="Percent 4 2 6 4" xfId="13920"/>
    <cellStyle name="Percent 4 2 6 4 2" xfId="13921"/>
    <cellStyle name="Percent 4 2 6 4 2 2" xfId="13922"/>
    <cellStyle name="Percent 4 2 6 4 2 3" xfId="13923"/>
    <cellStyle name="Percent 4 2 6 4 3" xfId="13924"/>
    <cellStyle name="Percent 4 2 6 4 3 2" xfId="13925"/>
    <cellStyle name="Percent 4 2 6 4 3 3" xfId="13926"/>
    <cellStyle name="Percent 4 2 6 4 4" xfId="13927"/>
    <cellStyle name="Percent 4 2 6 4 4 2" xfId="13928"/>
    <cellStyle name="Percent 4 2 6 4 4 3" xfId="13929"/>
    <cellStyle name="Percent 4 2 6 4 5" xfId="13930"/>
    <cellStyle name="Percent 4 2 6 4 6" xfId="13931"/>
    <cellStyle name="Percent 4 2 6 5" xfId="13932"/>
    <cellStyle name="Percent 4 2 6 5 2" xfId="13933"/>
    <cellStyle name="Percent 4 2 6 5 2 2" xfId="13934"/>
    <cellStyle name="Percent 4 2 6 5 2 3" xfId="13935"/>
    <cellStyle name="Percent 4 2 6 5 3" xfId="13936"/>
    <cellStyle name="Percent 4 2 6 5 3 2" xfId="13937"/>
    <cellStyle name="Percent 4 2 6 5 3 3" xfId="13938"/>
    <cellStyle name="Percent 4 2 6 5 4" xfId="13939"/>
    <cellStyle name="Percent 4 2 6 5 5" xfId="13940"/>
    <cellStyle name="Percent 4 2 6 6" xfId="13941"/>
    <cellStyle name="Percent 4 2 6 6 2" xfId="13942"/>
    <cellStyle name="Percent 4 2 6 6 3" xfId="13943"/>
    <cellStyle name="Percent 4 2 6 7" xfId="13944"/>
    <cellStyle name="Percent 4 2 6 7 2" xfId="13945"/>
    <cellStyle name="Percent 4 2 6 7 3" xfId="13946"/>
    <cellStyle name="Percent 4 2 6 8" xfId="13947"/>
    <cellStyle name="Percent 4 2 6 8 2" xfId="13948"/>
    <cellStyle name="Percent 4 2 6 8 3" xfId="13949"/>
    <cellStyle name="Percent 4 2 6 9" xfId="13950"/>
    <cellStyle name="Percent 4 2 7" xfId="13951"/>
    <cellStyle name="Percent 4 2 7 10" xfId="13952"/>
    <cellStyle name="Percent 4 2 7 11" xfId="13953"/>
    <cellStyle name="Percent 4 2 7 12" xfId="13954"/>
    <cellStyle name="Percent 4 2 7 13" xfId="13955"/>
    <cellStyle name="Percent 4 2 7 14" xfId="13956"/>
    <cellStyle name="Percent 4 2 7 2" xfId="13957"/>
    <cellStyle name="Percent 4 2 7 2 2" xfId="13958"/>
    <cellStyle name="Percent 4 2 7 2 2 2" xfId="13959"/>
    <cellStyle name="Percent 4 2 7 2 2 3" xfId="13960"/>
    <cellStyle name="Percent 4 2 7 2 3" xfId="13961"/>
    <cellStyle name="Percent 4 2 7 2 3 2" xfId="13962"/>
    <cellStyle name="Percent 4 2 7 2 3 3" xfId="13963"/>
    <cellStyle name="Percent 4 2 7 2 4" xfId="13964"/>
    <cellStyle name="Percent 4 2 7 2 5" xfId="13965"/>
    <cellStyle name="Percent 4 2 7 3" xfId="13966"/>
    <cellStyle name="Percent 4 2 7 3 2" xfId="13967"/>
    <cellStyle name="Percent 4 2 7 3 2 2" xfId="13968"/>
    <cellStyle name="Percent 4 2 7 3 2 3" xfId="13969"/>
    <cellStyle name="Percent 4 2 7 3 3" xfId="13970"/>
    <cellStyle name="Percent 4 2 7 3 3 2" xfId="13971"/>
    <cellStyle name="Percent 4 2 7 3 3 3" xfId="13972"/>
    <cellStyle name="Percent 4 2 7 3 4" xfId="13973"/>
    <cellStyle name="Percent 4 2 7 3 5" xfId="13974"/>
    <cellStyle name="Percent 4 2 7 4" xfId="13975"/>
    <cellStyle name="Percent 4 2 7 4 2" xfId="13976"/>
    <cellStyle name="Percent 4 2 7 4 2 2" xfId="13977"/>
    <cellStyle name="Percent 4 2 7 4 2 3" xfId="13978"/>
    <cellStyle name="Percent 4 2 7 4 3" xfId="13979"/>
    <cellStyle name="Percent 4 2 7 4 3 2" xfId="13980"/>
    <cellStyle name="Percent 4 2 7 4 3 3" xfId="13981"/>
    <cellStyle name="Percent 4 2 7 4 4" xfId="13982"/>
    <cellStyle name="Percent 4 2 7 4 4 2" xfId="13983"/>
    <cellStyle name="Percent 4 2 7 4 4 3" xfId="13984"/>
    <cellStyle name="Percent 4 2 7 4 5" xfId="13985"/>
    <cellStyle name="Percent 4 2 7 4 6" xfId="13986"/>
    <cellStyle name="Percent 4 2 7 5" xfId="13987"/>
    <cellStyle name="Percent 4 2 7 5 2" xfId="13988"/>
    <cellStyle name="Percent 4 2 7 5 2 2" xfId="13989"/>
    <cellStyle name="Percent 4 2 7 5 2 3" xfId="13990"/>
    <cellStyle name="Percent 4 2 7 5 3" xfId="13991"/>
    <cellStyle name="Percent 4 2 7 5 3 2" xfId="13992"/>
    <cellStyle name="Percent 4 2 7 5 3 3" xfId="13993"/>
    <cellStyle name="Percent 4 2 7 5 4" xfId="13994"/>
    <cellStyle name="Percent 4 2 7 5 5" xfId="13995"/>
    <cellStyle name="Percent 4 2 7 6" xfId="13996"/>
    <cellStyle name="Percent 4 2 7 6 2" xfId="13997"/>
    <cellStyle name="Percent 4 2 7 6 3" xfId="13998"/>
    <cellStyle name="Percent 4 2 7 7" xfId="13999"/>
    <cellStyle name="Percent 4 2 7 7 2" xfId="14000"/>
    <cellStyle name="Percent 4 2 7 7 3" xfId="14001"/>
    <cellStyle name="Percent 4 2 7 8" xfId="14002"/>
    <cellStyle name="Percent 4 2 7 8 2" xfId="14003"/>
    <cellStyle name="Percent 4 2 7 8 3" xfId="14004"/>
    <cellStyle name="Percent 4 2 7 9" xfId="14005"/>
    <cellStyle name="Percent 4 2 8" xfId="14006"/>
    <cellStyle name="Percent 4 2 8 10" xfId="14007"/>
    <cellStyle name="Percent 4 2 8 11" xfId="14008"/>
    <cellStyle name="Percent 4 2 8 12" xfId="14009"/>
    <cellStyle name="Percent 4 2 8 13" xfId="14010"/>
    <cellStyle name="Percent 4 2 8 14" xfId="14011"/>
    <cellStyle name="Percent 4 2 8 2" xfId="14012"/>
    <cellStyle name="Percent 4 2 8 2 2" xfId="14013"/>
    <cellStyle name="Percent 4 2 8 2 2 2" xfId="14014"/>
    <cellStyle name="Percent 4 2 8 2 2 3" xfId="14015"/>
    <cellStyle name="Percent 4 2 8 2 3" xfId="14016"/>
    <cellStyle name="Percent 4 2 8 2 3 2" xfId="14017"/>
    <cellStyle name="Percent 4 2 8 2 3 3" xfId="14018"/>
    <cellStyle name="Percent 4 2 8 2 4" xfId="14019"/>
    <cellStyle name="Percent 4 2 8 2 5" xfId="14020"/>
    <cellStyle name="Percent 4 2 8 3" xfId="14021"/>
    <cellStyle name="Percent 4 2 8 3 2" xfId="14022"/>
    <cellStyle name="Percent 4 2 8 3 2 2" xfId="14023"/>
    <cellStyle name="Percent 4 2 8 3 2 3" xfId="14024"/>
    <cellStyle name="Percent 4 2 8 3 3" xfId="14025"/>
    <cellStyle name="Percent 4 2 8 3 3 2" xfId="14026"/>
    <cellStyle name="Percent 4 2 8 3 3 3" xfId="14027"/>
    <cellStyle name="Percent 4 2 8 3 4" xfId="14028"/>
    <cellStyle name="Percent 4 2 8 3 5" xfId="14029"/>
    <cellStyle name="Percent 4 2 8 4" xfId="14030"/>
    <cellStyle name="Percent 4 2 8 4 2" xfId="14031"/>
    <cellStyle name="Percent 4 2 8 4 2 2" xfId="14032"/>
    <cellStyle name="Percent 4 2 8 4 2 3" xfId="14033"/>
    <cellStyle name="Percent 4 2 8 4 3" xfId="14034"/>
    <cellStyle name="Percent 4 2 8 4 3 2" xfId="14035"/>
    <cellStyle name="Percent 4 2 8 4 3 3" xfId="14036"/>
    <cellStyle name="Percent 4 2 8 4 4" xfId="14037"/>
    <cellStyle name="Percent 4 2 8 4 4 2" xfId="14038"/>
    <cellStyle name="Percent 4 2 8 4 4 3" xfId="14039"/>
    <cellStyle name="Percent 4 2 8 4 5" xfId="14040"/>
    <cellStyle name="Percent 4 2 8 4 6" xfId="14041"/>
    <cellStyle name="Percent 4 2 8 5" xfId="14042"/>
    <cellStyle name="Percent 4 2 8 5 2" xfId="14043"/>
    <cellStyle name="Percent 4 2 8 5 2 2" xfId="14044"/>
    <cellStyle name="Percent 4 2 8 5 2 3" xfId="14045"/>
    <cellStyle name="Percent 4 2 8 5 3" xfId="14046"/>
    <cellStyle name="Percent 4 2 8 5 3 2" xfId="14047"/>
    <cellStyle name="Percent 4 2 8 5 3 3" xfId="14048"/>
    <cellStyle name="Percent 4 2 8 5 4" xfId="14049"/>
    <cellStyle name="Percent 4 2 8 5 5" xfId="14050"/>
    <cellStyle name="Percent 4 2 8 6" xfId="14051"/>
    <cellStyle name="Percent 4 2 8 6 2" xfId="14052"/>
    <cellStyle name="Percent 4 2 8 6 3" xfId="14053"/>
    <cellStyle name="Percent 4 2 8 7" xfId="14054"/>
    <cellStyle name="Percent 4 2 8 7 2" xfId="14055"/>
    <cellStyle name="Percent 4 2 8 7 3" xfId="14056"/>
    <cellStyle name="Percent 4 2 8 8" xfId="14057"/>
    <cellStyle name="Percent 4 2 8 8 2" xfId="14058"/>
    <cellStyle name="Percent 4 2 8 8 3" xfId="14059"/>
    <cellStyle name="Percent 4 2 8 9" xfId="14060"/>
    <cellStyle name="Percent 4 2 9" xfId="14061"/>
    <cellStyle name="Percent 4 2 9 2" xfId="14062"/>
    <cellStyle name="Percent 4 2 9 2 2" xfId="14063"/>
    <cellStyle name="Percent 4 2 9 2 3" xfId="14064"/>
    <cellStyle name="Percent 4 2 9 3" xfId="14065"/>
    <cellStyle name="Percent 4 2 9 3 2" xfId="14066"/>
    <cellStyle name="Percent 4 2 9 3 3" xfId="14067"/>
    <cellStyle name="Percent 4 2 9 4" xfId="14068"/>
    <cellStyle name="Percent 4 2 9 5" xfId="14069"/>
    <cellStyle name="Percent 4 2 9 6" xfId="14070"/>
    <cellStyle name="Percent 4 2 9 7" xfId="14071"/>
    <cellStyle name="Percent 4 2 9 8" xfId="14072"/>
    <cellStyle name="Percent 4 2 9 9" xfId="14073"/>
    <cellStyle name="Percent 4 20" xfId="14074"/>
    <cellStyle name="Percent 4 20 10" xfId="14075"/>
    <cellStyle name="Percent 4 20 11" xfId="14076"/>
    <cellStyle name="Percent 4 20 12" xfId="14077"/>
    <cellStyle name="Percent 4 20 13" xfId="14078"/>
    <cellStyle name="Percent 4 20 14" xfId="14079"/>
    <cellStyle name="Percent 4 20 15" xfId="14080"/>
    <cellStyle name="Percent 4 20 2" xfId="14081"/>
    <cellStyle name="Percent 4 20 2 2" xfId="14082"/>
    <cellStyle name="Percent 4 20 2 2 2" xfId="14083"/>
    <cellStyle name="Percent 4 20 2 2 3" xfId="14084"/>
    <cellStyle name="Percent 4 20 2 3" xfId="14085"/>
    <cellStyle name="Percent 4 20 2 3 2" xfId="14086"/>
    <cellStyle name="Percent 4 20 2 3 3" xfId="14087"/>
    <cellStyle name="Percent 4 20 2 4" xfId="14088"/>
    <cellStyle name="Percent 4 20 2 5" xfId="14089"/>
    <cellStyle name="Percent 4 20 2 6" xfId="14090"/>
    <cellStyle name="Percent 4 20 3" xfId="14091"/>
    <cellStyle name="Percent 4 20 3 2" xfId="14092"/>
    <cellStyle name="Percent 4 20 3 2 2" xfId="14093"/>
    <cellStyle name="Percent 4 20 3 2 3" xfId="14094"/>
    <cellStyle name="Percent 4 20 3 3" xfId="14095"/>
    <cellStyle name="Percent 4 20 3 3 2" xfId="14096"/>
    <cellStyle name="Percent 4 20 3 3 3" xfId="14097"/>
    <cellStyle name="Percent 4 20 3 4" xfId="14098"/>
    <cellStyle name="Percent 4 20 3 5" xfId="14099"/>
    <cellStyle name="Percent 4 20 4" xfId="14100"/>
    <cellStyle name="Percent 4 20 4 2" xfId="14101"/>
    <cellStyle name="Percent 4 20 4 2 2" xfId="14102"/>
    <cellStyle name="Percent 4 20 4 2 3" xfId="14103"/>
    <cellStyle name="Percent 4 20 4 3" xfId="14104"/>
    <cellStyle name="Percent 4 20 4 3 2" xfId="14105"/>
    <cellStyle name="Percent 4 20 4 3 3" xfId="14106"/>
    <cellStyle name="Percent 4 20 4 4" xfId="14107"/>
    <cellStyle name="Percent 4 20 4 5" xfId="14108"/>
    <cellStyle name="Percent 4 20 5" xfId="14109"/>
    <cellStyle name="Percent 4 20 5 2" xfId="14110"/>
    <cellStyle name="Percent 4 20 5 2 2" xfId="14111"/>
    <cellStyle name="Percent 4 20 5 2 3" xfId="14112"/>
    <cellStyle name="Percent 4 20 5 3" xfId="14113"/>
    <cellStyle name="Percent 4 20 5 3 2" xfId="14114"/>
    <cellStyle name="Percent 4 20 5 3 3" xfId="14115"/>
    <cellStyle name="Percent 4 20 5 4" xfId="14116"/>
    <cellStyle name="Percent 4 20 5 4 2" xfId="14117"/>
    <cellStyle name="Percent 4 20 5 4 3" xfId="14118"/>
    <cellStyle name="Percent 4 20 5 5" xfId="14119"/>
    <cellStyle name="Percent 4 20 5 6" xfId="14120"/>
    <cellStyle name="Percent 4 20 6" xfId="14121"/>
    <cellStyle name="Percent 4 20 6 2" xfId="14122"/>
    <cellStyle name="Percent 4 20 6 2 2" xfId="14123"/>
    <cellStyle name="Percent 4 20 6 2 3" xfId="14124"/>
    <cellStyle name="Percent 4 20 6 3" xfId="14125"/>
    <cellStyle name="Percent 4 20 6 3 2" xfId="14126"/>
    <cellStyle name="Percent 4 20 6 3 3" xfId="14127"/>
    <cellStyle name="Percent 4 20 6 4" xfId="14128"/>
    <cellStyle name="Percent 4 20 6 5" xfId="14129"/>
    <cellStyle name="Percent 4 20 7" xfId="14130"/>
    <cellStyle name="Percent 4 20 7 2" xfId="14131"/>
    <cellStyle name="Percent 4 20 7 3" xfId="14132"/>
    <cellStyle name="Percent 4 20 8" xfId="14133"/>
    <cellStyle name="Percent 4 20 8 2" xfId="14134"/>
    <cellStyle name="Percent 4 20 8 3" xfId="14135"/>
    <cellStyle name="Percent 4 20 9" xfId="14136"/>
    <cellStyle name="Percent 4 20 9 2" xfId="14137"/>
    <cellStyle name="Percent 4 20 9 3" xfId="14138"/>
    <cellStyle name="Percent 4 21" xfId="14139"/>
    <cellStyle name="Percent 4 21 10" xfId="14140"/>
    <cellStyle name="Percent 4 21 11" xfId="14141"/>
    <cellStyle name="Percent 4 21 12" xfId="14142"/>
    <cellStyle name="Percent 4 21 13" xfId="14143"/>
    <cellStyle name="Percent 4 21 14" xfId="14144"/>
    <cellStyle name="Percent 4 21 15" xfId="14145"/>
    <cellStyle name="Percent 4 21 2" xfId="14146"/>
    <cellStyle name="Percent 4 21 2 2" xfId="14147"/>
    <cellStyle name="Percent 4 21 2 2 2" xfId="14148"/>
    <cellStyle name="Percent 4 21 2 2 3" xfId="14149"/>
    <cellStyle name="Percent 4 21 2 3" xfId="14150"/>
    <cellStyle name="Percent 4 21 2 3 2" xfId="14151"/>
    <cellStyle name="Percent 4 21 2 3 3" xfId="14152"/>
    <cellStyle name="Percent 4 21 2 4" xfId="14153"/>
    <cellStyle name="Percent 4 21 2 5" xfId="14154"/>
    <cellStyle name="Percent 4 21 2 6" xfId="14155"/>
    <cellStyle name="Percent 4 21 3" xfId="14156"/>
    <cellStyle name="Percent 4 21 3 2" xfId="14157"/>
    <cellStyle name="Percent 4 21 3 2 2" xfId="14158"/>
    <cellStyle name="Percent 4 21 3 2 3" xfId="14159"/>
    <cellStyle name="Percent 4 21 3 3" xfId="14160"/>
    <cellStyle name="Percent 4 21 3 3 2" xfId="14161"/>
    <cellStyle name="Percent 4 21 3 3 3" xfId="14162"/>
    <cellStyle name="Percent 4 21 3 4" xfId="14163"/>
    <cellStyle name="Percent 4 21 3 5" xfId="14164"/>
    <cellStyle name="Percent 4 21 4" xfId="14165"/>
    <cellStyle name="Percent 4 21 4 2" xfId="14166"/>
    <cellStyle name="Percent 4 21 4 2 2" xfId="14167"/>
    <cellStyle name="Percent 4 21 4 2 3" xfId="14168"/>
    <cellStyle name="Percent 4 21 4 3" xfId="14169"/>
    <cellStyle name="Percent 4 21 4 3 2" xfId="14170"/>
    <cellStyle name="Percent 4 21 4 3 3" xfId="14171"/>
    <cellStyle name="Percent 4 21 4 4" xfId="14172"/>
    <cellStyle name="Percent 4 21 4 5" xfId="14173"/>
    <cellStyle name="Percent 4 21 5" xfId="14174"/>
    <cellStyle name="Percent 4 21 5 2" xfId="14175"/>
    <cellStyle name="Percent 4 21 5 2 2" xfId="14176"/>
    <cellStyle name="Percent 4 21 5 2 3" xfId="14177"/>
    <cellStyle name="Percent 4 21 5 3" xfId="14178"/>
    <cellStyle name="Percent 4 21 5 3 2" xfId="14179"/>
    <cellStyle name="Percent 4 21 5 3 3" xfId="14180"/>
    <cellStyle name="Percent 4 21 5 4" xfId="14181"/>
    <cellStyle name="Percent 4 21 5 4 2" xfId="14182"/>
    <cellStyle name="Percent 4 21 5 4 3" xfId="14183"/>
    <cellStyle name="Percent 4 21 5 5" xfId="14184"/>
    <cellStyle name="Percent 4 21 5 6" xfId="14185"/>
    <cellStyle name="Percent 4 21 6" xfId="14186"/>
    <cellStyle name="Percent 4 21 6 2" xfId="14187"/>
    <cellStyle name="Percent 4 21 6 2 2" xfId="14188"/>
    <cellStyle name="Percent 4 21 6 2 3" xfId="14189"/>
    <cellStyle name="Percent 4 21 6 3" xfId="14190"/>
    <cellStyle name="Percent 4 21 6 3 2" xfId="14191"/>
    <cellStyle name="Percent 4 21 6 3 3" xfId="14192"/>
    <cellStyle name="Percent 4 21 6 4" xfId="14193"/>
    <cellStyle name="Percent 4 21 6 5" xfId="14194"/>
    <cellStyle name="Percent 4 21 7" xfId="14195"/>
    <cellStyle name="Percent 4 21 7 2" xfId="14196"/>
    <cellStyle name="Percent 4 21 7 3" xfId="14197"/>
    <cellStyle name="Percent 4 21 8" xfId="14198"/>
    <cellStyle name="Percent 4 21 8 2" xfId="14199"/>
    <cellStyle name="Percent 4 21 8 3" xfId="14200"/>
    <cellStyle name="Percent 4 21 9" xfId="14201"/>
    <cellStyle name="Percent 4 21 9 2" xfId="14202"/>
    <cellStyle name="Percent 4 21 9 3" xfId="14203"/>
    <cellStyle name="Percent 4 22" xfId="14204"/>
    <cellStyle name="Percent 4 22 10" xfId="14205"/>
    <cellStyle name="Percent 4 22 11" xfId="14206"/>
    <cellStyle name="Percent 4 22 12" xfId="14207"/>
    <cellStyle name="Percent 4 22 13" xfId="14208"/>
    <cellStyle name="Percent 4 22 14" xfId="14209"/>
    <cellStyle name="Percent 4 22 15" xfId="14210"/>
    <cellStyle name="Percent 4 22 2" xfId="14211"/>
    <cellStyle name="Percent 4 22 2 2" xfId="14212"/>
    <cellStyle name="Percent 4 22 2 2 2" xfId="14213"/>
    <cellStyle name="Percent 4 22 2 2 3" xfId="14214"/>
    <cellStyle name="Percent 4 22 2 3" xfId="14215"/>
    <cellStyle name="Percent 4 22 2 3 2" xfId="14216"/>
    <cellStyle name="Percent 4 22 2 3 3" xfId="14217"/>
    <cellStyle name="Percent 4 22 2 4" xfId="14218"/>
    <cellStyle name="Percent 4 22 2 5" xfId="14219"/>
    <cellStyle name="Percent 4 22 2 6" xfId="14220"/>
    <cellStyle name="Percent 4 22 3" xfId="14221"/>
    <cellStyle name="Percent 4 22 3 2" xfId="14222"/>
    <cellStyle name="Percent 4 22 3 2 2" xfId="14223"/>
    <cellStyle name="Percent 4 22 3 2 3" xfId="14224"/>
    <cellStyle name="Percent 4 22 3 3" xfId="14225"/>
    <cellStyle name="Percent 4 22 3 3 2" xfId="14226"/>
    <cellStyle name="Percent 4 22 3 3 3" xfId="14227"/>
    <cellStyle name="Percent 4 22 3 4" xfId="14228"/>
    <cellStyle name="Percent 4 22 3 5" xfId="14229"/>
    <cellStyle name="Percent 4 22 4" xfId="14230"/>
    <cellStyle name="Percent 4 22 4 2" xfId="14231"/>
    <cellStyle name="Percent 4 22 4 2 2" xfId="14232"/>
    <cellStyle name="Percent 4 22 4 2 3" xfId="14233"/>
    <cellStyle name="Percent 4 22 4 3" xfId="14234"/>
    <cellStyle name="Percent 4 22 4 3 2" xfId="14235"/>
    <cellStyle name="Percent 4 22 4 3 3" xfId="14236"/>
    <cellStyle name="Percent 4 22 4 4" xfId="14237"/>
    <cellStyle name="Percent 4 22 4 5" xfId="14238"/>
    <cellStyle name="Percent 4 22 5" xfId="14239"/>
    <cellStyle name="Percent 4 22 5 2" xfId="14240"/>
    <cellStyle name="Percent 4 22 5 2 2" xfId="14241"/>
    <cellStyle name="Percent 4 22 5 2 3" xfId="14242"/>
    <cellStyle name="Percent 4 22 5 3" xfId="14243"/>
    <cellStyle name="Percent 4 22 5 3 2" xfId="14244"/>
    <cellStyle name="Percent 4 22 5 3 3" xfId="14245"/>
    <cellStyle name="Percent 4 22 5 4" xfId="14246"/>
    <cellStyle name="Percent 4 22 5 4 2" xfId="14247"/>
    <cellStyle name="Percent 4 22 5 4 3" xfId="14248"/>
    <cellStyle name="Percent 4 22 5 5" xfId="14249"/>
    <cellStyle name="Percent 4 22 5 6" xfId="14250"/>
    <cellStyle name="Percent 4 22 6" xfId="14251"/>
    <cellStyle name="Percent 4 22 6 2" xfId="14252"/>
    <cellStyle name="Percent 4 22 6 2 2" xfId="14253"/>
    <cellStyle name="Percent 4 22 6 2 3" xfId="14254"/>
    <cellStyle name="Percent 4 22 6 3" xfId="14255"/>
    <cellStyle name="Percent 4 22 6 3 2" xfId="14256"/>
    <cellStyle name="Percent 4 22 6 3 3" xfId="14257"/>
    <cellStyle name="Percent 4 22 6 4" xfId="14258"/>
    <cellStyle name="Percent 4 22 6 5" xfId="14259"/>
    <cellStyle name="Percent 4 22 7" xfId="14260"/>
    <cellStyle name="Percent 4 22 7 2" xfId="14261"/>
    <cellStyle name="Percent 4 22 7 3" xfId="14262"/>
    <cellStyle name="Percent 4 22 8" xfId="14263"/>
    <cellStyle name="Percent 4 22 8 2" xfId="14264"/>
    <cellStyle name="Percent 4 22 8 3" xfId="14265"/>
    <cellStyle name="Percent 4 22 9" xfId="14266"/>
    <cellStyle name="Percent 4 22 9 2" xfId="14267"/>
    <cellStyle name="Percent 4 22 9 3" xfId="14268"/>
    <cellStyle name="Percent 4 23" xfId="14269"/>
    <cellStyle name="Percent 4 23 10" xfId="14270"/>
    <cellStyle name="Percent 4 23 11" xfId="14271"/>
    <cellStyle name="Percent 4 23 12" xfId="14272"/>
    <cellStyle name="Percent 4 23 13" xfId="14273"/>
    <cellStyle name="Percent 4 23 14" xfId="14274"/>
    <cellStyle name="Percent 4 23 15" xfId="14275"/>
    <cellStyle name="Percent 4 23 2" xfId="14276"/>
    <cellStyle name="Percent 4 23 2 2" xfId="14277"/>
    <cellStyle name="Percent 4 23 2 2 2" xfId="14278"/>
    <cellStyle name="Percent 4 23 2 2 3" xfId="14279"/>
    <cellStyle name="Percent 4 23 2 3" xfId="14280"/>
    <cellStyle name="Percent 4 23 2 3 2" xfId="14281"/>
    <cellStyle name="Percent 4 23 2 3 3" xfId="14282"/>
    <cellStyle name="Percent 4 23 2 4" xfId="14283"/>
    <cellStyle name="Percent 4 23 2 5" xfId="14284"/>
    <cellStyle name="Percent 4 23 2 6" xfId="14285"/>
    <cellStyle name="Percent 4 23 3" xfId="14286"/>
    <cellStyle name="Percent 4 23 3 2" xfId="14287"/>
    <cellStyle name="Percent 4 23 3 2 2" xfId="14288"/>
    <cellStyle name="Percent 4 23 3 2 3" xfId="14289"/>
    <cellStyle name="Percent 4 23 3 3" xfId="14290"/>
    <cellStyle name="Percent 4 23 3 3 2" xfId="14291"/>
    <cellStyle name="Percent 4 23 3 3 3" xfId="14292"/>
    <cellStyle name="Percent 4 23 3 4" xfId="14293"/>
    <cellStyle name="Percent 4 23 3 5" xfId="14294"/>
    <cellStyle name="Percent 4 23 4" xfId="14295"/>
    <cellStyle name="Percent 4 23 4 2" xfId="14296"/>
    <cellStyle name="Percent 4 23 4 2 2" xfId="14297"/>
    <cellStyle name="Percent 4 23 4 2 3" xfId="14298"/>
    <cellStyle name="Percent 4 23 4 3" xfId="14299"/>
    <cellStyle name="Percent 4 23 4 3 2" xfId="14300"/>
    <cellStyle name="Percent 4 23 4 3 3" xfId="14301"/>
    <cellStyle name="Percent 4 23 4 4" xfId="14302"/>
    <cellStyle name="Percent 4 23 4 5" xfId="14303"/>
    <cellStyle name="Percent 4 23 5" xfId="14304"/>
    <cellStyle name="Percent 4 23 5 2" xfId="14305"/>
    <cellStyle name="Percent 4 23 5 2 2" xfId="14306"/>
    <cellStyle name="Percent 4 23 5 2 3" xfId="14307"/>
    <cellStyle name="Percent 4 23 5 3" xfId="14308"/>
    <cellStyle name="Percent 4 23 5 3 2" xfId="14309"/>
    <cellStyle name="Percent 4 23 5 3 3" xfId="14310"/>
    <cellStyle name="Percent 4 23 5 4" xfId="14311"/>
    <cellStyle name="Percent 4 23 5 4 2" xfId="14312"/>
    <cellStyle name="Percent 4 23 5 4 3" xfId="14313"/>
    <cellStyle name="Percent 4 23 5 5" xfId="14314"/>
    <cellStyle name="Percent 4 23 5 6" xfId="14315"/>
    <cellStyle name="Percent 4 23 6" xfId="14316"/>
    <cellStyle name="Percent 4 23 6 2" xfId="14317"/>
    <cellStyle name="Percent 4 23 6 2 2" xfId="14318"/>
    <cellStyle name="Percent 4 23 6 2 3" xfId="14319"/>
    <cellStyle name="Percent 4 23 6 3" xfId="14320"/>
    <cellStyle name="Percent 4 23 6 3 2" xfId="14321"/>
    <cellStyle name="Percent 4 23 6 3 3" xfId="14322"/>
    <cellStyle name="Percent 4 23 6 4" xfId="14323"/>
    <cellStyle name="Percent 4 23 6 5" xfId="14324"/>
    <cellStyle name="Percent 4 23 7" xfId="14325"/>
    <cellStyle name="Percent 4 23 7 2" xfId="14326"/>
    <cellStyle name="Percent 4 23 7 3" xfId="14327"/>
    <cellStyle name="Percent 4 23 8" xfId="14328"/>
    <cellStyle name="Percent 4 23 8 2" xfId="14329"/>
    <cellStyle name="Percent 4 23 8 3" xfId="14330"/>
    <cellStyle name="Percent 4 23 9" xfId="14331"/>
    <cellStyle name="Percent 4 23 9 2" xfId="14332"/>
    <cellStyle name="Percent 4 23 9 3" xfId="14333"/>
    <cellStyle name="Percent 4 24" xfId="14334"/>
    <cellStyle name="Percent 4 24 10" xfId="14335"/>
    <cellStyle name="Percent 4 24 11" xfId="14336"/>
    <cellStyle name="Percent 4 24 12" xfId="14337"/>
    <cellStyle name="Percent 4 24 13" xfId="14338"/>
    <cellStyle name="Percent 4 24 14" xfId="14339"/>
    <cellStyle name="Percent 4 24 15" xfId="14340"/>
    <cellStyle name="Percent 4 24 2" xfId="14341"/>
    <cellStyle name="Percent 4 24 2 2" xfId="14342"/>
    <cellStyle name="Percent 4 24 2 2 2" xfId="14343"/>
    <cellStyle name="Percent 4 24 2 2 3" xfId="14344"/>
    <cellStyle name="Percent 4 24 2 3" xfId="14345"/>
    <cellStyle name="Percent 4 24 2 3 2" xfId="14346"/>
    <cellStyle name="Percent 4 24 2 3 3" xfId="14347"/>
    <cellStyle name="Percent 4 24 2 4" xfId="14348"/>
    <cellStyle name="Percent 4 24 2 5" xfId="14349"/>
    <cellStyle name="Percent 4 24 2 6" xfId="14350"/>
    <cellStyle name="Percent 4 24 3" xfId="14351"/>
    <cellStyle name="Percent 4 24 3 2" xfId="14352"/>
    <cellStyle name="Percent 4 24 3 2 2" xfId="14353"/>
    <cellStyle name="Percent 4 24 3 2 3" xfId="14354"/>
    <cellStyle name="Percent 4 24 3 3" xfId="14355"/>
    <cellStyle name="Percent 4 24 3 3 2" xfId="14356"/>
    <cellStyle name="Percent 4 24 3 3 3" xfId="14357"/>
    <cellStyle name="Percent 4 24 3 4" xfId="14358"/>
    <cellStyle name="Percent 4 24 3 5" xfId="14359"/>
    <cellStyle name="Percent 4 24 4" xfId="14360"/>
    <cellStyle name="Percent 4 24 4 2" xfId="14361"/>
    <cellStyle name="Percent 4 24 4 2 2" xfId="14362"/>
    <cellStyle name="Percent 4 24 4 2 3" xfId="14363"/>
    <cellStyle name="Percent 4 24 4 3" xfId="14364"/>
    <cellStyle name="Percent 4 24 4 3 2" xfId="14365"/>
    <cellStyle name="Percent 4 24 4 3 3" xfId="14366"/>
    <cellStyle name="Percent 4 24 4 4" xfId="14367"/>
    <cellStyle name="Percent 4 24 4 5" xfId="14368"/>
    <cellStyle name="Percent 4 24 5" xfId="14369"/>
    <cellStyle name="Percent 4 24 5 2" xfId="14370"/>
    <cellStyle name="Percent 4 24 5 2 2" xfId="14371"/>
    <cellStyle name="Percent 4 24 5 2 3" xfId="14372"/>
    <cellStyle name="Percent 4 24 5 3" xfId="14373"/>
    <cellStyle name="Percent 4 24 5 3 2" xfId="14374"/>
    <cellStyle name="Percent 4 24 5 3 3" xfId="14375"/>
    <cellStyle name="Percent 4 24 5 4" xfId="14376"/>
    <cellStyle name="Percent 4 24 5 4 2" xfId="14377"/>
    <cellStyle name="Percent 4 24 5 4 3" xfId="14378"/>
    <cellStyle name="Percent 4 24 5 5" xfId="14379"/>
    <cellStyle name="Percent 4 24 5 6" xfId="14380"/>
    <cellStyle name="Percent 4 24 6" xfId="14381"/>
    <cellStyle name="Percent 4 24 6 2" xfId="14382"/>
    <cellStyle name="Percent 4 24 6 2 2" xfId="14383"/>
    <cellStyle name="Percent 4 24 6 2 3" xfId="14384"/>
    <cellStyle name="Percent 4 24 6 3" xfId="14385"/>
    <cellStyle name="Percent 4 24 6 3 2" xfId="14386"/>
    <cellStyle name="Percent 4 24 6 3 3" xfId="14387"/>
    <cellStyle name="Percent 4 24 6 4" xfId="14388"/>
    <cellStyle name="Percent 4 24 6 5" xfId="14389"/>
    <cellStyle name="Percent 4 24 7" xfId="14390"/>
    <cellStyle name="Percent 4 24 7 2" xfId="14391"/>
    <cellStyle name="Percent 4 24 7 3" xfId="14392"/>
    <cellStyle name="Percent 4 24 8" xfId="14393"/>
    <cellStyle name="Percent 4 24 8 2" xfId="14394"/>
    <cellStyle name="Percent 4 24 8 3" xfId="14395"/>
    <cellStyle name="Percent 4 24 9" xfId="14396"/>
    <cellStyle name="Percent 4 24 9 2" xfId="14397"/>
    <cellStyle name="Percent 4 24 9 3" xfId="14398"/>
    <cellStyle name="Percent 4 25" xfId="14399"/>
    <cellStyle name="Percent 4 25 10" xfId="14400"/>
    <cellStyle name="Percent 4 25 11" xfId="14401"/>
    <cellStyle name="Percent 4 25 12" xfId="14402"/>
    <cellStyle name="Percent 4 25 13" xfId="14403"/>
    <cellStyle name="Percent 4 25 14" xfId="14404"/>
    <cellStyle name="Percent 4 25 15" xfId="14405"/>
    <cellStyle name="Percent 4 25 2" xfId="14406"/>
    <cellStyle name="Percent 4 25 2 2" xfId="14407"/>
    <cellStyle name="Percent 4 25 2 2 2" xfId="14408"/>
    <cellStyle name="Percent 4 25 2 2 3" xfId="14409"/>
    <cellStyle name="Percent 4 25 2 3" xfId="14410"/>
    <cellStyle name="Percent 4 25 2 3 2" xfId="14411"/>
    <cellStyle name="Percent 4 25 2 3 3" xfId="14412"/>
    <cellStyle name="Percent 4 25 2 4" xfId="14413"/>
    <cellStyle name="Percent 4 25 2 5" xfId="14414"/>
    <cellStyle name="Percent 4 25 2 6" xfId="14415"/>
    <cellStyle name="Percent 4 25 3" xfId="14416"/>
    <cellStyle name="Percent 4 25 3 2" xfId="14417"/>
    <cellStyle name="Percent 4 25 3 2 2" xfId="14418"/>
    <cellStyle name="Percent 4 25 3 2 3" xfId="14419"/>
    <cellStyle name="Percent 4 25 3 3" xfId="14420"/>
    <cellStyle name="Percent 4 25 3 3 2" xfId="14421"/>
    <cellStyle name="Percent 4 25 3 3 3" xfId="14422"/>
    <cellStyle name="Percent 4 25 3 4" xfId="14423"/>
    <cellStyle name="Percent 4 25 3 5" xfId="14424"/>
    <cellStyle name="Percent 4 25 4" xfId="14425"/>
    <cellStyle name="Percent 4 25 4 2" xfId="14426"/>
    <cellStyle name="Percent 4 25 4 2 2" xfId="14427"/>
    <cellStyle name="Percent 4 25 4 2 3" xfId="14428"/>
    <cellStyle name="Percent 4 25 4 3" xfId="14429"/>
    <cellStyle name="Percent 4 25 4 3 2" xfId="14430"/>
    <cellStyle name="Percent 4 25 4 3 3" xfId="14431"/>
    <cellStyle name="Percent 4 25 4 4" xfId="14432"/>
    <cellStyle name="Percent 4 25 4 5" xfId="14433"/>
    <cellStyle name="Percent 4 25 5" xfId="14434"/>
    <cellStyle name="Percent 4 25 5 2" xfId="14435"/>
    <cellStyle name="Percent 4 25 5 2 2" xfId="14436"/>
    <cellStyle name="Percent 4 25 5 2 3" xfId="14437"/>
    <cellStyle name="Percent 4 25 5 3" xfId="14438"/>
    <cellStyle name="Percent 4 25 5 3 2" xfId="14439"/>
    <cellStyle name="Percent 4 25 5 3 3" xfId="14440"/>
    <cellStyle name="Percent 4 25 5 4" xfId="14441"/>
    <cellStyle name="Percent 4 25 5 4 2" xfId="14442"/>
    <cellStyle name="Percent 4 25 5 4 3" xfId="14443"/>
    <cellStyle name="Percent 4 25 5 5" xfId="14444"/>
    <cellStyle name="Percent 4 25 5 6" xfId="14445"/>
    <cellStyle name="Percent 4 25 6" xfId="14446"/>
    <cellStyle name="Percent 4 25 6 2" xfId="14447"/>
    <cellStyle name="Percent 4 25 6 2 2" xfId="14448"/>
    <cellStyle name="Percent 4 25 6 2 3" xfId="14449"/>
    <cellStyle name="Percent 4 25 6 3" xfId="14450"/>
    <cellStyle name="Percent 4 25 6 3 2" xfId="14451"/>
    <cellStyle name="Percent 4 25 6 3 3" xfId="14452"/>
    <cellStyle name="Percent 4 25 6 4" xfId="14453"/>
    <cellStyle name="Percent 4 25 6 5" xfId="14454"/>
    <cellStyle name="Percent 4 25 7" xfId="14455"/>
    <cellStyle name="Percent 4 25 7 2" xfId="14456"/>
    <cellStyle name="Percent 4 25 7 3" xfId="14457"/>
    <cellStyle name="Percent 4 25 8" xfId="14458"/>
    <cellStyle name="Percent 4 25 8 2" xfId="14459"/>
    <cellStyle name="Percent 4 25 8 3" xfId="14460"/>
    <cellStyle name="Percent 4 25 9" xfId="14461"/>
    <cellStyle name="Percent 4 25 9 2" xfId="14462"/>
    <cellStyle name="Percent 4 25 9 3" xfId="14463"/>
    <cellStyle name="Percent 4 26" xfId="14464"/>
    <cellStyle name="Percent 4 26 10" xfId="14465"/>
    <cellStyle name="Percent 4 26 11" xfId="14466"/>
    <cellStyle name="Percent 4 26 12" xfId="14467"/>
    <cellStyle name="Percent 4 26 13" xfId="14468"/>
    <cellStyle name="Percent 4 26 14" xfId="14469"/>
    <cellStyle name="Percent 4 26 15" xfId="14470"/>
    <cellStyle name="Percent 4 26 2" xfId="14471"/>
    <cellStyle name="Percent 4 26 2 2" xfId="14472"/>
    <cellStyle name="Percent 4 26 2 2 2" xfId="14473"/>
    <cellStyle name="Percent 4 26 2 2 3" xfId="14474"/>
    <cellStyle name="Percent 4 26 2 3" xfId="14475"/>
    <cellStyle name="Percent 4 26 2 3 2" xfId="14476"/>
    <cellStyle name="Percent 4 26 2 3 3" xfId="14477"/>
    <cellStyle name="Percent 4 26 2 4" xfId="14478"/>
    <cellStyle name="Percent 4 26 2 5" xfId="14479"/>
    <cellStyle name="Percent 4 26 2 6" xfId="14480"/>
    <cellStyle name="Percent 4 26 3" xfId="14481"/>
    <cellStyle name="Percent 4 26 3 2" xfId="14482"/>
    <cellStyle name="Percent 4 26 3 2 2" xfId="14483"/>
    <cellStyle name="Percent 4 26 3 2 3" xfId="14484"/>
    <cellStyle name="Percent 4 26 3 3" xfId="14485"/>
    <cellStyle name="Percent 4 26 3 3 2" xfId="14486"/>
    <cellStyle name="Percent 4 26 3 3 3" xfId="14487"/>
    <cellStyle name="Percent 4 26 3 4" xfId="14488"/>
    <cellStyle name="Percent 4 26 3 5" xfId="14489"/>
    <cellStyle name="Percent 4 26 4" xfId="14490"/>
    <cellStyle name="Percent 4 26 4 2" xfId="14491"/>
    <cellStyle name="Percent 4 26 4 2 2" xfId="14492"/>
    <cellStyle name="Percent 4 26 4 2 3" xfId="14493"/>
    <cellStyle name="Percent 4 26 4 3" xfId="14494"/>
    <cellStyle name="Percent 4 26 4 3 2" xfId="14495"/>
    <cellStyle name="Percent 4 26 4 3 3" xfId="14496"/>
    <cellStyle name="Percent 4 26 4 4" xfId="14497"/>
    <cellStyle name="Percent 4 26 4 5" xfId="14498"/>
    <cellStyle name="Percent 4 26 5" xfId="14499"/>
    <cellStyle name="Percent 4 26 5 2" xfId="14500"/>
    <cellStyle name="Percent 4 26 5 2 2" xfId="14501"/>
    <cellStyle name="Percent 4 26 5 2 3" xfId="14502"/>
    <cellStyle name="Percent 4 26 5 3" xfId="14503"/>
    <cellStyle name="Percent 4 26 5 3 2" xfId="14504"/>
    <cellStyle name="Percent 4 26 5 3 3" xfId="14505"/>
    <cellStyle name="Percent 4 26 5 4" xfId="14506"/>
    <cellStyle name="Percent 4 26 5 4 2" xfId="14507"/>
    <cellStyle name="Percent 4 26 5 4 3" xfId="14508"/>
    <cellStyle name="Percent 4 26 5 5" xfId="14509"/>
    <cellStyle name="Percent 4 26 5 6" xfId="14510"/>
    <cellStyle name="Percent 4 26 6" xfId="14511"/>
    <cellStyle name="Percent 4 26 6 2" xfId="14512"/>
    <cellStyle name="Percent 4 26 6 2 2" xfId="14513"/>
    <cellStyle name="Percent 4 26 6 2 3" xfId="14514"/>
    <cellStyle name="Percent 4 26 6 3" xfId="14515"/>
    <cellStyle name="Percent 4 26 6 3 2" xfId="14516"/>
    <cellStyle name="Percent 4 26 6 3 3" xfId="14517"/>
    <cellStyle name="Percent 4 26 6 4" xfId="14518"/>
    <cellStyle name="Percent 4 26 6 5" xfId="14519"/>
    <cellStyle name="Percent 4 26 7" xfId="14520"/>
    <cellStyle name="Percent 4 26 7 2" xfId="14521"/>
    <cellStyle name="Percent 4 26 7 3" xfId="14522"/>
    <cellStyle name="Percent 4 26 8" xfId="14523"/>
    <cellStyle name="Percent 4 26 8 2" xfId="14524"/>
    <cellStyle name="Percent 4 26 8 3" xfId="14525"/>
    <cellStyle name="Percent 4 26 9" xfId="14526"/>
    <cellStyle name="Percent 4 26 9 2" xfId="14527"/>
    <cellStyle name="Percent 4 26 9 3" xfId="14528"/>
    <cellStyle name="Percent 4 27" xfId="14529"/>
    <cellStyle name="Percent 4 27 10" xfId="14530"/>
    <cellStyle name="Percent 4 27 11" xfId="14531"/>
    <cellStyle name="Percent 4 27 12" xfId="14532"/>
    <cellStyle name="Percent 4 27 13" xfId="14533"/>
    <cellStyle name="Percent 4 27 14" xfId="14534"/>
    <cellStyle name="Percent 4 27 15" xfId="14535"/>
    <cellStyle name="Percent 4 27 2" xfId="14536"/>
    <cellStyle name="Percent 4 27 2 2" xfId="14537"/>
    <cellStyle name="Percent 4 27 2 2 2" xfId="14538"/>
    <cellStyle name="Percent 4 27 2 2 3" xfId="14539"/>
    <cellStyle name="Percent 4 27 2 3" xfId="14540"/>
    <cellStyle name="Percent 4 27 2 3 2" xfId="14541"/>
    <cellStyle name="Percent 4 27 2 3 3" xfId="14542"/>
    <cellStyle name="Percent 4 27 2 4" xfId="14543"/>
    <cellStyle name="Percent 4 27 2 5" xfId="14544"/>
    <cellStyle name="Percent 4 27 2 6" xfId="14545"/>
    <cellStyle name="Percent 4 27 3" xfId="14546"/>
    <cellStyle name="Percent 4 27 3 2" xfId="14547"/>
    <cellStyle name="Percent 4 27 3 2 2" xfId="14548"/>
    <cellStyle name="Percent 4 27 3 2 3" xfId="14549"/>
    <cellStyle name="Percent 4 27 3 3" xfId="14550"/>
    <cellStyle name="Percent 4 27 3 3 2" xfId="14551"/>
    <cellStyle name="Percent 4 27 3 3 3" xfId="14552"/>
    <cellStyle name="Percent 4 27 3 4" xfId="14553"/>
    <cellStyle name="Percent 4 27 3 5" xfId="14554"/>
    <cellStyle name="Percent 4 27 4" xfId="14555"/>
    <cellStyle name="Percent 4 27 4 2" xfId="14556"/>
    <cellStyle name="Percent 4 27 4 2 2" xfId="14557"/>
    <cellStyle name="Percent 4 27 4 2 3" xfId="14558"/>
    <cellStyle name="Percent 4 27 4 3" xfId="14559"/>
    <cellStyle name="Percent 4 27 4 3 2" xfId="14560"/>
    <cellStyle name="Percent 4 27 4 3 3" xfId="14561"/>
    <cellStyle name="Percent 4 27 4 4" xfId="14562"/>
    <cellStyle name="Percent 4 27 4 5" xfId="14563"/>
    <cellStyle name="Percent 4 27 5" xfId="14564"/>
    <cellStyle name="Percent 4 27 5 2" xfId="14565"/>
    <cellStyle name="Percent 4 27 5 2 2" xfId="14566"/>
    <cellStyle name="Percent 4 27 5 2 3" xfId="14567"/>
    <cellStyle name="Percent 4 27 5 3" xfId="14568"/>
    <cellStyle name="Percent 4 27 5 3 2" xfId="14569"/>
    <cellStyle name="Percent 4 27 5 3 3" xfId="14570"/>
    <cellStyle name="Percent 4 27 5 4" xfId="14571"/>
    <cellStyle name="Percent 4 27 5 4 2" xfId="14572"/>
    <cellStyle name="Percent 4 27 5 4 3" xfId="14573"/>
    <cellStyle name="Percent 4 27 5 5" xfId="14574"/>
    <cellStyle name="Percent 4 27 5 6" xfId="14575"/>
    <cellStyle name="Percent 4 27 6" xfId="14576"/>
    <cellStyle name="Percent 4 27 6 2" xfId="14577"/>
    <cellStyle name="Percent 4 27 6 2 2" xfId="14578"/>
    <cellStyle name="Percent 4 27 6 2 3" xfId="14579"/>
    <cellStyle name="Percent 4 27 6 3" xfId="14580"/>
    <cellStyle name="Percent 4 27 6 3 2" xfId="14581"/>
    <cellStyle name="Percent 4 27 6 3 3" xfId="14582"/>
    <cellStyle name="Percent 4 27 6 4" xfId="14583"/>
    <cellStyle name="Percent 4 27 6 5" xfId="14584"/>
    <cellStyle name="Percent 4 27 7" xfId="14585"/>
    <cellStyle name="Percent 4 27 7 2" xfId="14586"/>
    <cellStyle name="Percent 4 27 7 3" xfId="14587"/>
    <cellStyle name="Percent 4 27 8" xfId="14588"/>
    <cellStyle name="Percent 4 27 8 2" xfId="14589"/>
    <cellStyle name="Percent 4 27 8 3" xfId="14590"/>
    <cellStyle name="Percent 4 27 9" xfId="14591"/>
    <cellStyle name="Percent 4 27 9 2" xfId="14592"/>
    <cellStyle name="Percent 4 27 9 3" xfId="14593"/>
    <cellStyle name="Percent 4 28" xfId="14594"/>
    <cellStyle name="Percent 4 28 10" xfId="14595"/>
    <cellStyle name="Percent 4 28 11" xfId="14596"/>
    <cellStyle name="Percent 4 28 12" xfId="14597"/>
    <cellStyle name="Percent 4 28 13" xfId="14598"/>
    <cellStyle name="Percent 4 28 14" xfId="14599"/>
    <cellStyle name="Percent 4 28 15" xfId="14600"/>
    <cellStyle name="Percent 4 28 2" xfId="14601"/>
    <cellStyle name="Percent 4 28 2 2" xfId="14602"/>
    <cellStyle name="Percent 4 28 2 2 2" xfId="14603"/>
    <cellStyle name="Percent 4 28 2 2 3" xfId="14604"/>
    <cellStyle name="Percent 4 28 2 3" xfId="14605"/>
    <cellStyle name="Percent 4 28 2 3 2" xfId="14606"/>
    <cellStyle name="Percent 4 28 2 3 3" xfId="14607"/>
    <cellStyle name="Percent 4 28 2 4" xfId="14608"/>
    <cellStyle name="Percent 4 28 2 5" xfId="14609"/>
    <cellStyle name="Percent 4 28 2 6" xfId="14610"/>
    <cellStyle name="Percent 4 28 3" xfId="14611"/>
    <cellStyle name="Percent 4 28 3 2" xfId="14612"/>
    <cellStyle name="Percent 4 28 3 2 2" xfId="14613"/>
    <cellStyle name="Percent 4 28 3 2 3" xfId="14614"/>
    <cellStyle name="Percent 4 28 3 3" xfId="14615"/>
    <cellStyle name="Percent 4 28 3 3 2" xfId="14616"/>
    <cellStyle name="Percent 4 28 3 3 3" xfId="14617"/>
    <cellStyle name="Percent 4 28 3 4" xfId="14618"/>
    <cellStyle name="Percent 4 28 3 5" xfId="14619"/>
    <cellStyle name="Percent 4 28 4" xfId="14620"/>
    <cellStyle name="Percent 4 28 4 2" xfId="14621"/>
    <cellStyle name="Percent 4 28 4 2 2" xfId="14622"/>
    <cellStyle name="Percent 4 28 4 2 3" xfId="14623"/>
    <cellStyle name="Percent 4 28 4 3" xfId="14624"/>
    <cellStyle name="Percent 4 28 4 3 2" xfId="14625"/>
    <cellStyle name="Percent 4 28 4 3 3" xfId="14626"/>
    <cellStyle name="Percent 4 28 4 4" xfId="14627"/>
    <cellStyle name="Percent 4 28 4 5" xfId="14628"/>
    <cellStyle name="Percent 4 28 5" xfId="14629"/>
    <cellStyle name="Percent 4 28 5 2" xfId="14630"/>
    <cellStyle name="Percent 4 28 5 2 2" xfId="14631"/>
    <cellStyle name="Percent 4 28 5 2 3" xfId="14632"/>
    <cellStyle name="Percent 4 28 5 3" xfId="14633"/>
    <cellStyle name="Percent 4 28 5 3 2" xfId="14634"/>
    <cellStyle name="Percent 4 28 5 3 3" xfId="14635"/>
    <cellStyle name="Percent 4 28 5 4" xfId="14636"/>
    <cellStyle name="Percent 4 28 5 4 2" xfId="14637"/>
    <cellStyle name="Percent 4 28 5 4 3" xfId="14638"/>
    <cellStyle name="Percent 4 28 5 5" xfId="14639"/>
    <cellStyle name="Percent 4 28 5 6" xfId="14640"/>
    <cellStyle name="Percent 4 28 6" xfId="14641"/>
    <cellStyle name="Percent 4 28 6 2" xfId="14642"/>
    <cellStyle name="Percent 4 28 6 2 2" xfId="14643"/>
    <cellStyle name="Percent 4 28 6 2 3" xfId="14644"/>
    <cellStyle name="Percent 4 28 6 3" xfId="14645"/>
    <cellStyle name="Percent 4 28 6 3 2" xfId="14646"/>
    <cellStyle name="Percent 4 28 6 3 3" xfId="14647"/>
    <cellStyle name="Percent 4 28 6 4" xfId="14648"/>
    <cellStyle name="Percent 4 28 6 5" xfId="14649"/>
    <cellStyle name="Percent 4 28 7" xfId="14650"/>
    <cellStyle name="Percent 4 28 7 2" xfId="14651"/>
    <cellStyle name="Percent 4 28 7 3" xfId="14652"/>
    <cellStyle name="Percent 4 28 8" xfId="14653"/>
    <cellStyle name="Percent 4 28 8 2" xfId="14654"/>
    <cellStyle name="Percent 4 28 8 3" xfId="14655"/>
    <cellStyle name="Percent 4 28 9" xfId="14656"/>
    <cellStyle name="Percent 4 28 9 2" xfId="14657"/>
    <cellStyle name="Percent 4 28 9 3" xfId="14658"/>
    <cellStyle name="Percent 4 29" xfId="14659"/>
    <cellStyle name="Percent 4 29 10" xfId="14660"/>
    <cellStyle name="Percent 4 29 11" xfId="14661"/>
    <cellStyle name="Percent 4 29 12" xfId="14662"/>
    <cellStyle name="Percent 4 29 13" xfId="14663"/>
    <cellStyle name="Percent 4 29 14" xfId="14664"/>
    <cellStyle name="Percent 4 29 15" xfId="14665"/>
    <cellStyle name="Percent 4 29 2" xfId="14666"/>
    <cellStyle name="Percent 4 29 2 2" xfId="14667"/>
    <cellStyle name="Percent 4 29 2 2 2" xfId="14668"/>
    <cellStyle name="Percent 4 29 2 2 3" xfId="14669"/>
    <cellStyle name="Percent 4 29 2 2 4" xfId="14670"/>
    <cellStyle name="Percent 4 29 2 3" xfId="14671"/>
    <cellStyle name="Percent 4 29 2 3 2" xfId="14672"/>
    <cellStyle name="Percent 4 29 2 3 3" xfId="14673"/>
    <cellStyle name="Percent 4 29 2 4" xfId="14674"/>
    <cellStyle name="Percent 4 29 2 5" xfId="14675"/>
    <cellStyle name="Percent 4 29 2 6" xfId="14676"/>
    <cellStyle name="Percent 4 29 2 7" xfId="14677"/>
    <cellStyle name="Percent 4 29 2 8" xfId="14678"/>
    <cellStyle name="Percent 4 29 2 9" xfId="14679"/>
    <cellStyle name="Percent 4 29 3" xfId="14680"/>
    <cellStyle name="Percent 4 29 3 2" xfId="14681"/>
    <cellStyle name="Percent 4 29 3 2 2" xfId="14682"/>
    <cellStyle name="Percent 4 29 3 2 3" xfId="14683"/>
    <cellStyle name="Percent 4 29 3 3" xfId="14684"/>
    <cellStyle name="Percent 4 29 3 3 2" xfId="14685"/>
    <cellStyle name="Percent 4 29 3 3 3" xfId="14686"/>
    <cellStyle name="Percent 4 29 3 4" xfId="14687"/>
    <cellStyle name="Percent 4 29 3 5" xfId="14688"/>
    <cellStyle name="Percent 4 29 3 6" xfId="14689"/>
    <cellStyle name="Percent 4 29 4" xfId="14690"/>
    <cellStyle name="Percent 4 29 4 2" xfId="14691"/>
    <cellStyle name="Percent 4 29 4 2 2" xfId="14692"/>
    <cellStyle name="Percent 4 29 4 2 3" xfId="14693"/>
    <cellStyle name="Percent 4 29 4 3" xfId="14694"/>
    <cellStyle name="Percent 4 29 4 3 2" xfId="14695"/>
    <cellStyle name="Percent 4 29 4 3 3" xfId="14696"/>
    <cellStyle name="Percent 4 29 4 4" xfId="14697"/>
    <cellStyle name="Percent 4 29 4 5" xfId="14698"/>
    <cellStyle name="Percent 4 29 4 6" xfId="14699"/>
    <cellStyle name="Percent 4 29 5" xfId="14700"/>
    <cellStyle name="Percent 4 29 5 2" xfId="14701"/>
    <cellStyle name="Percent 4 29 5 2 2" xfId="14702"/>
    <cellStyle name="Percent 4 29 5 2 3" xfId="14703"/>
    <cellStyle name="Percent 4 29 5 3" xfId="14704"/>
    <cellStyle name="Percent 4 29 5 3 2" xfId="14705"/>
    <cellStyle name="Percent 4 29 5 3 3" xfId="14706"/>
    <cellStyle name="Percent 4 29 5 4" xfId="14707"/>
    <cellStyle name="Percent 4 29 5 4 2" xfId="14708"/>
    <cellStyle name="Percent 4 29 5 4 3" xfId="14709"/>
    <cellStyle name="Percent 4 29 5 5" xfId="14710"/>
    <cellStyle name="Percent 4 29 5 6" xfId="14711"/>
    <cellStyle name="Percent 4 29 6" xfId="14712"/>
    <cellStyle name="Percent 4 29 6 2" xfId="14713"/>
    <cellStyle name="Percent 4 29 6 2 2" xfId="14714"/>
    <cellStyle name="Percent 4 29 6 2 3" xfId="14715"/>
    <cellStyle name="Percent 4 29 6 3" xfId="14716"/>
    <cellStyle name="Percent 4 29 6 3 2" xfId="14717"/>
    <cellStyle name="Percent 4 29 6 3 3" xfId="14718"/>
    <cellStyle name="Percent 4 29 6 4" xfId="14719"/>
    <cellStyle name="Percent 4 29 6 5" xfId="14720"/>
    <cellStyle name="Percent 4 29 7" xfId="14721"/>
    <cellStyle name="Percent 4 29 7 2" xfId="14722"/>
    <cellStyle name="Percent 4 29 7 3" xfId="14723"/>
    <cellStyle name="Percent 4 29 8" xfId="14724"/>
    <cellStyle name="Percent 4 29 8 2" xfId="14725"/>
    <cellStyle name="Percent 4 29 8 3" xfId="14726"/>
    <cellStyle name="Percent 4 29 9" xfId="14727"/>
    <cellStyle name="Percent 4 29 9 2" xfId="14728"/>
    <cellStyle name="Percent 4 29 9 3" xfId="14729"/>
    <cellStyle name="Percent 4 3" xfId="14730"/>
    <cellStyle name="Percent 4 3 10" xfId="14731"/>
    <cellStyle name="Percent 4 3 10 2" xfId="14732"/>
    <cellStyle name="Percent 4 3 10 2 2" xfId="14733"/>
    <cellStyle name="Percent 4 3 10 2 3" xfId="14734"/>
    <cellStyle name="Percent 4 3 10 3" xfId="14735"/>
    <cellStyle name="Percent 4 3 10 3 2" xfId="14736"/>
    <cellStyle name="Percent 4 3 10 3 3" xfId="14737"/>
    <cellStyle name="Percent 4 3 10 4" xfId="14738"/>
    <cellStyle name="Percent 4 3 10 5" xfId="14739"/>
    <cellStyle name="Percent 4 3 11" xfId="14740"/>
    <cellStyle name="Percent 4 3 11 2" xfId="14741"/>
    <cellStyle name="Percent 4 3 11 2 2" xfId="14742"/>
    <cellStyle name="Percent 4 3 11 2 3" xfId="14743"/>
    <cellStyle name="Percent 4 3 11 3" xfId="14744"/>
    <cellStyle name="Percent 4 3 11 3 2" xfId="14745"/>
    <cellStyle name="Percent 4 3 11 3 3" xfId="14746"/>
    <cellStyle name="Percent 4 3 11 4" xfId="14747"/>
    <cellStyle name="Percent 4 3 11 5" xfId="14748"/>
    <cellStyle name="Percent 4 3 12" xfId="14749"/>
    <cellStyle name="Percent 4 3 12 2" xfId="14750"/>
    <cellStyle name="Percent 4 3 12 2 2" xfId="14751"/>
    <cellStyle name="Percent 4 3 12 2 3" xfId="14752"/>
    <cellStyle name="Percent 4 3 12 3" xfId="14753"/>
    <cellStyle name="Percent 4 3 12 3 2" xfId="14754"/>
    <cellStyle name="Percent 4 3 12 3 3" xfId="14755"/>
    <cellStyle name="Percent 4 3 12 4" xfId="14756"/>
    <cellStyle name="Percent 4 3 12 4 2" xfId="14757"/>
    <cellStyle name="Percent 4 3 12 4 3" xfId="14758"/>
    <cellStyle name="Percent 4 3 12 5" xfId="14759"/>
    <cellStyle name="Percent 4 3 12 6" xfId="14760"/>
    <cellStyle name="Percent 4 3 13" xfId="14761"/>
    <cellStyle name="Percent 4 3 13 2" xfId="14762"/>
    <cellStyle name="Percent 4 3 13 2 2" xfId="14763"/>
    <cellStyle name="Percent 4 3 13 2 3" xfId="14764"/>
    <cellStyle name="Percent 4 3 13 3" xfId="14765"/>
    <cellStyle name="Percent 4 3 13 3 2" xfId="14766"/>
    <cellStyle name="Percent 4 3 13 3 3" xfId="14767"/>
    <cellStyle name="Percent 4 3 13 4" xfId="14768"/>
    <cellStyle name="Percent 4 3 13 5" xfId="14769"/>
    <cellStyle name="Percent 4 3 14" xfId="14770"/>
    <cellStyle name="Percent 4 3 14 2" xfId="14771"/>
    <cellStyle name="Percent 4 3 14 3" xfId="14772"/>
    <cellStyle name="Percent 4 3 15" xfId="14773"/>
    <cellStyle name="Percent 4 3 15 2" xfId="14774"/>
    <cellStyle name="Percent 4 3 15 3" xfId="14775"/>
    <cellStyle name="Percent 4 3 16" xfId="14776"/>
    <cellStyle name="Percent 4 3 16 2" xfId="14777"/>
    <cellStyle name="Percent 4 3 16 3" xfId="14778"/>
    <cellStyle name="Percent 4 3 17" xfId="14779"/>
    <cellStyle name="Percent 4 3 18" xfId="14780"/>
    <cellStyle name="Percent 4 3 19" xfId="14781"/>
    <cellStyle name="Percent 4 3 2" xfId="14782"/>
    <cellStyle name="Percent 4 3 2 10" xfId="14783"/>
    <cellStyle name="Percent 4 3 2 11" xfId="14784"/>
    <cellStyle name="Percent 4 3 2 12" xfId="14785"/>
    <cellStyle name="Percent 4 3 2 13" xfId="14786"/>
    <cellStyle name="Percent 4 3 2 14" xfId="14787"/>
    <cellStyle name="Percent 4 3 2 2" xfId="14788"/>
    <cellStyle name="Percent 4 3 2 2 2" xfId="14789"/>
    <cellStyle name="Percent 4 3 2 2 2 2" xfId="14790"/>
    <cellStyle name="Percent 4 3 2 2 2 3" xfId="14791"/>
    <cellStyle name="Percent 4 3 2 2 3" xfId="14792"/>
    <cellStyle name="Percent 4 3 2 2 3 2" xfId="14793"/>
    <cellStyle name="Percent 4 3 2 2 3 3" xfId="14794"/>
    <cellStyle name="Percent 4 3 2 2 4" xfId="14795"/>
    <cellStyle name="Percent 4 3 2 2 5" xfId="14796"/>
    <cellStyle name="Percent 4 3 2 3" xfId="14797"/>
    <cellStyle name="Percent 4 3 2 3 2" xfId="14798"/>
    <cellStyle name="Percent 4 3 2 3 2 2" xfId="14799"/>
    <cellStyle name="Percent 4 3 2 3 2 3" xfId="14800"/>
    <cellStyle name="Percent 4 3 2 3 3" xfId="14801"/>
    <cellStyle name="Percent 4 3 2 3 3 2" xfId="14802"/>
    <cellStyle name="Percent 4 3 2 3 3 3" xfId="14803"/>
    <cellStyle name="Percent 4 3 2 3 4" xfId="14804"/>
    <cellStyle name="Percent 4 3 2 3 5" xfId="14805"/>
    <cellStyle name="Percent 4 3 2 4" xfId="14806"/>
    <cellStyle name="Percent 4 3 2 4 2" xfId="14807"/>
    <cellStyle name="Percent 4 3 2 4 2 2" xfId="14808"/>
    <cellStyle name="Percent 4 3 2 4 2 3" xfId="14809"/>
    <cellStyle name="Percent 4 3 2 4 3" xfId="14810"/>
    <cellStyle name="Percent 4 3 2 4 3 2" xfId="14811"/>
    <cellStyle name="Percent 4 3 2 4 3 3" xfId="14812"/>
    <cellStyle name="Percent 4 3 2 4 4" xfId="14813"/>
    <cellStyle name="Percent 4 3 2 4 4 2" xfId="14814"/>
    <cellStyle name="Percent 4 3 2 4 4 3" xfId="14815"/>
    <cellStyle name="Percent 4 3 2 4 5" xfId="14816"/>
    <cellStyle name="Percent 4 3 2 4 6" xfId="14817"/>
    <cellStyle name="Percent 4 3 2 5" xfId="14818"/>
    <cellStyle name="Percent 4 3 2 5 2" xfId="14819"/>
    <cellStyle name="Percent 4 3 2 5 2 2" xfId="14820"/>
    <cellStyle name="Percent 4 3 2 5 2 3" xfId="14821"/>
    <cellStyle name="Percent 4 3 2 5 3" xfId="14822"/>
    <cellStyle name="Percent 4 3 2 5 3 2" xfId="14823"/>
    <cellStyle name="Percent 4 3 2 5 3 3" xfId="14824"/>
    <cellStyle name="Percent 4 3 2 5 4" xfId="14825"/>
    <cellStyle name="Percent 4 3 2 5 5" xfId="14826"/>
    <cellStyle name="Percent 4 3 2 6" xfId="14827"/>
    <cellStyle name="Percent 4 3 2 6 2" xfId="14828"/>
    <cellStyle name="Percent 4 3 2 6 3" xfId="14829"/>
    <cellStyle name="Percent 4 3 2 7" xfId="14830"/>
    <cellStyle name="Percent 4 3 2 7 2" xfId="14831"/>
    <cellStyle name="Percent 4 3 2 7 3" xfId="14832"/>
    <cellStyle name="Percent 4 3 2 8" xfId="14833"/>
    <cellStyle name="Percent 4 3 2 8 2" xfId="14834"/>
    <cellStyle name="Percent 4 3 2 8 3" xfId="14835"/>
    <cellStyle name="Percent 4 3 2 9" xfId="14836"/>
    <cellStyle name="Percent 4 3 20" xfId="14837"/>
    <cellStyle name="Percent 4 3 21" xfId="14838"/>
    <cellStyle name="Percent 4 3 22" xfId="14839"/>
    <cellStyle name="Percent 4 3 3" xfId="14840"/>
    <cellStyle name="Percent 4 3 3 10" xfId="14841"/>
    <cellStyle name="Percent 4 3 3 11" xfId="14842"/>
    <cellStyle name="Percent 4 3 3 12" xfId="14843"/>
    <cellStyle name="Percent 4 3 3 13" xfId="14844"/>
    <cellStyle name="Percent 4 3 3 14" xfId="14845"/>
    <cellStyle name="Percent 4 3 3 2" xfId="14846"/>
    <cellStyle name="Percent 4 3 3 2 2" xfId="14847"/>
    <cellStyle name="Percent 4 3 3 2 2 2" xfId="14848"/>
    <cellStyle name="Percent 4 3 3 2 2 3" xfId="14849"/>
    <cellStyle name="Percent 4 3 3 2 3" xfId="14850"/>
    <cellStyle name="Percent 4 3 3 2 3 2" xfId="14851"/>
    <cellStyle name="Percent 4 3 3 2 3 3" xfId="14852"/>
    <cellStyle name="Percent 4 3 3 2 4" xfId="14853"/>
    <cellStyle name="Percent 4 3 3 2 5" xfId="14854"/>
    <cellStyle name="Percent 4 3 3 3" xfId="14855"/>
    <cellStyle name="Percent 4 3 3 3 2" xfId="14856"/>
    <cellStyle name="Percent 4 3 3 3 2 2" xfId="14857"/>
    <cellStyle name="Percent 4 3 3 3 2 3" xfId="14858"/>
    <cellStyle name="Percent 4 3 3 3 3" xfId="14859"/>
    <cellStyle name="Percent 4 3 3 3 3 2" xfId="14860"/>
    <cellStyle name="Percent 4 3 3 3 3 3" xfId="14861"/>
    <cellStyle name="Percent 4 3 3 3 4" xfId="14862"/>
    <cellStyle name="Percent 4 3 3 3 5" xfId="14863"/>
    <cellStyle name="Percent 4 3 3 4" xfId="14864"/>
    <cellStyle name="Percent 4 3 3 4 2" xfId="14865"/>
    <cellStyle name="Percent 4 3 3 4 2 2" xfId="14866"/>
    <cellStyle name="Percent 4 3 3 4 2 3" xfId="14867"/>
    <cellStyle name="Percent 4 3 3 4 3" xfId="14868"/>
    <cellStyle name="Percent 4 3 3 4 3 2" xfId="14869"/>
    <cellStyle name="Percent 4 3 3 4 3 3" xfId="14870"/>
    <cellStyle name="Percent 4 3 3 4 4" xfId="14871"/>
    <cellStyle name="Percent 4 3 3 4 4 2" xfId="14872"/>
    <cellStyle name="Percent 4 3 3 4 4 3" xfId="14873"/>
    <cellStyle name="Percent 4 3 3 4 5" xfId="14874"/>
    <cellStyle name="Percent 4 3 3 4 6" xfId="14875"/>
    <cellStyle name="Percent 4 3 3 5" xfId="14876"/>
    <cellStyle name="Percent 4 3 3 5 2" xfId="14877"/>
    <cellStyle name="Percent 4 3 3 5 2 2" xfId="14878"/>
    <cellStyle name="Percent 4 3 3 5 2 3" xfId="14879"/>
    <cellStyle name="Percent 4 3 3 5 3" xfId="14880"/>
    <cellStyle name="Percent 4 3 3 5 3 2" xfId="14881"/>
    <cellStyle name="Percent 4 3 3 5 3 3" xfId="14882"/>
    <cellStyle name="Percent 4 3 3 5 4" xfId="14883"/>
    <cellStyle name="Percent 4 3 3 5 5" xfId="14884"/>
    <cellStyle name="Percent 4 3 3 6" xfId="14885"/>
    <cellStyle name="Percent 4 3 3 6 2" xfId="14886"/>
    <cellStyle name="Percent 4 3 3 6 3" xfId="14887"/>
    <cellStyle name="Percent 4 3 3 7" xfId="14888"/>
    <cellStyle name="Percent 4 3 3 7 2" xfId="14889"/>
    <cellStyle name="Percent 4 3 3 7 3" xfId="14890"/>
    <cellStyle name="Percent 4 3 3 8" xfId="14891"/>
    <cellStyle name="Percent 4 3 3 8 2" xfId="14892"/>
    <cellStyle name="Percent 4 3 3 8 3" xfId="14893"/>
    <cellStyle name="Percent 4 3 3 9" xfId="14894"/>
    <cellStyle name="Percent 4 3 4" xfId="14895"/>
    <cellStyle name="Percent 4 3 4 10" xfId="14896"/>
    <cellStyle name="Percent 4 3 4 11" xfId="14897"/>
    <cellStyle name="Percent 4 3 4 12" xfId="14898"/>
    <cellStyle name="Percent 4 3 4 13" xfId="14899"/>
    <cellStyle name="Percent 4 3 4 14" xfId="14900"/>
    <cellStyle name="Percent 4 3 4 2" xfId="14901"/>
    <cellStyle name="Percent 4 3 4 2 2" xfId="14902"/>
    <cellStyle name="Percent 4 3 4 2 2 2" xfId="14903"/>
    <cellStyle name="Percent 4 3 4 2 2 3" xfId="14904"/>
    <cellStyle name="Percent 4 3 4 2 3" xfId="14905"/>
    <cellStyle name="Percent 4 3 4 2 3 2" xfId="14906"/>
    <cellStyle name="Percent 4 3 4 2 3 3" xfId="14907"/>
    <cellStyle name="Percent 4 3 4 2 4" xfId="14908"/>
    <cellStyle name="Percent 4 3 4 2 5" xfId="14909"/>
    <cellStyle name="Percent 4 3 4 3" xfId="14910"/>
    <cellStyle name="Percent 4 3 4 3 2" xfId="14911"/>
    <cellStyle name="Percent 4 3 4 3 2 2" xfId="14912"/>
    <cellStyle name="Percent 4 3 4 3 2 3" xfId="14913"/>
    <cellStyle name="Percent 4 3 4 3 3" xfId="14914"/>
    <cellStyle name="Percent 4 3 4 3 3 2" xfId="14915"/>
    <cellStyle name="Percent 4 3 4 3 3 3" xfId="14916"/>
    <cellStyle name="Percent 4 3 4 3 4" xfId="14917"/>
    <cellStyle name="Percent 4 3 4 3 5" xfId="14918"/>
    <cellStyle name="Percent 4 3 4 4" xfId="14919"/>
    <cellStyle name="Percent 4 3 4 4 2" xfId="14920"/>
    <cellStyle name="Percent 4 3 4 4 2 2" xfId="14921"/>
    <cellStyle name="Percent 4 3 4 4 2 3" xfId="14922"/>
    <cellStyle name="Percent 4 3 4 4 3" xfId="14923"/>
    <cellStyle name="Percent 4 3 4 4 3 2" xfId="14924"/>
    <cellStyle name="Percent 4 3 4 4 3 3" xfId="14925"/>
    <cellStyle name="Percent 4 3 4 4 4" xfId="14926"/>
    <cellStyle name="Percent 4 3 4 4 4 2" xfId="14927"/>
    <cellStyle name="Percent 4 3 4 4 4 3" xfId="14928"/>
    <cellStyle name="Percent 4 3 4 4 5" xfId="14929"/>
    <cellStyle name="Percent 4 3 4 4 6" xfId="14930"/>
    <cellStyle name="Percent 4 3 4 5" xfId="14931"/>
    <cellStyle name="Percent 4 3 4 5 2" xfId="14932"/>
    <cellStyle name="Percent 4 3 4 5 2 2" xfId="14933"/>
    <cellStyle name="Percent 4 3 4 5 2 3" xfId="14934"/>
    <cellStyle name="Percent 4 3 4 5 3" xfId="14935"/>
    <cellStyle name="Percent 4 3 4 5 3 2" xfId="14936"/>
    <cellStyle name="Percent 4 3 4 5 3 3" xfId="14937"/>
    <cellStyle name="Percent 4 3 4 5 4" xfId="14938"/>
    <cellStyle name="Percent 4 3 4 5 5" xfId="14939"/>
    <cellStyle name="Percent 4 3 4 6" xfId="14940"/>
    <cellStyle name="Percent 4 3 4 6 2" xfId="14941"/>
    <cellStyle name="Percent 4 3 4 6 3" xfId="14942"/>
    <cellStyle name="Percent 4 3 4 7" xfId="14943"/>
    <cellStyle name="Percent 4 3 4 7 2" xfId="14944"/>
    <cellStyle name="Percent 4 3 4 7 3" xfId="14945"/>
    <cellStyle name="Percent 4 3 4 8" xfId="14946"/>
    <cellStyle name="Percent 4 3 4 8 2" xfId="14947"/>
    <cellStyle name="Percent 4 3 4 8 3" xfId="14948"/>
    <cellStyle name="Percent 4 3 4 9" xfId="14949"/>
    <cellStyle name="Percent 4 3 5" xfId="14950"/>
    <cellStyle name="Percent 4 3 5 10" xfId="14951"/>
    <cellStyle name="Percent 4 3 5 11" xfId="14952"/>
    <cellStyle name="Percent 4 3 5 12" xfId="14953"/>
    <cellStyle name="Percent 4 3 5 13" xfId="14954"/>
    <cellStyle name="Percent 4 3 5 14" xfId="14955"/>
    <cellStyle name="Percent 4 3 5 2" xfId="14956"/>
    <cellStyle name="Percent 4 3 5 2 2" xfId="14957"/>
    <cellStyle name="Percent 4 3 5 2 2 2" xfId="14958"/>
    <cellStyle name="Percent 4 3 5 2 2 3" xfId="14959"/>
    <cellStyle name="Percent 4 3 5 2 3" xfId="14960"/>
    <cellStyle name="Percent 4 3 5 2 3 2" xfId="14961"/>
    <cellStyle name="Percent 4 3 5 2 3 3" xfId="14962"/>
    <cellStyle name="Percent 4 3 5 2 4" xfId="14963"/>
    <cellStyle name="Percent 4 3 5 2 5" xfId="14964"/>
    <cellStyle name="Percent 4 3 5 3" xfId="14965"/>
    <cellStyle name="Percent 4 3 5 3 2" xfId="14966"/>
    <cellStyle name="Percent 4 3 5 3 2 2" xfId="14967"/>
    <cellStyle name="Percent 4 3 5 3 2 3" xfId="14968"/>
    <cellStyle name="Percent 4 3 5 3 3" xfId="14969"/>
    <cellStyle name="Percent 4 3 5 3 3 2" xfId="14970"/>
    <cellStyle name="Percent 4 3 5 3 3 3" xfId="14971"/>
    <cellStyle name="Percent 4 3 5 3 4" xfId="14972"/>
    <cellStyle name="Percent 4 3 5 3 5" xfId="14973"/>
    <cellStyle name="Percent 4 3 5 4" xfId="14974"/>
    <cellStyle name="Percent 4 3 5 4 2" xfId="14975"/>
    <cellStyle name="Percent 4 3 5 4 2 2" xfId="14976"/>
    <cellStyle name="Percent 4 3 5 4 2 3" xfId="14977"/>
    <cellStyle name="Percent 4 3 5 4 3" xfId="14978"/>
    <cellStyle name="Percent 4 3 5 4 3 2" xfId="14979"/>
    <cellStyle name="Percent 4 3 5 4 3 3" xfId="14980"/>
    <cellStyle name="Percent 4 3 5 4 4" xfId="14981"/>
    <cellStyle name="Percent 4 3 5 4 4 2" xfId="14982"/>
    <cellStyle name="Percent 4 3 5 4 4 3" xfId="14983"/>
    <cellStyle name="Percent 4 3 5 4 5" xfId="14984"/>
    <cellStyle name="Percent 4 3 5 4 6" xfId="14985"/>
    <cellStyle name="Percent 4 3 5 5" xfId="14986"/>
    <cellStyle name="Percent 4 3 5 5 2" xfId="14987"/>
    <cellStyle name="Percent 4 3 5 5 2 2" xfId="14988"/>
    <cellStyle name="Percent 4 3 5 5 2 3" xfId="14989"/>
    <cellStyle name="Percent 4 3 5 5 3" xfId="14990"/>
    <cellStyle name="Percent 4 3 5 5 3 2" xfId="14991"/>
    <cellStyle name="Percent 4 3 5 5 3 3" xfId="14992"/>
    <cellStyle name="Percent 4 3 5 5 4" xfId="14993"/>
    <cellStyle name="Percent 4 3 5 5 5" xfId="14994"/>
    <cellStyle name="Percent 4 3 5 6" xfId="14995"/>
    <cellStyle name="Percent 4 3 5 6 2" xfId="14996"/>
    <cellStyle name="Percent 4 3 5 6 3" xfId="14997"/>
    <cellStyle name="Percent 4 3 5 7" xfId="14998"/>
    <cellStyle name="Percent 4 3 5 7 2" xfId="14999"/>
    <cellStyle name="Percent 4 3 5 7 3" xfId="15000"/>
    <cellStyle name="Percent 4 3 5 8" xfId="15001"/>
    <cellStyle name="Percent 4 3 5 8 2" xfId="15002"/>
    <cellStyle name="Percent 4 3 5 8 3" xfId="15003"/>
    <cellStyle name="Percent 4 3 5 9" xfId="15004"/>
    <cellStyle name="Percent 4 3 6" xfId="15005"/>
    <cellStyle name="Percent 4 3 6 10" xfId="15006"/>
    <cellStyle name="Percent 4 3 6 11" xfId="15007"/>
    <cellStyle name="Percent 4 3 6 12" xfId="15008"/>
    <cellStyle name="Percent 4 3 6 13" xfId="15009"/>
    <cellStyle name="Percent 4 3 6 14" xfId="15010"/>
    <cellStyle name="Percent 4 3 6 2" xfId="15011"/>
    <cellStyle name="Percent 4 3 6 2 2" xfId="15012"/>
    <cellStyle name="Percent 4 3 6 2 2 2" xfId="15013"/>
    <cellStyle name="Percent 4 3 6 2 2 3" xfId="15014"/>
    <cellStyle name="Percent 4 3 6 2 3" xfId="15015"/>
    <cellStyle name="Percent 4 3 6 2 3 2" xfId="15016"/>
    <cellStyle name="Percent 4 3 6 2 3 3" xfId="15017"/>
    <cellStyle name="Percent 4 3 6 2 4" xfId="15018"/>
    <cellStyle name="Percent 4 3 6 2 5" xfId="15019"/>
    <cellStyle name="Percent 4 3 6 3" xfId="15020"/>
    <cellStyle name="Percent 4 3 6 3 2" xfId="15021"/>
    <cellStyle name="Percent 4 3 6 3 2 2" xfId="15022"/>
    <cellStyle name="Percent 4 3 6 3 2 3" xfId="15023"/>
    <cellStyle name="Percent 4 3 6 3 3" xfId="15024"/>
    <cellStyle name="Percent 4 3 6 3 3 2" xfId="15025"/>
    <cellStyle name="Percent 4 3 6 3 3 3" xfId="15026"/>
    <cellStyle name="Percent 4 3 6 3 4" xfId="15027"/>
    <cellStyle name="Percent 4 3 6 3 5" xfId="15028"/>
    <cellStyle name="Percent 4 3 6 4" xfId="15029"/>
    <cellStyle name="Percent 4 3 6 4 2" xfId="15030"/>
    <cellStyle name="Percent 4 3 6 4 2 2" xfId="15031"/>
    <cellStyle name="Percent 4 3 6 4 2 3" xfId="15032"/>
    <cellStyle name="Percent 4 3 6 4 3" xfId="15033"/>
    <cellStyle name="Percent 4 3 6 4 3 2" xfId="15034"/>
    <cellStyle name="Percent 4 3 6 4 3 3" xfId="15035"/>
    <cellStyle name="Percent 4 3 6 4 4" xfId="15036"/>
    <cellStyle name="Percent 4 3 6 4 4 2" xfId="15037"/>
    <cellStyle name="Percent 4 3 6 4 4 3" xfId="15038"/>
    <cellStyle name="Percent 4 3 6 4 5" xfId="15039"/>
    <cellStyle name="Percent 4 3 6 4 6" xfId="15040"/>
    <cellStyle name="Percent 4 3 6 5" xfId="15041"/>
    <cellStyle name="Percent 4 3 6 5 2" xfId="15042"/>
    <cellStyle name="Percent 4 3 6 5 2 2" xfId="15043"/>
    <cellStyle name="Percent 4 3 6 5 2 3" xfId="15044"/>
    <cellStyle name="Percent 4 3 6 5 3" xfId="15045"/>
    <cellStyle name="Percent 4 3 6 5 3 2" xfId="15046"/>
    <cellStyle name="Percent 4 3 6 5 3 3" xfId="15047"/>
    <cellStyle name="Percent 4 3 6 5 4" xfId="15048"/>
    <cellStyle name="Percent 4 3 6 5 5" xfId="15049"/>
    <cellStyle name="Percent 4 3 6 6" xfId="15050"/>
    <cellStyle name="Percent 4 3 6 6 2" xfId="15051"/>
    <cellStyle name="Percent 4 3 6 6 3" xfId="15052"/>
    <cellStyle name="Percent 4 3 6 7" xfId="15053"/>
    <cellStyle name="Percent 4 3 6 7 2" xfId="15054"/>
    <cellStyle name="Percent 4 3 6 7 3" xfId="15055"/>
    <cellStyle name="Percent 4 3 6 8" xfId="15056"/>
    <cellStyle name="Percent 4 3 6 8 2" xfId="15057"/>
    <cellStyle name="Percent 4 3 6 8 3" xfId="15058"/>
    <cellStyle name="Percent 4 3 6 9" xfId="15059"/>
    <cellStyle name="Percent 4 3 7" xfId="15060"/>
    <cellStyle name="Percent 4 3 7 10" xfId="15061"/>
    <cellStyle name="Percent 4 3 7 11" xfId="15062"/>
    <cellStyle name="Percent 4 3 7 12" xfId="15063"/>
    <cellStyle name="Percent 4 3 7 13" xfId="15064"/>
    <cellStyle name="Percent 4 3 7 14" xfId="15065"/>
    <cellStyle name="Percent 4 3 7 2" xfId="15066"/>
    <cellStyle name="Percent 4 3 7 2 2" xfId="15067"/>
    <cellStyle name="Percent 4 3 7 2 2 2" xfId="15068"/>
    <cellStyle name="Percent 4 3 7 2 2 3" xfId="15069"/>
    <cellStyle name="Percent 4 3 7 2 3" xfId="15070"/>
    <cellStyle name="Percent 4 3 7 2 3 2" xfId="15071"/>
    <cellStyle name="Percent 4 3 7 2 3 3" xfId="15072"/>
    <cellStyle name="Percent 4 3 7 2 4" xfId="15073"/>
    <cellStyle name="Percent 4 3 7 2 5" xfId="15074"/>
    <cellStyle name="Percent 4 3 7 3" xfId="15075"/>
    <cellStyle name="Percent 4 3 7 3 2" xfId="15076"/>
    <cellStyle name="Percent 4 3 7 3 2 2" xfId="15077"/>
    <cellStyle name="Percent 4 3 7 3 2 3" xfId="15078"/>
    <cellStyle name="Percent 4 3 7 3 3" xfId="15079"/>
    <cellStyle name="Percent 4 3 7 3 3 2" xfId="15080"/>
    <cellStyle name="Percent 4 3 7 3 3 3" xfId="15081"/>
    <cellStyle name="Percent 4 3 7 3 4" xfId="15082"/>
    <cellStyle name="Percent 4 3 7 3 5" xfId="15083"/>
    <cellStyle name="Percent 4 3 7 4" xfId="15084"/>
    <cellStyle name="Percent 4 3 7 4 2" xfId="15085"/>
    <cellStyle name="Percent 4 3 7 4 2 2" xfId="15086"/>
    <cellStyle name="Percent 4 3 7 4 2 3" xfId="15087"/>
    <cellStyle name="Percent 4 3 7 4 3" xfId="15088"/>
    <cellStyle name="Percent 4 3 7 4 3 2" xfId="15089"/>
    <cellStyle name="Percent 4 3 7 4 3 3" xfId="15090"/>
    <cellStyle name="Percent 4 3 7 4 4" xfId="15091"/>
    <cellStyle name="Percent 4 3 7 4 4 2" xfId="15092"/>
    <cellStyle name="Percent 4 3 7 4 4 3" xfId="15093"/>
    <cellStyle name="Percent 4 3 7 4 5" xfId="15094"/>
    <cellStyle name="Percent 4 3 7 4 6" xfId="15095"/>
    <cellStyle name="Percent 4 3 7 5" xfId="15096"/>
    <cellStyle name="Percent 4 3 7 5 2" xfId="15097"/>
    <cellStyle name="Percent 4 3 7 5 2 2" xfId="15098"/>
    <cellStyle name="Percent 4 3 7 5 2 3" xfId="15099"/>
    <cellStyle name="Percent 4 3 7 5 3" xfId="15100"/>
    <cellStyle name="Percent 4 3 7 5 3 2" xfId="15101"/>
    <cellStyle name="Percent 4 3 7 5 3 3" xfId="15102"/>
    <cellStyle name="Percent 4 3 7 5 4" xfId="15103"/>
    <cellStyle name="Percent 4 3 7 5 5" xfId="15104"/>
    <cellStyle name="Percent 4 3 7 6" xfId="15105"/>
    <cellStyle name="Percent 4 3 7 6 2" xfId="15106"/>
    <cellStyle name="Percent 4 3 7 6 3" xfId="15107"/>
    <cellStyle name="Percent 4 3 7 7" xfId="15108"/>
    <cellStyle name="Percent 4 3 7 7 2" xfId="15109"/>
    <cellStyle name="Percent 4 3 7 7 3" xfId="15110"/>
    <cellStyle name="Percent 4 3 7 8" xfId="15111"/>
    <cellStyle name="Percent 4 3 7 8 2" xfId="15112"/>
    <cellStyle name="Percent 4 3 7 8 3" xfId="15113"/>
    <cellStyle name="Percent 4 3 7 9" xfId="15114"/>
    <cellStyle name="Percent 4 3 8" xfId="15115"/>
    <cellStyle name="Percent 4 3 8 10" xfId="15116"/>
    <cellStyle name="Percent 4 3 8 11" xfId="15117"/>
    <cellStyle name="Percent 4 3 8 12" xfId="15118"/>
    <cellStyle name="Percent 4 3 8 13" xfId="15119"/>
    <cellStyle name="Percent 4 3 8 14" xfId="15120"/>
    <cellStyle name="Percent 4 3 8 2" xfId="15121"/>
    <cellStyle name="Percent 4 3 8 2 2" xfId="15122"/>
    <cellStyle name="Percent 4 3 8 2 2 2" xfId="15123"/>
    <cellStyle name="Percent 4 3 8 2 2 3" xfId="15124"/>
    <cellStyle name="Percent 4 3 8 2 3" xfId="15125"/>
    <cellStyle name="Percent 4 3 8 2 3 2" xfId="15126"/>
    <cellStyle name="Percent 4 3 8 2 3 3" xfId="15127"/>
    <cellStyle name="Percent 4 3 8 2 4" xfId="15128"/>
    <cellStyle name="Percent 4 3 8 2 5" xfId="15129"/>
    <cellStyle name="Percent 4 3 8 3" xfId="15130"/>
    <cellStyle name="Percent 4 3 8 3 2" xfId="15131"/>
    <cellStyle name="Percent 4 3 8 3 2 2" xfId="15132"/>
    <cellStyle name="Percent 4 3 8 3 2 3" xfId="15133"/>
    <cellStyle name="Percent 4 3 8 3 3" xfId="15134"/>
    <cellStyle name="Percent 4 3 8 3 3 2" xfId="15135"/>
    <cellStyle name="Percent 4 3 8 3 3 3" xfId="15136"/>
    <cellStyle name="Percent 4 3 8 3 4" xfId="15137"/>
    <cellStyle name="Percent 4 3 8 3 5" xfId="15138"/>
    <cellStyle name="Percent 4 3 8 4" xfId="15139"/>
    <cellStyle name="Percent 4 3 8 4 2" xfId="15140"/>
    <cellStyle name="Percent 4 3 8 4 2 2" xfId="15141"/>
    <cellStyle name="Percent 4 3 8 4 2 3" xfId="15142"/>
    <cellStyle name="Percent 4 3 8 4 3" xfId="15143"/>
    <cellStyle name="Percent 4 3 8 4 3 2" xfId="15144"/>
    <cellStyle name="Percent 4 3 8 4 3 3" xfId="15145"/>
    <cellStyle name="Percent 4 3 8 4 4" xfId="15146"/>
    <cellStyle name="Percent 4 3 8 4 4 2" xfId="15147"/>
    <cellStyle name="Percent 4 3 8 4 4 3" xfId="15148"/>
    <cellStyle name="Percent 4 3 8 4 5" xfId="15149"/>
    <cellStyle name="Percent 4 3 8 4 6" xfId="15150"/>
    <cellStyle name="Percent 4 3 8 5" xfId="15151"/>
    <cellStyle name="Percent 4 3 8 5 2" xfId="15152"/>
    <cellStyle name="Percent 4 3 8 5 2 2" xfId="15153"/>
    <cellStyle name="Percent 4 3 8 5 2 3" xfId="15154"/>
    <cellStyle name="Percent 4 3 8 5 3" xfId="15155"/>
    <cellStyle name="Percent 4 3 8 5 3 2" xfId="15156"/>
    <cellStyle name="Percent 4 3 8 5 3 3" xfId="15157"/>
    <cellStyle name="Percent 4 3 8 5 4" xfId="15158"/>
    <cellStyle name="Percent 4 3 8 5 5" xfId="15159"/>
    <cellStyle name="Percent 4 3 8 6" xfId="15160"/>
    <cellStyle name="Percent 4 3 8 6 2" xfId="15161"/>
    <cellStyle name="Percent 4 3 8 6 3" xfId="15162"/>
    <cellStyle name="Percent 4 3 8 7" xfId="15163"/>
    <cellStyle name="Percent 4 3 8 7 2" xfId="15164"/>
    <cellStyle name="Percent 4 3 8 7 3" xfId="15165"/>
    <cellStyle name="Percent 4 3 8 8" xfId="15166"/>
    <cellStyle name="Percent 4 3 8 8 2" xfId="15167"/>
    <cellStyle name="Percent 4 3 8 8 3" xfId="15168"/>
    <cellStyle name="Percent 4 3 8 9" xfId="15169"/>
    <cellStyle name="Percent 4 3 9" xfId="15170"/>
    <cellStyle name="Percent 4 3 9 2" xfId="15171"/>
    <cellStyle name="Percent 4 3 9 2 2" xfId="15172"/>
    <cellStyle name="Percent 4 3 9 2 3" xfId="15173"/>
    <cellStyle name="Percent 4 3 9 3" xfId="15174"/>
    <cellStyle name="Percent 4 3 9 3 2" xfId="15175"/>
    <cellStyle name="Percent 4 3 9 3 3" xfId="15176"/>
    <cellStyle name="Percent 4 3 9 4" xfId="15177"/>
    <cellStyle name="Percent 4 3 9 5" xfId="15178"/>
    <cellStyle name="Percent 4 3 9 6" xfId="15179"/>
    <cellStyle name="Percent 4 30" xfId="15180"/>
    <cellStyle name="Percent 4 30 2" xfId="15181"/>
    <cellStyle name="Percent 4 30 2 2" xfId="15182"/>
    <cellStyle name="Percent 4 30 2 3" xfId="15183"/>
    <cellStyle name="Percent 4 30 3" xfId="15184"/>
    <cellStyle name="Percent 4 30 3 2" xfId="15185"/>
    <cellStyle name="Percent 4 30 3 3" xfId="15186"/>
    <cellStyle name="Percent 4 30 4" xfId="15187"/>
    <cellStyle name="Percent 4 30 5" xfId="15188"/>
    <cellStyle name="Percent 4 30 6" xfId="15189"/>
    <cellStyle name="Percent 4 30 7" xfId="15190"/>
    <cellStyle name="Percent 4 30 8" xfId="15191"/>
    <cellStyle name="Percent 4 30 9" xfId="15192"/>
    <cellStyle name="Percent 4 31" xfId="15193"/>
    <cellStyle name="Percent 4 31 2" xfId="15194"/>
    <cellStyle name="Percent 4 31 2 2" xfId="15195"/>
    <cellStyle name="Percent 4 31 2 3" xfId="15196"/>
    <cellStyle name="Percent 4 31 3" xfId="15197"/>
    <cellStyle name="Percent 4 31 3 2" xfId="15198"/>
    <cellStyle name="Percent 4 31 3 3" xfId="15199"/>
    <cellStyle name="Percent 4 31 4" xfId="15200"/>
    <cellStyle name="Percent 4 31 5" xfId="15201"/>
    <cellStyle name="Percent 4 31 6" xfId="15202"/>
    <cellStyle name="Percent 4 32" xfId="15203"/>
    <cellStyle name="Percent 4 32 2" xfId="15204"/>
    <cellStyle name="Percent 4 32 2 2" xfId="15205"/>
    <cellStyle name="Percent 4 32 2 3" xfId="15206"/>
    <cellStyle name="Percent 4 32 3" xfId="15207"/>
    <cellStyle name="Percent 4 32 3 2" xfId="15208"/>
    <cellStyle name="Percent 4 32 3 3" xfId="15209"/>
    <cellStyle name="Percent 4 32 4" xfId="15210"/>
    <cellStyle name="Percent 4 32 5" xfId="15211"/>
    <cellStyle name="Percent 4 33" xfId="15212"/>
    <cellStyle name="Percent 4 33 2" xfId="15213"/>
    <cellStyle name="Percent 4 33 2 2" xfId="15214"/>
    <cellStyle name="Percent 4 33 2 3" xfId="15215"/>
    <cellStyle name="Percent 4 33 3" xfId="15216"/>
    <cellStyle name="Percent 4 33 3 2" xfId="15217"/>
    <cellStyle name="Percent 4 33 3 3" xfId="15218"/>
    <cellStyle name="Percent 4 33 4" xfId="15219"/>
    <cellStyle name="Percent 4 33 4 2" xfId="15220"/>
    <cellStyle name="Percent 4 33 4 3" xfId="15221"/>
    <cellStyle name="Percent 4 33 5" xfId="15222"/>
    <cellStyle name="Percent 4 33 6" xfId="15223"/>
    <cellStyle name="Percent 4 34" xfId="15224"/>
    <cellStyle name="Percent 4 34 2" xfId="15225"/>
    <cellStyle name="Percent 4 34 2 2" xfId="15226"/>
    <cellStyle name="Percent 4 34 2 3" xfId="15227"/>
    <cellStyle name="Percent 4 34 3" xfId="15228"/>
    <cellStyle name="Percent 4 34 3 2" xfId="15229"/>
    <cellStyle name="Percent 4 34 3 3" xfId="15230"/>
    <cellStyle name="Percent 4 34 4" xfId="15231"/>
    <cellStyle name="Percent 4 34 5" xfId="15232"/>
    <cellStyle name="Percent 4 35" xfId="15233"/>
    <cellStyle name="Percent 4 35 2" xfId="15234"/>
    <cellStyle name="Percent 4 35 3" xfId="15235"/>
    <cellStyle name="Percent 4 36" xfId="15236"/>
    <cellStyle name="Percent 4 36 2" xfId="15237"/>
    <cellStyle name="Percent 4 36 3" xfId="15238"/>
    <cellStyle name="Percent 4 37" xfId="15239"/>
    <cellStyle name="Percent 4 37 2" xfId="15240"/>
    <cellStyle name="Percent 4 37 3" xfId="15241"/>
    <cellStyle name="Percent 4 38" xfId="15242"/>
    <cellStyle name="Percent 4 39" xfId="15243"/>
    <cellStyle name="Percent 4 4" xfId="15244"/>
    <cellStyle name="Percent 4 4 10" xfId="15245"/>
    <cellStyle name="Percent 4 4 10 2" xfId="15246"/>
    <cellStyle name="Percent 4 4 10 2 2" xfId="15247"/>
    <cellStyle name="Percent 4 4 10 2 3" xfId="15248"/>
    <cellStyle name="Percent 4 4 10 3" xfId="15249"/>
    <cellStyle name="Percent 4 4 10 3 2" xfId="15250"/>
    <cellStyle name="Percent 4 4 10 3 3" xfId="15251"/>
    <cellStyle name="Percent 4 4 10 4" xfId="15252"/>
    <cellStyle name="Percent 4 4 10 5" xfId="15253"/>
    <cellStyle name="Percent 4 4 11" xfId="15254"/>
    <cellStyle name="Percent 4 4 11 2" xfId="15255"/>
    <cellStyle name="Percent 4 4 11 2 2" xfId="15256"/>
    <cellStyle name="Percent 4 4 11 2 3" xfId="15257"/>
    <cellStyle name="Percent 4 4 11 3" xfId="15258"/>
    <cellStyle name="Percent 4 4 11 3 2" xfId="15259"/>
    <cellStyle name="Percent 4 4 11 3 3" xfId="15260"/>
    <cellStyle name="Percent 4 4 11 4" xfId="15261"/>
    <cellStyle name="Percent 4 4 11 5" xfId="15262"/>
    <cellStyle name="Percent 4 4 12" xfId="15263"/>
    <cellStyle name="Percent 4 4 12 2" xfId="15264"/>
    <cellStyle name="Percent 4 4 12 2 2" xfId="15265"/>
    <cellStyle name="Percent 4 4 12 2 3" xfId="15266"/>
    <cellStyle name="Percent 4 4 12 3" xfId="15267"/>
    <cellStyle name="Percent 4 4 12 3 2" xfId="15268"/>
    <cellStyle name="Percent 4 4 12 3 3" xfId="15269"/>
    <cellStyle name="Percent 4 4 12 4" xfId="15270"/>
    <cellStyle name="Percent 4 4 12 4 2" xfId="15271"/>
    <cellStyle name="Percent 4 4 12 4 3" xfId="15272"/>
    <cellStyle name="Percent 4 4 12 5" xfId="15273"/>
    <cellStyle name="Percent 4 4 12 6" xfId="15274"/>
    <cellStyle name="Percent 4 4 13" xfId="15275"/>
    <cellStyle name="Percent 4 4 13 2" xfId="15276"/>
    <cellStyle name="Percent 4 4 13 2 2" xfId="15277"/>
    <cellStyle name="Percent 4 4 13 2 3" xfId="15278"/>
    <cellStyle name="Percent 4 4 13 3" xfId="15279"/>
    <cellStyle name="Percent 4 4 13 3 2" xfId="15280"/>
    <cellStyle name="Percent 4 4 13 3 3" xfId="15281"/>
    <cellStyle name="Percent 4 4 13 4" xfId="15282"/>
    <cellStyle name="Percent 4 4 13 5" xfId="15283"/>
    <cellStyle name="Percent 4 4 14" xfId="15284"/>
    <cellStyle name="Percent 4 4 14 2" xfId="15285"/>
    <cellStyle name="Percent 4 4 14 3" xfId="15286"/>
    <cellStyle name="Percent 4 4 15" xfId="15287"/>
    <cellStyle name="Percent 4 4 15 2" xfId="15288"/>
    <cellStyle name="Percent 4 4 15 3" xfId="15289"/>
    <cellStyle name="Percent 4 4 16" xfId="15290"/>
    <cellStyle name="Percent 4 4 16 2" xfId="15291"/>
    <cellStyle name="Percent 4 4 16 3" xfId="15292"/>
    <cellStyle name="Percent 4 4 17" xfId="15293"/>
    <cellStyle name="Percent 4 4 18" xfId="15294"/>
    <cellStyle name="Percent 4 4 19" xfId="15295"/>
    <cellStyle name="Percent 4 4 2" xfId="15296"/>
    <cellStyle name="Percent 4 4 2 10" xfId="15297"/>
    <cellStyle name="Percent 4 4 2 11" xfId="15298"/>
    <cellStyle name="Percent 4 4 2 12" xfId="15299"/>
    <cellStyle name="Percent 4 4 2 13" xfId="15300"/>
    <cellStyle name="Percent 4 4 2 14" xfId="15301"/>
    <cellStyle name="Percent 4 4 2 2" xfId="15302"/>
    <cellStyle name="Percent 4 4 2 2 2" xfId="15303"/>
    <cellStyle name="Percent 4 4 2 2 2 2" xfId="15304"/>
    <cellStyle name="Percent 4 4 2 2 2 3" xfId="15305"/>
    <cellStyle name="Percent 4 4 2 2 3" xfId="15306"/>
    <cellStyle name="Percent 4 4 2 2 3 2" xfId="15307"/>
    <cellStyle name="Percent 4 4 2 2 3 3" xfId="15308"/>
    <cellStyle name="Percent 4 4 2 2 4" xfId="15309"/>
    <cellStyle name="Percent 4 4 2 2 5" xfId="15310"/>
    <cellStyle name="Percent 4 4 2 2 6" xfId="15311"/>
    <cellStyle name="Percent 4 4 2 3" xfId="15312"/>
    <cellStyle name="Percent 4 4 2 3 2" xfId="15313"/>
    <cellStyle name="Percent 4 4 2 3 2 2" xfId="15314"/>
    <cellStyle name="Percent 4 4 2 3 2 3" xfId="15315"/>
    <cellStyle name="Percent 4 4 2 3 3" xfId="15316"/>
    <cellStyle name="Percent 4 4 2 3 3 2" xfId="15317"/>
    <cellStyle name="Percent 4 4 2 3 3 3" xfId="15318"/>
    <cellStyle name="Percent 4 4 2 3 4" xfId="15319"/>
    <cellStyle name="Percent 4 4 2 3 5" xfId="15320"/>
    <cellStyle name="Percent 4 4 2 4" xfId="15321"/>
    <cellStyle name="Percent 4 4 2 4 2" xfId="15322"/>
    <cellStyle name="Percent 4 4 2 4 2 2" xfId="15323"/>
    <cellStyle name="Percent 4 4 2 4 2 3" xfId="15324"/>
    <cellStyle name="Percent 4 4 2 4 3" xfId="15325"/>
    <cellStyle name="Percent 4 4 2 4 3 2" xfId="15326"/>
    <cellStyle name="Percent 4 4 2 4 3 3" xfId="15327"/>
    <cellStyle name="Percent 4 4 2 4 4" xfId="15328"/>
    <cellStyle name="Percent 4 4 2 4 4 2" xfId="15329"/>
    <cellStyle name="Percent 4 4 2 4 4 3" xfId="15330"/>
    <cellStyle name="Percent 4 4 2 4 5" xfId="15331"/>
    <cellStyle name="Percent 4 4 2 4 6" xfId="15332"/>
    <cellStyle name="Percent 4 4 2 5" xfId="15333"/>
    <cellStyle name="Percent 4 4 2 5 2" xfId="15334"/>
    <cellStyle name="Percent 4 4 2 5 2 2" xfId="15335"/>
    <cellStyle name="Percent 4 4 2 5 2 3" xfId="15336"/>
    <cellStyle name="Percent 4 4 2 5 3" xfId="15337"/>
    <cellStyle name="Percent 4 4 2 5 3 2" xfId="15338"/>
    <cellStyle name="Percent 4 4 2 5 3 3" xfId="15339"/>
    <cellStyle name="Percent 4 4 2 5 4" xfId="15340"/>
    <cellStyle name="Percent 4 4 2 5 5" xfId="15341"/>
    <cellStyle name="Percent 4 4 2 6" xfId="15342"/>
    <cellStyle name="Percent 4 4 2 6 2" xfId="15343"/>
    <cellStyle name="Percent 4 4 2 6 3" xfId="15344"/>
    <cellStyle name="Percent 4 4 2 7" xfId="15345"/>
    <cellStyle name="Percent 4 4 2 7 2" xfId="15346"/>
    <cellStyle name="Percent 4 4 2 7 3" xfId="15347"/>
    <cellStyle name="Percent 4 4 2 8" xfId="15348"/>
    <cellStyle name="Percent 4 4 2 8 2" xfId="15349"/>
    <cellStyle name="Percent 4 4 2 8 3" xfId="15350"/>
    <cellStyle name="Percent 4 4 2 9" xfId="15351"/>
    <cellStyle name="Percent 4 4 20" xfId="15352"/>
    <cellStyle name="Percent 4 4 21" xfId="15353"/>
    <cellStyle name="Percent 4 4 22" xfId="15354"/>
    <cellStyle name="Percent 4 4 3" xfId="15355"/>
    <cellStyle name="Percent 4 4 3 10" xfId="15356"/>
    <cellStyle name="Percent 4 4 3 11" xfId="15357"/>
    <cellStyle name="Percent 4 4 3 12" xfId="15358"/>
    <cellStyle name="Percent 4 4 3 13" xfId="15359"/>
    <cellStyle name="Percent 4 4 3 14" xfId="15360"/>
    <cellStyle name="Percent 4 4 3 2" xfId="15361"/>
    <cellStyle name="Percent 4 4 3 2 2" xfId="15362"/>
    <cellStyle name="Percent 4 4 3 2 2 2" xfId="15363"/>
    <cellStyle name="Percent 4 4 3 2 2 3" xfId="15364"/>
    <cellStyle name="Percent 4 4 3 2 3" xfId="15365"/>
    <cellStyle name="Percent 4 4 3 2 3 2" xfId="15366"/>
    <cellStyle name="Percent 4 4 3 2 3 3" xfId="15367"/>
    <cellStyle name="Percent 4 4 3 2 4" xfId="15368"/>
    <cellStyle name="Percent 4 4 3 2 5" xfId="15369"/>
    <cellStyle name="Percent 4 4 3 3" xfId="15370"/>
    <cellStyle name="Percent 4 4 3 3 2" xfId="15371"/>
    <cellStyle name="Percent 4 4 3 3 2 2" xfId="15372"/>
    <cellStyle name="Percent 4 4 3 3 2 3" xfId="15373"/>
    <cellStyle name="Percent 4 4 3 3 3" xfId="15374"/>
    <cellStyle name="Percent 4 4 3 3 3 2" xfId="15375"/>
    <cellStyle name="Percent 4 4 3 3 3 3" xfId="15376"/>
    <cellStyle name="Percent 4 4 3 3 4" xfId="15377"/>
    <cellStyle name="Percent 4 4 3 3 5" xfId="15378"/>
    <cellStyle name="Percent 4 4 3 4" xfId="15379"/>
    <cellStyle name="Percent 4 4 3 4 2" xfId="15380"/>
    <cellStyle name="Percent 4 4 3 4 2 2" xfId="15381"/>
    <cellStyle name="Percent 4 4 3 4 2 3" xfId="15382"/>
    <cellStyle name="Percent 4 4 3 4 3" xfId="15383"/>
    <cellStyle name="Percent 4 4 3 4 3 2" xfId="15384"/>
    <cellStyle name="Percent 4 4 3 4 3 3" xfId="15385"/>
    <cellStyle name="Percent 4 4 3 4 4" xfId="15386"/>
    <cellStyle name="Percent 4 4 3 4 4 2" xfId="15387"/>
    <cellStyle name="Percent 4 4 3 4 4 3" xfId="15388"/>
    <cellStyle name="Percent 4 4 3 4 5" xfId="15389"/>
    <cellStyle name="Percent 4 4 3 4 6" xfId="15390"/>
    <cellStyle name="Percent 4 4 3 5" xfId="15391"/>
    <cellStyle name="Percent 4 4 3 5 2" xfId="15392"/>
    <cellStyle name="Percent 4 4 3 5 2 2" xfId="15393"/>
    <cellStyle name="Percent 4 4 3 5 2 3" xfId="15394"/>
    <cellStyle name="Percent 4 4 3 5 3" xfId="15395"/>
    <cellStyle name="Percent 4 4 3 5 3 2" xfId="15396"/>
    <cellStyle name="Percent 4 4 3 5 3 3" xfId="15397"/>
    <cellStyle name="Percent 4 4 3 5 4" xfId="15398"/>
    <cellStyle name="Percent 4 4 3 5 5" xfId="15399"/>
    <cellStyle name="Percent 4 4 3 6" xfId="15400"/>
    <cellStyle name="Percent 4 4 3 6 2" xfId="15401"/>
    <cellStyle name="Percent 4 4 3 6 3" xfId="15402"/>
    <cellStyle name="Percent 4 4 3 7" xfId="15403"/>
    <cellStyle name="Percent 4 4 3 7 2" xfId="15404"/>
    <cellStyle name="Percent 4 4 3 7 3" xfId="15405"/>
    <cellStyle name="Percent 4 4 3 8" xfId="15406"/>
    <cellStyle name="Percent 4 4 3 8 2" xfId="15407"/>
    <cellStyle name="Percent 4 4 3 8 3" xfId="15408"/>
    <cellStyle name="Percent 4 4 3 9" xfId="15409"/>
    <cellStyle name="Percent 4 4 4" xfId="15410"/>
    <cellStyle name="Percent 4 4 4 10" xfId="15411"/>
    <cellStyle name="Percent 4 4 4 11" xfId="15412"/>
    <cellStyle name="Percent 4 4 4 12" xfId="15413"/>
    <cellStyle name="Percent 4 4 4 13" xfId="15414"/>
    <cellStyle name="Percent 4 4 4 14" xfId="15415"/>
    <cellStyle name="Percent 4 4 4 2" xfId="15416"/>
    <cellStyle name="Percent 4 4 4 2 2" xfId="15417"/>
    <cellStyle name="Percent 4 4 4 2 2 2" xfId="15418"/>
    <cellStyle name="Percent 4 4 4 2 2 3" xfId="15419"/>
    <cellStyle name="Percent 4 4 4 2 3" xfId="15420"/>
    <cellStyle name="Percent 4 4 4 2 3 2" xfId="15421"/>
    <cellStyle name="Percent 4 4 4 2 3 3" xfId="15422"/>
    <cellStyle name="Percent 4 4 4 2 4" xfId="15423"/>
    <cellStyle name="Percent 4 4 4 2 5" xfId="15424"/>
    <cellStyle name="Percent 4 4 4 3" xfId="15425"/>
    <cellStyle name="Percent 4 4 4 3 2" xfId="15426"/>
    <cellStyle name="Percent 4 4 4 3 2 2" xfId="15427"/>
    <cellStyle name="Percent 4 4 4 3 2 3" xfId="15428"/>
    <cellStyle name="Percent 4 4 4 3 3" xfId="15429"/>
    <cellStyle name="Percent 4 4 4 3 3 2" xfId="15430"/>
    <cellStyle name="Percent 4 4 4 3 3 3" xfId="15431"/>
    <cellStyle name="Percent 4 4 4 3 4" xfId="15432"/>
    <cellStyle name="Percent 4 4 4 3 5" xfId="15433"/>
    <cellStyle name="Percent 4 4 4 4" xfId="15434"/>
    <cellStyle name="Percent 4 4 4 4 2" xfId="15435"/>
    <cellStyle name="Percent 4 4 4 4 2 2" xfId="15436"/>
    <cellStyle name="Percent 4 4 4 4 2 3" xfId="15437"/>
    <cellStyle name="Percent 4 4 4 4 3" xfId="15438"/>
    <cellStyle name="Percent 4 4 4 4 3 2" xfId="15439"/>
    <cellStyle name="Percent 4 4 4 4 3 3" xfId="15440"/>
    <cellStyle name="Percent 4 4 4 4 4" xfId="15441"/>
    <cellStyle name="Percent 4 4 4 4 4 2" xfId="15442"/>
    <cellStyle name="Percent 4 4 4 4 4 3" xfId="15443"/>
    <cellStyle name="Percent 4 4 4 4 5" xfId="15444"/>
    <cellStyle name="Percent 4 4 4 4 6" xfId="15445"/>
    <cellStyle name="Percent 4 4 4 5" xfId="15446"/>
    <cellStyle name="Percent 4 4 4 5 2" xfId="15447"/>
    <cellStyle name="Percent 4 4 4 5 2 2" xfId="15448"/>
    <cellStyle name="Percent 4 4 4 5 2 3" xfId="15449"/>
    <cellStyle name="Percent 4 4 4 5 3" xfId="15450"/>
    <cellStyle name="Percent 4 4 4 5 3 2" xfId="15451"/>
    <cellStyle name="Percent 4 4 4 5 3 3" xfId="15452"/>
    <cellStyle name="Percent 4 4 4 5 4" xfId="15453"/>
    <cellStyle name="Percent 4 4 4 5 5" xfId="15454"/>
    <cellStyle name="Percent 4 4 4 6" xfId="15455"/>
    <cellStyle name="Percent 4 4 4 6 2" xfId="15456"/>
    <cellStyle name="Percent 4 4 4 6 3" xfId="15457"/>
    <cellStyle name="Percent 4 4 4 7" xfId="15458"/>
    <cellStyle name="Percent 4 4 4 7 2" xfId="15459"/>
    <cellStyle name="Percent 4 4 4 7 3" xfId="15460"/>
    <cellStyle name="Percent 4 4 4 8" xfId="15461"/>
    <cellStyle name="Percent 4 4 4 8 2" xfId="15462"/>
    <cellStyle name="Percent 4 4 4 8 3" xfId="15463"/>
    <cellStyle name="Percent 4 4 4 9" xfId="15464"/>
    <cellStyle name="Percent 4 4 5" xfId="15465"/>
    <cellStyle name="Percent 4 4 5 10" xfId="15466"/>
    <cellStyle name="Percent 4 4 5 11" xfId="15467"/>
    <cellStyle name="Percent 4 4 5 12" xfId="15468"/>
    <cellStyle name="Percent 4 4 5 13" xfId="15469"/>
    <cellStyle name="Percent 4 4 5 14" xfId="15470"/>
    <cellStyle name="Percent 4 4 5 2" xfId="15471"/>
    <cellStyle name="Percent 4 4 5 2 2" xfId="15472"/>
    <cellStyle name="Percent 4 4 5 2 2 2" xfId="15473"/>
    <cellStyle name="Percent 4 4 5 2 2 3" xfId="15474"/>
    <cellStyle name="Percent 4 4 5 2 3" xfId="15475"/>
    <cellStyle name="Percent 4 4 5 2 3 2" xfId="15476"/>
    <cellStyle name="Percent 4 4 5 2 3 3" xfId="15477"/>
    <cellStyle name="Percent 4 4 5 2 4" xfId="15478"/>
    <cellStyle name="Percent 4 4 5 2 5" xfId="15479"/>
    <cellStyle name="Percent 4 4 5 3" xfId="15480"/>
    <cellStyle name="Percent 4 4 5 3 2" xfId="15481"/>
    <cellStyle name="Percent 4 4 5 3 2 2" xfId="15482"/>
    <cellStyle name="Percent 4 4 5 3 2 3" xfId="15483"/>
    <cellStyle name="Percent 4 4 5 3 3" xfId="15484"/>
    <cellStyle name="Percent 4 4 5 3 3 2" xfId="15485"/>
    <cellStyle name="Percent 4 4 5 3 3 3" xfId="15486"/>
    <cellStyle name="Percent 4 4 5 3 4" xfId="15487"/>
    <cellStyle name="Percent 4 4 5 3 5" xfId="15488"/>
    <cellStyle name="Percent 4 4 5 4" xfId="15489"/>
    <cellStyle name="Percent 4 4 5 4 2" xfId="15490"/>
    <cellStyle name="Percent 4 4 5 4 2 2" xfId="15491"/>
    <cellStyle name="Percent 4 4 5 4 2 3" xfId="15492"/>
    <cellStyle name="Percent 4 4 5 4 3" xfId="15493"/>
    <cellStyle name="Percent 4 4 5 4 3 2" xfId="15494"/>
    <cellStyle name="Percent 4 4 5 4 3 3" xfId="15495"/>
    <cellStyle name="Percent 4 4 5 4 4" xfId="15496"/>
    <cellStyle name="Percent 4 4 5 4 4 2" xfId="15497"/>
    <cellStyle name="Percent 4 4 5 4 4 3" xfId="15498"/>
    <cellStyle name="Percent 4 4 5 4 5" xfId="15499"/>
    <cellStyle name="Percent 4 4 5 4 6" xfId="15500"/>
    <cellStyle name="Percent 4 4 5 5" xfId="15501"/>
    <cellStyle name="Percent 4 4 5 5 2" xfId="15502"/>
    <cellStyle name="Percent 4 4 5 5 2 2" xfId="15503"/>
    <cellStyle name="Percent 4 4 5 5 2 3" xfId="15504"/>
    <cellStyle name="Percent 4 4 5 5 3" xfId="15505"/>
    <cellStyle name="Percent 4 4 5 5 3 2" xfId="15506"/>
    <cellStyle name="Percent 4 4 5 5 3 3" xfId="15507"/>
    <cellStyle name="Percent 4 4 5 5 4" xfId="15508"/>
    <cellStyle name="Percent 4 4 5 5 5" xfId="15509"/>
    <cellStyle name="Percent 4 4 5 6" xfId="15510"/>
    <cellStyle name="Percent 4 4 5 6 2" xfId="15511"/>
    <cellStyle name="Percent 4 4 5 6 3" xfId="15512"/>
    <cellStyle name="Percent 4 4 5 7" xfId="15513"/>
    <cellStyle name="Percent 4 4 5 7 2" xfId="15514"/>
    <cellStyle name="Percent 4 4 5 7 3" xfId="15515"/>
    <cellStyle name="Percent 4 4 5 8" xfId="15516"/>
    <cellStyle name="Percent 4 4 5 8 2" xfId="15517"/>
    <cellStyle name="Percent 4 4 5 8 3" xfId="15518"/>
    <cellStyle name="Percent 4 4 5 9" xfId="15519"/>
    <cellStyle name="Percent 4 4 6" xfId="15520"/>
    <cellStyle name="Percent 4 4 6 10" xfId="15521"/>
    <cellStyle name="Percent 4 4 6 11" xfId="15522"/>
    <cellStyle name="Percent 4 4 6 12" xfId="15523"/>
    <cellStyle name="Percent 4 4 6 13" xfId="15524"/>
    <cellStyle name="Percent 4 4 6 14" xfId="15525"/>
    <cellStyle name="Percent 4 4 6 2" xfId="15526"/>
    <cellStyle name="Percent 4 4 6 2 2" xfId="15527"/>
    <cellStyle name="Percent 4 4 6 2 2 2" xfId="15528"/>
    <cellStyle name="Percent 4 4 6 2 2 3" xfId="15529"/>
    <cellStyle name="Percent 4 4 6 2 3" xfId="15530"/>
    <cellStyle name="Percent 4 4 6 2 3 2" xfId="15531"/>
    <cellStyle name="Percent 4 4 6 2 3 3" xfId="15532"/>
    <cellStyle name="Percent 4 4 6 2 4" xfId="15533"/>
    <cellStyle name="Percent 4 4 6 2 5" xfId="15534"/>
    <cellStyle name="Percent 4 4 6 3" xfId="15535"/>
    <cellStyle name="Percent 4 4 6 3 2" xfId="15536"/>
    <cellStyle name="Percent 4 4 6 3 2 2" xfId="15537"/>
    <cellStyle name="Percent 4 4 6 3 2 3" xfId="15538"/>
    <cellStyle name="Percent 4 4 6 3 3" xfId="15539"/>
    <cellStyle name="Percent 4 4 6 3 3 2" xfId="15540"/>
    <cellStyle name="Percent 4 4 6 3 3 3" xfId="15541"/>
    <cellStyle name="Percent 4 4 6 3 4" xfId="15542"/>
    <cellStyle name="Percent 4 4 6 3 5" xfId="15543"/>
    <cellStyle name="Percent 4 4 6 4" xfId="15544"/>
    <cellStyle name="Percent 4 4 6 4 2" xfId="15545"/>
    <cellStyle name="Percent 4 4 6 4 2 2" xfId="15546"/>
    <cellStyle name="Percent 4 4 6 4 2 3" xfId="15547"/>
    <cellStyle name="Percent 4 4 6 4 3" xfId="15548"/>
    <cellStyle name="Percent 4 4 6 4 3 2" xfId="15549"/>
    <cellStyle name="Percent 4 4 6 4 3 3" xfId="15550"/>
    <cellStyle name="Percent 4 4 6 4 4" xfId="15551"/>
    <cellStyle name="Percent 4 4 6 4 4 2" xfId="15552"/>
    <cellStyle name="Percent 4 4 6 4 4 3" xfId="15553"/>
    <cellStyle name="Percent 4 4 6 4 5" xfId="15554"/>
    <cellStyle name="Percent 4 4 6 4 6" xfId="15555"/>
    <cellStyle name="Percent 4 4 6 5" xfId="15556"/>
    <cellStyle name="Percent 4 4 6 5 2" xfId="15557"/>
    <cellStyle name="Percent 4 4 6 5 2 2" xfId="15558"/>
    <cellStyle name="Percent 4 4 6 5 2 3" xfId="15559"/>
    <cellStyle name="Percent 4 4 6 5 3" xfId="15560"/>
    <cellStyle name="Percent 4 4 6 5 3 2" xfId="15561"/>
    <cellStyle name="Percent 4 4 6 5 3 3" xfId="15562"/>
    <cellStyle name="Percent 4 4 6 5 4" xfId="15563"/>
    <cellStyle name="Percent 4 4 6 5 5" xfId="15564"/>
    <cellStyle name="Percent 4 4 6 6" xfId="15565"/>
    <cellStyle name="Percent 4 4 6 6 2" xfId="15566"/>
    <cellStyle name="Percent 4 4 6 6 3" xfId="15567"/>
    <cellStyle name="Percent 4 4 6 7" xfId="15568"/>
    <cellStyle name="Percent 4 4 6 7 2" xfId="15569"/>
    <cellStyle name="Percent 4 4 6 7 3" xfId="15570"/>
    <cellStyle name="Percent 4 4 6 8" xfId="15571"/>
    <cellStyle name="Percent 4 4 6 8 2" xfId="15572"/>
    <cellStyle name="Percent 4 4 6 8 3" xfId="15573"/>
    <cellStyle name="Percent 4 4 6 9" xfId="15574"/>
    <cellStyle name="Percent 4 4 7" xfId="15575"/>
    <cellStyle name="Percent 4 4 7 10" xfId="15576"/>
    <cellStyle name="Percent 4 4 7 11" xfId="15577"/>
    <cellStyle name="Percent 4 4 7 12" xfId="15578"/>
    <cellStyle name="Percent 4 4 7 13" xfId="15579"/>
    <cellStyle name="Percent 4 4 7 14" xfId="15580"/>
    <cellStyle name="Percent 4 4 7 2" xfId="15581"/>
    <cellStyle name="Percent 4 4 7 2 2" xfId="15582"/>
    <cellStyle name="Percent 4 4 7 2 2 2" xfId="15583"/>
    <cellStyle name="Percent 4 4 7 2 2 3" xfId="15584"/>
    <cellStyle name="Percent 4 4 7 2 3" xfId="15585"/>
    <cellStyle name="Percent 4 4 7 2 3 2" xfId="15586"/>
    <cellStyle name="Percent 4 4 7 2 3 3" xfId="15587"/>
    <cellStyle name="Percent 4 4 7 2 4" xfId="15588"/>
    <cellStyle name="Percent 4 4 7 2 5" xfId="15589"/>
    <cellStyle name="Percent 4 4 7 3" xfId="15590"/>
    <cellStyle name="Percent 4 4 7 3 2" xfId="15591"/>
    <cellStyle name="Percent 4 4 7 3 2 2" xfId="15592"/>
    <cellStyle name="Percent 4 4 7 3 2 3" xfId="15593"/>
    <cellStyle name="Percent 4 4 7 3 3" xfId="15594"/>
    <cellStyle name="Percent 4 4 7 3 3 2" xfId="15595"/>
    <cellStyle name="Percent 4 4 7 3 3 3" xfId="15596"/>
    <cellStyle name="Percent 4 4 7 3 4" xfId="15597"/>
    <cellStyle name="Percent 4 4 7 3 5" xfId="15598"/>
    <cellStyle name="Percent 4 4 7 4" xfId="15599"/>
    <cellStyle name="Percent 4 4 7 4 2" xfId="15600"/>
    <cellStyle name="Percent 4 4 7 4 2 2" xfId="15601"/>
    <cellStyle name="Percent 4 4 7 4 2 3" xfId="15602"/>
    <cellStyle name="Percent 4 4 7 4 3" xfId="15603"/>
    <cellStyle name="Percent 4 4 7 4 3 2" xfId="15604"/>
    <cellStyle name="Percent 4 4 7 4 3 3" xfId="15605"/>
    <cellStyle name="Percent 4 4 7 4 4" xfId="15606"/>
    <cellStyle name="Percent 4 4 7 4 4 2" xfId="15607"/>
    <cellStyle name="Percent 4 4 7 4 4 3" xfId="15608"/>
    <cellStyle name="Percent 4 4 7 4 5" xfId="15609"/>
    <cellStyle name="Percent 4 4 7 4 6" xfId="15610"/>
    <cellStyle name="Percent 4 4 7 5" xfId="15611"/>
    <cellStyle name="Percent 4 4 7 5 2" xfId="15612"/>
    <cellStyle name="Percent 4 4 7 5 2 2" xfId="15613"/>
    <cellStyle name="Percent 4 4 7 5 2 3" xfId="15614"/>
    <cellStyle name="Percent 4 4 7 5 3" xfId="15615"/>
    <cellStyle name="Percent 4 4 7 5 3 2" xfId="15616"/>
    <cellStyle name="Percent 4 4 7 5 3 3" xfId="15617"/>
    <cellStyle name="Percent 4 4 7 5 4" xfId="15618"/>
    <cellStyle name="Percent 4 4 7 5 5" xfId="15619"/>
    <cellStyle name="Percent 4 4 7 6" xfId="15620"/>
    <cellStyle name="Percent 4 4 7 6 2" xfId="15621"/>
    <cellStyle name="Percent 4 4 7 6 3" xfId="15622"/>
    <cellStyle name="Percent 4 4 7 7" xfId="15623"/>
    <cellStyle name="Percent 4 4 7 7 2" xfId="15624"/>
    <cellStyle name="Percent 4 4 7 7 3" xfId="15625"/>
    <cellStyle name="Percent 4 4 7 8" xfId="15626"/>
    <cellStyle name="Percent 4 4 7 8 2" xfId="15627"/>
    <cellStyle name="Percent 4 4 7 8 3" xfId="15628"/>
    <cellStyle name="Percent 4 4 7 9" xfId="15629"/>
    <cellStyle name="Percent 4 4 8" xfId="15630"/>
    <cellStyle name="Percent 4 4 8 10" xfId="15631"/>
    <cellStyle name="Percent 4 4 8 11" xfId="15632"/>
    <cellStyle name="Percent 4 4 8 12" xfId="15633"/>
    <cellStyle name="Percent 4 4 8 13" xfId="15634"/>
    <cellStyle name="Percent 4 4 8 14" xfId="15635"/>
    <cellStyle name="Percent 4 4 8 2" xfId="15636"/>
    <cellStyle name="Percent 4 4 8 2 2" xfId="15637"/>
    <cellStyle name="Percent 4 4 8 2 2 2" xfId="15638"/>
    <cellStyle name="Percent 4 4 8 2 2 3" xfId="15639"/>
    <cellStyle name="Percent 4 4 8 2 3" xfId="15640"/>
    <cellStyle name="Percent 4 4 8 2 3 2" xfId="15641"/>
    <cellStyle name="Percent 4 4 8 2 3 3" xfId="15642"/>
    <cellStyle name="Percent 4 4 8 2 4" xfId="15643"/>
    <cellStyle name="Percent 4 4 8 2 5" xfId="15644"/>
    <cellStyle name="Percent 4 4 8 3" xfId="15645"/>
    <cellStyle name="Percent 4 4 8 3 2" xfId="15646"/>
    <cellStyle name="Percent 4 4 8 3 2 2" xfId="15647"/>
    <cellStyle name="Percent 4 4 8 3 2 3" xfId="15648"/>
    <cellStyle name="Percent 4 4 8 3 3" xfId="15649"/>
    <cellStyle name="Percent 4 4 8 3 3 2" xfId="15650"/>
    <cellStyle name="Percent 4 4 8 3 3 3" xfId="15651"/>
    <cellStyle name="Percent 4 4 8 3 4" xfId="15652"/>
    <cellStyle name="Percent 4 4 8 3 5" xfId="15653"/>
    <cellStyle name="Percent 4 4 8 4" xfId="15654"/>
    <cellStyle name="Percent 4 4 8 4 2" xfId="15655"/>
    <cellStyle name="Percent 4 4 8 4 2 2" xfId="15656"/>
    <cellStyle name="Percent 4 4 8 4 2 3" xfId="15657"/>
    <cellStyle name="Percent 4 4 8 4 3" xfId="15658"/>
    <cellStyle name="Percent 4 4 8 4 3 2" xfId="15659"/>
    <cellStyle name="Percent 4 4 8 4 3 3" xfId="15660"/>
    <cellStyle name="Percent 4 4 8 4 4" xfId="15661"/>
    <cellStyle name="Percent 4 4 8 4 4 2" xfId="15662"/>
    <cellStyle name="Percent 4 4 8 4 4 3" xfId="15663"/>
    <cellStyle name="Percent 4 4 8 4 5" xfId="15664"/>
    <cellStyle name="Percent 4 4 8 4 6" xfId="15665"/>
    <cellStyle name="Percent 4 4 8 5" xfId="15666"/>
    <cellStyle name="Percent 4 4 8 5 2" xfId="15667"/>
    <cellStyle name="Percent 4 4 8 5 2 2" xfId="15668"/>
    <cellStyle name="Percent 4 4 8 5 2 3" xfId="15669"/>
    <cellStyle name="Percent 4 4 8 5 3" xfId="15670"/>
    <cellStyle name="Percent 4 4 8 5 3 2" xfId="15671"/>
    <cellStyle name="Percent 4 4 8 5 3 3" xfId="15672"/>
    <cellStyle name="Percent 4 4 8 5 4" xfId="15673"/>
    <cellStyle name="Percent 4 4 8 5 5" xfId="15674"/>
    <cellStyle name="Percent 4 4 8 6" xfId="15675"/>
    <cellStyle name="Percent 4 4 8 6 2" xfId="15676"/>
    <cellStyle name="Percent 4 4 8 6 3" xfId="15677"/>
    <cellStyle name="Percent 4 4 8 7" xfId="15678"/>
    <cellStyle name="Percent 4 4 8 7 2" xfId="15679"/>
    <cellStyle name="Percent 4 4 8 7 3" xfId="15680"/>
    <cellStyle name="Percent 4 4 8 8" xfId="15681"/>
    <cellStyle name="Percent 4 4 8 8 2" xfId="15682"/>
    <cellStyle name="Percent 4 4 8 8 3" xfId="15683"/>
    <cellStyle name="Percent 4 4 8 9" xfId="15684"/>
    <cellStyle name="Percent 4 4 9" xfId="15685"/>
    <cellStyle name="Percent 4 4 9 2" xfId="15686"/>
    <cellStyle name="Percent 4 4 9 2 2" xfId="15687"/>
    <cellStyle name="Percent 4 4 9 2 3" xfId="15688"/>
    <cellStyle name="Percent 4 4 9 3" xfId="15689"/>
    <cellStyle name="Percent 4 4 9 3 2" xfId="15690"/>
    <cellStyle name="Percent 4 4 9 3 3" xfId="15691"/>
    <cellStyle name="Percent 4 4 9 4" xfId="15692"/>
    <cellStyle name="Percent 4 4 9 5" xfId="15693"/>
    <cellStyle name="Percent 4 4 9 6" xfId="15694"/>
    <cellStyle name="Percent 4 40" xfId="15695"/>
    <cellStyle name="Percent 4 41" xfId="15696"/>
    <cellStyle name="Percent 4 42" xfId="15697"/>
    <cellStyle name="Percent 4 43" xfId="15698"/>
    <cellStyle name="Percent 4 44" xfId="15699"/>
    <cellStyle name="Percent 4 45" xfId="15700"/>
    <cellStyle name="Percent 4 5" xfId="15701"/>
    <cellStyle name="Percent 4 5 10" xfId="15702"/>
    <cellStyle name="Percent 4 5 10 2" xfId="15703"/>
    <cellStyle name="Percent 4 5 10 2 2" xfId="15704"/>
    <cellStyle name="Percent 4 5 10 2 3" xfId="15705"/>
    <cellStyle name="Percent 4 5 10 3" xfId="15706"/>
    <cellStyle name="Percent 4 5 10 3 2" xfId="15707"/>
    <cellStyle name="Percent 4 5 10 3 3" xfId="15708"/>
    <cellStyle name="Percent 4 5 10 4" xfId="15709"/>
    <cellStyle name="Percent 4 5 10 5" xfId="15710"/>
    <cellStyle name="Percent 4 5 11" xfId="15711"/>
    <cellStyle name="Percent 4 5 11 2" xfId="15712"/>
    <cellStyle name="Percent 4 5 11 2 2" xfId="15713"/>
    <cellStyle name="Percent 4 5 11 2 3" xfId="15714"/>
    <cellStyle name="Percent 4 5 11 3" xfId="15715"/>
    <cellStyle name="Percent 4 5 11 3 2" xfId="15716"/>
    <cellStyle name="Percent 4 5 11 3 3" xfId="15717"/>
    <cellStyle name="Percent 4 5 11 4" xfId="15718"/>
    <cellStyle name="Percent 4 5 11 5" xfId="15719"/>
    <cellStyle name="Percent 4 5 12" xfId="15720"/>
    <cellStyle name="Percent 4 5 12 2" xfId="15721"/>
    <cellStyle name="Percent 4 5 12 2 2" xfId="15722"/>
    <cellStyle name="Percent 4 5 12 2 3" xfId="15723"/>
    <cellStyle name="Percent 4 5 12 3" xfId="15724"/>
    <cellStyle name="Percent 4 5 12 3 2" xfId="15725"/>
    <cellStyle name="Percent 4 5 12 3 3" xfId="15726"/>
    <cellStyle name="Percent 4 5 12 4" xfId="15727"/>
    <cellStyle name="Percent 4 5 12 4 2" xfId="15728"/>
    <cellStyle name="Percent 4 5 12 4 3" xfId="15729"/>
    <cellStyle name="Percent 4 5 12 5" xfId="15730"/>
    <cellStyle name="Percent 4 5 12 6" xfId="15731"/>
    <cellStyle name="Percent 4 5 13" xfId="15732"/>
    <cellStyle name="Percent 4 5 13 2" xfId="15733"/>
    <cellStyle name="Percent 4 5 13 2 2" xfId="15734"/>
    <cellStyle name="Percent 4 5 13 2 3" xfId="15735"/>
    <cellStyle name="Percent 4 5 13 3" xfId="15736"/>
    <cellStyle name="Percent 4 5 13 3 2" xfId="15737"/>
    <cellStyle name="Percent 4 5 13 3 3" xfId="15738"/>
    <cellStyle name="Percent 4 5 13 4" xfId="15739"/>
    <cellStyle name="Percent 4 5 13 5" xfId="15740"/>
    <cellStyle name="Percent 4 5 14" xfId="15741"/>
    <cellStyle name="Percent 4 5 14 2" xfId="15742"/>
    <cellStyle name="Percent 4 5 14 3" xfId="15743"/>
    <cellStyle name="Percent 4 5 15" xfId="15744"/>
    <cellStyle name="Percent 4 5 15 2" xfId="15745"/>
    <cellStyle name="Percent 4 5 15 3" xfId="15746"/>
    <cellStyle name="Percent 4 5 16" xfId="15747"/>
    <cellStyle name="Percent 4 5 16 2" xfId="15748"/>
    <cellStyle name="Percent 4 5 16 3" xfId="15749"/>
    <cellStyle name="Percent 4 5 17" xfId="15750"/>
    <cellStyle name="Percent 4 5 18" xfId="15751"/>
    <cellStyle name="Percent 4 5 19" xfId="15752"/>
    <cellStyle name="Percent 4 5 2" xfId="15753"/>
    <cellStyle name="Percent 4 5 2 10" xfId="15754"/>
    <cellStyle name="Percent 4 5 2 11" xfId="15755"/>
    <cellStyle name="Percent 4 5 2 12" xfId="15756"/>
    <cellStyle name="Percent 4 5 2 13" xfId="15757"/>
    <cellStyle name="Percent 4 5 2 14" xfId="15758"/>
    <cellStyle name="Percent 4 5 2 2" xfId="15759"/>
    <cellStyle name="Percent 4 5 2 2 2" xfId="15760"/>
    <cellStyle name="Percent 4 5 2 2 2 2" xfId="15761"/>
    <cellStyle name="Percent 4 5 2 2 2 3" xfId="15762"/>
    <cellStyle name="Percent 4 5 2 2 3" xfId="15763"/>
    <cellStyle name="Percent 4 5 2 2 3 2" xfId="15764"/>
    <cellStyle name="Percent 4 5 2 2 3 3" xfId="15765"/>
    <cellStyle name="Percent 4 5 2 2 4" xfId="15766"/>
    <cellStyle name="Percent 4 5 2 2 5" xfId="15767"/>
    <cellStyle name="Percent 4 5 2 2 6" xfId="15768"/>
    <cellStyle name="Percent 4 5 2 3" xfId="15769"/>
    <cellStyle name="Percent 4 5 2 3 2" xfId="15770"/>
    <cellStyle name="Percent 4 5 2 3 2 2" xfId="15771"/>
    <cellStyle name="Percent 4 5 2 3 2 3" xfId="15772"/>
    <cellStyle name="Percent 4 5 2 3 3" xfId="15773"/>
    <cellStyle name="Percent 4 5 2 3 3 2" xfId="15774"/>
    <cellStyle name="Percent 4 5 2 3 3 3" xfId="15775"/>
    <cellStyle name="Percent 4 5 2 3 4" xfId="15776"/>
    <cellStyle name="Percent 4 5 2 3 5" xfId="15777"/>
    <cellStyle name="Percent 4 5 2 4" xfId="15778"/>
    <cellStyle name="Percent 4 5 2 4 2" xfId="15779"/>
    <cellStyle name="Percent 4 5 2 4 2 2" xfId="15780"/>
    <cellStyle name="Percent 4 5 2 4 2 3" xfId="15781"/>
    <cellStyle name="Percent 4 5 2 4 3" xfId="15782"/>
    <cellStyle name="Percent 4 5 2 4 3 2" xfId="15783"/>
    <cellStyle name="Percent 4 5 2 4 3 3" xfId="15784"/>
    <cellStyle name="Percent 4 5 2 4 4" xfId="15785"/>
    <cellStyle name="Percent 4 5 2 4 4 2" xfId="15786"/>
    <cellStyle name="Percent 4 5 2 4 4 3" xfId="15787"/>
    <cellStyle name="Percent 4 5 2 4 5" xfId="15788"/>
    <cellStyle name="Percent 4 5 2 4 6" xfId="15789"/>
    <cellStyle name="Percent 4 5 2 5" xfId="15790"/>
    <cellStyle name="Percent 4 5 2 5 2" xfId="15791"/>
    <cellStyle name="Percent 4 5 2 5 2 2" xfId="15792"/>
    <cellStyle name="Percent 4 5 2 5 2 3" xfId="15793"/>
    <cellStyle name="Percent 4 5 2 5 3" xfId="15794"/>
    <cellStyle name="Percent 4 5 2 5 3 2" xfId="15795"/>
    <cellStyle name="Percent 4 5 2 5 3 3" xfId="15796"/>
    <cellStyle name="Percent 4 5 2 5 4" xfId="15797"/>
    <cellStyle name="Percent 4 5 2 5 5" xfId="15798"/>
    <cellStyle name="Percent 4 5 2 6" xfId="15799"/>
    <cellStyle name="Percent 4 5 2 6 2" xfId="15800"/>
    <cellStyle name="Percent 4 5 2 6 3" xfId="15801"/>
    <cellStyle name="Percent 4 5 2 7" xfId="15802"/>
    <cellStyle name="Percent 4 5 2 7 2" xfId="15803"/>
    <cellStyle name="Percent 4 5 2 7 3" xfId="15804"/>
    <cellStyle name="Percent 4 5 2 8" xfId="15805"/>
    <cellStyle name="Percent 4 5 2 8 2" xfId="15806"/>
    <cellStyle name="Percent 4 5 2 8 3" xfId="15807"/>
    <cellStyle name="Percent 4 5 2 9" xfId="15808"/>
    <cellStyle name="Percent 4 5 20" xfId="15809"/>
    <cellStyle name="Percent 4 5 21" xfId="15810"/>
    <cellStyle name="Percent 4 5 22" xfId="15811"/>
    <cellStyle name="Percent 4 5 3" xfId="15812"/>
    <cellStyle name="Percent 4 5 3 10" xfId="15813"/>
    <cellStyle name="Percent 4 5 3 11" xfId="15814"/>
    <cellStyle name="Percent 4 5 3 12" xfId="15815"/>
    <cellStyle name="Percent 4 5 3 13" xfId="15816"/>
    <cellStyle name="Percent 4 5 3 14" xfId="15817"/>
    <cellStyle name="Percent 4 5 3 2" xfId="15818"/>
    <cellStyle name="Percent 4 5 3 2 2" xfId="15819"/>
    <cellStyle name="Percent 4 5 3 2 2 2" xfId="15820"/>
    <cellStyle name="Percent 4 5 3 2 2 3" xfId="15821"/>
    <cellStyle name="Percent 4 5 3 2 3" xfId="15822"/>
    <cellStyle name="Percent 4 5 3 2 3 2" xfId="15823"/>
    <cellStyle name="Percent 4 5 3 2 3 3" xfId="15824"/>
    <cellStyle name="Percent 4 5 3 2 4" xfId="15825"/>
    <cellStyle name="Percent 4 5 3 2 5" xfId="15826"/>
    <cellStyle name="Percent 4 5 3 2 6" xfId="15827"/>
    <cellStyle name="Percent 4 5 3 3" xfId="15828"/>
    <cellStyle name="Percent 4 5 3 3 2" xfId="15829"/>
    <cellStyle name="Percent 4 5 3 3 2 2" xfId="15830"/>
    <cellStyle name="Percent 4 5 3 3 2 3" xfId="15831"/>
    <cellStyle name="Percent 4 5 3 3 3" xfId="15832"/>
    <cellStyle name="Percent 4 5 3 3 3 2" xfId="15833"/>
    <cellStyle name="Percent 4 5 3 3 3 3" xfId="15834"/>
    <cellStyle name="Percent 4 5 3 3 4" xfId="15835"/>
    <cellStyle name="Percent 4 5 3 3 5" xfId="15836"/>
    <cellStyle name="Percent 4 5 3 4" xfId="15837"/>
    <cellStyle name="Percent 4 5 3 4 2" xfId="15838"/>
    <cellStyle name="Percent 4 5 3 4 2 2" xfId="15839"/>
    <cellStyle name="Percent 4 5 3 4 2 3" xfId="15840"/>
    <cellStyle name="Percent 4 5 3 4 3" xfId="15841"/>
    <cellStyle name="Percent 4 5 3 4 3 2" xfId="15842"/>
    <cellStyle name="Percent 4 5 3 4 3 3" xfId="15843"/>
    <cellStyle name="Percent 4 5 3 4 4" xfId="15844"/>
    <cellStyle name="Percent 4 5 3 4 4 2" xfId="15845"/>
    <cellStyle name="Percent 4 5 3 4 4 3" xfId="15846"/>
    <cellStyle name="Percent 4 5 3 4 5" xfId="15847"/>
    <cellStyle name="Percent 4 5 3 4 6" xfId="15848"/>
    <cellStyle name="Percent 4 5 3 5" xfId="15849"/>
    <cellStyle name="Percent 4 5 3 5 2" xfId="15850"/>
    <cellStyle name="Percent 4 5 3 5 2 2" xfId="15851"/>
    <cellStyle name="Percent 4 5 3 5 2 3" xfId="15852"/>
    <cellStyle name="Percent 4 5 3 5 3" xfId="15853"/>
    <cellStyle name="Percent 4 5 3 5 3 2" xfId="15854"/>
    <cellStyle name="Percent 4 5 3 5 3 3" xfId="15855"/>
    <cellStyle name="Percent 4 5 3 5 4" xfId="15856"/>
    <cellStyle name="Percent 4 5 3 5 5" xfId="15857"/>
    <cellStyle name="Percent 4 5 3 6" xfId="15858"/>
    <cellStyle name="Percent 4 5 3 6 2" xfId="15859"/>
    <cellStyle name="Percent 4 5 3 6 3" xfId="15860"/>
    <cellStyle name="Percent 4 5 3 7" xfId="15861"/>
    <cellStyle name="Percent 4 5 3 7 2" xfId="15862"/>
    <cellStyle name="Percent 4 5 3 7 3" xfId="15863"/>
    <cellStyle name="Percent 4 5 3 8" xfId="15864"/>
    <cellStyle name="Percent 4 5 3 8 2" xfId="15865"/>
    <cellStyle name="Percent 4 5 3 8 3" xfId="15866"/>
    <cellStyle name="Percent 4 5 3 9" xfId="15867"/>
    <cellStyle name="Percent 4 5 4" xfId="15868"/>
    <cellStyle name="Percent 4 5 4 10" xfId="15869"/>
    <cellStyle name="Percent 4 5 4 11" xfId="15870"/>
    <cellStyle name="Percent 4 5 4 12" xfId="15871"/>
    <cellStyle name="Percent 4 5 4 13" xfId="15872"/>
    <cellStyle name="Percent 4 5 4 14" xfId="15873"/>
    <cellStyle name="Percent 4 5 4 2" xfId="15874"/>
    <cellStyle name="Percent 4 5 4 2 2" xfId="15875"/>
    <cellStyle name="Percent 4 5 4 2 2 2" xfId="15876"/>
    <cellStyle name="Percent 4 5 4 2 2 3" xfId="15877"/>
    <cellStyle name="Percent 4 5 4 2 3" xfId="15878"/>
    <cellStyle name="Percent 4 5 4 2 3 2" xfId="15879"/>
    <cellStyle name="Percent 4 5 4 2 3 3" xfId="15880"/>
    <cellStyle name="Percent 4 5 4 2 4" xfId="15881"/>
    <cellStyle name="Percent 4 5 4 2 5" xfId="15882"/>
    <cellStyle name="Percent 4 5 4 3" xfId="15883"/>
    <cellStyle name="Percent 4 5 4 3 2" xfId="15884"/>
    <cellStyle name="Percent 4 5 4 3 2 2" xfId="15885"/>
    <cellStyle name="Percent 4 5 4 3 2 3" xfId="15886"/>
    <cellStyle name="Percent 4 5 4 3 3" xfId="15887"/>
    <cellStyle name="Percent 4 5 4 3 3 2" xfId="15888"/>
    <cellStyle name="Percent 4 5 4 3 3 3" xfId="15889"/>
    <cellStyle name="Percent 4 5 4 3 4" xfId="15890"/>
    <cellStyle name="Percent 4 5 4 3 5" xfId="15891"/>
    <cellStyle name="Percent 4 5 4 4" xfId="15892"/>
    <cellStyle name="Percent 4 5 4 4 2" xfId="15893"/>
    <cellStyle name="Percent 4 5 4 4 2 2" xfId="15894"/>
    <cellStyle name="Percent 4 5 4 4 2 3" xfId="15895"/>
    <cellStyle name="Percent 4 5 4 4 3" xfId="15896"/>
    <cellStyle name="Percent 4 5 4 4 3 2" xfId="15897"/>
    <cellStyle name="Percent 4 5 4 4 3 3" xfId="15898"/>
    <cellStyle name="Percent 4 5 4 4 4" xfId="15899"/>
    <cellStyle name="Percent 4 5 4 4 4 2" xfId="15900"/>
    <cellStyle name="Percent 4 5 4 4 4 3" xfId="15901"/>
    <cellStyle name="Percent 4 5 4 4 5" xfId="15902"/>
    <cellStyle name="Percent 4 5 4 4 6" xfId="15903"/>
    <cellStyle name="Percent 4 5 4 5" xfId="15904"/>
    <cellStyle name="Percent 4 5 4 5 2" xfId="15905"/>
    <cellStyle name="Percent 4 5 4 5 2 2" xfId="15906"/>
    <cellStyle name="Percent 4 5 4 5 2 3" xfId="15907"/>
    <cellStyle name="Percent 4 5 4 5 3" xfId="15908"/>
    <cellStyle name="Percent 4 5 4 5 3 2" xfId="15909"/>
    <cellStyle name="Percent 4 5 4 5 3 3" xfId="15910"/>
    <cellStyle name="Percent 4 5 4 5 4" xfId="15911"/>
    <cellStyle name="Percent 4 5 4 5 5" xfId="15912"/>
    <cellStyle name="Percent 4 5 4 6" xfId="15913"/>
    <cellStyle name="Percent 4 5 4 6 2" xfId="15914"/>
    <cellStyle name="Percent 4 5 4 6 3" xfId="15915"/>
    <cellStyle name="Percent 4 5 4 7" xfId="15916"/>
    <cellStyle name="Percent 4 5 4 7 2" xfId="15917"/>
    <cellStyle name="Percent 4 5 4 7 3" xfId="15918"/>
    <cellStyle name="Percent 4 5 4 8" xfId="15919"/>
    <cellStyle name="Percent 4 5 4 8 2" xfId="15920"/>
    <cellStyle name="Percent 4 5 4 8 3" xfId="15921"/>
    <cellStyle name="Percent 4 5 4 9" xfId="15922"/>
    <cellStyle name="Percent 4 5 5" xfId="15923"/>
    <cellStyle name="Percent 4 5 5 10" xfId="15924"/>
    <cellStyle name="Percent 4 5 5 11" xfId="15925"/>
    <cellStyle name="Percent 4 5 5 12" xfId="15926"/>
    <cellStyle name="Percent 4 5 5 13" xfId="15927"/>
    <cellStyle name="Percent 4 5 5 14" xfId="15928"/>
    <cellStyle name="Percent 4 5 5 2" xfId="15929"/>
    <cellStyle name="Percent 4 5 5 2 2" xfId="15930"/>
    <cellStyle name="Percent 4 5 5 2 2 2" xfId="15931"/>
    <cellStyle name="Percent 4 5 5 2 2 3" xfId="15932"/>
    <cellStyle name="Percent 4 5 5 2 3" xfId="15933"/>
    <cellStyle name="Percent 4 5 5 2 3 2" xfId="15934"/>
    <cellStyle name="Percent 4 5 5 2 3 3" xfId="15935"/>
    <cellStyle name="Percent 4 5 5 2 4" xfId="15936"/>
    <cellStyle name="Percent 4 5 5 2 5" xfId="15937"/>
    <cellStyle name="Percent 4 5 5 3" xfId="15938"/>
    <cellStyle name="Percent 4 5 5 3 2" xfId="15939"/>
    <cellStyle name="Percent 4 5 5 3 2 2" xfId="15940"/>
    <cellStyle name="Percent 4 5 5 3 2 3" xfId="15941"/>
    <cellStyle name="Percent 4 5 5 3 3" xfId="15942"/>
    <cellStyle name="Percent 4 5 5 3 3 2" xfId="15943"/>
    <cellStyle name="Percent 4 5 5 3 3 3" xfId="15944"/>
    <cellStyle name="Percent 4 5 5 3 4" xfId="15945"/>
    <cellStyle name="Percent 4 5 5 3 5" xfId="15946"/>
    <cellStyle name="Percent 4 5 5 4" xfId="15947"/>
    <cellStyle name="Percent 4 5 5 4 2" xfId="15948"/>
    <cellStyle name="Percent 4 5 5 4 2 2" xfId="15949"/>
    <cellStyle name="Percent 4 5 5 4 2 3" xfId="15950"/>
    <cellStyle name="Percent 4 5 5 4 3" xfId="15951"/>
    <cellStyle name="Percent 4 5 5 4 3 2" xfId="15952"/>
    <cellStyle name="Percent 4 5 5 4 3 3" xfId="15953"/>
    <cellStyle name="Percent 4 5 5 4 4" xfId="15954"/>
    <cellStyle name="Percent 4 5 5 4 4 2" xfId="15955"/>
    <cellStyle name="Percent 4 5 5 4 4 3" xfId="15956"/>
    <cellStyle name="Percent 4 5 5 4 5" xfId="15957"/>
    <cellStyle name="Percent 4 5 5 4 6" xfId="15958"/>
    <cellStyle name="Percent 4 5 5 5" xfId="15959"/>
    <cellStyle name="Percent 4 5 5 5 2" xfId="15960"/>
    <cellStyle name="Percent 4 5 5 5 2 2" xfId="15961"/>
    <cellStyle name="Percent 4 5 5 5 2 3" xfId="15962"/>
    <cellStyle name="Percent 4 5 5 5 3" xfId="15963"/>
    <cellStyle name="Percent 4 5 5 5 3 2" xfId="15964"/>
    <cellStyle name="Percent 4 5 5 5 3 3" xfId="15965"/>
    <cellStyle name="Percent 4 5 5 5 4" xfId="15966"/>
    <cellStyle name="Percent 4 5 5 5 5" xfId="15967"/>
    <cellStyle name="Percent 4 5 5 6" xfId="15968"/>
    <cellStyle name="Percent 4 5 5 6 2" xfId="15969"/>
    <cellStyle name="Percent 4 5 5 6 3" xfId="15970"/>
    <cellStyle name="Percent 4 5 5 7" xfId="15971"/>
    <cellStyle name="Percent 4 5 5 7 2" xfId="15972"/>
    <cellStyle name="Percent 4 5 5 7 3" xfId="15973"/>
    <cellStyle name="Percent 4 5 5 8" xfId="15974"/>
    <cellStyle name="Percent 4 5 5 8 2" xfId="15975"/>
    <cellStyle name="Percent 4 5 5 8 3" xfId="15976"/>
    <cellStyle name="Percent 4 5 5 9" xfId="15977"/>
    <cellStyle name="Percent 4 5 6" xfId="15978"/>
    <cellStyle name="Percent 4 5 6 10" xfId="15979"/>
    <cellStyle name="Percent 4 5 6 11" xfId="15980"/>
    <cellStyle name="Percent 4 5 6 12" xfId="15981"/>
    <cellStyle name="Percent 4 5 6 13" xfId="15982"/>
    <cellStyle name="Percent 4 5 6 14" xfId="15983"/>
    <cellStyle name="Percent 4 5 6 2" xfId="15984"/>
    <cellStyle name="Percent 4 5 6 2 2" xfId="15985"/>
    <cellStyle name="Percent 4 5 6 2 2 2" xfId="15986"/>
    <cellStyle name="Percent 4 5 6 2 2 3" xfId="15987"/>
    <cellStyle name="Percent 4 5 6 2 3" xfId="15988"/>
    <cellStyle name="Percent 4 5 6 2 3 2" xfId="15989"/>
    <cellStyle name="Percent 4 5 6 2 3 3" xfId="15990"/>
    <cellStyle name="Percent 4 5 6 2 4" xfId="15991"/>
    <cellStyle name="Percent 4 5 6 2 5" xfId="15992"/>
    <cellStyle name="Percent 4 5 6 3" xfId="15993"/>
    <cellStyle name="Percent 4 5 6 3 2" xfId="15994"/>
    <cellStyle name="Percent 4 5 6 3 2 2" xfId="15995"/>
    <cellStyle name="Percent 4 5 6 3 2 3" xfId="15996"/>
    <cellStyle name="Percent 4 5 6 3 3" xfId="15997"/>
    <cellStyle name="Percent 4 5 6 3 3 2" xfId="15998"/>
    <cellStyle name="Percent 4 5 6 3 3 3" xfId="15999"/>
    <cellStyle name="Percent 4 5 6 3 4" xfId="16000"/>
    <cellStyle name="Percent 4 5 6 3 5" xfId="16001"/>
    <cellStyle name="Percent 4 5 6 4" xfId="16002"/>
    <cellStyle name="Percent 4 5 6 4 2" xfId="16003"/>
    <cellStyle name="Percent 4 5 6 4 2 2" xfId="16004"/>
    <cellStyle name="Percent 4 5 6 4 2 3" xfId="16005"/>
    <cellStyle name="Percent 4 5 6 4 3" xfId="16006"/>
    <cellStyle name="Percent 4 5 6 4 3 2" xfId="16007"/>
    <cellStyle name="Percent 4 5 6 4 3 3" xfId="16008"/>
    <cellStyle name="Percent 4 5 6 4 4" xfId="16009"/>
    <cellStyle name="Percent 4 5 6 4 4 2" xfId="16010"/>
    <cellStyle name="Percent 4 5 6 4 4 3" xfId="16011"/>
    <cellStyle name="Percent 4 5 6 4 5" xfId="16012"/>
    <cellStyle name="Percent 4 5 6 4 6" xfId="16013"/>
    <cellStyle name="Percent 4 5 6 5" xfId="16014"/>
    <cellStyle name="Percent 4 5 6 5 2" xfId="16015"/>
    <cellStyle name="Percent 4 5 6 5 2 2" xfId="16016"/>
    <cellStyle name="Percent 4 5 6 5 2 3" xfId="16017"/>
    <cellStyle name="Percent 4 5 6 5 3" xfId="16018"/>
    <cellStyle name="Percent 4 5 6 5 3 2" xfId="16019"/>
    <cellStyle name="Percent 4 5 6 5 3 3" xfId="16020"/>
    <cellStyle name="Percent 4 5 6 5 4" xfId="16021"/>
    <cellStyle name="Percent 4 5 6 5 5" xfId="16022"/>
    <cellStyle name="Percent 4 5 6 6" xfId="16023"/>
    <cellStyle name="Percent 4 5 6 6 2" xfId="16024"/>
    <cellStyle name="Percent 4 5 6 6 3" xfId="16025"/>
    <cellStyle name="Percent 4 5 6 7" xfId="16026"/>
    <cellStyle name="Percent 4 5 6 7 2" xfId="16027"/>
    <cellStyle name="Percent 4 5 6 7 3" xfId="16028"/>
    <cellStyle name="Percent 4 5 6 8" xfId="16029"/>
    <cellStyle name="Percent 4 5 6 8 2" xfId="16030"/>
    <cellStyle name="Percent 4 5 6 8 3" xfId="16031"/>
    <cellStyle name="Percent 4 5 6 9" xfId="16032"/>
    <cellStyle name="Percent 4 5 7" xfId="16033"/>
    <cellStyle name="Percent 4 5 7 10" xfId="16034"/>
    <cellStyle name="Percent 4 5 7 11" xfId="16035"/>
    <cellStyle name="Percent 4 5 7 12" xfId="16036"/>
    <cellStyle name="Percent 4 5 7 13" xfId="16037"/>
    <cellStyle name="Percent 4 5 7 14" xfId="16038"/>
    <cellStyle name="Percent 4 5 7 2" xfId="16039"/>
    <cellStyle name="Percent 4 5 7 2 2" xfId="16040"/>
    <cellStyle name="Percent 4 5 7 2 2 2" xfId="16041"/>
    <cellStyle name="Percent 4 5 7 2 2 3" xfId="16042"/>
    <cellStyle name="Percent 4 5 7 2 3" xfId="16043"/>
    <cellStyle name="Percent 4 5 7 2 3 2" xfId="16044"/>
    <cellStyle name="Percent 4 5 7 2 3 3" xfId="16045"/>
    <cellStyle name="Percent 4 5 7 2 4" xfId="16046"/>
    <cellStyle name="Percent 4 5 7 2 5" xfId="16047"/>
    <cellStyle name="Percent 4 5 7 3" xfId="16048"/>
    <cellStyle name="Percent 4 5 7 3 2" xfId="16049"/>
    <cellStyle name="Percent 4 5 7 3 2 2" xfId="16050"/>
    <cellStyle name="Percent 4 5 7 3 2 3" xfId="16051"/>
    <cellStyle name="Percent 4 5 7 3 3" xfId="16052"/>
    <cellStyle name="Percent 4 5 7 3 3 2" xfId="16053"/>
    <cellStyle name="Percent 4 5 7 3 3 3" xfId="16054"/>
    <cellStyle name="Percent 4 5 7 3 4" xfId="16055"/>
    <cellStyle name="Percent 4 5 7 3 5" xfId="16056"/>
    <cellStyle name="Percent 4 5 7 4" xfId="16057"/>
    <cellStyle name="Percent 4 5 7 4 2" xfId="16058"/>
    <cellStyle name="Percent 4 5 7 4 2 2" xfId="16059"/>
    <cellStyle name="Percent 4 5 7 4 2 3" xfId="16060"/>
    <cellStyle name="Percent 4 5 7 4 3" xfId="16061"/>
    <cellStyle name="Percent 4 5 7 4 3 2" xfId="16062"/>
    <cellStyle name="Percent 4 5 7 4 3 3" xfId="16063"/>
    <cellStyle name="Percent 4 5 7 4 4" xfId="16064"/>
    <cellStyle name="Percent 4 5 7 4 4 2" xfId="16065"/>
    <cellStyle name="Percent 4 5 7 4 4 3" xfId="16066"/>
    <cellStyle name="Percent 4 5 7 4 5" xfId="16067"/>
    <cellStyle name="Percent 4 5 7 4 6" xfId="16068"/>
    <cellStyle name="Percent 4 5 7 5" xfId="16069"/>
    <cellStyle name="Percent 4 5 7 5 2" xfId="16070"/>
    <cellStyle name="Percent 4 5 7 5 2 2" xfId="16071"/>
    <cellStyle name="Percent 4 5 7 5 2 3" xfId="16072"/>
    <cellStyle name="Percent 4 5 7 5 3" xfId="16073"/>
    <cellStyle name="Percent 4 5 7 5 3 2" xfId="16074"/>
    <cellStyle name="Percent 4 5 7 5 3 3" xfId="16075"/>
    <cellStyle name="Percent 4 5 7 5 4" xfId="16076"/>
    <cellStyle name="Percent 4 5 7 5 5" xfId="16077"/>
    <cellStyle name="Percent 4 5 7 6" xfId="16078"/>
    <cellStyle name="Percent 4 5 7 6 2" xfId="16079"/>
    <cellStyle name="Percent 4 5 7 6 3" xfId="16080"/>
    <cellStyle name="Percent 4 5 7 7" xfId="16081"/>
    <cellStyle name="Percent 4 5 7 7 2" xfId="16082"/>
    <cellStyle name="Percent 4 5 7 7 3" xfId="16083"/>
    <cellStyle name="Percent 4 5 7 8" xfId="16084"/>
    <cellStyle name="Percent 4 5 7 8 2" xfId="16085"/>
    <cellStyle name="Percent 4 5 7 8 3" xfId="16086"/>
    <cellStyle name="Percent 4 5 7 9" xfId="16087"/>
    <cellStyle name="Percent 4 5 8" xfId="16088"/>
    <cellStyle name="Percent 4 5 8 10" xfId="16089"/>
    <cellStyle name="Percent 4 5 8 11" xfId="16090"/>
    <cellStyle name="Percent 4 5 8 12" xfId="16091"/>
    <cellStyle name="Percent 4 5 8 13" xfId="16092"/>
    <cellStyle name="Percent 4 5 8 14" xfId="16093"/>
    <cellStyle name="Percent 4 5 8 2" xfId="16094"/>
    <cellStyle name="Percent 4 5 8 2 2" xfId="16095"/>
    <cellStyle name="Percent 4 5 8 2 2 2" xfId="16096"/>
    <cellStyle name="Percent 4 5 8 2 2 3" xfId="16097"/>
    <cellStyle name="Percent 4 5 8 2 3" xfId="16098"/>
    <cellStyle name="Percent 4 5 8 2 3 2" xfId="16099"/>
    <cellStyle name="Percent 4 5 8 2 3 3" xfId="16100"/>
    <cellStyle name="Percent 4 5 8 2 4" xfId="16101"/>
    <cellStyle name="Percent 4 5 8 2 5" xfId="16102"/>
    <cellStyle name="Percent 4 5 8 3" xfId="16103"/>
    <cellStyle name="Percent 4 5 8 3 2" xfId="16104"/>
    <cellStyle name="Percent 4 5 8 3 2 2" xfId="16105"/>
    <cellStyle name="Percent 4 5 8 3 2 3" xfId="16106"/>
    <cellStyle name="Percent 4 5 8 3 3" xfId="16107"/>
    <cellStyle name="Percent 4 5 8 3 3 2" xfId="16108"/>
    <cellStyle name="Percent 4 5 8 3 3 3" xfId="16109"/>
    <cellStyle name="Percent 4 5 8 3 4" xfId="16110"/>
    <cellStyle name="Percent 4 5 8 3 5" xfId="16111"/>
    <cellStyle name="Percent 4 5 8 4" xfId="16112"/>
    <cellStyle name="Percent 4 5 8 4 2" xfId="16113"/>
    <cellStyle name="Percent 4 5 8 4 2 2" xfId="16114"/>
    <cellStyle name="Percent 4 5 8 4 2 3" xfId="16115"/>
    <cellStyle name="Percent 4 5 8 4 3" xfId="16116"/>
    <cellStyle name="Percent 4 5 8 4 3 2" xfId="16117"/>
    <cellStyle name="Percent 4 5 8 4 3 3" xfId="16118"/>
    <cellStyle name="Percent 4 5 8 4 4" xfId="16119"/>
    <cellStyle name="Percent 4 5 8 4 4 2" xfId="16120"/>
    <cellStyle name="Percent 4 5 8 4 4 3" xfId="16121"/>
    <cellStyle name="Percent 4 5 8 4 5" xfId="16122"/>
    <cellStyle name="Percent 4 5 8 4 6" xfId="16123"/>
    <cellStyle name="Percent 4 5 8 5" xfId="16124"/>
    <cellStyle name="Percent 4 5 8 5 2" xfId="16125"/>
    <cellStyle name="Percent 4 5 8 5 2 2" xfId="16126"/>
    <cellStyle name="Percent 4 5 8 5 2 3" xfId="16127"/>
    <cellStyle name="Percent 4 5 8 5 3" xfId="16128"/>
    <cellStyle name="Percent 4 5 8 5 3 2" xfId="16129"/>
    <cellStyle name="Percent 4 5 8 5 3 3" xfId="16130"/>
    <cellStyle name="Percent 4 5 8 5 4" xfId="16131"/>
    <cellStyle name="Percent 4 5 8 5 5" xfId="16132"/>
    <cellStyle name="Percent 4 5 8 6" xfId="16133"/>
    <cellStyle name="Percent 4 5 8 6 2" xfId="16134"/>
    <cellStyle name="Percent 4 5 8 6 3" xfId="16135"/>
    <cellStyle name="Percent 4 5 8 7" xfId="16136"/>
    <cellStyle name="Percent 4 5 8 7 2" xfId="16137"/>
    <cellStyle name="Percent 4 5 8 7 3" xfId="16138"/>
    <cellStyle name="Percent 4 5 8 8" xfId="16139"/>
    <cellStyle name="Percent 4 5 8 8 2" xfId="16140"/>
    <cellStyle name="Percent 4 5 8 8 3" xfId="16141"/>
    <cellStyle name="Percent 4 5 8 9" xfId="16142"/>
    <cellStyle name="Percent 4 5 9" xfId="16143"/>
    <cellStyle name="Percent 4 5 9 2" xfId="16144"/>
    <cellStyle name="Percent 4 5 9 2 2" xfId="16145"/>
    <cellStyle name="Percent 4 5 9 2 3" xfId="16146"/>
    <cellStyle name="Percent 4 5 9 3" xfId="16147"/>
    <cellStyle name="Percent 4 5 9 3 2" xfId="16148"/>
    <cellStyle name="Percent 4 5 9 3 3" xfId="16149"/>
    <cellStyle name="Percent 4 5 9 4" xfId="16150"/>
    <cellStyle name="Percent 4 5 9 5" xfId="16151"/>
    <cellStyle name="Percent 4 5 9 6" xfId="16152"/>
    <cellStyle name="Percent 4 5 9 7" xfId="16153"/>
    <cellStyle name="Percent 4 5 9 8" xfId="16154"/>
    <cellStyle name="Percent 4 6" xfId="16155"/>
    <cellStyle name="Percent 4 6 10" xfId="16156"/>
    <cellStyle name="Percent 4 6 10 2" xfId="16157"/>
    <cellStyle name="Percent 4 6 10 2 2" xfId="16158"/>
    <cellStyle name="Percent 4 6 10 2 3" xfId="16159"/>
    <cellStyle name="Percent 4 6 10 3" xfId="16160"/>
    <cellStyle name="Percent 4 6 10 3 2" xfId="16161"/>
    <cellStyle name="Percent 4 6 10 3 3" xfId="16162"/>
    <cellStyle name="Percent 4 6 10 4" xfId="16163"/>
    <cellStyle name="Percent 4 6 10 5" xfId="16164"/>
    <cellStyle name="Percent 4 6 11" xfId="16165"/>
    <cellStyle name="Percent 4 6 11 2" xfId="16166"/>
    <cellStyle name="Percent 4 6 11 2 2" xfId="16167"/>
    <cellStyle name="Percent 4 6 11 2 3" xfId="16168"/>
    <cellStyle name="Percent 4 6 11 3" xfId="16169"/>
    <cellStyle name="Percent 4 6 11 3 2" xfId="16170"/>
    <cellStyle name="Percent 4 6 11 3 3" xfId="16171"/>
    <cellStyle name="Percent 4 6 11 4" xfId="16172"/>
    <cellStyle name="Percent 4 6 11 5" xfId="16173"/>
    <cellStyle name="Percent 4 6 12" xfId="16174"/>
    <cellStyle name="Percent 4 6 12 2" xfId="16175"/>
    <cellStyle name="Percent 4 6 12 2 2" xfId="16176"/>
    <cellStyle name="Percent 4 6 12 2 3" xfId="16177"/>
    <cellStyle name="Percent 4 6 12 3" xfId="16178"/>
    <cellStyle name="Percent 4 6 12 3 2" xfId="16179"/>
    <cellStyle name="Percent 4 6 12 3 3" xfId="16180"/>
    <cellStyle name="Percent 4 6 12 4" xfId="16181"/>
    <cellStyle name="Percent 4 6 12 4 2" xfId="16182"/>
    <cellStyle name="Percent 4 6 12 4 3" xfId="16183"/>
    <cellStyle name="Percent 4 6 12 5" xfId="16184"/>
    <cellStyle name="Percent 4 6 12 6" xfId="16185"/>
    <cellStyle name="Percent 4 6 13" xfId="16186"/>
    <cellStyle name="Percent 4 6 13 2" xfId="16187"/>
    <cellStyle name="Percent 4 6 13 2 2" xfId="16188"/>
    <cellStyle name="Percent 4 6 13 2 3" xfId="16189"/>
    <cellStyle name="Percent 4 6 13 3" xfId="16190"/>
    <cellStyle name="Percent 4 6 13 3 2" xfId="16191"/>
    <cellStyle name="Percent 4 6 13 3 3" xfId="16192"/>
    <cellStyle name="Percent 4 6 13 4" xfId="16193"/>
    <cellStyle name="Percent 4 6 13 5" xfId="16194"/>
    <cellStyle name="Percent 4 6 14" xfId="16195"/>
    <cellStyle name="Percent 4 6 14 2" xfId="16196"/>
    <cellStyle name="Percent 4 6 14 3" xfId="16197"/>
    <cellStyle name="Percent 4 6 15" xfId="16198"/>
    <cellStyle name="Percent 4 6 15 2" xfId="16199"/>
    <cellStyle name="Percent 4 6 15 3" xfId="16200"/>
    <cellStyle name="Percent 4 6 16" xfId="16201"/>
    <cellStyle name="Percent 4 6 16 2" xfId="16202"/>
    <cellStyle name="Percent 4 6 16 3" xfId="16203"/>
    <cellStyle name="Percent 4 6 17" xfId="16204"/>
    <cellStyle name="Percent 4 6 18" xfId="16205"/>
    <cellStyle name="Percent 4 6 19" xfId="16206"/>
    <cellStyle name="Percent 4 6 2" xfId="16207"/>
    <cellStyle name="Percent 4 6 2 10" xfId="16208"/>
    <cellStyle name="Percent 4 6 2 11" xfId="16209"/>
    <cellStyle name="Percent 4 6 2 12" xfId="16210"/>
    <cellStyle name="Percent 4 6 2 13" xfId="16211"/>
    <cellStyle name="Percent 4 6 2 14" xfId="16212"/>
    <cellStyle name="Percent 4 6 2 2" xfId="16213"/>
    <cellStyle name="Percent 4 6 2 2 2" xfId="16214"/>
    <cellStyle name="Percent 4 6 2 2 2 2" xfId="16215"/>
    <cellStyle name="Percent 4 6 2 2 2 3" xfId="16216"/>
    <cellStyle name="Percent 4 6 2 2 3" xfId="16217"/>
    <cellStyle name="Percent 4 6 2 2 3 2" xfId="16218"/>
    <cellStyle name="Percent 4 6 2 2 3 3" xfId="16219"/>
    <cellStyle name="Percent 4 6 2 2 4" xfId="16220"/>
    <cellStyle name="Percent 4 6 2 2 5" xfId="16221"/>
    <cellStyle name="Percent 4 6 2 3" xfId="16222"/>
    <cellStyle name="Percent 4 6 2 3 2" xfId="16223"/>
    <cellStyle name="Percent 4 6 2 3 2 2" xfId="16224"/>
    <cellStyle name="Percent 4 6 2 3 2 3" xfId="16225"/>
    <cellStyle name="Percent 4 6 2 3 3" xfId="16226"/>
    <cellStyle name="Percent 4 6 2 3 3 2" xfId="16227"/>
    <cellStyle name="Percent 4 6 2 3 3 3" xfId="16228"/>
    <cellStyle name="Percent 4 6 2 3 4" xfId="16229"/>
    <cellStyle name="Percent 4 6 2 3 5" xfId="16230"/>
    <cellStyle name="Percent 4 6 2 4" xfId="16231"/>
    <cellStyle name="Percent 4 6 2 4 2" xfId="16232"/>
    <cellStyle name="Percent 4 6 2 4 2 2" xfId="16233"/>
    <cellStyle name="Percent 4 6 2 4 2 3" xfId="16234"/>
    <cellStyle name="Percent 4 6 2 4 3" xfId="16235"/>
    <cellStyle name="Percent 4 6 2 4 3 2" xfId="16236"/>
    <cellStyle name="Percent 4 6 2 4 3 3" xfId="16237"/>
    <cellStyle name="Percent 4 6 2 4 4" xfId="16238"/>
    <cellStyle name="Percent 4 6 2 4 4 2" xfId="16239"/>
    <cellStyle name="Percent 4 6 2 4 4 3" xfId="16240"/>
    <cellStyle name="Percent 4 6 2 4 5" xfId="16241"/>
    <cellStyle name="Percent 4 6 2 4 6" xfId="16242"/>
    <cellStyle name="Percent 4 6 2 5" xfId="16243"/>
    <cellStyle name="Percent 4 6 2 5 2" xfId="16244"/>
    <cellStyle name="Percent 4 6 2 5 2 2" xfId="16245"/>
    <cellStyle name="Percent 4 6 2 5 2 3" xfId="16246"/>
    <cellStyle name="Percent 4 6 2 5 3" xfId="16247"/>
    <cellStyle name="Percent 4 6 2 5 3 2" xfId="16248"/>
    <cellStyle name="Percent 4 6 2 5 3 3" xfId="16249"/>
    <cellStyle name="Percent 4 6 2 5 4" xfId="16250"/>
    <cellStyle name="Percent 4 6 2 5 5" xfId="16251"/>
    <cellStyle name="Percent 4 6 2 6" xfId="16252"/>
    <cellStyle name="Percent 4 6 2 6 2" xfId="16253"/>
    <cellStyle name="Percent 4 6 2 6 3" xfId="16254"/>
    <cellStyle name="Percent 4 6 2 7" xfId="16255"/>
    <cellStyle name="Percent 4 6 2 7 2" xfId="16256"/>
    <cellStyle name="Percent 4 6 2 7 3" xfId="16257"/>
    <cellStyle name="Percent 4 6 2 8" xfId="16258"/>
    <cellStyle name="Percent 4 6 2 8 2" xfId="16259"/>
    <cellStyle name="Percent 4 6 2 8 3" xfId="16260"/>
    <cellStyle name="Percent 4 6 2 9" xfId="16261"/>
    <cellStyle name="Percent 4 6 20" xfId="16262"/>
    <cellStyle name="Percent 4 6 21" xfId="16263"/>
    <cellStyle name="Percent 4 6 22" xfId="16264"/>
    <cellStyle name="Percent 4 6 3" xfId="16265"/>
    <cellStyle name="Percent 4 6 3 10" xfId="16266"/>
    <cellStyle name="Percent 4 6 3 11" xfId="16267"/>
    <cellStyle name="Percent 4 6 3 12" xfId="16268"/>
    <cellStyle name="Percent 4 6 3 13" xfId="16269"/>
    <cellStyle name="Percent 4 6 3 14" xfId="16270"/>
    <cellStyle name="Percent 4 6 3 2" xfId="16271"/>
    <cellStyle name="Percent 4 6 3 2 2" xfId="16272"/>
    <cellStyle name="Percent 4 6 3 2 2 2" xfId="16273"/>
    <cellStyle name="Percent 4 6 3 2 2 3" xfId="16274"/>
    <cellStyle name="Percent 4 6 3 2 3" xfId="16275"/>
    <cellStyle name="Percent 4 6 3 2 3 2" xfId="16276"/>
    <cellStyle name="Percent 4 6 3 2 3 3" xfId="16277"/>
    <cellStyle name="Percent 4 6 3 2 4" xfId="16278"/>
    <cellStyle name="Percent 4 6 3 2 5" xfId="16279"/>
    <cellStyle name="Percent 4 6 3 3" xfId="16280"/>
    <cellStyle name="Percent 4 6 3 3 2" xfId="16281"/>
    <cellStyle name="Percent 4 6 3 3 2 2" xfId="16282"/>
    <cellStyle name="Percent 4 6 3 3 2 3" xfId="16283"/>
    <cellStyle name="Percent 4 6 3 3 3" xfId="16284"/>
    <cellStyle name="Percent 4 6 3 3 3 2" xfId="16285"/>
    <cellStyle name="Percent 4 6 3 3 3 3" xfId="16286"/>
    <cellStyle name="Percent 4 6 3 3 4" xfId="16287"/>
    <cellStyle name="Percent 4 6 3 3 5" xfId="16288"/>
    <cellStyle name="Percent 4 6 3 4" xfId="16289"/>
    <cellStyle name="Percent 4 6 3 4 2" xfId="16290"/>
    <cellStyle name="Percent 4 6 3 4 2 2" xfId="16291"/>
    <cellStyle name="Percent 4 6 3 4 2 3" xfId="16292"/>
    <cellStyle name="Percent 4 6 3 4 3" xfId="16293"/>
    <cellStyle name="Percent 4 6 3 4 3 2" xfId="16294"/>
    <cellStyle name="Percent 4 6 3 4 3 3" xfId="16295"/>
    <cellStyle name="Percent 4 6 3 4 4" xfId="16296"/>
    <cellStyle name="Percent 4 6 3 4 4 2" xfId="16297"/>
    <cellStyle name="Percent 4 6 3 4 4 3" xfId="16298"/>
    <cellStyle name="Percent 4 6 3 4 5" xfId="16299"/>
    <cellStyle name="Percent 4 6 3 4 6" xfId="16300"/>
    <cellStyle name="Percent 4 6 3 5" xfId="16301"/>
    <cellStyle name="Percent 4 6 3 5 2" xfId="16302"/>
    <cellStyle name="Percent 4 6 3 5 2 2" xfId="16303"/>
    <cellStyle name="Percent 4 6 3 5 2 3" xfId="16304"/>
    <cellStyle name="Percent 4 6 3 5 3" xfId="16305"/>
    <cellStyle name="Percent 4 6 3 5 3 2" xfId="16306"/>
    <cellStyle name="Percent 4 6 3 5 3 3" xfId="16307"/>
    <cellStyle name="Percent 4 6 3 5 4" xfId="16308"/>
    <cellStyle name="Percent 4 6 3 5 5" xfId="16309"/>
    <cellStyle name="Percent 4 6 3 6" xfId="16310"/>
    <cellStyle name="Percent 4 6 3 6 2" xfId="16311"/>
    <cellStyle name="Percent 4 6 3 6 3" xfId="16312"/>
    <cellStyle name="Percent 4 6 3 7" xfId="16313"/>
    <cellStyle name="Percent 4 6 3 7 2" xfId="16314"/>
    <cellStyle name="Percent 4 6 3 7 3" xfId="16315"/>
    <cellStyle name="Percent 4 6 3 8" xfId="16316"/>
    <cellStyle name="Percent 4 6 3 8 2" xfId="16317"/>
    <cellStyle name="Percent 4 6 3 8 3" xfId="16318"/>
    <cellStyle name="Percent 4 6 3 9" xfId="16319"/>
    <cellStyle name="Percent 4 6 4" xfId="16320"/>
    <cellStyle name="Percent 4 6 4 10" xfId="16321"/>
    <cellStyle name="Percent 4 6 4 11" xfId="16322"/>
    <cellStyle name="Percent 4 6 4 12" xfId="16323"/>
    <cellStyle name="Percent 4 6 4 13" xfId="16324"/>
    <cellStyle name="Percent 4 6 4 14" xfId="16325"/>
    <cellStyle name="Percent 4 6 4 2" xfId="16326"/>
    <cellStyle name="Percent 4 6 4 2 2" xfId="16327"/>
    <cellStyle name="Percent 4 6 4 2 2 2" xfId="16328"/>
    <cellStyle name="Percent 4 6 4 2 2 3" xfId="16329"/>
    <cellStyle name="Percent 4 6 4 2 3" xfId="16330"/>
    <cellStyle name="Percent 4 6 4 2 3 2" xfId="16331"/>
    <cellStyle name="Percent 4 6 4 2 3 3" xfId="16332"/>
    <cellStyle name="Percent 4 6 4 2 4" xfId="16333"/>
    <cellStyle name="Percent 4 6 4 2 5" xfId="16334"/>
    <cellStyle name="Percent 4 6 4 3" xfId="16335"/>
    <cellStyle name="Percent 4 6 4 3 2" xfId="16336"/>
    <cellStyle name="Percent 4 6 4 3 2 2" xfId="16337"/>
    <cellStyle name="Percent 4 6 4 3 2 3" xfId="16338"/>
    <cellStyle name="Percent 4 6 4 3 3" xfId="16339"/>
    <cellStyle name="Percent 4 6 4 3 3 2" xfId="16340"/>
    <cellStyle name="Percent 4 6 4 3 3 3" xfId="16341"/>
    <cellStyle name="Percent 4 6 4 3 4" xfId="16342"/>
    <cellStyle name="Percent 4 6 4 3 5" xfId="16343"/>
    <cellStyle name="Percent 4 6 4 4" xfId="16344"/>
    <cellStyle name="Percent 4 6 4 4 2" xfId="16345"/>
    <cellStyle name="Percent 4 6 4 4 2 2" xfId="16346"/>
    <cellStyle name="Percent 4 6 4 4 2 3" xfId="16347"/>
    <cellStyle name="Percent 4 6 4 4 3" xfId="16348"/>
    <cellStyle name="Percent 4 6 4 4 3 2" xfId="16349"/>
    <cellStyle name="Percent 4 6 4 4 3 3" xfId="16350"/>
    <cellStyle name="Percent 4 6 4 4 4" xfId="16351"/>
    <cellStyle name="Percent 4 6 4 4 4 2" xfId="16352"/>
    <cellStyle name="Percent 4 6 4 4 4 3" xfId="16353"/>
    <cellStyle name="Percent 4 6 4 4 5" xfId="16354"/>
    <cellStyle name="Percent 4 6 4 4 6" xfId="16355"/>
    <cellStyle name="Percent 4 6 4 5" xfId="16356"/>
    <cellStyle name="Percent 4 6 4 5 2" xfId="16357"/>
    <cellStyle name="Percent 4 6 4 5 2 2" xfId="16358"/>
    <cellStyle name="Percent 4 6 4 5 2 3" xfId="16359"/>
    <cellStyle name="Percent 4 6 4 5 3" xfId="16360"/>
    <cellStyle name="Percent 4 6 4 5 3 2" xfId="16361"/>
    <cellStyle name="Percent 4 6 4 5 3 3" xfId="16362"/>
    <cellStyle name="Percent 4 6 4 5 4" xfId="16363"/>
    <cellStyle name="Percent 4 6 4 5 5" xfId="16364"/>
    <cellStyle name="Percent 4 6 4 6" xfId="16365"/>
    <cellStyle name="Percent 4 6 4 6 2" xfId="16366"/>
    <cellStyle name="Percent 4 6 4 6 3" xfId="16367"/>
    <cellStyle name="Percent 4 6 4 7" xfId="16368"/>
    <cellStyle name="Percent 4 6 4 7 2" xfId="16369"/>
    <cellStyle name="Percent 4 6 4 7 3" xfId="16370"/>
    <cellStyle name="Percent 4 6 4 8" xfId="16371"/>
    <cellStyle name="Percent 4 6 4 8 2" xfId="16372"/>
    <cellStyle name="Percent 4 6 4 8 3" xfId="16373"/>
    <cellStyle name="Percent 4 6 4 9" xfId="16374"/>
    <cellStyle name="Percent 4 6 5" xfId="16375"/>
    <cellStyle name="Percent 4 6 5 10" xfId="16376"/>
    <cellStyle name="Percent 4 6 5 11" xfId="16377"/>
    <cellStyle name="Percent 4 6 5 12" xfId="16378"/>
    <cellStyle name="Percent 4 6 5 13" xfId="16379"/>
    <cellStyle name="Percent 4 6 5 14" xfId="16380"/>
    <cellStyle name="Percent 4 6 5 2" xfId="16381"/>
    <cellStyle name="Percent 4 6 5 2 2" xfId="16382"/>
    <cellStyle name="Percent 4 6 5 2 2 2" xfId="16383"/>
    <cellStyle name="Percent 4 6 5 2 2 3" xfId="16384"/>
    <cellStyle name="Percent 4 6 5 2 3" xfId="16385"/>
    <cellStyle name="Percent 4 6 5 2 3 2" xfId="16386"/>
    <cellStyle name="Percent 4 6 5 2 3 3" xfId="16387"/>
    <cellStyle name="Percent 4 6 5 2 4" xfId="16388"/>
    <cellStyle name="Percent 4 6 5 2 5" xfId="16389"/>
    <cellStyle name="Percent 4 6 5 3" xfId="16390"/>
    <cellStyle name="Percent 4 6 5 3 2" xfId="16391"/>
    <cellStyle name="Percent 4 6 5 3 2 2" xfId="16392"/>
    <cellStyle name="Percent 4 6 5 3 2 3" xfId="16393"/>
    <cellStyle name="Percent 4 6 5 3 3" xfId="16394"/>
    <cellStyle name="Percent 4 6 5 3 3 2" xfId="16395"/>
    <cellStyle name="Percent 4 6 5 3 3 3" xfId="16396"/>
    <cellStyle name="Percent 4 6 5 3 4" xfId="16397"/>
    <cellStyle name="Percent 4 6 5 3 5" xfId="16398"/>
    <cellStyle name="Percent 4 6 5 4" xfId="16399"/>
    <cellStyle name="Percent 4 6 5 4 2" xfId="16400"/>
    <cellStyle name="Percent 4 6 5 4 2 2" xfId="16401"/>
    <cellStyle name="Percent 4 6 5 4 2 3" xfId="16402"/>
    <cellStyle name="Percent 4 6 5 4 3" xfId="16403"/>
    <cellStyle name="Percent 4 6 5 4 3 2" xfId="16404"/>
    <cellStyle name="Percent 4 6 5 4 3 3" xfId="16405"/>
    <cellStyle name="Percent 4 6 5 4 4" xfId="16406"/>
    <cellStyle name="Percent 4 6 5 4 4 2" xfId="16407"/>
    <cellStyle name="Percent 4 6 5 4 4 3" xfId="16408"/>
    <cellStyle name="Percent 4 6 5 4 5" xfId="16409"/>
    <cellStyle name="Percent 4 6 5 4 6" xfId="16410"/>
    <cellStyle name="Percent 4 6 5 5" xfId="16411"/>
    <cellStyle name="Percent 4 6 5 5 2" xfId="16412"/>
    <cellStyle name="Percent 4 6 5 5 2 2" xfId="16413"/>
    <cellStyle name="Percent 4 6 5 5 2 3" xfId="16414"/>
    <cellStyle name="Percent 4 6 5 5 3" xfId="16415"/>
    <cellStyle name="Percent 4 6 5 5 3 2" xfId="16416"/>
    <cellStyle name="Percent 4 6 5 5 3 3" xfId="16417"/>
    <cellStyle name="Percent 4 6 5 5 4" xfId="16418"/>
    <cellStyle name="Percent 4 6 5 5 5" xfId="16419"/>
    <cellStyle name="Percent 4 6 5 6" xfId="16420"/>
    <cellStyle name="Percent 4 6 5 6 2" xfId="16421"/>
    <cellStyle name="Percent 4 6 5 6 3" xfId="16422"/>
    <cellStyle name="Percent 4 6 5 7" xfId="16423"/>
    <cellStyle name="Percent 4 6 5 7 2" xfId="16424"/>
    <cellStyle name="Percent 4 6 5 7 3" xfId="16425"/>
    <cellStyle name="Percent 4 6 5 8" xfId="16426"/>
    <cellStyle name="Percent 4 6 5 8 2" xfId="16427"/>
    <cellStyle name="Percent 4 6 5 8 3" xfId="16428"/>
    <cellStyle name="Percent 4 6 5 9" xfId="16429"/>
    <cellStyle name="Percent 4 6 6" xfId="16430"/>
    <cellStyle name="Percent 4 6 6 10" xfId="16431"/>
    <cellStyle name="Percent 4 6 6 11" xfId="16432"/>
    <cellStyle name="Percent 4 6 6 12" xfId="16433"/>
    <cellStyle name="Percent 4 6 6 13" xfId="16434"/>
    <cellStyle name="Percent 4 6 6 14" xfId="16435"/>
    <cellStyle name="Percent 4 6 6 2" xfId="16436"/>
    <cellStyle name="Percent 4 6 6 2 2" xfId="16437"/>
    <cellStyle name="Percent 4 6 6 2 2 2" xfId="16438"/>
    <cellStyle name="Percent 4 6 6 2 2 3" xfId="16439"/>
    <cellStyle name="Percent 4 6 6 2 3" xfId="16440"/>
    <cellStyle name="Percent 4 6 6 2 3 2" xfId="16441"/>
    <cellStyle name="Percent 4 6 6 2 3 3" xfId="16442"/>
    <cellStyle name="Percent 4 6 6 2 4" xfId="16443"/>
    <cellStyle name="Percent 4 6 6 2 5" xfId="16444"/>
    <cellStyle name="Percent 4 6 6 3" xfId="16445"/>
    <cellStyle name="Percent 4 6 6 3 2" xfId="16446"/>
    <cellStyle name="Percent 4 6 6 3 2 2" xfId="16447"/>
    <cellStyle name="Percent 4 6 6 3 2 3" xfId="16448"/>
    <cellStyle name="Percent 4 6 6 3 3" xfId="16449"/>
    <cellStyle name="Percent 4 6 6 3 3 2" xfId="16450"/>
    <cellStyle name="Percent 4 6 6 3 3 3" xfId="16451"/>
    <cellStyle name="Percent 4 6 6 3 4" xfId="16452"/>
    <cellStyle name="Percent 4 6 6 3 5" xfId="16453"/>
    <cellStyle name="Percent 4 6 6 4" xfId="16454"/>
    <cellStyle name="Percent 4 6 6 4 2" xfId="16455"/>
    <cellStyle name="Percent 4 6 6 4 2 2" xfId="16456"/>
    <cellStyle name="Percent 4 6 6 4 2 3" xfId="16457"/>
    <cellStyle name="Percent 4 6 6 4 3" xfId="16458"/>
    <cellStyle name="Percent 4 6 6 4 3 2" xfId="16459"/>
    <cellStyle name="Percent 4 6 6 4 3 3" xfId="16460"/>
    <cellStyle name="Percent 4 6 6 4 4" xfId="16461"/>
    <cellStyle name="Percent 4 6 6 4 4 2" xfId="16462"/>
    <cellStyle name="Percent 4 6 6 4 4 3" xfId="16463"/>
    <cellStyle name="Percent 4 6 6 4 5" xfId="16464"/>
    <cellStyle name="Percent 4 6 6 4 6" xfId="16465"/>
    <cellStyle name="Percent 4 6 6 5" xfId="16466"/>
    <cellStyle name="Percent 4 6 6 5 2" xfId="16467"/>
    <cellStyle name="Percent 4 6 6 5 2 2" xfId="16468"/>
    <cellStyle name="Percent 4 6 6 5 2 3" xfId="16469"/>
    <cellStyle name="Percent 4 6 6 5 3" xfId="16470"/>
    <cellStyle name="Percent 4 6 6 5 3 2" xfId="16471"/>
    <cellStyle name="Percent 4 6 6 5 3 3" xfId="16472"/>
    <cellStyle name="Percent 4 6 6 5 4" xfId="16473"/>
    <cellStyle name="Percent 4 6 6 5 5" xfId="16474"/>
    <cellStyle name="Percent 4 6 6 6" xfId="16475"/>
    <cellStyle name="Percent 4 6 6 6 2" xfId="16476"/>
    <cellStyle name="Percent 4 6 6 6 3" xfId="16477"/>
    <cellStyle name="Percent 4 6 6 7" xfId="16478"/>
    <cellStyle name="Percent 4 6 6 7 2" xfId="16479"/>
    <cellStyle name="Percent 4 6 6 7 3" xfId="16480"/>
    <cellStyle name="Percent 4 6 6 8" xfId="16481"/>
    <cellStyle name="Percent 4 6 6 8 2" xfId="16482"/>
    <cellStyle name="Percent 4 6 6 8 3" xfId="16483"/>
    <cellStyle name="Percent 4 6 6 9" xfId="16484"/>
    <cellStyle name="Percent 4 6 7" xfId="16485"/>
    <cellStyle name="Percent 4 6 7 10" xfId="16486"/>
    <cellStyle name="Percent 4 6 7 11" xfId="16487"/>
    <cellStyle name="Percent 4 6 7 12" xfId="16488"/>
    <cellStyle name="Percent 4 6 7 13" xfId="16489"/>
    <cellStyle name="Percent 4 6 7 14" xfId="16490"/>
    <cellStyle name="Percent 4 6 7 2" xfId="16491"/>
    <cellStyle name="Percent 4 6 7 2 2" xfId="16492"/>
    <cellStyle name="Percent 4 6 7 2 2 2" xfId="16493"/>
    <cellStyle name="Percent 4 6 7 2 2 3" xfId="16494"/>
    <cellStyle name="Percent 4 6 7 2 3" xfId="16495"/>
    <cellStyle name="Percent 4 6 7 2 3 2" xfId="16496"/>
    <cellStyle name="Percent 4 6 7 2 3 3" xfId="16497"/>
    <cellStyle name="Percent 4 6 7 2 4" xfId="16498"/>
    <cellStyle name="Percent 4 6 7 2 5" xfId="16499"/>
    <cellStyle name="Percent 4 6 7 3" xfId="16500"/>
    <cellStyle name="Percent 4 6 7 3 2" xfId="16501"/>
    <cellStyle name="Percent 4 6 7 3 2 2" xfId="16502"/>
    <cellStyle name="Percent 4 6 7 3 2 3" xfId="16503"/>
    <cellStyle name="Percent 4 6 7 3 3" xfId="16504"/>
    <cellStyle name="Percent 4 6 7 3 3 2" xfId="16505"/>
    <cellStyle name="Percent 4 6 7 3 3 3" xfId="16506"/>
    <cellStyle name="Percent 4 6 7 3 4" xfId="16507"/>
    <cellStyle name="Percent 4 6 7 3 5" xfId="16508"/>
    <cellStyle name="Percent 4 6 7 4" xfId="16509"/>
    <cellStyle name="Percent 4 6 7 4 2" xfId="16510"/>
    <cellStyle name="Percent 4 6 7 4 2 2" xfId="16511"/>
    <cellStyle name="Percent 4 6 7 4 2 3" xfId="16512"/>
    <cellStyle name="Percent 4 6 7 4 3" xfId="16513"/>
    <cellStyle name="Percent 4 6 7 4 3 2" xfId="16514"/>
    <cellStyle name="Percent 4 6 7 4 3 3" xfId="16515"/>
    <cellStyle name="Percent 4 6 7 4 4" xfId="16516"/>
    <cellStyle name="Percent 4 6 7 4 4 2" xfId="16517"/>
    <cellStyle name="Percent 4 6 7 4 4 3" xfId="16518"/>
    <cellStyle name="Percent 4 6 7 4 5" xfId="16519"/>
    <cellStyle name="Percent 4 6 7 4 6" xfId="16520"/>
    <cellStyle name="Percent 4 6 7 5" xfId="16521"/>
    <cellStyle name="Percent 4 6 7 5 2" xfId="16522"/>
    <cellStyle name="Percent 4 6 7 5 2 2" xfId="16523"/>
    <cellStyle name="Percent 4 6 7 5 2 3" xfId="16524"/>
    <cellStyle name="Percent 4 6 7 5 3" xfId="16525"/>
    <cellStyle name="Percent 4 6 7 5 3 2" xfId="16526"/>
    <cellStyle name="Percent 4 6 7 5 3 3" xfId="16527"/>
    <cellStyle name="Percent 4 6 7 5 4" xfId="16528"/>
    <cellStyle name="Percent 4 6 7 5 5" xfId="16529"/>
    <cellStyle name="Percent 4 6 7 6" xfId="16530"/>
    <cellStyle name="Percent 4 6 7 6 2" xfId="16531"/>
    <cellStyle name="Percent 4 6 7 6 3" xfId="16532"/>
    <cellStyle name="Percent 4 6 7 7" xfId="16533"/>
    <cellStyle name="Percent 4 6 7 7 2" xfId="16534"/>
    <cellStyle name="Percent 4 6 7 7 3" xfId="16535"/>
    <cellStyle name="Percent 4 6 7 8" xfId="16536"/>
    <cellStyle name="Percent 4 6 7 8 2" xfId="16537"/>
    <cellStyle name="Percent 4 6 7 8 3" xfId="16538"/>
    <cellStyle name="Percent 4 6 7 9" xfId="16539"/>
    <cellStyle name="Percent 4 6 8" xfId="16540"/>
    <cellStyle name="Percent 4 6 8 10" xfId="16541"/>
    <cellStyle name="Percent 4 6 8 11" xfId="16542"/>
    <cellStyle name="Percent 4 6 8 12" xfId="16543"/>
    <cellStyle name="Percent 4 6 8 13" xfId="16544"/>
    <cellStyle name="Percent 4 6 8 14" xfId="16545"/>
    <cellStyle name="Percent 4 6 8 2" xfId="16546"/>
    <cellStyle name="Percent 4 6 8 2 2" xfId="16547"/>
    <cellStyle name="Percent 4 6 8 2 2 2" xfId="16548"/>
    <cellStyle name="Percent 4 6 8 2 2 3" xfId="16549"/>
    <cellStyle name="Percent 4 6 8 2 3" xfId="16550"/>
    <cellStyle name="Percent 4 6 8 2 3 2" xfId="16551"/>
    <cellStyle name="Percent 4 6 8 2 3 3" xfId="16552"/>
    <cellStyle name="Percent 4 6 8 2 4" xfId="16553"/>
    <cellStyle name="Percent 4 6 8 2 5" xfId="16554"/>
    <cellStyle name="Percent 4 6 8 3" xfId="16555"/>
    <cellStyle name="Percent 4 6 8 3 2" xfId="16556"/>
    <cellStyle name="Percent 4 6 8 3 2 2" xfId="16557"/>
    <cellStyle name="Percent 4 6 8 3 2 3" xfId="16558"/>
    <cellStyle name="Percent 4 6 8 3 3" xfId="16559"/>
    <cellStyle name="Percent 4 6 8 3 3 2" xfId="16560"/>
    <cellStyle name="Percent 4 6 8 3 3 3" xfId="16561"/>
    <cellStyle name="Percent 4 6 8 3 4" xfId="16562"/>
    <cellStyle name="Percent 4 6 8 3 5" xfId="16563"/>
    <cellStyle name="Percent 4 6 8 4" xfId="16564"/>
    <cellStyle name="Percent 4 6 8 4 2" xfId="16565"/>
    <cellStyle name="Percent 4 6 8 4 2 2" xfId="16566"/>
    <cellStyle name="Percent 4 6 8 4 2 3" xfId="16567"/>
    <cellStyle name="Percent 4 6 8 4 3" xfId="16568"/>
    <cellStyle name="Percent 4 6 8 4 3 2" xfId="16569"/>
    <cellStyle name="Percent 4 6 8 4 3 3" xfId="16570"/>
    <cellStyle name="Percent 4 6 8 4 4" xfId="16571"/>
    <cellStyle name="Percent 4 6 8 4 4 2" xfId="16572"/>
    <cellStyle name="Percent 4 6 8 4 4 3" xfId="16573"/>
    <cellStyle name="Percent 4 6 8 4 5" xfId="16574"/>
    <cellStyle name="Percent 4 6 8 4 6" xfId="16575"/>
    <cellStyle name="Percent 4 6 8 5" xfId="16576"/>
    <cellStyle name="Percent 4 6 8 5 2" xfId="16577"/>
    <cellStyle name="Percent 4 6 8 5 2 2" xfId="16578"/>
    <cellStyle name="Percent 4 6 8 5 2 3" xfId="16579"/>
    <cellStyle name="Percent 4 6 8 5 3" xfId="16580"/>
    <cellStyle name="Percent 4 6 8 5 3 2" xfId="16581"/>
    <cellStyle name="Percent 4 6 8 5 3 3" xfId="16582"/>
    <cellStyle name="Percent 4 6 8 5 4" xfId="16583"/>
    <cellStyle name="Percent 4 6 8 5 5" xfId="16584"/>
    <cellStyle name="Percent 4 6 8 6" xfId="16585"/>
    <cellStyle name="Percent 4 6 8 6 2" xfId="16586"/>
    <cellStyle name="Percent 4 6 8 6 3" xfId="16587"/>
    <cellStyle name="Percent 4 6 8 7" xfId="16588"/>
    <cellStyle name="Percent 4 6 8 7 2" xfId="16589"/>
    <cellStyle name="Percent 4 6 8 7 3" xfId="16590"/>
    <cellStyle name="Percent 4 6 8 8" xfId="16591"/>
    <cellStyle name="Percent 4 6 8 8 2" xfId="16592"/>
    <cellStyle name="Percent 4 6 8 8 3" xfId="16593"/>
    <cellStyle name="Percent 4 6 8 9" xfId="16594"/>
    <cellStyle name="Percent 4 6 9" xfId="16595"/>
    <cellStyle name="Percent 4 6 9 2" xfId="16596"/>
    <cellStyle name="Percent 4 6 9 2 2" xfId="16597"/>
    <cellStyle name="Percent 4 6 9 2 3" xfId="16598"/>
    <cellStyle name="Percent 4 6 9 3" xfId="16599"/>
    <cellStyle name="Percent 4 6 9 3 2" xfId="16600"/>
    <cellStyle name="Percent 4 6 9 3 3" xfId="16601"/>
    <cellStyle name="Percent 4 6 9 4" xfId="16602"/>
    <cellStyle name="Percent 4 6 9 5" xfId="16603"/>
    <cellStyle name="Percent 4 6 9 6" xfId="16604"/>
    <cellStyle name="Percent 4 7" xfId="16605"/>
    <cellStyle name="Percent 4 7 10" xfId="16606"/>
    <cellStyle name="Percent 4 7 11" xfId="16607"/>
    <cellStyle name="Percent 4 7 12" xfId="16608"/>
    <cellStyle name="Percent 4 7 13" xfId="16609"/>
    <cellStyle name="Percent 4 7 14" xfId="16610"/>
    <cellStyle name="Percent 4 7 15" xfId="16611"/>
    <cellStyle name="Percent 4 7 2" xfId="16612"/>
    <cellStyle name="Percent 4 7 2 2" xfId="16613"/>
    <cellStyle name="Percent 4 7 2 2 2" xfId="16614"/>
    <cellStyle name="Percent 4 7 2 2 3" xfId="16615"/>
    <cellStyle name="Percent 4 7 2 3" xfId="16616"/>
    <cellStyle name="Percent 4 7 2 3 2" xfId="16617"/>
    <cellStyle name="Percent 4 7 2 3 3" xfId="16618"/>
    <cellStyle name="Percent 4 7 2 4" xfId="16619"/>
    <cellStyle name="Percent 4 7 2 5" xfId="16620"/>
    <cellStyle name="Percent 4 7 2 6" xfId="16621"/>
    <cellStyle name="Percent 4 7 3" xfId="16622"/>
    <cellStyle name="Percent 4 7 3 2" xfId="16623"/>
    <cellStyle name="Percent 4 7 3 2 2" xfId="16624"/>
    <cellStyle name="Percent 4 7 3 2 3" xfId="16625"/>
    <cellStyle name="Percent 4 7 3 3" xfId="16626"/>
    <cellStyle name="Percent 4 7 3 3 2" xfId="16627"/>
    <cellStyle name="Percent 4 7 3 3 3" xfId="16628"/>
    <cellStyle name="Percent 4 7 3 4" xfId="16629"/>
    <cellStyle name="Percent 4 7 3 5" xfId="16630"/>
    <cellStyle name="Percent 4 7 4" xfId="16631"/>
    <cellStyle name="Percent 4 7 4 2" xfId="16632"/>
    <cellStyle name="Percent 4 7 4 2 2" xfId="16633"/>
    <cellStyle name="Percent 4 7 4 2 3" xfId="16634"/>
    <cellStyle name="Percent 4 7 4 3" xfId="16635"/>
    <cellStyle name="Percent 4 7 4 3 2" xfId="16636"/>
    <cellStyle name="Percent 4 7 4 3 3" xfId="16637"/>
    <cellStyle name="Percent 4 7 4 4" xfId="16638"/>
    <cellStyle name="Percent 4 7 4 5" xfId="16639"/>
    <cellStyle name="Percent 4 7 5" xfId="16640"/>
    <cellStyle name="Percent 4 7 5 2" xfId="16641"/>
    <cellStyle name="Percent 4 7 5 2 2" xfId="16642"/>
    <cellStyle name="Percent 4 7 5 2 3" xfId="16643"/>
    <cellStyle name="Percent 4 7 5 3" xfId="16644"/>
    <cellStyle name="Percent 4 7 5 3 2" xfId="16645"/>
    <cellStyle name="Percent 4 7 5 3 3" xfId="16646"/>
    <cellStyle name="Percent 4 7 5 4" xfId="16647"/>
    <cellStyle name="Percent 4 7 5 4 2" xfId="16648"/>
    <cellStyle name="Percent 4 7 5 4 3" xfId="16649"/>
    <cellStyle name="Percent 4 7 5 5" xfId="16650"/>
    <cellStyle name="Percent 4 7 5 6" xfId="16651"/>
    <cellStyle name="Percent 4 7 6" xfId="16652"/>
    <cellStyle name="Percent 4 7 6 2" xfId="16653"/>
    <cellStyle name="Percent 4 7 6 2 2" xfId="16654"/>
    <cellStyle name="Percent 4 7 6 2 3" xfId="16655"/>
    <cellStyle name="Percent 4 7 6 3" xfId="16656"/>
    <cellStyle name="Percent 4 7 6 3 2" xfId="16657"/>
    <cellStyle name="Percent 4 7 6 3 3" xfId="16658"/>
    <cellStyle name="Percent 4 7 6 4" xfId="16659"/>
    <cellStyle name="Percent 4 7 6 5" xfId="16660"/>
    <cellStyle name="Percent 4 7 7" xfId="16661"/>
    <cellStyle name="Percent 4 7 7 2" xfId="16662"/>
    <cellStyle name="Percent 4 7 7 3" xfId="16663"/>
    <cellStyle name="Percent 4 7 8" xfId="16664"/>
    <cellStyle name="Percent 4 7 8 2" xfId="16665"/>
    <cellStyle name="Percent 4 7 8 3" xfId="16666"/>
    <cellStyle name="Percent 4 7 9" xfId="16667"/>
    <cellStyle name="Percent 4 7 9 2" xfId="16668"/>
    <cellStyle name="Percent 4 7 9 3" xfId="16669"/>
    <cellStyle name="Percent 4 8" xfId="16670"/>
    <cellStyle name="Percent 4 8 10" xfId="16671"/>
    <cellStyle name="Percent 4 8 11" xfId="16672"/>
    <cellStyle name="Percent 4 8 12" xfId="16673"/>
    <cellStyle name="Percent 4 8 13" xfId="16674"/>
    <cellStyle name="Percent 4 8 14" xfId="16675"/>
    <cellStyle name="Percent 4 8 15" xfId="16676"/>
    <cellStyle name="Percent 4 8 2" xfId="16677"/>
    <cellStyle name="Percent 4 8 2 2" xfId="16678"/>
    <cellStyle name="Percent 4 8 2 2 2" xfId="16679"/>
    <cellStyle name="Percent 4 8 2 2 3" xfId="16680"/>
    <cellStyle name="Percent 4 8 2 3" xfId="16681"/>
    <cellStyle name="Percent 4 8 2 3 2" xfId="16682"/>
    <cellStyle name="Percent 4 8 2 3 3" xfId="16683"/>
    <cellStyle name="Percent 4 8 2 4" xfId="16684"/>
    <cellStyle name="Percent 4 8 2 5" xfId="16685"/>
    <cellStyle name="Percent 4 8 2 6" xfId="16686"/>
    <cellStyle name="Percent 4 8 3" xfId="16687"/>
    <cellStyle name="Percent 4 8 3 2" xfId="16688"/>
    <cellStyle name="Percent 4 8 3 2 2" xfId="16689"/>
    <cellStyle name="Percent 4 8 3 2 3" xfId="16690"/>
    <cellStyle name="Percent 4 8 3 3" xfId="16691"/>
    <cellStyle name="Percent 4 8 3 3 2" xfId="16692"/>
    <cellStyle name="Percent 4 8 3 3 3" xfId="16693"/>
    <cellStyle name="Percent 4 8 3 4" xfId="16694"/>
    <cellStyle name="Percent 4 8 3 5" xfId="16695"/>
    <cellStyle name="Percent 4 8 4" xfId="16696"/>
    <cellStyle name="Percent 4 8 4 2" xfId="16697"/>
    <cellStyle name="Percent 4 8 4 2 2" xfId="16698"/>
    <cellStyle name="Percent 4 8 4 2 3" xfId="16699"/>
    <cellStyle name="Percent 4 8 4 3" xfId="16700"/>
    <cellStyle name="Percent 4 8 4 3 2" xfId="16701"/>
    <cellStyle name="Percent 4 8 4 3 3" xfId="16702"/>
    <cellStyle name="Percent 4 8 4 4" xfId="16703"/>
    <cellStyle name="Percent 4 8 4 5" xfId="16704"/>
    <cellStyle name="Percent 4 8 5" xfId="16705"/>
    <cellStyle name="Percent 4 8 5 2" xfId="16706"/>
    <cellStyle name="Percent 4 8 5 2 2" xfId="16707"/>
    <cellStyle name="Percent 4 8 5 2 3" xfId="16708"/>
    <cellStyle name="Percent 4 8 5 3" xfId="16709"/>
    <cellStyle name="Percent 4 8 5 3 2" xfId="16710"/>
    <cellStyle name="Percent 4 8 5 3 3" xfId="16711"/>
    <cellStyle name="Percent 4 8 5 4" xfId="16712"/>
    <cellStyle name="Percent 4 8 5 4 2" xfId="16713"/>
    <cellStyle name="Percent 4 8 5 4 3" xfId="16714"/>
    <cellStyle name="Percent 4 8 5 5" xfId="16715"/>
    <cellStyle name="Percent 4 8 5 6" xfId="16716"/>
    <cellStyle name="Percent 4 8 6" xfId="16717"/>
    <cellStyle name="Percent 4 8 6 2" xfId="16718"/>
    <cellStyle name="Percent 4 8 6 2 2" xfId="16719"/>
    <cellStyle name="Percent 4 8 6 2 3" xfId="16720"/>
    <cellStyle name="Percent 4 8 6 3" xfId="16721"/>
    <cellStyle name="Percent 4 8 6 3 2" xfId="16722"/>
    <cellStyle name="Percent 4 8 6 3 3" xfId="16723"/>
    <cellStyle name="Percent 4 8 6 4" xfId="16724"/>
    <cellStyle name="Percent 4 8 6 5" xfId="16725"/>
    <cellStyle name="Percent 4 8 7" xfId="16726"/>
    <cellStyle name="Percent 4 8 7 2" xfId="16727"/>
    <cellStyle name="Percent 4 8 7 3" xfId="16728"/>
    <cellStyle name="Percent 4 8 8" xfId="16729"/>
    <cellStyle name="Percent 4 8 8 2" xfId="16730"/>
    <cellStyle name="Percent 4 8 8 3" xfId="16731"/>
    <cellStyle name="Percent 4 8 9" xfId="16732"/>
    <cellStyle name="Percent 4 8 9 2" xfId="16733"/>
    <cellStyle name="Percent 4 8 9 3" xfId="16734"/>
    <cellStyle name="Percent 4 9" xfId="16735"/>
    <cellStyle name="Percent 4 9 10" xfId="16736"/>
    <cellStyle name="Percent 4 9 11" xfId="16737"/>
    <cellStyle name="Percent 4 9 12" xfId="16738"/>
    <cellStyle name="Percent 4 9 13" xfId="16739"/>
    <cellStyle name="Percent 4 9 14" xfId="16740"/>
    <cellStyle name="Percent 4 9 15" xfId="16741"/>
    <cellStyle name="Percent 4 9 2" xfId="16742"/>
    <cellStyle name="Percent 4 9 2 2" xfId="16743"/>
    <cellStyle name="Percent 4 9 2 2 2" xfId="16744"/>
    <cellStyle name="Percent 4 9 2 2 3" xfId="16745"/>
    <cellStyle name="Percent 4 9 2 3" xfId="16746"/>
    <cellStyle name="Percent 4 9 2 3 2" xfId="16747"/>
    <cellStyle name="Percent 4 9 2 3 3" xfId="16748"/>
    <cellStyle name="Percent 4 9 2 4" xfId="16749"/>
    <cellStyle name="Percent 4 9 2 5" xfId="16750"/>
    <cellStyle name="Percent 4 9 2 6" xfId="16751"/>
    <cellStyle name="Percent 4 9 3" xfId="16752"/>
    <cellStyle name="Percent 4 9 3 2" xfId="16753"/>
    <cellStyle name="Percent 4 9 3 2 2" xfId="16754"/>
    <cellStyle name="Percent 4 9 3 2 3" xfId="16755"/>
    <cellStyle name="Percent 4 9 3 3" xfId="16756"/>
    <cellStyle name="Percent 4 9 3 3 2" xfId="16757"/>
    <cellStyle name="Percent 4 9 3 3 3" xfId="16758"/>
    <cellStyle name="Percent 4 9 3 4" xfId="16759"/>
    <cellStyle name="Percent 4 9 3 5" xfId="16760"/>
    <cellStyle name="Percent 4 9 4" xfId="16761"/>
    <cellStyle name="Percent 4 9 4 2" xfId="16762"/>
    <cellStyle name="Percent 4 9 4 2 2" xfId="16763"/>
    <cellStyle name="Percent 4 9 4 2 3" xfId="16764"/>
    <cellStyle name="Percent 4 9 4 3" xfId="16765"/>
    <cellStyle name="Percent 4 9 4 3 2" xfId="16766"/>
    <cellStyle name="Percent 4 9 4 3 3" xfId="16767"/>
    <cellStyle name="Percent 4 9 4 4" xfId="16768"/>
    <cellStyle name="Percent 4 9 4 5" xfId="16769"/>
    <cellStyle name="Percent 4 9 5" xfId="16770"/>
    <cellStyle name="Percent 4 9 5 2" xfId="16771"/>
    <cellStyle name="Percent 4 9 5 2 2" xfId="16772"/>
    <cellStyle name="Percent 4 9 5 2 3" xfId="16773"/>
    <cellStyle name="Percent 4 9 5 3" xfId="16774"/>
    <cellStyle name="Percent 4 9 5 3 2" xfId="16775"/>
    <cellStyle name="Percent 4 9 5 3 3" xfId="16776"/>
    <cellStyle name="Percent 4 9 5 4" xfId="16777"/>
    <cellStyle name="Percent 4 9 5 4 2" xfId="16778"/>
    <cellStyle name="Percent 4 9 5 4 3" xfId="16779"/>
    <cellStyle name="Percent 4 9 5 5" xfId="16780"/>
    <cellStyle name="Percent 4 9 5 6" xfId="16781"/>
    <cellStyle name="Percent 4 9 6" xfId="16782"/>
    <cellStyle name="Percent 4 9 6 2" xfId="16783"/>
    <cellStyle name="Percent 4 9 6 2 2" xfId="16784"/>
    <cellStyle name="Percent 4 9 6 2 3" xfId="16785"/>
    <cellStyle name="Percent 4 9 6 3" xfId="16786"/>
    <cellStyle name="Percent 4 9 6 3 2" xfId="16787"/>
    <cellStyle name="Percent 4 9 6 3 3" xfId="16788"/>
    <cellStyle name="Percent 4 9 6 4" xfId="16789"/>
    <cellStyle name="Percent 4 9 6 5" xfId="16790"/>
    <cellStyle name="Percent 4 9 7" xfId="16791"/>
    <cellStyle name="Percent 4 9 7 2" xfId="16792"/>
    <cellStyle name="Percent 4 9 7 3" xfId="16793"/>
    <cellStyle name="Percent 4 9 8" xfId="16794"/>
    <cellStyle name="Percent 4 9 8 2" xfId="16795"/>
    <cellStyle name="Percent 4 9 8 3" xfId="16796"/>
    <cellStyle name="Percent 4 9 9" xfId="16797"/>
    <cellStyle name="Percent 4 9 9 2" xfId="16798"/>
    <cellStyle name="Percent 4 9 9 3" xfId="16799"/>
    <cellStyle name="Percent 5" xfId="16800"/>
    <cellStyle name="Percent 5 10" xfId="16801"/>
    <cellStyle name="Percent 5 10 2" xfId="16802"/>
    <cellStyle name="Percent 5 10 2 2" xfId="16803"/>
    <cellStyle name="Percent 5 10 2 3" xfId="16804"/>
    <cellStyle name="Percent 5 10 3" xfId="16805"/>
    <cellStyle name="Percent 5 10 3 2" xfId="16806"/>
    <cellStyle name="Percent 5 10 3 3" xfId="16807"/>
    <cellStyle name="Percent 5 10 4" xfId="16808"/>
    <cellStyle name="Percent 5 10 5" xfId="16809"/>
    <cellStyle name="Percent 5 10 6" xfId="16810"/>
    <cellStyle name="Percent 5 10 7" xfId="16811"/>
    <cellStyle name="Percent 5 10 8" xfId="16812"/>
    <cellStyle name="Percent 5 10 9" xfId="16813"/>
    <cellStyle name="Percent 5 11" xfId="16814"/>
    <cellStyle name="Percent 5 11 2" xfId="16815"/>
    <cellStyle name="Percent 5 11 2 2" xfId="16816"/>
    <cellStyle name="Percent 5 11 2 3" xfId="16817"/>
    <cellStyle name="Percent 5 11 3" xfId="16818"/>
    <cellStyle name="Percent 5 11 3 2" xfId="16819"/>
    <cellStyle name="Percent 5 11 3 3" xfId="16820"/>
    <cellStyle name="Percent 5 11 4" xfId="16821"/>
    <cellStyle name="Percent 5 11 5" xfId="16822"/>
    <cellStyle name="Percent 5 11 6" xfId="16823"/>
    <cellStyle name="Percent 5 11 7" xfId="16824"/>
    <cellStyle name="Percent 5 11 8" xfId="16825"/>
    <cellStyle name="Percent 5 11 9" xfId="16826"/>
    <cellStyle name="Percent 5 12" xfId="16827"/>
    <cellStyle name="Percent 5 12 2" xfId="16828"/>
    <cellStyle name="Percent 5 12 2 2" xfId="16829"/>
    <cellStyle name="Percent 5 12 2 3" xfId="16830"/>
    <cellStyle name="Percent 5 12 3" xfId="16831"/>
    <cellStyle name="Percent 5 12 3 2" xfId="16832"/>
    <cellStyle name="Percent 5 12 3 3" xfId="16833"/>
    <cellStyle name="Percent 5 12 4" xfId="16834"/>
    <cellStyle name="Percent 5 12 5" xfId="16835"/>
    <cellStyle name="Percent 5 13" xfId="16836"/>
    <cellStyle name="Percent 5 13 2" xfId="16837"/>
    <cellStyle name="Percent 5 13 2 2" xfId="16838"/>
    <cellStyle name="Percent 5 13 2 3" xfId="16839"/>
    <cellStyle name="Percent 5 13 3" xfId="16840"/>
    <cellStyle name="Percent 5 13 3 2" xfId="16841"/>
    <cellStyle name="Percent 5 13 3 3" xfId="16842"/>
    <cellStyle name="Percent 5 13 4" xfId="16843"/>
    <cellStyle name="Percent 5 13 4 2" xfId="16844"/>
    <cellStyle name="Percent 5 13 4 3" xfId="16845"/>
    <cellStyle name="Percent 5 13 5" xfId="16846"/>
    <cellStyle name="Percent 5 13 6" xfId="16847"/>
    <cellStyle name="Percent 5 14" xfId="16848"/>
    <cellStyle name="Percent 5 14 2" xfId="16849"/>
    <cellStyle name="Percent 5 14 2 2" xfId="16850"/>
    <cellStyle name="Percent 5 14 2 3" xfId="16851"/>
    <cellStyle name="Percent 5 14 3" xfId="16852"/>
    <cellStyle name="Percent 5 14 3 2" xfId="16853"/>
    <cellStyle name="Percent 5 14 3 3" xfId="16854"/>
    <cellStyle name="Percent 5 14 4" xfId="16855"/>
    <cellStyle name="Percent 5 14 5" xfId="16856"/>
    <cellStyle name="Percent 5 15" xfId="16857"/>
    <cellStyle name="Percent 5 15 2" xfId="16858"/>
    <cellStyle name="Percent 5 15 3" xfId="16859"/>
    <cellStyle name="Percent 5 16" xfId="16860"/>
    <cellStyle name="Percent 5 16 2" xfId="16861"/>
    <cellStyle name="Percent 5 16 3" xfId="16862"/>
    <cellStyle name="Percent 5 17" xfId="16863"/>
    <cellStyle name="Percent 5 17 2" xfId="16864"/>
    <cellStyle name="Percent 5 17 3" xfId="16865"/>
    <cellStyle name="Percent 5 18" xfId="16866"/>
    <cellStyle name="Percent 5 19" xfId="16867"/>
    <cellStyle name="Percent 5 2" xfId="16868"/>
    <cellStyle name="Percent 5 2 10" xfId="16869"/>
    <cellStyle name="Percent 5 2 11" xfId="16870"/>
    <cellStyle name="Percent 5 2 12" xfId="16871"/>
    <cellStyle name="Percent 5 2 13" xfId="16872"/>
    <cellStyle name="Percent 5 2 14" xfId="16873"/>
    <cellStyle name="Percent 5 2 2" xfId="16874"/>
    <cellStyle name="Percent 5 2 2 2" xfId="16875"/>
    <cellStyle name="Percent 5 2 2 2 2" xfId="16876"/>
    <cellStyle name="Percent 5 2 2 2 3" xfId="16877"/>
    <cellStyle name="Percent 5 2 2 3" xfId="16878"/>
    <cellStyle name="Percent 5 2 2 3 2" xfId="16879"/>
    <cellStyle name="Percent 5 2 2 3 3" xfId="16880"/>
    <cellStyle name="Percent 5 2 2 4" xfId="16881"/>
    <cellStyle name="Percent 5 2 2 5" xfId="16882"/>
    <cellStyle name="Percent 5 2 2 6" xfId="16883"/>
    <cellStyle name="Percent 5 2 3" xfId="16884"/>
    <cellStyle name="Percent 5 2 3 2" xfId="16885"/>
    <cellStyle name="Percent 5 2 3 2 2" xfId="16886"/>
    <cellStyle name="Percent 5 2 3 2 3" xfId="16887"/>
    <cellStyle name="Percent 5 2 3 3" xfId="16888"/>
    <cellStyle name="Percent 5 2 3 3 2" xfId="16889"/>
    <cellStyle name="Percent 5 2 3 3 3" xfId="16890"/>
    <cellStyle name="Percent 5 2 3 4" xfId="16891"/>
    <cellStyle name="Percent 5 2 3 5" xfId="16892"/>
    <cellStyle name="Percent 5 2 4" xfId="16893"/>
    <cellStyle name="Percent 5 2 4 2" xfId="16894"/>
    <cellStyle name="Percent 5 2 4 2 2" xfId="16895"/>
    <cellStyle name="Percent 5 2 4 2 3" xfId="16896"/>
    <cellStyle name="Percent 5 2 4 3" xfId="16897"/>
    <cellStyle name="Percent 5 2 4 3 2" xfId="16898"/>
    <cellStyle name="Percent 5 2 4 3 3" xfId="16899"/>
    <cellStyle name="Percent 5 2 4 4" xfId="16900"/>
    <cellStyle name="Percent 5 2 4 4 2" xfId="16901"/>
    <cellStyle name="Percent 5 2 4 4 3" xfId="16902"/>
    <cellStyle name="Percent 5 2 4 5" xfId="16903"/>
    <cellStyle name="Percent 5 2 4 6" xfId="16904"/>
    <cellStyle name="Percent 5 2 5" xfId="16905"/>
    <cellStyle name="Percent 5 2 5 2" xfId="16906"/>
    <cellStyle name="Percent 5 2 5 2 2" xfId="16907"/>
    <cellStyle name="Percent 5 2 5 2 3" xfId="16908"/>
    <cellStyle name="Percent 5 2 5 3" xfId="16909"/>
    <cellStyle name="Percent 5 2 5 3 2" xfId="16910"/>
    <cellStyle name="Percent 5 2 5 3 3" xfId="16911"/>
    <cellStyle name="Percent 5 2 5 4" xfId="16912"/>
    <cellStyle name="Percent 5 2 5 5" xfId="16913"/>
    <cellStyle name="Percent 5 2 6" xfId="16914"/>
    <cellStyle name="Percent 5 2 6 2" xfId="16915"/>
    <cellStyle name="Percent 5 2 6 3" xfId="16916"/>
    <cellStyle name="Percent 5 2 7" xfId="16917"/>
    <cellStyle name="Percent 5 2 7 2" xfId="16918"/>
    <cellStyle name="Percent 5 2 7 3" xfId="16919"/>
    <cellStyle name="Percent 5 2 8" xfId="16920"/>
    <cellStyle name="Percent 5 2 8 2" xfId="16921"/>
    <cellStyle name="Percent 5 2 8 3" xfId="16922"/>
    <cellStyle name="Percent 5 2 9" xfId="16923"/>
    <cellStyle name="Percent 5 20" xfId="16924"/>
    <cellStyle name="Percent 5 21" xfId="16925"/>
    <cellStyle name="Percent 5 22" xfId="16926"/>
    <cellStyle name="Percent 5 23" xfId="16927"/>
    <cellStyle name="Percent 5 24" xfId="16928"/>
    <cellStyle name="Percent 5 3" xfId="16929"/>
    <cellStyle name="Percent 5 3 10" xfId="16930"/>
    <cellStyle name="Percent 5 3 11" xfId="16931"/>
    <cellStyle name="Percent 5 3 12" xfId="16932"/>
    <cellStyle name="Percent 5 3 13" xfId="16933"/>
    <cellStyle name="Percent 5 3 14" xfId="16934"/>
    <cellStyle name="Percent 5 3 15" xfId="16935"/>
    <cellStyle name="Percent 5 3 2" xfId="16936"/>
    <cellStyle name="Percent 5 3 2 10" xfId="16937"/>
    <cellStyle name="Percent 5 3 2 11" xfId="16938"/>
    <cellStyle name="Percent 5 3 2 12" xfId="16939"/>
    <cellStyle name="Percent 5 3 2 13" xfId="16940"/>
    <cellStyle name="Percent 5 3 2 14" xfId="16941"/>
    <cellStyle name="Percent 5 3 2 2" xfId="16942"/>
    <cellStyle name="Percent 5 3 2 2 2" xfId="16943"/>
    <cellStyle name="Percent 5 3 2 2 2 2" xfId="16944"/>
    <cellStyle name="Percent 5 3 2 2 2 3" xfId="16945"/>
    <cellStyle name="Percent 5 3 2 2 3" xfId="16946"/>
    <cellStyle name="Percent 5 3 2 2 3 2" xfId="16947"/>
    <cellStyle name="Percent 5 3 2 2 3 3" xfId="16948"/>
    <cellStyle name="Percent 5 3 2 2 4" xfId="16949"/>
    <cellStyle name="Percent 5 3 2 2 5" xfId="16950"/>
    <cellStyle name="Percent 5 3 2 2 6" xfId="16951"/>
    <cellStyle name="Percent 5 3 2 3" xfId="16952"/>
    <cellStyle name="Percent 5 3 2 3 2" xfId="16953"/>
    <cellStyle name="Percent 5 3 2 3 2 2" xfId="16954"/>
    <cellStyle name="Percent 5 3 2 3 2 3" xfId="16955"/>
    <cellStyle name="Percent 5 3 2 3 3" xfId="16956"/>
    <cellStyle name="Percent 5 3 2 3 3 2" xfId="16957"/>
    <cellStyle name="Percent 5 3 2 3 3 3" xfId="16958"/>
    <cellStyle name="Percent 5 3 2 3 4" xfId="16959"/>
    <cellStyle name="Percent 5 3 2 3 5" xfId="16960"/>
    <cellStyle name="Percent 5 3 2 4" xfId="16961"/>
    <cellStyle name="Percent 5 3 2 4 2" xfId="16962"/>
    <cellStyle name="Percent 5 3 2 4 2 2" xfId="16963"/>
    <cellStyle name="Percent 5 3 2 4 2 3" xfId="16964"/>
    <cellStyle name="Percent 5 3 2 4 3" xfId="16965"/>
    <cellStyle name="Percent 5 3 2 4 3 2" xfId="16966"/>
    <cellStyle name="Percent 5 3 2 4 3 3" xfId="16967"/>
    <cellStyle name="Percent 5 3 2 4 4" xfId="16968"/>
    <cellStyle name="Percent 5 3 2 4 4 2" xfId="16969"/>
    <cellStyle name="Percent 5 3 2 4 4 3" xfId="16970"/>
    <cellStyle name="Percent 5 3 2 4 5" xfId="16971"/>
    <cellStyle name="Percent 5 3 2 4 6" xfId="16972"/>
    <cellStyle name="Percent 5 3 2 5" xfId="16973"/>
    <cellStyle name="Percent 5 3 2 5 2" xfId="16974"/>
    <cellStyle name="Percent 5 3 2 5 2 2" xfId="16975"/>
    <cellStyle name="Percent 5 3 2 5 2 3" xfId="16976"/>
    <cellStyle name="Percent 5 3 2 5 3" xfId="16977"/>
    <cellStyle name="Percent 5 3 2 5 3 2" xfId="16978"/>
    <cellStyle name="Percent 5 3 2 5 3 3" xfId="16979"/>
    <cellStyle name="Percent 5 3 2 5 4" xfId="16980"/>
    <cellStyle name="Percent 5 3 2 5 5" xfId="16981"/>
    <cellStyle name="Percent 5 3 2 6" xfId="16982"/>
    <cellStyle name="Percent 5 3 2 6 2" xfId="16983"/>
    <cellStyle name="Percent 5 3 2 6 3" xfId="16984"/>
    <cellStyle name="Percent 5 3 2 7" xfId="16985"/>
    <cellStyle name="Percent 5 3 2 7 2" xfId="16986"/>
    <cellStyle name="Percent 5 3 2 7 3" xfId="16987"/>
    <cellStyle name="Percent 5 3 2 8" xfId="16988"/>
    <cellStyle name="Percent 5 3 2 8 2" xfId="16989"/>
    <cellStyle name="Percent 5 3 2 8 3" xfId="16990"/>
    <cellStyle name="Percent 5 3 2 9" xfId="16991"/>
    <cellStyle name="Percent 5 3 3" xfId="16992"/>
    <cellStyle name="Percent 5 3 3 2" xfId="16993"/>
    <cellStyle name="Percent 5 3 3 2 2" xfId="16994"/>
    <cellStyle name="Percent 5 3 3 2 3" xfId="16995"/>
    <cellStyle name="Percent 5 3 3 3" xfId="16996"/>
    <cellStyle name="Percent 5 3 3 3 2" xfId="16997"/>
    <cellStyle name="Percent 5 3 3 3 3" xfId="16998"/>
    <cellStyle name="Percent 5 3 3 4" xfId="16999"/>
    <cellStyle name="Percent 5 3 3 5" xfId="17000"/>
    <cellStyle name="Percent 5 3 3 6" xfId="17001"/>
    <cellStyle name="Percent 5 3 4" xfId="17002"/>
    <cellStyle name="Percent 5 3 4 2" xfId="17003"/>
    <cellStyle name="Percent 5 3 4 2 2" xfId="17004"/>
    <cellStyle name="Percent 5 3 4 2 3" xfId="17005"/>
    <cellStyle name="Percent 5 3 4 3" xfId="17006"/>
    <cellStyle name="Percent 5 3 4 3 2" xfId="17007"/>
    <cellStyle name="Percent 5 3 4 3 3" xfId="17008"/>
    <cellStyle name="Percent 5 3 4 4" xfId="17009"/>
    <cellStyle name="Percent 5 3 4 5" xfId="17010"/>
    <cellStyle name="Percent 5 3 5" xfId="17011"/>
    <cellStyle name="Percent 5 3 5 2" xfId="17012"/>
    <cellStyle name="Percent 5 3 5 2 2" xfId="17013"/>
    <cellStyle name="Percent 5 3 5 2 3" xfId="17014"/>
    <cellStyle name="Percent 5 3 5 3" xfId="17015"/>
    <cellStyle name="Percent 5 3 5 3 2" xfId="17016"/>
    <cellStyle name="Percent 5 3 5 3 3" xfId="17017"/>
    <cellStyle name="Percent 5 3 5 4" xfId="17018"/>
    <cellStyle name="Percent 5 3 5 4 2" xfId="17019"/>
    <cellStyle name="Percent 5 3 5 4 3" xfId="17020"/>
    <cellStyle name="Percent 5 3 5 5" xfId="17021"/>
    <cellStyle name="Percent 5 3 5 6" xfId="17022"/>
    <cellStyle name="Percent 5 3 6" xfId="17023"/>
    <cellStyle name="Percent 5 3 6 2" xfId="17024"/>
    <cellStyle name="Percent 5 3 6 2 2" xfId="17025"/>
    <cellStyle name="Percent 5 3 6 2 3" xfId="17026"/>
    <cellStyle name="Percent 5 3 6 3" xfId="17027"/>
    <cellStyle name="Percent 5 3 6 3 2" xfId="17028"/>
    <cellStyle name="Percent 5 3 6 3 3" xfId="17029"/>
    <cellStyle name="Percent 5 3 6 4" xfId="17030"/>
    <cellStyle name="Percent 5 3 6 5" xfId="17031"/>
    <cellStyle name="Percent 5 3 7" xfId="17032"/>
    <cellStyle name="Percent 5 3 7 2" xfId="17033"/>
    <cellStyle name="Percent 5 3 7 3" xfId="17034"/>
    <cellStyle name="Percent 5 3 8" xfId="17035"/>
    <cellStyle name="Percent 5 3 8 2" xfId="17036"/>
    <cellStyle name="Percent 5 3 8 3" xfId="17037"/>
    <cellStyle name="Percent 5 3 9" xfId="17038"/>
    <cellStyle name="Percent 5 3 9 2" xfId="17039"/>
    <cellStyle name="Percent 5 3 9 3" xfId="17040"/>
    <cellStyle name="Percent 5 4" xfId="17041"/>
    <cellStyle name="Percent 5 4 10" xfId="17042"/>
    <cellStyle name="Percent 5 4 11" xfId="17043"/>
    <cellStyle name="Percent 5 4 12" xfId="17044"/>
    <cellStyle name="Percent 5 4 13" xfId="17045"/>
    <cellStyle name="Percent 5 4 14" xfId="17046"/>
    <cellStyle name="Percent 5 4 2" xfId="17047"/>
    <cellStyle name="Percent 5 4 2 2" xfId="17048"/>
    <cellStyle name="Percent 5 4 2 2 2" xfId="17049"/>
    <cellStyle name="Percent 5 4 2 2 3" xfId="17050"/>
    <cellStyle name="Percent 5 4 2 3" xfId="17051"/>
    <cellStyle name="Percent 5 4 2 3 2" xfId="17052"/>
    <cellStyle name="Percent 5 4 2 3 3" xfId="17053"/>
    <cellStyle name="Percent 5 4 2 4" xfId="17054"/>
    <cellStyle name="Percent 5 4 2 5" xfId="17055"/>
    <cellStyle name="Percent 5 4 2 6" xfId="17056"/>
    <cellStyle name="Percent 5 4 2 7" xfId="17057"/>
    <cellStyle name="Percent 5 4 2 8" xfId="17058"/>
    <cellStyle name="Percent 5 4 3" xfId="17059"/>
    <cellStyle name="Percent 5 4 3 2" xfId="17060"/>
    <cellStyle name="Percent 5 4 3 2 2" xfId="17061"/>
    <cellStyle name="Percent 5 4 3 2 3" xfId="17062"/>
    <cellStyle name="Percent 5 4 3 3" xfId="17063"/>
    <cellStyle name="Percent 5 4 3 3 2" xfId="17064"/>
    <cellStyle name="Percent 5 4 3 3 3" xfId="17065"/>
    <cellStyle name="Percent 5 4 3 4" xfId="17066"/>
    <cellStyle name="Percent 5 4 3 5" xfId="17067"/>
    <cellStyle name="Percent 5 4 4" xfId="17068"/>
    <cellStyle name="Percent 5 4 4 2" xfId="17069"/>
    <cellStyle name="Percent 5 4 4 2 2" xfId="17070"/>
    <cellStyle name="Percent 5 4 4 2 3" xfId="17071"/>
    <cellStyle name="Percent 5 4 4 3" xfId="17072"/>
    <cellStyle name="Percent 5 4 4 3 2" xfId="17073"/>
    <cellStyle name="Percent 5 4 4 3 3" xfId="17074"/>
    <cellStyle name="Percent 5 4 4 4" xfId="17075"/>
    <cellStyle name="Percent 5 4 4 4 2" xfId="17076"/>
    <cellStyle name="Percent 5 4 4 4 3" xfId="17077"/>
    <cellStyle name="Percent 5 4 4 5" xfId="17078"/>
    <cellStyle name="Percent 5 4 4 6" xfId="17079"/>
    <cellStyle name="Percent 5 4 5" xfId="17080"/>
    <cellStyle name="Percent 5 4 5 2" xfId="17081"/>
    <cellStyle name="Percent 5 4 5 2 2" xfId="17082"/>
    <cellStyle name="Percent 5 4 5 2 3" xfId="17083"/>
    <cellStyle name="Percent 5 4 5 3" xfId="17084"/>
    <cellStyle name="Percent 5 4 5 3 2" xfId="17085"/>
    <cellStyle name="Percent 5 4 5 3 3" xfId="17086"/>
    <cellStyle name="Percent 5 4 5 4" xfId="17087"/>
    <cellStyle name="Percent 5 4 5 5" xfId="17088"/>
    <cellStyle name="Percent 5 4 6" xfId="17089"/>
    <cellStyle name="Percent 5 4 6 2" xfId="17090"/>
    <cellStyle name="Percent 5 4 6 3" xfId="17091"/>
    <cellStyle name="Percent 5 4 7" xfId="17092"/>
    <cellStyle name="Percent 5 4 7 2" xfId="17093"/>
    <cellStyle name="Percent 5 4 7 3" xfId="17094"/>
    <cellStyle name="Percent 5 4 8" xfId="17095"/>
    <cellStyle name="Percent 5 4 8 2" xfId="17096"/>
    <cellStyle name="Percent 5 4 8 3" xfId="17097"/>
    <cellStyle name="Percent 5 4 9" xfId="17098"/>
    <cellStyle name="Percent 5 5" xfId="17099"/>
    <cellStyle name="Percent 5 5 10" xfId="17100"/>
    <cellStyle name="Percent 5 5 11" xfId="17101"/>
    <cellStyle name="Percent 5 5 12" xfId="17102"/>
    <cellStyle name="Percent 5 5 13" xfId="17103"/>
    <cellStyle name="Percent 5 5 14" xfId="17104"/>
    <cellStyle name="Percent 5 5 2" xfId="17105"/>
    <cellStyle name="Percent 5 5 2 2" xfId="17106"/>
    <cellStyle name="Percent 5 5 2 2 2" xfId="17107"/>
    <cellStyle name="Percent 5 5 2 2 3" xfId="17108"/>
    <cellStyle name="Percent 5 5 2 3" xfId="17109"/>
    <cellStyle name="Percent 5 5 2 3 2" xfId="17110"/>
    <cellStyle name="Percent 5 5 2 3 3" xfId="17111"/>
    <cellStyle name="Percent 5 5 2 4" xfId="17112"/>
    <cellStyle name="Percent 5 5 2 5" xfId="17113"/>
    <cellStyle name="Percent 5 5 2 6" xfId="17114"/>
    <cellStyle name="Percent 5 5 2 7" xfId="17115"/>
    <cellStyle name="Percent 5 5 2 8" xfId="17116"/>
    <cellStyle name="Percent 5 5 3" xfId="17117"/>
    <cellStyle name="Percent 5 5 3 2" xfId="17118"/>
    <cellStyle name="Percent 5 5 3 2 2" xfId="17119"/>
    <cellStyle name="Percent 5 5 3 2 3" xfId="17120"/>
    <cellStyle name="Percent 5 5 3 3" xfId="17121"/>
    <cellStyle name="Percent 5 5 3 3 2" xfId="17122"/>
    <cellStyle name="Percent 5 5 3 3 3" xfId="17123"/>
    <cellStyle name="Percent 5 5 3 4" xfId="17124"/>
    <cellStyle name="Percent 5 5 3 5" xfId="17125"/>
    <cellStyle name="Percent 5 5 4" xfId="17126"/>
    <cellStyle name="Percent 5 5 4 2" xfId="17127"/>
    <cellStyle name="Percent 5 5 4 2 2" xfId="17128"/>
    <cellStyle name="Percent 5 5 4 2 3" xfId="17129"/>
    <cellStyle name="Percent 5 5 4 3" xfId="17130"/>
    <cellStyle name="Percent 5 5 4 3 2" xfId="17131"/>
    <cellStyle name="Percent 5 5 4 3 3" xfId="17132"/>
    <cellStyle name="Percent 5 5 4 4" xfId="17133"/>
    <cellStyle name="Percent 5 5 4 4 2" xfId="17134"/>
    <cellStyle name="Percent 5 5 4 4 3" xfId="17135"/>
    <cellStyle name="Percent 5 5 4 5" xfId="17136"/>
    <cellStyle name="Percent 5 5 4 6" xfId="17137"/>
    <cellStyle name="Percent 5 5 5" xfId="17138"/>
    <cellStyle name="Percent 5 5 5 2" xfId="17139"/>
    <cellStyle name="Percent 5 5 5 2 2" xfId="17140"/>
    <cellStyle name="Percent 5 5 5 2 3" xfId="17141"/>
    <cellStyle name="Percent 5 5 5 3" xfId="17142"/>
    <cellStyle name="Percent 5 5 5 3 2" xfId="17143"/>
    <cellStyle name="Percent 5 5 5 3 3" xfId="17144"/>
    <cellStyle name="Percent 5 5 5 4" xfId="17145"/>
    <cellStyle name="Percent 5 5 5 5" xfId="17146"/>
    <cellStyle name="Percent 5 5 6" xfId="17147"/>
    <cellStyle name="Percent 5 5 6 2" xfId="17148"/>
    <cellStyle name="Percent 5 5 6 3" xfId="17149"/>
    <cellStyle name="Percent 5 5 7" xfId="17150"/>
    <cellStyle name="Percent 5 5 7 2" xfId="17151"/>
    <cellStyle name="Percent 5 5 7 3" xfId="17152"/>
    <cellStyle name="Percent 5 5 8" xfId="17153"/>
    <cellStyle name="Percent 5 5 8 2" xfId="17154"/>
    <cellStyle name="Percent 5 5 8 3" xfId="17155"/>
    <cellStyle name="Percent 5 5 9" xfId="17156"/>
    <cellStyle name="Percent 5 6" xfId="17157"/>
    <cellStyle name="Percent 5 6 10" xfId="17158"/>
    <cellStyle name="Percent 5 6 11" xfId="17159"/>
    <cellStyle name="Percent 5 6 12" xfId="17160"/>
    <cellStyle name="Percent 5 6 13" xfId="17161"/>
    <cellStyle name="Percent 5 6 14" xfId="17162"/>
    <cellStyle name="Percent 5 6 2" xfId="17163"/>
    <cellStyle name="Percent 5 6 2 2" xfId="17164"/>
    <cellStyle name="Percent 5 6 2 2 2" xfId="17165"/>
    <cellStyle name="Percent 5 6 2 2 3" xfId="17166"/>
    <cellStyle name="Percent 5 6 2 3" xfId="17167"/>
    <cellStyle name="Percent 5 6 2 3 2" xfId="17168"/>
    <cellStyle name="Percent 5 6 2 3 3" xfId="17169"/>
    <cellStyle name="Percent 5 6 2 4" xfId="17170"/>
    <cellStyle name="Percent 5 6 2 5" xfId="17171"/>
    <cellStyle name="Percent 5 6 3" xfId="17172"/>
    <cellStyle name="Percent 5 6 3 2" xfId="17173"/>
    <cellStyle name="Percent 5 6 3 2 2" xfId="17174"/>
    <cellStyle name="Percent 5 6 3 2 3" xfId="17175"/>
    <cellStyle name="Percent 5 6 3 3" xfId="17176"/>
    <cellStyle name="Percent 5 6 3 3 2" xfId="17177"/>
    <cellStyle name="Percent 5 6 3 3 3" xfId="17178"/>
    <cellStyle name="Percent 5 6 3 4" xfId="17179"/>
    <cellStyle name="Percent 5 6 3 5" xfId="17180"/>
    <cellStyle name="Percent 5 6 4" xfId="17181"/>
    <cellStyle name="Percent 5 6 4 2" xfId="17182"/>
    <cellStyle name="Percent 5 6 4 2 2" xfId="17183"/>
    <cellStyle name="Percent 5 6 4 2 3" xfId="17184"/>
    <cellStyle name="Percent 5 6 4 3" xfId="17185"/>
    <cellStyle name="Percent 5 6 4 3 2" xfId="17186"/>
    <cellStyle name="Percent 5 6 4 3 3" xfId="17187"/>
    <cellStyle name="Percent 5 6 4 4" xfId="17188"/>
    <cellStyle name="Percent 5 6 4 4 2" xfId="17189"/>
    <cellStyle name="Percent 5 6 4 4 3" xfId="17190"/>
    <cellStyle name="Percent 5 6 4 5" xfId="17191"/>
    <cellStyle name="Percent 5 6 4 6" xfId="17192"/>
    <cellStyle name="Percent 5 6 5" xfId="17193"/>
    <cellStyle name="Percent 5 6 5 2" xfId="17194"/>
    <cellStyle name="Percent 5 6 5 2 2" xfId="17195"/>
    <cellStyle name="Percent 5 6 5 2 3" xfId="17196"/>
    <cellStyle name="Percent 5 6 5 3" xfId="17197"/>
    <cellStyle name="Percent 5 6 5 3 2" xfId="17198"/>
    <cellStyle name="Percent 5 6 5 3 3" xfId="17199"/>
    <cellStyle name="Percent 5 6 5 4" xfId="17200"/>
    <cellStyle name="Percent 5 6 5 5" xfId="17201"/>
    <cellStyle name="Percent 5 6 6" xfId="17202"/>
    <cellStyle name="Percent 5 6 6 2" xfId="17203"/>
    <cellStyle name="Percent 5 6 6 3" xfId="17204"/>
    <cellStyle name="Percent 5 6 7" xfId="17205"/>
    <cellStyle name="Percent 5 6 7 2" xfId="17206"/>
    <cellStyle name="Percent 5 6 7 3" xfId="17207"/>
    <cellStyle name="Percent 5 6 8" xfId="17208"/>
    <cellStyle name="Percent 5 6 8 2" xfId="17209"/>
    <cellStyle name="Percent 5 6 8 3" xfId="17210"/>
    <cellStyle name="Percent 5 6 9" xfId="17211"/>
    <cellStyle name="Percent 5 7" xfId="17212"/>
    <cellStyle name="Percent 5 7 10" xfId="17213"/>
    <cellStyle name="Percent 5 7 11" xfId="17214"/>
    <cellStyle name="Percent 5 7 12" xfId="17215"/>
    <cellStyle name="Percent 5 7 13" xfId="17216"/>
    <cellStyle name="Percent 5 7 14" xfId="17217"/>
    <cellStyle name="Percent 5 7 2" xfId="17218"/>
    <cellStyle name="Percent 5 7 2 2" xfId="17219"/>
    <cellStyle name="Percent 5 7 2 2 2" xfId="17220"/>
    <cellStyle name="Percent 5 7 2 2 3" xfId="17221"/>
    <cellStyle name="Percent 5 7 2 3" xfId="17222"/>
    <cellStyle name="Percent 5 7 2 3 2" xfId="17223"/>
    <cellStyle name="Percent 5 7 2 3 3" xfId="17224"/>
    <cellStyle name="Percent 5 7 2 4" xfId="17225"/>
    <cellStyle name="Percent 5 7 2 5" xfId="17226"/>
    <cellStyle name="Percent 5 7 3" xfId="17227"/>
    <cellStyle name="Percent 5 7 3 2" xfId="17228"/>
    <cellStyle name="Percent 5 7 3 2 2" xfId="17229"/>
    <cellStyle name="Percent 5 7 3 2 3" xfId="17230"/>
    <cellStyle name="Percent 5 7 3 3" xfId="17231"/>
    <cellStyle name="Percent 5 7 3 3 2" xfId="17232"/>
    <cellStyle name="Percent 5 7 3 3 3" xfId="17233"/>
    <cellStyle name="Percent 5 7 3 4" xfId="17234"/>
    <cellStyle name="Percent 5 7 3 5" xfId="17235"/>
    <cellStyle name="Percent 5 7 4" xfId="17236"/>
    <cellStyle name="Percent 5 7 4 2" xfId="17237"/>
    <cellStyle name="Percent 5 7 4 2 2" xfId="17238"/>
    <cellStyle name="Percent 5 7 4 2 3" xfId="17239"/>
    <cellStyle name="Percent 5 7 4 3" xfId="17240"/>
    <cellStyle name="Percent 5 7 4 3 2" xfId="17241"/>
    <cellStyle name="Percent 5 7 4 3 3" xfId="17242"/>
    <cellStyle name="Percent 5 7 4 4" xfId="17243"/>
    <cellStyle name="Percent 5 7 4 4 2" xfId="17244"/>
    <cellStyle name="Percent 5 7 4 4 3" xfId="17245"/>
    <cellStyle name="Percent 5 7 4 5" xfId="17246"/>
    <cellStyle name="Percent 5 7 4 6" xfId="17247"/>
    <cellStyle name="Percent 5 7 5" xfId="17248"/>
    <cellStyle name="Percent 5 7 5 2" xfId="17249"/>
    <cellStyle name="Percent 5 7 5 2 2" xfId="17250"/>
    <cellStyle name="Percent 5 7 5 2 3" xfId="17251"/>
    <cellStyle name="Percent 5 7 5 3" xfId="17252"/>
    <cellStyle name="Percent 5 7 5 3 2" xfId="17253"/>
    <cellStyle name="Percent 5 7 5 3 3" xfId="17254"/>
    <cellStyle name="Percent 5 7 5 4" xfId="17255"/>
    <cellStyle name="Percent 5 7 5 5" xfId="17256"/>
    <cellStyle name="Percent 5 7 6" xfId="17257"/>
    <cellStyle name="Percent 5 7 6 2" xfId="17258"/>
    <cellStyle name="Percent 5 7 6 3" xfId="17259"/>
    <cellStyle name="Percent 5 7 7" xfId="17260"/>
    <cellStyle name="Percent 5 7 7 2" xfId="17261"/>
    <cellStyle name="Percent 5 7 7 3" xfId="17262"/>
    <cellStyle name="Percent 5 7 8" xfId="17263"/>
    <cellStyle name="Percent 5 7 8 2" xfId="17264"/>
    <cellStyle name="Percent 5 7 8 3" xfId="17265"/>
    <cellStyle name="Percent 5 7 9" xfId="17266"/>
    <cellStyle name="Percent 5 8" xfId="17267"/>
    <cellStyle name="Percent 5 8 10" xfId="17268"/>
    <cellStyle name="Percent 5 8 11" xfId="17269"/>
    <cellStyle name="Percent 5 8 12" xfId="17270"/>
    <cellStyle name="Percent 5 8 13" xfId="17271"/>
    <cellStyle name="Percent 5 8 14" xfId="17272"/>
    <cellStyle name="Percent 5 8 2" xfId="17273"/>
    <cellStyle name="Percent 5 8 2 2" xfId="17274"/>
    <cellStyle name="Percent 5 8 2 2 2" xfId="17275"/>
    <cellStyle name="Percent 5 8 2 2 3" xfId="17276"/>
    <cellStyle name="Percent 5 8 2 3" xfId="17277"/>
    <cellStyle name="Percent 5 8 2 3 2" xfId="17278"/>
    <cellStyle name="Percent 5 8 2 3 3" xfId="17279"/>
    <cellStyle name="Percent 5 8 2 4" xfId="17280"/>
    <cellStyle name="Percent 5 8 2 5" xfId="17281"/>
    <cellStyle name="Percent 5 8 3" xfId="17282"/>
    <cellStyle name="Percent 5 8 3 2" xfId="17283"/>
    <cellStyle name="Percent 5 8 3 2 2" xfId="17284"/>
    <cellStyle name="Percent 5 8 3 2 3" xfId="17285"/>
    <cellStyle name="Percent 5 8 3 3" xfId="17286"/>
    <cellStyle name="Percent 5 8 3 3 2" xfId="17287"/>
    <cellStyle name="Percent 5 8 3 3 3" xfId="17288"/>
    <cellStyle name="Percent 5 8 3 4" xfId="17289"/>
    <cellStyle name="Percent 5 8 3 5" xfId="17290"/>
    <cellStyle name="Percent 5 8 4" xfId="17291"/>
    <cellStyle name="Percent 5 8 4 2" xfId="17292"/>
    <cellStyle name="Percent 5 8 4 2 2" xfId="17293"/>
    <cellStyle name="Percent 5 8 4 2 3" xfId="17294"/>
    <cellStyle name="Percent 5 8 4 3" xfId="17295"/>
    <cellStyle name="Percent 5 8 4 3 2" xfId="17296"/>
    <cellStyle name="Percent 5 8 4 3 3" xfId="17297"/>
    <cellStyle name="Percent 5 8 4 4" xfId="17298"/>
    <cellStyle name="Percent 5 8 4 4 2" xfId="17299"/>
    <cellStyle name="Percent 5 8 4 4 3" xfId="17300"/>
    <cellStyle name="Percent 5 8 4 5" xfId="17301"/>
    <cellStyle name="Percent 5 8 4 6" xfId="17302"/>
    <cellStyle name="Percent 5 8 5" xfId="17303"/>
    <cellStyle name="Percent 5 8 5 2" xfId="17304"/>
    <cellStyle name="Percent 5 8 5 2 2" xfId="17305"/>
    <cellStyle name="Percent 5 8 5 2 3" xfId="17306"/>
    <cellStyle name="Percent 5 8 5 3" xfId="17307"/>
    <cellStyle name="Percent 5 8 5 3 2" xfId="17308"/>
    <cellStyle name="Percent 5 8 5 3 3" xfId="17309"/>
    <cellStyle name="Percent 5 8 5 4" xfId="17310"/>
    <cellStyle name="Percent 5 8 5 5" xfId="17311"/>
    <cellStyle name="Percent 5 8 6" xfId="17312"/>
    <cellStyle name="Percent 5 8 6 2" xfId="17313"/>
    <cellStyle name="Percent 5 8 6 3" xfId="17314"/>
    <cellStyle name="Percent 5 8 7" xfId="17315"/>
    <cellStyle name="Percent 5 8 7 2" xfId="17316"/>
    <cellStyle name="Percent 5 8 7 3" xfId="17317"/>
    <cellStyle name="Percent 5 8 8" xfId="17318"/>
    <cellStyle name="Percent 5 8 8 2" xfId="17319"/>
    <cellStyle name="Percent 5 8 8 3" xfId="17320"/>
    <cellStyle name="Percent 5 8 9" xfId="17321"/>
    <cellStyle name="Percent 5 9" xfId="17322"/>
    <cellStyle name="Percent 5 9 10" xfId="17323"/>
    <cellStyle name="Percent 5 9 11" xfId="17324"/>
    <cellStyle name="Percent 5 9 12" xfId="17325"/>
    <cellStyle name="Percent 5 9 13" xfId="17326"/>
    <cellStyle name="Percent 5 9 14" xfId="17327"/>
    <cellStyle name="Percent 5 9 2" xfId="17328"/>
    <cellStyle name="Percent 5 9 2 2" xfId="17329"/>
    <cellStyle name="Percent 5 9 2 2 2" xfId="17330"/>
    <cellStyle name="Percent 5 9 2 2 3" xfId="17331"/>
    <cellStyle name="Percent 5 9 2 3" xfId="17332"/>
    <cellStyle name="Percent 5 9 2 3 2" xfId="17333"/>
    <cellStyle name="Percent 5 9 2 3 3" xfId="17334"/>
    <cellStyle name="Percent 5 9 2 4" xfId="17335"/>
    <cellStyle name="Percent 5 9 2 5" xfId="17336"/>
    <cellStyle name="Percent 5 9 2 6" xfId="17337"/>
    <cellStyle name="Percent 5 9 2 7" xfId="17338"/>
    <cellStyle name="Percent 5 9 2 8" xfId="17339"/>
    <cellStyle name="Percent 5 9 3" xfId="17340"/>
    <cellStyle name="Percent 5 9 3 2" xfId="17341"/>
    <cellStyle name="Percent 5 9 3 2 2" xfId="17342"/>
    <cellStyle name="Percent 5 9 3 2 3" xfId="17343"/>
    <cellStyle name="Percent 5 9 3 3" xfId="17344"/>
    <cellStyle name="Percent 5 9 3 3 2" xfId="17345"/>
    <cellStyle name="Percent 5 9 3 3 3" xfId="17346"/>
    <cellStyle name="Percent 5 9 3 4" xfId="17347"/>
    <cellStyle name="Percent 5 9 3 5" xfId="17348"/>
    <cellStyle name="Percent 5 9 4" xfId="17349"/>
    <cellStyle name="Percent 5 9 4 2" xfId="17350"/>
    <cellStyle name="Percent 5 9 4 2 2" xfId="17351"/>
    <cellStyle name="Percent 5 9 4 2 3" xfId="17352"/>
    <cellStyle name="Percent 5 9 4 3" xfId="17353"/>
    <cellStyle name="Percent 5 9 4 3 2" xfId="17354"/>
    <cellStyle name="Percent 5 9 4 3 3" xfId="17355"/>
    <cellStyle name="Percent 5 9 4 4" xfId="17356"/>
    <cellStyle name="Percent 5 9 4 4 2" xfId="17357"/>
    <cellStyle name="Percent 5 9 4 4 3" xfId="17358"/>
    <cellStyle name="Percent 5 9 4 5" xfId="17359"/>
    <cellStyle name="Percent 5 9 4 6" xfId="17360"/>
    <cellStyle name="Percent 5 9 5" xfId="17361"/>
    <cellStyle name="Percent 5 9 5 2" xfId="17362"/>
    <cellStyle name="Percent 5 9 5 2 2" xfId="17363"/>
    <cellStyle name="Percent 5 9 5 2 3" xfId="17364"/>
    <cellStyle name="Percent 5 9 5 3" xfId="17365"/>
    <cellStyle name="Percent 5 9 5 3 2" xfId="17366"/>
    <cellStyle name="Percent 5 9 5 3 3" xfId="17367"/>
    <cellStyle name="Percent 5 9 5 4" xfId="17368"/>
    <cellStyle name="Percent 5 9 5 5" xfId="17369"/>
    <cellStyle name="Percent 5 9 6" xfId="17370"/>
    <cellStyle name="Percent 5 9 6 2" xfId="17371"/>
    <cellStyle name="Percent 5 9 6 3" xfId="17372"/>
    <cellStyle name="Percent 5 9 7" xfId="17373"/>
    <cellStyle name="Percent 5 9 7 2" xfId="17374"/>
    <cellStyle name="Percent 5 9 7 3" xfId="17375"/>
    <cellStyle name="Percent 5 9 8" xfId="17376"/>
    <cellStyle name="Percent 5 9 8 2" xfId="17377"/>
    <cellStyle name="Percent 5 9 8 3" xfId="17378"/>
    <cellStyle name="Percent 5 9 9" xfId="17379"/>
    <cellStyle name="Percent 6" xfId="17380"/>
    <cellStyle name="Percent 6 10" xfId="17381"/>
    <cellStyle name="Percent 6 10 2" xfId="17382"/>
    <cellStyle name="Percent 6 10 2 2" xfId="17383"/>
    <cellStyle name="Percent 6 10 2 3" xfId="17384"/>
    <cellStyle name="Percent 6 10 3" xfId="17385"/>
    <cellStyle name="Percent 6 10 3 2" xfId="17386"/>
    <cellStyle name="Percent 6 10 3 3" xfId="17387"/>
    <cellStyle name="Percent 6 10 4" xfId="17388"/>
    <cellStyle name="Percent 6 10 5" xfId="17389"/>
    <cellStyle name="Percent 6 10 6" xfId="17390"/>
    <cellStyle name="Percent 6 11" xfId="17391"/>
    <cellStyle name="Percent 6 11 2" xfId="17392"/>
    <cellStyle name="Percent 6 11 2 2" xfId="17393"/>
    <cellStyle name="Percent 6 11 2 3" xfId="17394"/>
    <cellStyle name="Percent 6 11 3" xfId="17395"/>
    <cellStyle name="Percent 6 11 3 2" xfId="17396"/>
    <cellStyle name="Percent 6 11 3 3" xfId="17397"/>
    <cellStyle name="Percent 6 11 4" xfId="17398"/>
    <cellStyle name="Percent 6 11 5" xfId="17399"/>
    <cellStyle name="Percent 6 11 6" xfId="17400"/>
    <cellStyle name="Percent 6 12" xfId="17401"/>
    <cellStyle name="Percent 6 12 2" xfId="17402"/>
    <cellStyle name="Percent 6 12 2 2" xfId="17403"/>
    <cellStyle name="Percent 6 12 2 3" xfId="17404"/>
    <cellStyle name="Percent 6 12 3" xfId="17405"/>
    <cellStyle name="Percent 6 12 3 2" xfId="17406"/>
    <cellStyle name="Percent 6 12 3 3" xfId="17407"/>
    <cellStyle name="Percent 6 12 4" xfId="17408"/>
    <cellStyle name="Percent 6 12 5" xfId="17409"/>
    <cellStyle name="Percent 6 13" xfId="17410"/>
    <cellStyle name="Percent 6 13 2" xfId="17411"/>
    <cellStyle name="Percent 6 13 2 2" xfId="17412"/>
    <cellStyle name="Percent 6 13 2 3" xfId="17413"/>
    <cellStyle name="Percent 6 13 3" xfId="17414"/>
    <cellStyle name="Percent 6 13 3 2" xfId="17415"/>
    <cellStyle name="Percent 6 13 3 3" xfId="17416"/>
    <cellStyle name="Percent 6 13 4" xfId="17417"/>
    <cellStyle name="Percent 6 13 4 2" xfId="17418"/>
    <cellStyle name="Percent 6 13 4 3" xfId="17419"/>
    <cellStyle name="Percent 6 13 5" xfId="17420"/>
    <cellStyle name="Percent 6 13 6" xfId="17421"/>
    <cellStyle name="Percent 6 14" xfId="17422"/>
    <cellStyle name="Percent 6 14 2" xfId="17423"/>
    <cellStyle name="Percent 6 14 2 2" xfId="17424"/>
    <cellStyle name="Percent 6 14 2 3" xfId="17425"/>
    <cellStyle name="Percent 6 14 3" xfId="17426"/>
    <cellStyle name="Percent 6 14 3 2" xfId="17427"/>
    <cellStyle name="Percent 6 14 3 3" xfId="17428"/>
    <cellStyle name="Percent 6 14 4" xfId="17429"/>
    <cellStyle name="Percent 6 14 5" xfId="17430"/>
    <cellStyle name="Percent 6 15" xfId="17431"/>
    <cellStyle name="Percent 6 15 2" xfId="17432"/>
    <cellStyle name="Percent 6 15 3" xfId="17433"/>
    <cellStyle name="Percent 6 16" xfId="17434"/>
    <cellStyle name="Percent 6 16 2" xfId="17435"/>
    <cellStyle name="Percent 6 16 3" xfId="17436"/>
    <cellStyle name="Percent 6 17" xfId="17437"/>
    <cellStyle name="Percent 6 17 2" xfId="17438"/>
    <cellStyle name="Percent 6 17 3" xfId="17439"/>
    <cellStyle name="Percent 6 18" xfId="17440"/>
    <cellStyle name="Percent 6 19" xfId="17441"/>
    <cellStyle name="Percent 6 2" xfId="17442"/>
    <cellStyle name="Percent 6 2 10" xfId="17443"/>
    <cellStyle name="Percent 6 2 11" xfId="17444"/>
    <cellStyle name="Percent 6 2 12" xfId="17445"/>
    <cellStyle name="Percent 6 2 13" xfId="17446"/>
    <cellStyle name="Percent 6 2 14" xfId="17447"/>
    <cellStyle name="Percent 6 2 2" xfId="17448"/>
    <cellStyle name="Percent 6 2 2 2" xfId="17449"/>
    <cellStyle name="Percent 6 2 2 2 2" xfId="17450"/>
    <cellStyle name="Percent 6 2 2 2 3" xfId="17451"/>
    <cellStyle name="Percent 6 2 2 3" xfId="17452"/>
    <cellStyle name="Percent 6 2 2 3 2" xfId="17453"/>
    <cellStyle name="Percent 6 2 2 3 3" xfId="17454"/>
    <cellStyle name="Percent 6 2 2 4" xfId="17455"/>
    <cellStyle name="Percent 6 2 2 5" xfId="17456"/>
    <cellStyle name="Percent 6 2 3" xfId="17457"/>
    <cellStyle name="Percent 6 2 3 2" xfId="17458"/>
    <cellStyle name="Percent 6 2 3 2 2" xfId="17459"/>
    <cellStyle name="Percent 6 2 3 2 3" xfId="17460"/>
    <cellStyle name="Percent 6 2 3 3" xfId="17461"/>
    <cellStyle name="Percent 6 2 3 3 2" xfId="17462"/>
    <cellStyle name="Percent 6 2 3 3 3" xfId="17463"/>
    <cellStyle name="Percent 6 2 3 4" xfId="17464"/>
    <cellStyle name="Percent 6 2 3 5" xfId="17465"/>
    <cellStyle name="Percent 6 2 4" xfId="17466"/>
    <cellStyle name="Percent 6 2 4 2" xfId="17467"/>
    <cellStyle name="Percent 6 2 4 2 2" xfId="17468"/>
    <cellStyle name="Percent 6 2 4 2 3" xfId="17469"/>
    <cellStyle name="Percent 6 2 4 3" xfId="17470"/>
    <cellStyle name="Percent 6 2 4 3 2" xfId="17471"/>
    <cellStyle name="Percent 6 2 4 3 3" xfId="17472"/>
    <cellStyle name="Percent 6 2 4 4" xfId="17473"/>
    <cellStyle name="Percent 6 2 4 4 2" xfId="17474"/>
    <cellStyle name="Percent 6 2 4 4 3" xfId="17475"/>
    <cellStyle name="Percent 6 2 4 5" xfId="17476"/>
    <cellStyle name="Percent 6 2 4 6" xfId="17477"/>
    <cellStyle name="Percent 6 2 5" xfId="17478"/>
    <cellStyle name="Percent 6 2 5 2" xfId="17479"/>
    <cellStyle name="Percent 6 2 5 2 2" xfId="17480"/>
    <cellStyle name="Percent 6 2 5 2 3" xfId="17481"/>
    <cellStyle name="Percent 6 2 5 3" xfId="17482"/>
    <cellStyle name="Percent 6 2 5 3 2" xfId="17483"/>
    <cellStyle name="Percent 6 2 5 3 3" xfId="17484"/>
    <cellStyle name="Percent 6 2 5 4" xfId="17485"/>
    <cellStyle name="Percent 6 2 5 5" xfId="17486"/>
    <cellStyle name="Percent 6 2 6" xfId="17487"/>
    <cellStyle name="Percent 6 2 6 2" xfId="17488"/>
    <cellStyle name="Percent 6 2 6 3" xfId="17489"/>
    <cellStyle name="Percent 6 2 7" xfId="17490"/>
    <cellStyle name="Percent 6 2 7 2" xfId="17491"/>
    <cellStyle name="Percent 6 2 7 3" xfId="17492"/>
    <cellStyle name="Percent 6 2 8" xfId="17493"/>
    <cellStyle name="Percent 6 2 8 2" xfId="17494"/>
    <cellStyle name="Percent 6 2 8 3" xfId="17495"/>
    <cellStyle name="Percent 6 2 9" xfId="17496"/>
    <cellStyle name="Percent 6 20" xfId="17497"/>
    <cellStyle name="Percent 6 21" xfId="17498"/>
    <cellStyle name="Percent 6 22" xfId="17499"/>
    <cellStyle name="Percent 6 23" xfId="17500"/>
    <cellStyle name="Percent 6 3" xfId="17501"/>
    <cellStyle name="Percent 6 3 10" xfId="17502"/>
    <cellStyle name="Percent 6 3 11" xfId="17503"/>
    <cellStyle name="Percent 6 3 12" xfId="17504"/>
    <cellStyle name="Percent 6 3 13" xfId="17505"/>
    <cellStyle name="Percent 6 3 14" xfId="17506"/>
    <cellStyle name="Percent 6 3 2" xfId="17507"/>
    <cellStyle name="Percent 6 3 2 2" xfId="17508"/>
    <cellStyle name="Percent 6 3 2 2 2" xfId="17509"/>
    <cellStyle name="Percent 6 3 2 2 3" xfId="17510"/>
    <cellStyle name="Percent 6 3 2 3" xfId="17511"/>
    <cellStyle name="Percent 6 3 2 3 2" xfId="17512"/>
    <cellStyle name="Percent 6 3 2 3 3" xfId="17513"/>
    <cellStyle name="Percent 6 3 2 4" xfId="17514"/>
    <cellStyle name="Percent 6 3 2 5" xfId="17515"/>
    <cellStyle name="Percent 6 3 2 6" xfId="17516"/>
    <cellStyle name="Percent 6 3 2 7" xfId="17517"/>
    <cellStyle name="Percent 6 3 2 8" xfId="17518"/>
    <cellStyle name="Percent 6 3 3" xfId="17519"/>
    <cellStyle name="Percent 6 3 3 2" xfId="17520"/>
    <cellStyle name="Percent 6 3 3 2 2" xfId="17521"/>
    <cellStyle name="Percent 6 3 3 2 3" xfId="17522"/>
    <cellStyle name="Percent 6 3 3 3" xfId="17523"/>
    <cellStyle name="Percent 6 3 3 3 2" xfId="17524"/>
    <cellStyle name="Percent 6 3 3 3 3" xfId="17525"/>
    <cellStyle name="Percent 6 3 3 4" xfId="17526"/>
    <cellStyle name="Percent 6 3 3 5" xfId="17527"/>
    <cellStyle name="Percent 6 3 4" xfId="17528"/>
    <cellStyle name="Percent 6 3 4 2" xfId="17529"/>
    <cellStyle name="Percent 6 3 4 2 2" xfId="17530"/>
    <cellStyle name="Percent 6 3 4 2 3" xfId="17531"/>
    <cellStyle name="Percent 6 3 4 3" xfId="17532"/>
    <cellStyle name="Percent 6 3 4 3 2" xfId="17533"/>
    <cellStyle name="Percent 6 3 4 3 3" xfId="17534"/>
    <cellStyle name="Percent 6 3 4 4" xfId="17535"/>
    <cellStyle name="Percent 6 3 4 4 2" xfId="17536"/>
    <cellStyle name="Percent 6 3 4 4 3" xfId="17537"/>
    <cellStyle name="Percent 6 3 4 5" xfId="17538"/>
    <cellStyle name="Percent 6 3 4 6" xfId="17539"/>
    <cellStyle name="Percent 6 3 5" xfId="17540"/>
    <cellStyle name="Percent 6 3 5 2" xfId="17541"/>
    <cellStyle name="Percent 6 3 5 2 2" xfId="17542"/>
    <cellStyle name="Percent 6 3 5 2 3" xfId="17543"/>
    <cellStyle name="Percent 6 3 5 3" xfId="17544"/>
    <cellStyle name="Percent 6 3 5 3 2" xfId="17545"/>
    <cellStyle name="Percent 6 3 5 3 3" xfId="17546"/>
    <cellStyle name="Percent 6 3 5 4" xfId="17547"/>
    <cellStyle name="Percent 6 3 5 5" xfId="17548"/>
    <cellStyle name="Percent 6 3 6" xfId="17549"/>
    <cellStyle name="Percent 6 3 6 2" xfId="17550"/>
    <cellStyle name="Percent 6 3 6 3" xfId="17551"/>
    <cellStyle name="Percent 6 3 7" xfId="17552"/>
    <cellStyle name="Percent 6 3 7 2" xfId="17553"/>
    <cellStyle name="Percent 6 3 7 3" xfId="17554"/>
    <cellStyle name="Percent 6 3 8" xfId="17555"/>
    <cellStyle name="Percent 6 3 8 2" xfId="17556"/>
    <cellStyle name="Percent 6 3 8 3" xfId="17557"/>
    <cellStyle name="Percent 6 3 9" xfId="17558"/>
    <cellStyle name="Percent 6 4" xfId="17559"/>
    <cellStyle name="Percent 6 4 10" xfId="17560"/>
    <cellStyle name="Percent 6 4 11" xfId="17561"/>
    <cellStyle name="Percent 6 4 12" xfId="17562"/>
    <cellStyle name="Percent 6 4 13" xfId="17563"/>
    <cellStyle name="Percent 6 4 14" xfId="17564"/>
    <cellStyle name="Percent 6 4 2" xfId="17565"/>
    <cellStyle name="Percent 6 4 2 2" xfId="17566"/>
    <cellStyle name="Percent 6 4 2 2 2" xfId="17567"/>
    <cellStyle name="Percent 6 4 2 2 3" xfId="17568"/>
    <cellStyle name="Percent 6 4 2 3" xfId="17569"/>
    <cellStyle name="Percent 6 4 2 3 2" xfId="17570"/>
    <cellStyle name="Percent 6 4 2 3 3" xfId="17571"/>
    <cellStyle name="Percent 6 4 2 4" xfId="17572"/>
    <cellStyle name="Percent 6 4 2 5" xfId="17573"/>
    <cellStyle name="Percent 6 4 3" xfId="17574"/>
    <cellStyle name="Percent 6 4 3 2" xfId="17575"/>
    <cellStyle name="Percent 6 4 3 2 2" xfId="17576"/>
    <cellStyle name="Percent 6 4 3 2 3" xfId="17577"/>
    <cellStyle name="Percent 6 4 3 3" xfId="17578"/>
    <cellStyle name="Percent 6 4 3 3 2" xfId="17579"/>
    <cellStyle name="Percent 6 4 3 3 3" xfId="17580"/>
    <cellStyle name="Percent 6 4 3 4" xfId="17581"/>
    <cellStyle name="Percent 6 4 3 5" xfId="17582"/>
    <cellStyle name="Percent 6 4 4" xfId="17583"/>
    <cellStyle name="Percent 6 4 4 2" xfId="17584"/>
    <cellStyle name="Percent 6 4 4 2 2" xfId="17585"/>
    <cellStyle name="Percent 6 4 4 2 3" xfId="17586"/>
    <cellStyle name="Percent 6 4 4 3" xfId="17587"/>
    <cellStyle name="Percent 6 4 4 3 2" xfId="17588"/>
    <cellStyle name="Percent 6 4 4 3 3" xfId="17589"/>
    <cellStyle name="Percent 6 4 4 4" xfId="17590"/>
    <cellStyle name="Percent 6 4 4 4 2" xfId="17591"/>
    <cellStyle name="Percent 6 4 4 4 3" xfId="17592"/>
    <cellStyle name="Percent 6 4 4 5" xfId="17593"/>
    <cellStyle name="Percent 6 4 4 6" xfId="17594"/>
    <cellStyle name="Percent 6 4 5" xfId="17595"/>
    <cellStyle name="Percent 6 4 5 2" xfId="17596"/>
    <cellStyle name="Percent 6 4 5 2 2" xfId="17597"/>
    <cellStyle name="Percent 6 4 5 2 3" xfId="17598"/>
    <cellStyle name="Percent 6 4 5 3" xfId="17599"/>
    <cellStyle name="Percent 6 4 5 3 2" xfId="17600"/>
    <cellStyle name="Percent 6 4 5 3 3" xfId="17601"/>
    <cellStyle name="Percent 6 4 5 4" xfId="17602"/>
    <cellStyle name="Percent 6 4 5 5" xfId="17603"/>
    <cellStyle name="Percent 6 4 6" xfId="17604"/>
    <cellStyle name="Percent 6 4 6 2" xfId="17605"/>
    <cellStyle name="Percent 6 4 6 3" xfId="17606"/>
    <cellStyle name="Percent 6 4 7" xfId="17607"/>
    <cellStyle name="Percent 6 4 7 2" xfId="17608"/>
    <cellStyle name="Percent 6 4 7 3" xfId="17609"/>
    <cellStyle name="Percent 6 4 8" xfId="17610"/>
    <cellStyle name="Percent 6 4 8 2" xfId="17611"/>
    <cellStyle name="Percent 6 4 8 3" xfId="17612"/>
    <cellStyle name="Percent 6 4 9" xfId="17613"/>
    <cellStyle name="Percent 6 5" xfId="17614"/>
    <cellStyle name="Percent 6 5 10" xfId="17615"/>
    <cellStyle name="Percent 6 5 11" xfId="17616"/>
    <cellStyle name="Percent 6 5 12" xfId="17617"/>
    <cellStyle name="Percent 6 5 13" xfId="17618"/>
    <cellStyle name="Percent 6 5 14" xfId="17619"/>
    <cellStyle name="Percent 6 5 2" xfId="17620"/>
    <cellStyle name="Percent 6 5 2 2" xfId="17621"/>
    <cellStyle name="Percent 6 5 2 2 2" xfId="17622"/>
    <cellStyle name="Percent 6 5 2 2 3" xfId="17623"/>
    <cellStyle name="Percent 6 5 2 3" xfId="17624"/>
    <cellStyle name="Percent 6 5 2 3 2" xfId="17625"/>
    <cellStyle name="Percent 6 5 2 3 3" xfId="17626"/>
    <cellStyle name="Percent 6 5 2 4" xfId="17627"/>
    <cellStyle name="Percent 6 5 2 5" xfId="17628"/>
    <cellStyle name="Percent 6 5 3" xfId="17629"/>
    <cellStyle name="Percent 6 5 3 2" xfId="17630"/>
    <cellStyle name="Percent 6 5 3 2 2" xfId="17631"/>
    <cellStyle name="Percent 6 5 3 2 3" xfId="17632"/>
    <cellStyle name="Percent 6 5 3 3" xfId="17633"/>
    <cellStyle name="Percent 6 5 3 3 2" xfId="17634"/>
    <cellStyle name="Percent 6 5 3 3 3" xfId="17635"/>
    <cellStyle name="Percent 6 5 3 4" xfId="17636"/>
    <cellStyle name="Percent 6 5 3 5" xfId="17637"/>
    <cellStyle name="Percent 6 5 4" xfId="17638"/>
    <cellStyle name="Percent 6 5 4 2" xfId="17639"/>
    <cellStyle name="Percent 6 5 4 2 2" xfId="17640"/>
    <cellStyle name="Percent 6 5 4 2 3" xfId="17641"/>
    <cellStyle name="Percent 6 5 4 3" xfId="17642"/>
    <cellStyle name="Percent 6 5 4 3 2" xfId="17643"/>
    <cellStyle name="Percent 6 5 4 3 3" xfId="17644"/>
    <cellStyle name="Percent 6 5 4 4" xfId="17645"/>
    <cellStyle name="Percent 6 5 4 4 2" xfId="17646"/>
    <cellStyle name="Percent 6 5 4 4 3" xfId="17647"/>
    <cellStyle name="Percent 6 5 4 5" xfId="17648"/>
    <cellStyle name="Percent 6 5 4 6" xfId="17649"/>
    <cellStyle name="Percent 6 5 5" xfId="17650"/>
    <cellStyle name="Percent 6 5 5 2" xfId="17651"/>
    <cellStyle name="Percent 6 5 5 2 2" xfId="17652"/>
    <cellStyle name="Percent 6 5 5 2 3" xfId="17653"/>
    <cellStyle name="Percent 6 5 5 3" xfId="17654"/>
    <cellStyle name="Percent 6 5 5 3 2" xfId="17655"/>
    <cellStyle name="Percent 6 5 5 3 3" xfId="17656"/>
    <cellStyle name="Percent 6 5 5 4" xfId="17657"/>
    <cellStyle name="Percent 6 5 5 5" xfId="17658"/>
    <cellStyle name="Percent 6 5 6" xfId="17659"/>
    <cellStyle name="Percent 6 5 6 2" xfId="17660"/>
    <cellStyle name="Percent 6 5 6 3" xfId="17661"/>
    <cellStyle name="Percent 6 5 7" xfId="17662"/>
    <cellStyle name="Percent 6 5 7 2" xfId="17663"/>
    <cellStyle name="Percent 6 5 7 3" xfId="17664"/>
    <cellStyle name="Percent 6 5 8" xfId="17665"/>
    <cellStyle name="Percent 6 5 8 2" xfId="17666"/>
    <cellStyle name="Percent 6 5 8 3" xfId="17667"/>
    <cellStyle name="Percent 6 5 9" xfId="17668"/>
    <cellStyle name="Percent 6 6" xfId="17669"/>
    <cellStyle name="Percent 6 6 10" xfId="17670"/>
    <cellStyle name="Percent 6 6 11" xfId="17671"/>
    <cellStyle name="Percent 6 6 12" xfId="17672"/>
    <cellStyle name="Percent 6 6 13" xfId="17673"/>
    <cellStyle name="Percent 6 6 14" xfId="17674"/>
    <cellStyle name="Percent 6 6 2" xfId="17675"/>
    <cellStyle name="Percent 6 6 2 2" xfId="17676"/>
    <cellStyle name="Percent 6 6 2 2 2" xfId="17677"/>
    <cellStyle name="Percent 6 6 2 2 3" xfId="17678"/>
    <cellStyle name="Percent 6 6 2 3" xfId="17679"/>
    <cellStyle name="Percent 6 6 2 3 2" xfId="17680"/>
    <cellStyle name="Percent 6 6 2 3 3" xfId="17681"/>
    <cellStyle name="Percent 6 6 2 4" xfId="17682"/>
    <cellStyle name="Percent 6 6 2 5" xfId="17683"/>
    <cellStyle name="Percent 6 6 3" xfId="17684"/>
    <cellStyle name="Percent 6 6 3 2" xfId="17685"/>
    <cellStyle name="Percent 6 6 3 2 2" xfId="17686"/>
    <cellStyle name="Percent 6 6 3 2 3" xfId="17687"/>
    <cellStyle name="Percent 6 6 3 3" xfId="17688"/>
    <cellStyle name="Percent 6 6 3 3 2" xfId="17689"/>
    <cellStyle name="Percent 6 6 3 3 3" xfId="17690"/>
    <cellStyle name="Percent 6 6 3 4" xfId="17691"/>
    <cellStyle name="Percent 6 6 3 5" xfId="17692"/>
    <cellStyle name="Percent 6 6 4" xfId="17693"/>
    <cellStyle name="Percent 6 6 4 2" xfId="17694"/>
    <cellStyle name="Percent 6 6 4 2 2" xfId="17695"/>
    <cellStyle name="Percent 6 6 4 2 3" xfId="17696"/>
    <cellStyle name="Percent 6 6 4 3" xfId="17697"/>
    <cellStyle name="Percent 6 6 4 3 2" xfId="17698"/>
    <cellStyle name="Percent 6 6 4 3 3" xfId="17699"/>
    <cellStyle name="Percent 6 6 4 4" xfId="17700"/>
    <cellStyle name="Percent 6 6 4 4 2" xfId="17701"/>
    <cellStyle name="Percent 6 6 4 4 3" xfId="17702"/>
    <cellStyle name="Percent 6 6 4 5" xfId="17703"/>
    <cellStyle name="Percent 6 6 4 6" xfId="17704"/>
    <cellStyle name="Percent 6 6 5" xfId="17705"/>
    <cellStyle name="Percent 6 6 5 2" xfId="17706"/>
    <cellStyle name="Percent 6 6 5 2 2" xfId="17707"/>
    <cellStyle name="Percent 6 6 5 2 3" xfId="17708"/>
    <cellStyle name="Percent 6 6 5 3" xfId="17709"/>
    <cellStyle name="Percent 6 6 5 3 2" xfId="17710"/>
    <cellStyle name="Percent 6 6 5 3 3" xfId="17711"/>
    <cellStyle name="Percent 6 6 5 4" xfId="17712"/>
    <cellStyle name="Percent 6 6 5 5" xfId="17713"/>
    <cellStyle name="Percent 6 6 6" xfId="17714"/>
    <cellStyle name="Percent 6 6 6 2" xfId="17715"/>
    <cellStyle name="Percent 6 6 6 3" xfId="17716"/>
    <cellStyle name="Percent 6 6 7" xfId="17717"/>
    <cellStyle name="Percent 6 6 7 2" xfId="17718"/>
    <cellStyle name="Percent 6 6 7 3" xfId="17719"/>
    <cellStyle name="Percent 6 6 8" xfId="17720"/>
    <cellStyle name="Percent 6 6 8 2" xfId="17721"/>
    <cellStyle name="Percent 6 6 8 3" xfId="17722"/>
    <cellStyle name="Percent 6 6 9" xfId="17723"/>
    <cellStyle name="Percent 6 7" xfId="17724"/>
    <cellStyle name="Percent 6 7 10" xfId="17725"/>
    <cellStyle name="Percent 6 7 11" xfId="17726"/>
    <cellStyle name="Percent 6 7 12" xfId="17727"/>
    <cellStyle name="Percent 6 7 13" xfId="17728"/>
    <cellStyle name="Percent 6 7 14" xfId="17729"/>
    <cellStyle name="Percent 6 7 2" xfId="17730"/>
    <cellStyle name="Percent 6 7 2 2" xfId="17731"/>
    <cellStyle name="Percent 6 7 2 2 2" xfId="17732"/>
    <cellStyle name="Percent 6 7 2 2 3" xfId="17733"/>
    <cellStyle name="Percent 6 7 2 3" xfId="17734"/>
    <cellStyle name="Percent 6 7 2 3 2" xfId="17735"/>
    <cellStyle name="Percent 6 7 2 3 3" xfId="17736"/>
    <cellStyle name="Percent 6 7 2 4" xfId="17737"/>
    <cellStyle name="Percent 6 7 2 5" xfId="17738"/>
    <cellStyle name="Percent 6 7 3" xfId="17739"/>
    <cellStyle name="Percent 6 7 3 2" xfId="17740"/>
    <cellStyle name="Percent 6 7 3 2 2" xfId="17741"/>
    <cellStyle name="Percent 6 7 3 2 3" xfId="17742"/>
    <cellStyle name="Percent 6 7 3 3" xfId="17743"/>
    <cellStyle name="Percent 6 7 3 3 2" xfId="17744"/>
    <cellStyle name="Percent 6 7 3 3 3" xfId="17745"/>
    <cellStyle name="Percent 6 7 3 4" xfId="17746"/>
    <cellStyle name="Percent 6 7 3 5" xfId="17747"/>
    <cellStyle name="Percent 6 7 4" xfId="17748"/>
    <cellStyle name="Percent 6 7 4 2" xfId="17749"/>
    <cellStyle name="Percent 6 7 4 2 2" xfId="17750"/>
    <cellStyle name="Percent 6 7 4 2 3" xfId="17751"/>
    <cellStyle name="Percent 6 7 4 3" xfId="17752"/>
    <cellStyle name="Percent 6 7 4 3 2" xfId="17753"/>
    <cellStyle name="Percent 6 7 4 3 3" xfId="17754"/>
    <cellStyle name="Percent 6 7 4 4" xfId="17755"/>
    <cellStyle name="Percent 6 7 4 4 2" xfId="17756"/>
    <cellStyle name="Percent 6 7 4 4 3" xfId="17757"/>
    <cellStyle name="Percent 6 7 4 5" xfId="17758"/>
    <cellStyle name="Percent 6 7 4 6" xfId="17759"/>
    <cellStyle name="Percent 6 7 5" xfId="17760"/>
    <cellStyle name="Percent 6 7 5 2" xfId="17761"/>
    <cellStyle name="Percent 6 7 5 2 2" xfId="17762"/>
    <cellStyle name="Percent 6 7 5 2 3" xfId="17763"/>
    <cellStyle name="Percent 6 7 5 3" xfId="17764"/>
    <cellStyle name="Percent 6 7 5 3 2" xfId="17765"/>
    <cellStyle name="Percent 6 7 5 3 3" xfId="17766"/>
    <cellStyle name="Percent 6 7 5 4" xfId="17767"/>
    <cellStyle name="Percent 6 7 5 5" xfId="17768"/>
    <cellStyle name="Percent 6 7 6" xfId="17769"/>
    <cellStyle name="Percent 6 7 6 2" xfId="17770"/>
    <cellStyle name="Percent 6 7 6 3" xfId="17771"/>
    <cellStyle name="Percent 6 7 7" xfId="17772"/>
    <cellStyle name="Percent 6 7 7 2" xfId="17773"/>
    <cellStyle name="Percent 6 7 7 3" xfId="17774"/>
    <cellStyle name="Percent 6 7 8" xfId="17775"/>
    <cellStyle name="Percent 6 7 8 2" xfId="17776"/>
    <cellStyle name="Percent 6 7 8 3" xfId="17777"/>
    <cellStyle name="Percent 6 7 9" xfId="17778"/>
    <cellStyle name="Percent 6 8" xfId="17779"/>
    <cellStyle name="Percent 6 8 10" xfId="17780"/>
    <cellStyle name="Percent 6 8 11" xfId="17781"/>
    <cellStyle name="Percent 6 8 12" xfId="17782"/>
    <cellStyle name="Percent 6 8 13" xfId="17783"/>
    <cellStyle name="Percent 6 8 14" xfId="17784"/>
    <cellStyle name="Percent 6 8 2" xfId="17785"/>
    <cellStyle name="Percent 6 8 2 2" xfId="17786"/>
    <cellStyle name="Percent 6 8 2 2 2" xfId="17787"/>
    <cellStyle name="Percent 6 8 2 2 3" xfId="17788"/>
    <cellStyle name="Percent 6 8 2 3" xfId="17789"/>
    <cellStyle name="Percent 6 8 2 3 2" xfId="17790"/>
    <cellStyle name="Percent 6 8 2 3 3" xfId="17791"/>
    <cellStyle name="Percent 6 8 2 4" xfId="17792"/>
    <cellStyle name="Percent 6 8 2 5" xfId="17793"/>
    <cellStyle name="Percent 6 8 3" xfId="17794"/>
    <cellStyle name="Percent 6 8 3 2" xfId="17795"/>
    <cellStyle name="Percent 6 8 3 2 2" xfId="17796"/>
    <cellStyle name="Percent 6 8 3 2 3" xfId="17797"/>
    <cellStyle name="Percent 6 8 3 3" xfId="17798"/>
    <cellStyle name="Percent 6 8 3 3 2" xfId="17799"/>
    <cellStyle name="Percent 6 8 3 3 3" xfId="17800"/>
    <cellStyle name="Percent 6 8 3 4" xfId="17801"/>
    <cellStyle name="Percent 6 8 3 5" xfId="17802"/>
    <cellStyle name="Percent 6 8 4" xfId="17803"/>
    <cellStyle name="Percent 6 8 4 2" xfId="17804"/>
    <cellStyle name="Percent 6 8 4 2 2" xfId="17805"/>
    <cellStyle name="Percent 6 8 4 2 3" xfId="17806"/>
    <cellStyle name="Percent 6 8 4 3" xfId="17807"/>
    <cellStyle name="Percent 6 8 4 3 2" xfId="17808"/>
    <cellStyle name="Percent 6 8 4 3 3" xfId="17809"/>
    <cellStyle name="Percent 6 8 4 4" xfId="17810"/>
    <cellStyle name="Percent 6 8 4 4 2" xfId="17811"/>
    <cellStyle name="Percent 6 8 4 4 3" xfId="17812"/>
    <cellStyle name="Percent 6 8 4 5" xfId="17813"/>
    <cellStyle name="Percent 6 8 4 6" xfId="17814"/>
    <cellStyle name="Percent 6 8 5" xfId="17815"/>
    <cellStyle name="Percent 6 8 5 2" xfId="17816"/>
    <cellStyle name="Percent 6 8 5 2 2" xfId="17817"/>
    <cellStyle name="Percent 6 8 5 2 3" xfId="17818"/>
    <cellStyle name="Percent 6 8 5 3" xfId="17819"/>
    <cellStyle name="Percent 6 8 5 3 2" xfId="17820"/>
    <cellStyle name="Percent 6 8 5 3 3" xfId="17821"/>
    <cellStyle name="Percent 6 8 5 4" xfId="17822"/>
    <cellStyle name="Percent 6 8 5 5" xfId="17823"/>
    <cellStyle name="Percent 6 8 6" xfId="17824"/>
    <cellStyle name="Percent 6 8 6 2" xfId="17825"/>
    <cellStyle name="Percent 6 8 6 3" xfId="17826"/>
    <cellStyle name="Percent 6 8 7" xfId="17827"/>
    <cellStyle name="Percent 6 8 7 2" xfId="17828"/>
    <cellStyle name="Percent 6 8 7 3" xfId="17829"/>
    <cellStyle name="Percent 6 8 8" xfId="17830"/>
    <cellStyle name="Percent 6 8 8 2" xfId="17831"/>
    <cellStyle name="Percent 6 8 8 3" xfId="17832"/>
    <cellStyle name="Percent 6 8 9" xfId="17833"/>
    <cellStyle name="Percent 6 9" xfId="17834"/>
    <cellStyle name="Percent 6 9 10" xfId="17835"/>
    <cellStyle name="Percent 6 9 11" xfId="17836"/>
    <cellStyle name="Percent 6 9 2" xfId="17837"/>
    <cellStyle name="Percent 6 9 2 2" xfId="17838"/>
    <cellStyle name="Percent 6 9 2 2 2" xfId="17839"/>
    <cellStyle name="Percent 6 9 2 2 3" xfId="17840"/>
    <cellStyle name="Percent 6 9 2 3" xfId="17841"/>
    <cellStyle name="Percent 6 9 2 3 2" xfId="17842"/>
    <cellStyle name="Percent 6 9 2 3 3" xfId="17843"/>
    <cellStyle name="Percent 6 9 2 4" xfId="17844"/>
    <cellStyle name="Percent 6 9 2 5" xfId="17845"/>
    <cellStyle name="Percent 6 9 3" xfId="17846"/>
    <cellStyle name="Percent 6 9 3 2" xfId="17847"/>
    <cellStyle name="Percent 6 9 3 2 2" xfId="17848"/>
    <cellStyle name="Percent 6 9 3 2 3" xfId="17849"/>
    <cellStyle name="Percent 6 9 3 3" xfId="17850"/>
    <cellStyle name="Percent 6 9 3 3 2" xfId="17851"/>
    <cellStyle name="Percent 6 9 3 3 3" xfId="17852"/>
    <cellStyle name="Percent 6 9 3 4" xfId="17853"/>
    <cellStyle name="Percent 6 9 3 5" xfId="17854"/>
    <cellStyle name="Percent 6 9 4" xfId="17855"/>
    <cellStyle name="Percent 6 9 4 2" xfId="17856"/>
    <cellStyle name="Percent 6 9 4 2 2" xfId="17857"/>
    <cellStyle name="Percent 6 9 4 2 3" xfId="17858"/>
    <cellStyle name="Percent 6 9 4 3" xfId="17859"/>
    <cellStyle name="Percent 6 9 4 3 2" xfId="17860"/>
    <cellStyle name="Percent 6 9 4 3 3" xfId="17861"/>
    <cellStyle name="Percent 6 9 4 4" xfId="17862"/>
    <cellStyle name="Percent 6 9 4 4 2" xfId="17863"/>
    <cellStyle name="Percent 6 9 4 4 3" xfId="17864"/>
    <cellStyle name="Percent 6 9 4 5" xfId="17865"/>
    <cellStyle name="Percent 6 9 4 6" xfId="17866"/>
    <cellStyle name="Percent 6 9 5" xfId="17867"/>
    <cellStyle name="Percent 6 9 5 2" xfId="17868"/>
    <cellStyle name="Percent 6 9 5 2 2" xfId="17869"/>
    <cellStyle name="Percent 6 9 5 2 3" xfId="17870"/>
    <cellStyle name="Percent 6 9 5 3" xfId="17871"/>
    <cellStyle name="Percent 6 9 5 3 2" xfId="17872"/>
    <cellStyle name="Percent 6 9 5 3 3" xfId="17873"/>
    <cellStyle name="Percent 6 9 5 4" xfId="17874"/>
    <cellStyle name="Percent 6 9 5 5" xfId="17875"/>
    <cellStyle name="Percent 6 9 6" xfId="17876"/>
    <cellStyle name="Percent 6 9 6 2" xfId="17877"/>
    <cellStyle name="Percent 6 9 6 3" xfId="17878"/>
    <cellStyle name="Percent 6 9 7" xfId="17879"/>
    <cellStyle name="Percent 6 9 7 2" xfId="17880"/>
    <cellStyle name="Percent 6 9 7 3" xfId="17881"/>
    <cellStyle name="Percent 6 9 8" xfId="17882"/>
    <cellStyle name="Percent 6 9 8 2" xfId="17883"/>
    <cellStyle name="Percent 6 9 8 3" xfId="17884"/>
    <cellStyle name="Percent 6 9 9" xfId="17885"/>
    <cellStyle name="Percent 7" xfId="17886"/>
    <cellStyle name="Percent 7 10" xfId="17887"/>
    <cellStyle name="Percent 7 10 2" xfId="17888"/>
    <cellStyle name="Percent 7 10 2 2" xfId="17889"/>
    <cellStyle name="Percent 7 10 2 3" xfId="17890"/>
    <cellStyle name="Percent 7 10 3" xfId="17891"/>
    <cellStyle name="Percent 7 10 3 2" xfId="17892"/>
    <cellStyle name="Percent 7 10 3 3" xfId="17893"/>
    <cellStyle name="Percent 7 10 4" xfId="17894"/>
    <cellStyle name="Percent 7 10 5" xfId="17895"/>
    <cellStyle name="Percent 7 10 6" xfId="17896"/>
    <cellStyle name="Percent 7 11" xfId="17897"/>
    <cellStyle name="Percent 7 11 2" xfId="17898"/>
    <cellStyle name="Percent 7 11 2 2" xfId="17899"/>
    <cellStyle name="Percent 7 11 2 3" xfId="17900"/>
    <cellStyle name="Percent 7 11 3" xfId="17901"/>
    <cellStyle name="Percent 7 11 3 2" xfId="17902"/>
    <cellStyle name="Percent 7 11 3 3" xfId="17903"/>
    <cellStyle name="Percent 7 11 4" xfId="17904"/>
    <cellStyle name="Percent 7 11 5" xfId="17905"/>
    <cellStyle name="Percent 7 12" xfId="17906"/>
    <cellStyle name="Percent 7 12 2" xfId="17907"/>
    <cellStyle name="Percent 7 12 2 2" xfId="17908"/>
    <cellStyle name="Percent 7 12 2 3" xfId="17909"/>
    <cellStyle name="Percent 7 12 3" xfId="17910"/>
    <cellStyle name="Percent 7 12 3 2" xfId="17911"/>
    <cellStyle name="Percent 7 12 3 3" xfId="17912"/>
    <cellStyle name="Percent 7 12 4" xfId="17913"/>
    <cellStyle name="Percent 7 12 5" xfId="17914"/>
    <cellStyle name="Percent 7 13" xfId="17915"/>
    <cellStyle name="Percent 7 13 2" xfId="17916"/>
    <cellStyle name="Percent 7 13 2 2" xfId="17917"/>
    <cellStyle name="Percent 7 13 2 3" xfId="17918"/>
    <cellStyle name="Percent 7 13 3" xfId="17919"/>
    <cellStyle name="Percent 7 13 3 2" xfId="17920"/>
    <cellStyle name="Percent 7 13 3 3" xfId="17921"/>
    <cellStyle name="Percent 7 13 4" xfId="17922"/>
    <cellStyle name="Percent 7 13 4 2" xfId="17923"/>
    <cellStyle name="Percent 7 13 4 3" xfId="17924"/>
    <cellStyle name="Percent 7 13 5" xfId="17925"/>
    <cellStyle name="Percent 7 13 6" xfId="17926"/>
    <cellStyle name="Percent 7 14" xfId="17927"/>
    <cellStyle name="Percent 7 14 2" xfId="17928"/>
    <cellStyle name="Percent 7 14 2 2" xfId="17929"/>
    <cellStyle name="Percent 7 14 2 3" xfId="17930"/>
    <cellStyle name="Percent 7 14 3" xfId="17931"/>
    <cellStyle name="Percent 7 14 3 2" xfId="17932"/>
    <cellStyle name="Percent 7 14 3 3" xfId="17933"/>
    <cellStyle name="Percent 7 14 4" xfId="17934"/>
    <cellStyle name="Percent 7 14 5" xfId="17935"/>
    <cellStyle name="Percent 7 15" xfId="17936"/>
    <cellStyle name="Percent 7 15 2" xfId="17937"/>
    <cellStyle name="Percent 7 15 3" xfId="17938"/>
    <cellStyle name="Percent 7 16" xfId="17939"/>
    <cellStyle name="Percent 7 16 2" xfId="17940"/>
    <cellStyle name="Percent 7 16 3" xfId="17941"/>
    <cellStyle name="Percent 7 17" xfId="17942"/>
    <cellStyle name="Percent 7 17 2" xfId="17943"/>
    <cellStyle name="Percent 7 17 3" xfId="17944"/>
    <cellStyle name="Percent 7 18" xfId="17945"/>
    <cellStyle name="Percent 7 19" xfId="17946"/>
    <cellStyle name="Percent 7 2" xfId="17947"/>
    <cellStyle name="Percent 7 2 10" xfId="17948"/>
    <cellStyle name="Percent 7 2 11" xfId="17949"/>
    <cellStyle name="Percent 7 2 12" xfId="17950"/>
    <cellStyle name="Percent 7 2 13" xfId="17951"/>
    <cellStyle name="Percent 7 2 14" xfId="17952"/>
    <cellStyle name="Percent 7 2 2" xfId="17953"/>
    <cellStyle name="Percent 7 2 2 2" xfId="17954"/>
    <cellStyle name="Percent 7 2 2 2 2" xfId="17955"/>
    <cellStyle name="Percent 7 2 2 2 3" xfId="17956"/>
    <cellStyle name="Percent 7 2 2 3" xfId="17957"/>
    <cellStyle name="Percent 7 2 2 3 2" xfId="17958"/>
    <cellStyle name="Percent 7 2 2 3 3" xfId="17959"/>
    <cellStyle name="Percent 7 2 2 4" xfId="17960"/>
    <cellStyle name="Percent 7 2 2 5" xfId="17961"/>
    <cellStyle name="Percent 7 2 3" xfId="17962"/>
    <cellStyle name="Percent 7 2 3 2" xfId="17963"/>
    <cellStyle name="Percent 7 2 3 2 2" xfId="17964"/>
    <cellStyle name="Percent 7 2 3 2 3" xfId="17965"/>
    <cellStyle name="Percent 7 2 3 3" xfId="17966"/>
    <cellStyle name="Percent 7 2 3 3 2" xfId="17967"/>
    <cellStyle name="Percent 7 2 3 3 3" xfId="17968"/>
    <cellStyle name="Percent 7 2 3 4" xfId="17969"/>
    <cellStyle name="Percent 7 2 3 5" xfId="17970"/>
    <cellStyle name="Percent 7 2 4" xfId="17971"/>
    <cellStyle name="Percent 7 2 4 2" xfId="17972"/>
    <cellStyle name="Percent 7 2 4 2 2" xfId="17973"/>
    <cellStyle name="Percent 7 2 4 2 3" xfId="17974"/>
    <cellStyle name="Percent 7 2 4 3" xfId="17975"/>
    <cellStyle name="Percent 7 2 4 3 2" xfId="17976"/>
    <cellStyle name="Percent 7 2 4 3 3" xfId="17977"/>
    <cellStyle name="Percent 7 2 4 4" xfId="17978"/>
    <cellStyle name="Percent 7 2 4 4 2" xfId="17979"/>
    <cellStyle name="Percent 7 2 4 4 3" xfId="17980"/>
    <cellStyle name="Percent 7 2 4 5" xfId="17981"/>
    <cellStyle name="Percent 7 2 4 6" xfId="17982"/>
    <cellStyle name="Percent 7 2 5" xfId="17983"/>
    <cellStyle name="Percent 7 2 5 2" xfId="17984"/>
    <cellStyle name="Percent 7 2 5 2 2" xfId="17985"/>
    <cellStyle name="Percent 7 2 5 2 3" xfId="17986"/>
    <cellStyle name="Percent 7 2 5 3" xfId="17987"/>
    <cellStyle name="Percent 7 2 5 3 2" xfId="17988"/>
    <cellStyle name="Percent 7 2 5 3 3" xfId="17989"/>
    <cellStyle name="Percent 7 2 5 4" xfId="17990"/>
    <cellStyle name="Percent 7 2 5 5" xfId="17991"/>
    <cellStyle name="Percent 7 2 6" xfId="17992"/>
    <cellStyle name="Percent 7 2 6 2" xfId="17993"/>
    <cellStyle name="Percent 7 2 6 3" xfId="17994"/>
    <cellStyle name="Percent 7 2 7" xfId="17995"/>
    <cellStyle name="Percent 7 2 7 2" xfId="17996"/>
    <cellStyle name="Percent 7 2 7 3" xfId="17997"/>
    <cellStyle name="Percent 7 2 8" xfId="17998"/>
    <cellStyle name="Percent 7 2 8 2" xfId="17999"/>
    <cellStyle name="Percent 7 2 8 3" xfId="18000"/>
    <cellStyle name="Percent 7 2 9" xfId="18001"/>
    <cellStyle name="Percent 7 20" xfId="18002"/>
    <cellStyle name="Percent 7 21" xfId="18003"/>
    <cellStyle name="Percent 7 22" xfId="18004"/>
    <cellStyle name="Percent 7 23" xfId="18005"/>
    <cellStyle name="Percent 7 3" xfId="18006"/>
    <cellStyle name="Percent 7 3 10" xfId="18007"/>
    <cellStyle name="Percent 7 3 11" xfId="18008"/>
    <cellStyle name="Percent 7 3 12" xfId="18009"/>
    <cellStyle name="Percent 7 3 13" xfId="18010"/>
    <cellStyle name="Percent 7 3 14" xfId="18011"/>
    <cellStyle name="Percent 7 3 2" xfId="18012"/>
    <cellStyle name="Percent 7 3 2 2" xfId="18013"/>
    <cellStyle name="Percent 7 3 2 2 2" xfId="18014"/>
    <cellStyle name="Percent 7 3 2 2 3" xfId="18015"/>
    <cellStyle name="Percent 7 3 2 3" xfId="18016"/>
    <cellStyle name="Percent 7 3 2 3 2" xfId="18017"/>
    <cellStyle name="Percent 7 3 2 3 3" xfId="18018"/>
    <cellStyle name="Percent 7 3 2 4" xfId="18019"/>
    <cellStyle name="Percent 7 3 2 5" xfId="18020"/>
    <cellStyle name="Percent 7 3 3" xfId="18021"/>
    <cellStyle name="Percent 7 3 3 2" xfId="18022"/>
    <cellStyle name="Percent 7 3 3 2 2" xfId="18023"/>
    <cellStyle name="Percent 7 3 3 2 3" xfId="18024"/>
    <cellStyle name="Percent 7 3 3 3" xfId="18025"/>
    <cellStyle name="Percent 7 3 3 3 2" xfId="18026"/>
    <cellStyle name="Percent 7 3 3 3 3" xfId="18027"/>
    <cellStyle name="Percent 7 3 3 4" xfId="18028"/>
    <cellStyle name="Percent 7 3 3 5" xfId="18029"/>
    <cellStyle name="Percent 7 3 4" xfId="18030"/>
    <cellStyle name="Percent 7 3 4 2" xfId="18031"/>
    <cellStyle name="Percent 7 3 4 2 2" xfId="18032"/>
    <cellStyle name="Percent 7 3 4 2 3" xfId="18033"/>
    <cellStyle name="Percent 7 3 4 3" xfId="18034"/>
    <cellStyle name="Percent 7 3 4 3 2" xfId="18035"/>
    <cellStyle name="Percent 7 3 4 3 3" xfId="18036"/>
    <cellStyle name="Percent 7 3 4 4" xfId="18037"/>
    <cellStyle name="Percent 7 3 4 4 2" xfId="18038"/>
    <cellStyle name="Percent 7 3 4 4 3" xfId="18039"/>
    <cellStyle name="Percent 7 3 4 5" xfId="18040"/>
    <cellStyle name="Percent 7 3 4 6" xfId="18041"/>
    <cellStyle name="Percent 7 3 5" xfId="18042"/>
    <cellStyle name="Percent 7 3 5 2" xfId="18043"/>
    <cellStyle name="Percent 7 3 5 2 2" xfId="18044"/>
    <cellStyle name="Percent 7 3 5 2 3" xfId="18045"/>
    <cellStyle name="Percent 7 3 5 3" xfId="18046"/>
    <cellStyle name="Percent 7 3 5 3 2" xfId="18047"/>
    <cellStyle name="Percent 7 3 5 3 3" xfId="18048"/>
    <cellStyle name="Percent 7 3 5 4" xfId="18049"/>
    <cellStyle name="Percent 7 3 5 5" xfId="18050"/>
    <cellStyle name="Percent 7 3 6" xfId="18051"/>
    <cellStyle name="Percent 7 3 6 2" xfId="18052"/>
    <cellStyle name="Percent 7 3 6 3" xfId="18053"/>
    <cellStyle name="Percent 7 3 7" xfId="18054"/>
    <cellStyle name="Percent 7 3 7 2" xfId="18055"/>
    <cellStyle name="Percent 7 3 7 3" xfId="18056"/>
    <cellStyle name="Percent 7 3 8" xfId="18057"/>
    <cellStyle name="Percent 7 3 8 2" xfId="18058"/>
    <cellStyle name="Percent 7 3 8 3" xfId="18059"/>
    <cellStyle name="Percent 7 3 9" xfId="18060"/>
    <cellStyle name="Percent 7 4" xfId="18061"/>
    <cellStyle name="Percent 7 4 10" xfId="18062"/>
    <cellStyle name="Percent 7 4 11" xfId="18063"/>
    <cellStyle name="Percent 7 4 12" xfId="18064"/>
    <cellStyle name="Percent 7 4 13" xfId="18065"/>
    <cellStyle name="Percent 7 4 14" xfId="18066"/>
    <cellStyle name="Percent 7 4 2" xfId="18067"/>
    <cellStyle name="Percent 7 4 2 2" xfId="18068"/>
    <cellStyle name="Percent 7 4 2 2 2" xfId="18069"/>
    <cellStyle name="Percent 7 4 2 2 3" xfId="18070"/>
    <cellStyle name="Percent 7 4 2 3" xfId="18071"/>
    <cellStyle name="Percent 7 4 2 3 2" xfId="18072"/>
    <cellStyle name="Percent 7 4 2 3 3" xfId="18073"/>
    <cellStyle name="Percent 7 4 2 4" xfId="18074"/>
    <cellStyle name="Percent 7 4 2 5" xfId="18075"/>
    <cellStyle name="Percent 7 4 3" xfId="18076"/>
    <cellStyle name="Percent 7 4 3 2" xfId="18077"/>
    <cellStyle name="Percent 7 4 3 2 2" xfId="18078"/>
    <cellStyle name="Percent 7 4 3 2 3" xfId="18079"/>
    <cellStyle name="Percent 7 4 3 3" xfId="18080"/>
    <cellStyle name="Percent 7 4 3 3 2" xfId="18081"/>
    <cellStyle name="Percent 7 4 3 3 3" xfId="18082"/>
    <cellStyle name="Percent 7 4 3 4" xfId="18083"/>
    <cellStyle name="Percent 7 4 3 5" xfId="18084"/>
    <cellStyle name="Percent 7 4 4" xfId="18085"/>
    <cellStyle name="Percent 7 4 4 2" xfId="18086"/>
    <cellStyle name="Percent 7 4 4 2 2" xfId="18087"/>
    <cellStyle name="Percent 7 4 4 2 3" xfId="18088"/>
    <cellStyle name="Percent 7 4 4 3" xfId="18089"/>
    <cellStyle name="Percent 7 4 4 3 2" xfId="18090"/>
    <cellStyle name="Percent 7 4 4 3 3" xfId="18091"/>
    <cellStyle name="Percent 7 4 4 4" xfId="18092"/>
    <cellStyle name="Percent 7 4 4 4 2" xfId="18093"/>
    <cellStyle name="Percent 7 4 4 4 3" xfId="18094"/>
    <cellStyle name="Percent 7 4 4 5" xfId="18095"/>
    <cellStyle name="Percent 7 4 4 6" xfId="18096"/>
    <cellStyle name="Percent 7 4 5" xfId="18097"/>
    <cellStyle name="Percent 7 4 5 2" xfId="18098"/>
    <cellStyle name="Percent 7 4 5 2 2" xfId="18099"/>
    <cellStyle name="Percent 7 4 5 2 3" xfId="18100"/>
    <cellStyle name="Percent 7 4 5 3" xfId="18101"/>
    <cellStyle name="Percent 7 4 5 3 2" xfId="18102"/>
    <cellStyle name="Percent 7 4 5 3 3" xfId="18103"/>
    <cellStyle name="Percent 7 4 5 4" xfId="18104"/>
    <cellStyle name="Percent 7 4 5 5" xfId="18105"/>
    <cellStyle name="Percent 7 4 6" xfId="18106"/>
    <cellStyle name="Percent 7 4 6 2" xfId="18107"/>
    <cellStyle name="Percent 7 4 6 3" xfId="18108"/>
    <cellStyle name="Percent 7 4 7" xfId="18109"/>
    <cellStyle name="Percent 7 4 7 2" xfId="18110"/>
    <cellStyle name="Percent 7 4 7 3" xfId="18111"/>
    <cellStyle name="Percent 7 4 8" xfId="18112"/>
    <cellStyle name="Percent 7 4 8 2" xfId="18113"/>
    <cellStyle name="Percent 7 4 8 3" xfId="18114"/>
    <cellStyle name="Percent 7 4 9" xfId="18115"/>
    <cellStyle name="Percent 7 5" xfId="18116"/>
    <cellStyle name="Percent 7 5 10" xfId="18117"/>
    <cellStyle name="Percent 7 5 11" xfId="18118"/>
    <cellStyle name="Percent 7 5 12" xfId="18119"/>
    <cellStyle name="Percent 7 5 13" xfId="18120"/>
    <cellStyle name="Percent 7 5 14" xfId="18121"/>
    <cellStyle name="Percent 7 5 2" xfId="18122"/>
    <cellStyle name="Percent 7 5 2 2" xfId="18123"/>
    <cellStyle name="Percent 7 5 2 2 2" xfId="18124"/>
    <cellStyle name="Percent 7 5 2 2 3" xfId="18125"/>
    <cellStyle name="Percent 7 5 2 3" xfId="18126"/>
    <cellStyle name="Percent 7 5 2 3 2" xfId="18127"/>
    <cellStyle name="Percent 7 5 2 3 3" xfId="18128"/>
    <cellStyle name="Percent 7 5 2 4" xfId="18129"/>
    <cellStyle name="Percent 7 5 2 5" xfId="18130"/>
    <cellStyle name="Percent 7 5 3" xfId="18131"/>
    <cellStyle name="Percent 7 5 3 2" xfId="18132"/>
    <cellStyle name="Percent 7 5 3 2 2" xfId="18133"/>
    <cellStyle name="Percent 7 5 3 2 3" xfId="18134"/>
    <cellStyle name="Percent 7 5 3 3" xfId="18135"/>
    <cellStyle name="Percent 7 5 3 3 2" xfId="18136"/>
    <cellStyle name="Percent 7 5 3 3 3" xfId="18137"/>
    <cellStyle name="Percent 7 5 3 4" xfId="18138"/>
    <cellStyle name="Percent 7 5 3 5" xfId="18139"/>
    <cellStyle name="Percent 7 5 4" xfId="18140"/>
    <cellStyle name="Percent 7 5 4 2" xfId="18141"/>
    <cellStyle name="Percent 7 5 4 2 2" xfId="18142"/>
    <cellStyle name="Percent 7 5 4 2 3" xfId="18143"/>
    <cellStyle name="Percent 7 5 4 3" xfId="18144"/>
    <cellStyle name="Percent 7 5 4 3 2" xfId="18145"/>
    <cellStyle name="Percent 7 5 4 3 3" xfId="18146"/>
    <cellStyle name="Percent 7 5 4 4" xfId="18147"/>
    <cellStyle name="Percent 7 5 4 4 2" xfId="18148"/>
    <cellStyle name="Percent 7 5 4 4 3" xfId="18149"/>
    <cellStyle name="Percent 7 5 4 5" xfId="18150"/>
    <cellStyle name="Percent 7 5 4 6" xfId="18151"/>
    <cellStyle name="Percent 7 5 5" xfId="18152"/>
    <cellStyle name="Percent 7 5 5 2" xfId="18153"/>
    <cellStyle name="Percent 7 5 5 2 2" xfId="18154"/>
    <cellStyle name="Percent 7 5 5 2 3" xfId="18155"/>
    <cellStyle name="Percent 7 5 5 3" xfId="18156"/>
    <cellStyle name="Percent 7 5 5 3 2" xfId="18157"/>
    <cellStyle name="Percent 7 5 5 3 3" xfId="18158"/>
    <cellStyle name="Percent 7 5 5 4" xfId="18159"/>
    <cellStyle name="Percent 7 5 5 5" xfId="18160"/>
    <cellStyle name="Percent 7 5 6" xfId="18161"/>
    <cellStyle name="Percent 7 5 6 2" xfId="18162"/>
    <cellStyle name="Percent 7 5 6 3" xfId="18163"/>
    <cellStyle name="Percent 7 5 7" xfId="18164"/>
    <cellStyle name="Percent 7 5 7 2" xfId="18165"/>
    <cellStyle name="Percent 7 5 7 3" xfId="18166"/>
    <cellStyle name="Percent 7 5 8" xfId="18167"/>
    <cellStyle name="Percent 7 5 8 2" xfId="18168"/>
    <cellStyle name="Percent 7 5 8 3" xfId="18169"/>
    <cellStyle name="Percent 7 5 9" xfId="18170"/>
    <cellStyle name="Percent 7 6" xfId="18171"/>
    <cellStyle name="Percent 7 6 10" xfId="18172"/>
    <cellStyle name="Percent 7 6 11" xfId="18173"/>
    <cellStyle name="Percent 7 6 12" xfId="18174"/>
    <cellStyle name="Percent 7 6 13" xfId="18175"/>
    <cellStyle name="Percent 7 6 14" xfId="18176"/>
    <cellStyle name="Percent 7 6 2" xfId="18177"/>
    <cellStyle name="Percent 7 6 2 2" xfId="18178"/>
    <cellStyle name="Percent 7 6 2 2 2" xfId="18179"/>
    <cellStyle name="Percent 7 6 2 2 3" xfId="18180"/>
    <cellStyle name="Percent 7 6 2 3" xfId="18181"/>
    <cellStyle name="Percent 7 6 2 3 2" xfId="18182"/>
    <cellStyle name="Percent 7 6 2 3 3" xfId="18183"/>
    <cellStyle name="Percent 7 6 2 4" xfId="18184"/>
    <cellStyle name="Percent 7 6 2 5" xfId="18185"/>
    <cellStyle name="Percent 7 6 3" xfId="18186"/>
    <cellStyle name="Percent 7 6 3 2" xfId="18187"/>
    <cellStyle name="Percent 7 6 3 2 2" xfId="18188"/>
    <cellStyle name="Percent 7 6 3 2 3" xfId="18189"/>
    <cellStyle name="Percent 7 6 3 3" xfId="18190"/>
    <cellStyle name="Percent 7 6 3 3 2" xfId="18191"/>
    <cellStyle name="Percent 7 6 3 3 3" xfId="18192"/>
    <cellStyle name="Percent 7 6 3 4" xfId="18193"/>
    <cellStyle name="Percent 7 6 3 5" xfId="18194"/>
    <cellStyle name="Percent 7 6 4" xfId="18195"/>
    <cellStyle name="Percent 7 6 4 2" xfId="18196"/>
    <cellStyle name="Percent 7 6 4 2 2" xfId="18197"/>
    <cellStyle name="Percent 7 6 4 2 3" xfId="18198"/>
    <cellStyle name="Percent 7 6 4 3" xfId="18199"/>
    <cellStyle name="Percent 7 6 4 3 2" xfId="18200"/>
    <cellStyle name="Percent 7 6 4 3 3" xfId="18201"/>
    <cellStyle name="Percent 7 6 4 4" xfId="18202"/>
    <cellStyle name="Percent 7 6 4 4 2" xfId="18203"/>
    <cellStyle name="Percent 7 6 4 4 3" xfId="18204"/>
    <cellStyle name="Percent 7 6 4 5" xfId="18205"/>
    <cellStyle name="Percent 7 6 4 6" xfId="18206"/>
    <cellStyle name="Percent 7 6 5" xfId="18207"/>
    <cellStyle name="Percent 7 6 5 2" xfId="18208"/>
    <cellStyle name="Percent 7 6 5 2 2" xfId="18209"/>
    <cellStyle name="Percent 7 6 5 2 3" xfId="18210"/>
    <cellStyle name="Percent 7 6 5 3" xfId="18211"/>
    <cellStyle name="Percent 7 6 5 3 2" xfId="18212"/>
    <cellStyle name="Percent 7 6 5 3 3" xfId="18213"/>
    <cellStyle name="Percent 7 6 5 4" xfId="18214"/>
    <cellStyle name="Percent 7 6 5 5" xfId="18215"/>
    <cellStyle name="Percent 7 6 6" xfId="18216"/>
    <cellStyle name="Percent 7 6 6 2" xfId="18217"/>
    <cellStyle name="Percent 7 6 6 3" xfId="18218"/>
    <cellStyle name="Percent 7 6 7" xfId="18219"/>
    <cellStyle name="Percent 7 6 7 2" xfId="18220"/>
    <cellStyle name="Percent 7 6 7 3" xfId="18221"/>
    <cellStyle name="Percent 7 6 8" xfId="18222"/>
    <cellStyle name="Percent 7 6 8 2" xfId="18223"/>
    <cellStyle name="Percent 7 6 8 3" xfId="18224"/>
    <cellStyle name="Percent 7 6 9" xfId="18225"/>
    <cellStyle name="Percent 7 7" xfId="18226"/>
    <cellStyle name="Percent 7 7 10" xfId="18227"/>
    <cellStyle name="Percent 7 7 11" xfId="18228"/>
    <cellStyle name="Percent 7 7 12" xfId="18229"/>
    <cellStyle name="Percent 7 7 13" xfId="18230"/>
    <cellStyle name="Percent 7 7 14" xfId="18231"/>
    <cellStyle name="Percent 7 7 2" xfId="18232"/>
    <cellStyle name="Percent 7 7 2 2" xfId="18233"/>
    <cellStyle name="Percent 7 7 2 2 2" xfId="18234"/>
    <cellStyle name="Percent 7 7 2 2 3" xfId="18235"/>
    <cellStyle name="Percent 7 7 2 3" xfId="18236"/>
    <cellStyle name="Percent 7 7 2 3 2" xfId="18237"/>
    <cellStyle name="Percent 7 7 2 3 3" xfId="18238"/>
    <cellStyle name="Percent 7 7 2 4" xfId="18239"/>
    <cellStyle name="Percent 7 7 2 5" xfId="18240"/>
    <cellStyle name="Percent 7 7 3" xfId="18241"/>
    <cellStyle name="Percent 7 7 3 2" xfId="18242"/>
    <cellStyle name="Percent 7 7 3 2 2" xfId="18243"/>
    <cellStyle name="Percent 7 7 3 2 3" xfId="18244"/>
    <cellStyle name="Percent 7 7 3 3" xfId="18245"/>
    <cellStyle name="Percent 7 7 3 3 2" xfId="18246"/>
    <cellStyle name="Percent 7 7 3 3 3" xfId="18247"/>
    <cellStyle name="Percent 7 7 3 4" xfId="18248"/>
    <cellStyle name="Percent 7 7 3 5" xfId="18249"/>
    <cellStyle name="Percent 7 7 4" xfId="18250"/>
    <cellStyle name="Percent 7 7 4 2" xfId="18251"/>
    <cellStyle name="Percent 7 7 4 2 2" xfId="18252"/>
    <cellStyle name="Percent 7 7 4 2 3" xfId="18253"/>
    <cellStyle name="Percent 7 7 4 3" xfId="18254"/>
    <cellStyle name="Percent 7 7 4 3 2" xfId="18255"/>
    <cellStyle name="Percent 7 7 4 3 3" xfId="18256"/>
    <cellStyle name="Percent 7 7 4 4" xfId="18257"/>
    <cellStyle name="Percent 7 7 4 4 2" xfId="18258"/>
    <cellStyle name="Percent 7 7 4 4 3" xfId="18259"/>
    <cellStyle name="Percent 7 7 4 5" xfId="18260"/>
    <cellStyle name="Percent 7 7 4 6" xfId="18261"/>
    <cellStyle name="Percent 7 7 5" xfId="18262"/>
    <cellStyle name="Percent 7 7 5 2" xfId="18263"/>
    <cellStyle name="Percent 7 7 5 2 2" xfId="18264"/>
    <cellStyle name="Percent 7 7 5 2 3" xfId="18265"/>
    <cellStyle name="Percent 7 7 5 3" xfId="18266"/>
    <cellStyle name="Percent 7 7 5 3 2" xfId="18267"/>
    <cellStyle name="Percent 7 7 5 3 3" xfId="18268"/>
    <cellStyle name="Percent 7 7 5 4" xfId="18269"/>
    <cellStyle name="Percent 7 7 5 5" xfId="18270"/>
    <cellStyle name="Percent 7 7 6" xfId="18271"/>
    <cellStyle name="Percent 7 7 6 2" xfId="18272"/>
    <cellStyle name="Percent 7 7 6 3" xfId="18273"/>
    <cellStyle name="Percent 7 7 7" xfId="18274"/>
    <cellStyle name="Percent 7 7 7 2" xfId="18275"/>
    <cellStyle name="Percent 7 7 7 3" xfId="18276"/>
    <cellStyle name="Percent 7 7 8" xfId="18277"/>
    <cellStyle name="Percent 7 7 8 2" xfId="18278"/>
    <cellStyle name="Percent 7 7 8 3" xfId="18279"/>
    <cellStyle name="Percent 7 7 9" xfId="18280"/>
    <cellStyle name="Percent 7 8" xfId="18281"/>
    <cellStyle name="Percent 7 8 10" xfId="18282"/>
    <cellStyle name="Percent 7 8 11" xfId="18283"/>
    <cellStyle name="Percent 7 8 12" xfId="18284"/>
    <cellStyle name="Percent 7 8 13" xfId="18285"/>
    <cellStyle name="Percent 7 8 14" xfId="18286"/>
    <cellStyle name="Percent 7 8 2" xfId="18287"/>
    <cellStyle name="Percent 7 8 2 2" xfId="18288"/>
    <cellStyle name="Percent 7 8 2 2 2" xfId="18289"/>
    <cellStyle name="Percent 7 8 2 2 3" xfId="18290"/>
    <cellStyle name="Percent 7 8 2 3" xfId="18291"/>
    <cellStyle name="Percent 7 8 2 3 2" xfId="18292"/>
    <cellStyle name="Percent 7 8 2 3 3" xfId="18293"/>
    <cellStyle name="Percent 7 8 2 4" xfId="18294"/>
    <cellStyle name="Percent 7 8 2 5" xfId="18295"/>
    <cellStyle name="Percent 7 8 3" xfId="18296"/>
    <cellStyle name="Percent 7 8 3 2" xfId="18297"/>
    <cellStyle name="Percent 7 8 3 2 2" xfId="18298"/>
    <cellStyle name="Percent 7 8 3 2 3" xfId="18299"/>
    <cellStyle name="Percent 7 8 3 3" xfId="18300"/>
    <cellStyle name="Percent 7 8 3 3 2" xfId="18301"/>
    <cellStyle name="Percent 7 8 3 3 3" xfId="18302"/>
    <cellStyle name="Percent 7 8 3 4" xfId="18303"/>
    <cellStyle name="Percent 7 8 3 5" xfId="18304"/>
    <cellStyle name="Percent 7 8 4" xfId="18305"/>
    <cellStyle name="Percent 7 8 4 2" xfId="18306"/>
    <cellStyle name="Percent 7 8 4 2 2" xfId="18307"/>
    <cellStyle name="Percent 7 8 4 2 3" xfId="18308"/>
    <cellStyle name="Percent 7 8 4 3" xfId="18309"/>
    <cellStyle name="Percent 7 8 4 3 2" xfId="18310"/>
    <cellStyle name="Percent 7 8 4 3 3" xfId="18311"/>
    <cellStyle name="Percent 7 8 4 4" xfId="18312"/>
    <cellStyle name="Percent 7 8 4 4 2" xfId="18313"/>
    <cellStyle name="Percent 7 8 4 4 3" xfId="18314"/>
    <cellStyle name="Percent 7 8 4 5" xfId="18315"/>
    <cellStyle name="Percent 7 8 4 6" xfId="18316"/>
    <cellStyle name="Percent 7 8 5" xfId="18317"/>
    <cellStyle name="Percent 7 8 5 2" xfId="18318"/>
    <cellStyle name="Percent 7 8 5 2 2" xfId="18319"/>
    <cellStyle name="Percent 7 8 5 2 3" xfId="18320"/>
    <cellStyle name="Percent 7 8 5 3" xfId="18321"/>
    <cellStyle name="Percent 7 8 5 3 2" xfId="18322"/>
    <cellStyle name="Percent 7 8 5 3 3" xfId="18323"/>
    <cellStyle name="Percent 7 8 5 4" xfId="18324"/>
    <cellStyle name="Percent 7 8 5 5" xfId="18325"/>
    <cellStyle name="Percent 7 8 6" xfId="18326"/>
    <cellStyle name="Percent 7 8 6 2" xfId="18327"/>
    <cellStyle name="Percent 7 8 6 3" xfId="18328"/>
    <cellStyle name="Percent 7 8 7" xfId="18329"/>
    <cellStyle name="Percent 7 8 7 2" xfId="18330"/>
    <cellStyle name="Percent 7 8 7 3" xfId="18331"/>
    <cellStyle name="Percent 7 8 8" xfId="18332"/>
    <cellStyle name="Percent 7 8 8 2" xfId="18333"/>
    <cellStyle name="Percent 7 8 8 3" xfId="18334"/>
    <cellStyle name="Percent 7 8 9" xfId="18335"/>
    <cellStyle name="Percent 7 9" xfId="18336"/>
    <cellStyle name="Percent 7 9 10" xfId="18337"/>
    <cellStyle name="Percent 7 9 11" xfId="18338"/>
    <cellStyle name="Percent 7 9 2" xfId="18339"/>
    <cellStyle name="Percent 7 9 2 2" xfId="18340"/>
    <cellStyle name="Percent 7 9 2 2 2" xfId="18341"/>
    <cellStyle name="Percent 7 9 2 2 3" xfId="18342"/>
    <cellStyle name="Percent 7 9 2 3" xfId="18343"/>
    <cellStyle name="Percent 7 9 2 3 2" xfId="18344"/>
    <cellStyle name="Percent 7 9 2 3 3" xfId="18345"/>
    <cellStyle name="Percent 7 9 2 4" xfId="18346"/>
    <cellStyle name="Percent 7 9 2 5" xfId="18347"/>
    <cellStyle name="Percent 7 9 3" xfId="18348"/>
    <cellStyle name="Percent 7 9 3 2" xfId="18349"/>
    <cellStyle name="Percent 7 9 3 2 2" xfId="18350"/>
    <cellStyle name="Percent 7 9 3 2 3" xfId="18351"/>
    <cellStyle name="Percent 7 9 3 3" xfId="18352"/>
    <cellStyle name="Percent 7 9 3 3 2" xfId="18353"/>
    <cellStyle name="Percent 7 9 3 3 3" xfId="18354"/>
    <cellStyle name="Percent 7 9 3 4" xfId="18355"/>
    <cellStyle name="Percent 7 9 3 5" xfId="18356"/>
    <cellStyle name="Percent 7 9 4" xfId="18357"/>
    <cellStyle name="Percent 7 9 4 2" xfId="18358"/>
    <cellStyle name="Percent 7 9 4 2 2" xfId="18359"/>
    <cellStyle name="Percent 7 9 4 2 3" xfId="18360"/>
    <cellStyle name="Percent 7 9 4 3" xfId="18361"/>
    <cellStyle name="Percent 7 9 4 3 2" xfId="18362"/>
    <cellStyle name="Percent 7 9 4 3 3" xfId="18363"/>
    <cellStyle name="Percent 7 9 4 4" xfId="18364"/>
    <cellStyle name="Percent 7 9 4 4 2" xfId="18365"/>
    <cellStyle name="Percent 7 9 4 4 3" xfId="18366"/>
    <cellStyle name="Percent 7 9 4 5" xfId="18367"/>
    <cellStyle name="Percent 7 9 4 6" xfId="18368"/>
    <cellStyle name="Percent 7 9 5" xfId="18369"/>
    <cellStyle name="Percent 7 9 5 2" xfId="18370"/>
    <cellStyle name="Percent 7 9 5 2 2" xfId="18371"/>
    <cellStyle name="Percent 7 9 5 2 3" xfId="18372"/>
    <cellStyle name="Percent 7 9 5 3" xfId="18373"/>
    <cellStyle name="Percent 7 9 5 3 2" xfId="18374"/>
    <cellStyle name="Percent 7 9 5 3 3" xfId="18375"/>
    <cellStyle name="Percent 7 9 5 4" xfId="18376"/>
    <cellStyle name="Percent 7 9 5 5" xfId="18377"/>
    <cellStyle name="Percent 7 9 6" xfId="18378"/>
    <cellStyle name="Percent 7 9 6 2" xfId="18379"/>
    <cellStyle name="Percent 7 9 6 3" xfId="18380"/>
    <cellStyle name="Percent 7 9 7" xfId="18381"/>
    <cellStyle name="Percent 7 9 7 2" xfId="18382"/>
    <cellStyle name="Percent 7 9 7 3" xfId="18383"/>
    <cellStyle name="Percent 7 9 8" xfId="18384"/>
    <cellStyle name="Percent 7 9 8 2" xfId="18385"/>
    <cellStyle name="Percent 7 9 8 3" xfId="18386"/>
    <cellStyle name="Percent 7 9 9" xfId="18387"/>
    <cellStyle name="Percent 8" xfId="18388"/>
    <cellStyle name="Percent 8 10" xfId="18389"/>
    <cellStyle name="Percent 8 10 2" xfId="18390"/>
    <cellStyle name="Percent 8 10 2 2" xfId="18391"/>
    <cellStyle name="Percent 8 10 2 3" xfId="18392"/>
    <cellStyle name="Percent 8 10 3" xfId="18393"/>
    <cellStyle name="Percent 8 10 3 2" xfId="18394"/>
    <cellStyle name="Percent 8 10 3 3" xfId="18395"/>
    <cellStyle name="Percent 8 10 4" xfId="18396"/>
    <cellStyle name="Percent 8 10 5" xfId="18397"/>
    <cellStyle name="Percent 8 11" xfId="18398"/>
    <cellStyle name="Percent 8 11 2" xfId="18399"/>
    <cellStyle name="Percent 8 11 2 2" xfId="18400"/>
    <cellStyle name="Percent 8 11 2 3" xfId="18401"/>
    <cellStyle name="Percent 8 11 3" xfId="18402"/>
    <cellStyle name="Percent 8 11 3 2" xfId="18403"/>
    <cellStyle name="Percent 8 11 3 3" xfId="18404"/>
    <cellStyle name="Percent 8 11 4" xfId="18405"/>
    <cellStyle name="Percent 8 11 4 2" xfId="18406"/>
    <cellStyle name="Percent 8 11 4 3" xfId="18407"/>
    <cellStyle name="Percent 8 11 5" xfId="18408"/>
    <cellStyle name="Percent 8 11 6" xfId="18409"/>
    <cellStyle name="Percent 8 12" xfId="18410"/>
    <cellStyle name="Percent 8 12 2" xfId="18411"/>
    <cellStyle name="Percent 8 12 2 2" xfId="18412"/>
    <cellStyle name="Percent 8 12 2 3" xfId="18413"/>
    <cellStyle name="Percent 8 12 3" xfId="18414"/>
    <cellStyle name="Percent 8 12 3 2" xfId="18415"/>
    <cellStyle name="Percent 8 12 3 3" xfId="18416"/>
    <cellStyle name="Percent 8 12 4" xfId="18417"/>
    <cellStyle name="Percent 8 12 5" xfId="18418"/>
    <cellStyle name="Percent 8 13" xfId="18419"/>
    <cellStyle name="Percent 8 13 2" xfId="18420"/>
    <cellStyle name="Percent 8 13 3" xfId="18421"/>
    <cellStyle name="Percent 8 14" xfId="18422"/>
    <cellStyle name="Percent 8 14 2" xfId="18423"/>
    <cellStyle name="Percent 8 14 3" xfId="18424"/>
    <cellStyle name="Percent 8 15" xfId="18425"/>
    <cellStyle name="Percent 8 15 2" xfId="18426"/>
    <cellStyle name="Percent 8 15 3" xfId="18427"/>
    <cellStyle name="Percent 8 16" xfId="18428"/>
    <cellStyle name="Percent 8 17" xfId="18429"/>
    <cellStyle name="Percent 8 18" xfId="18430"/>
    <cellStyle name="Percent 8 19" xfId="18431"/>
    <cellStyle name="Percent 8 2" xfId="18432"/>
    <cellStyle name="Percent 8 2 10" xfId="18433"/>
    <cellStyle name="Percent 8 2 11" xfId="18434"/>
    <cellStyle name="Percent 8 2 12" xfId="18435"/>
    <cellStyle name="Percent 8 2 13" xfId="18436"/>
    <cellStyle name="Percent 8 2 14" xfId="18437"/>
    <cellStyle name="Percent 8 2 2" xfId="18438"/>
    <cellStyle name="Percent 8 2 2 2" xfId="18439"/>
    <cellStyle name="Percent 8 2 2 2 2" xfId="18440"/>
    <cellStyle name="Percent 8 2 2 2 3" xfId="18441"/>
    <cellStyle name="Percent 8 2 2 3" xfId="18442"/>
    <cellStyle name="Percent 8 2 2 3 2" xfId="18443"/>
    <cellStyle name="Percent 8 2 2 3 3" xfId="18444"/>
    <cellStyle name="Percent 8 2 2 4" xfId="18445"/>
    <cellStyle name="Percent 8 2 2 5" xfId="18446"/>
    <cellStyle name="Percent 8 2 3" xfId="18447"/>
    <cellStyle name="Percent 8 2 3 2" xfId="18448"/>
    <cellStyle name="Percent 8 2 3 2 2" xfId="18449"/>
    <cellStyle name="Percent 8 2 3 2 3" xfId="18450"/>
    <cellStyle name="Percent 8 2 3 3" xfId="18451"/>
    <cellStyle name="Percent 8 2 3 3 2" xfId="18452"/>
    <cellStyle name="Percent 8 2 3 3 3" xfId="18453"/>
    <cellStyle name="Percent 8 2 3 4" xfId="18454"/>
    <cellStyle name="Percent 8 2 3 5" xfId="18455"/>
    <cellStyle name="Percent 8 2 4" xfId="18456"/>
    <cellStyle name="Percent 8 2 4 2" xfId="18457"/>
    <cellStyle name="Percent 8 2 4 2 2" xfId="18458"/>
    <cellStyle name="Percent 8 2 4 2 3" xfId="18459"/>
    <cellStyle name="Percent 8 2 4 3" xfId="18460"/>
    <cellStyle name="Percent 8 2 4 3 2" xfId="18461"/>
    <cellStyle name="Percent 8 2 4 3 3" xfId="18462"/>
    <cellStyle name="Percent 8 2 4 4" xfId="18463"/>
    <cellStyle name="Percent 8 2 4 4 2" xfId="18464"/>
    <cellStyle name="Percent 8 2 4 4 3" xfId="18465"/>
    <cellStyle name="Percent 8 2 4 5" xfId="18466"/>
    <cellStyle name="Percent 8 2 4 6" xfId="18467"/>
    <cellStyle name="Percent 8 2 5" xfId="18468"/>
    <cellStyle name="Percent 8 2 5 2" xfId="18469"/>
    <cellStyle name="Percent 8 2 5 2 2" xfId="18470"/>
    <cellStyle name="Percent 8 2 5 2 3" xfId="18471"/>
    <cellStyle name="Percent 8 2 5 3" xfId="18472"/>
    <cellStyle name="Percent 8 2 5 3 2" xfId="18473"/>
    <cellStyle name="Percent 8 2 5 3 3" xfId="18474"/>
    <cellStyle name="Percent 8 2 5 4" xfId="18475"/>
    <cellStyle name="Percent 8 2 5 5" xfId="18476"/>
    <cellStyle name="Percent 8 2 6" xfId="18477"/>
    <cellStyle name="Percent 8 2 6 2" xfId="18478"/>
    <cellStyle name="Percent 8 2 6 3" xfId="18479"/>
    <cellStyle name="Percent 8 2 7" xfId="18480"/>
    <cellStyle name="Percent 8 2 7 2" xfId="18481"/>
    <cellStyle name="Percent 8 2 7 3" xfId="18482"/>
    <cellStyle name="Percent 8 2 8" xfId="18483"/>
    <cellStyle name="Percent 8 2 8 2" xfId="18484"/>
    <cellStyle name="Percent 8 2 8 3" xfId="18485"/>
    <cellStyle name="Percent 8 2 9" xfId="18486"/>
    <cellStyle name="Percent 8 20" xfId="18487"/>
    <cellStyle name="Percent 8 21" xfId="18488"/>
    <cellStyle name="Percent 8 3" xfId="18489"/>
    <cellStyle name="Percent 8 3 10" xfId="18490"/>
    <cellStyle name="Percent 8 3 11" xfId="18491"/>
    <cellStyle name="Percent 8 3 12" xfId="18492"/>
    <cellStyle name="Percent 8 3 13" xfId="18493"/>
    <cellStyle name="Percent 8 3 14" xfId="18494"/>
    <cellStyle name="Percent 8 3 2" xfId="18495"/>
    <cellStyle name="Percent 8 3 2 2" xfId="18496"/>
    <cellStyle name="Percent 8 3 2 2 2" xfId="18497"/>
    <cellStyle name="Percent 8 3 2 2 3" xfId="18498"/>
    <cellStyle name="Percent 8 3 2 3" xfId="18499"/>
    <cellStyle name="Percent 8 3 2 3 2" xfId="18500"/>
    <cellStyle name="Percent 8 3 2 3 3" xfId="18501"/>
    <cellStyle name="Percent 8 3 2 4" xfId="18502"/>
    <cellStyle name="Percent 8 3 2 5" xfId="18503"/>
    <cellStyle name="Percent 8 3 3" xfId="18504"/>
    <cellStyle name="Percent 8 3 3 2" xfId="18505"/>
    <cellStyle name="Percent 8 3 3 2 2" xfId="18506"/>
    <cellStyle name="Percent 8 3 3 2 3" xfId="18507"/>
    <cellStyle name="Percent 8 3 3 3" xfId="18508"/>
    <cellStyle name="Percent 8 3 3 3 2" xfId="18509"/>
    <cellStyle name="Percent 8 3 3 3 3" xfId="18510"/>
    <cellStyle name="Percent 8 3 3 4" xfId="18511"/>
    <cellStyle name="Percent 8 3 3 5" xfId="18512"/>
    <cellStyle name="Percent 8 3 4" xfId="18513"/>
    <cellStyle name="Percent 8 3 4 2" xfId="18514"/>
    <cellStyle name="Percent 8 3 4 2 2" xfId="18515"/>
    <cellStyle name="Percent 8 3 4 2 3" xfId="18516"/>
    <cellStyle name="Percent 8 3 4 3" xfId="18517"/>
    <cellStyle name="Percent 8 3 4 3 2" xfId="18518"/>
    <cellStyle name="Percent 8 3 4 3 3" xfId="18519"/>
    <cellStyle name="Percent 8 3 4 4" xfId="18520"/>
    <cellStyle name="Percent 8 3 4 4 2" xfId="18521"/>
    <cellStyle name="Percent 8 3 4 4 3" xfId="18522"/>
    <cellStyle name="Percent 8 3 4 5" xfId="18523"/>
    <cellStyle name="Percent 8 3 4 6" xfId="18524"/>
    <cellStyle name="Percent 8 3 5" xfId="18525"/>
    <cellStyle name="Percent 8 3 5 2" xfId="18526"/>
    <cellStyle name="Percent 8 3 5 2 2" xfId="18527"/>
    <cellStyle name="Percent 8 3 5 2 3" xfId="18528"/>
    <cellStyle name="Percent 8 3 5 3" xfId="18529"/>
    <cellStyle name="Percent 8 3 5 3 2" xfId="18530"/>
    <cellStyle name="Percent 8 3 5 3 3" xfId="18531"/>
    <cellStyle name="Percent 8 3 5 4" xfId="18532"/>
    <cellStyle name="Percent 8 3 5 5" xfId="18533"/>
    <cellStyle name="Percent 8 3 6" xfId="18534"/>
    <cellStyle name="Percent 8 3 6 2" xfId="18535"/>
    <cellStyle name="Percent 8 3 6 3" xfId="18536"/>
    <cellStyle name="Percent 8 3 7" xfId="18537"/>
    <cellStyle name="Percent 8 3 7 2" xfId="18538"/>
    <cellStyle name="Percent 8 3 7 3" xfId="18539"/>
    <cellStyle name="Percent 8 3 8" xfId="18540"/>
    <cellStyle name="Percent 8 3 8 2" xfId="18541"/>
    <cellStyle name="Percent 8 3 8 3" xfId="18542"/>
    <cellStyle name="Percent 8 3 9" xfId="18543"/>
    <cellStyle name="Percent 8 4" xfId="18544"/>
    <cellStyle name="Percent 8 4 10" xfId="18545"/>
    <cellStyle name="Percent 8 4 11" xfId="18546"/>
    <cellStyle name="Percent 8 4 12" xfId="18547"/>
    <cellStyle name="Percent 8 4 13" xfId="18548"/>
    <cellStyle name="Percent 8 4 14" xfId="18549"/>
    <cellStyle name="Percent 8 4 2" xfId="18550"/>
    <cellStyle name="Percent 8 4 2 2" xfId="18551"/>
    <cellStyle name="Percent 8 4 2 2 2" xfId="18552"/>
    <cellStyle name="Percent 8 4 2 2 3" xfId="18553"/>
    <cellStyle name="Percent 8 4 2 3" xfId="18554"/>
    <cellStyle name="Percent 8 4 2 3 2" xfId="18555"/>
    <cellStyle name="Percent 8 4 2 3 3" xfId="18556"/>
    <cellStyle name="Percent 8 4 2 4" xfId="18557"/>
    <cellStyle name="Percent 8 4 2 5" xfId="18558"/>
    <cellStyle name="Percent 8 4 3" xfId="18559"/>
    <cellStyle name="Percent 8 4 3 2" xfId="18560"/>
    <cellStyle name="Percent 8 4 3 2 2" xfId="18561"/>
    <cellStyle name="Percent 8 4 3 2 3" xfId="18562"/>
    <cellStyle name="Percent 8 4 3 3" xfId="18563"/>
    <cellStyle name="Percent 8 4 3 3 2" xfId="18564"/>
    <cellStyle name="Percent 8 4 3 3 3" xfId="18565"/>
    <cellStyle name="Percent 8 4 3 4" xfId="18566"/>
    <cellStyle name="Percent 8 4 3 5" xfId="18567"/>
    <cellStyle name="Percent 8 4 4" xfId="18568"/>
    <cellStyle name="Percent 8 4 4 2" xfId="18569"/>
    <cellStyle name="Percent 8 4 4 2 2" xfId="18570"/>
    <cellStyle name="Percent 8 4 4 2 3" xfId="18571"/>
    <cellStyle name="Percent 8 4 4 3" xfId="18572"/>
    <cellStyle name="Percent 8 4 4 3 2" xfId="18573"/>
    <cellStyle name="Percent 8 4 4 3 3" xfId="18574"/>
    <cellStyle name="Percent 8 4 4 4" xfId="18575"/>
    <cellStyle name="Percent 8 4 4 4 2" xfId="18576"/>
    <cellStyle name="Percent 8 4 4 4 3" xfId="18577"/>
    <cellStyle name="Percent 8 4 4 5" xfId="18578"/>
    <cellStyle name="Percent 8 4 4 6" xfId="18579"/>
    <cellStyle name="Percent 8 4 5" xfId="18580"/>
    <cellStyle name="Percent 8 4 5 2" xfId="18581"/>
    <cellStyle name="Percent 8 4 5 2 2" xfId="18582"/>
    <cellStyle name="Percent 8 4 5 2 3" xfId="18583"/>
    <cellStyle name="Percent 8 4 5 3" xfId="18584"/>
    <cellStyle name="Percent 8 4 5 3 2" xfId="18585"/>
    <cellStyle name="Percent 8 4 5 3 3" xfId="18586"/>
    <cellStyle name="Percent 8 4 5 4" xfId="18587"/>
    <cellStyle name="Percent 8 4 5 5" xfId="18588"/>
    <cellStyle name="Percent 8 4 6" xfId="18589"/>
    <cellStyle name="Percent 8 4 6 2" xfId="18590"/>
    <cellStyle name="Percent 8 4 6 3" xfId="18591"/>
    <cellStyle name="Percent 8 4 7" xfId="18592"/>
    <cellStyle name="Percent 8 4 7 2" xfId="18593"/>
    <cellStyle name="Percent 8 4 7 3" xfId="18594"/>
    <cellStyle name="Percent 8 4 8" xfId="18595"/>
    <cellStyle name="Percent 8 4 8 2" xfId="18596"/>
    <cellStyle name="Percent 8 4 8 3" xfId="18597"/>
    <cellStyle name="Percent 8 4 9" xfId="18598"/>
    <cellStyle name="Percent 8 5" xfId="18599"/>
    <cellStyle name="Percent 8 5 10" xfId="18600"/>
    <cellStyle name="Percent 8 5 11" xfId="18601"/>
    <cellStyle name="Percent 8 5 12" xfId="18602"/>
    <cellStyle name="Percent 8 5 13" xfId="18603"/>
    <cellStyle name="Percent 8 5 14" xfId="18604"/>
    <cellStyle name="Percent 8 5 2" xfId="18605"/>
    <cellStyle name="Percent 8 5 2 2" xfId="18606"/>
    <cellStyle name="Percent 8 5 2 2 2" xfId="18607"/>
    <cellStyle name="Percent 8 5 2 2 3" xfId="18608"/>
    <cellStyle name="Percent 8 5 2 3" xfId="18609"/>
    <cellStyle name="Percent 8 5 2 3 2" xfId="18610"/>
    <cellStyle name="Percent 8 5 2 3 3" xfId="18611"/>
    <cellStyle name="Percent 8 5 2 4" xfId="18612"/>
    <cellStyle name="Percent 8 5 2 5" xfId="18613"/>
    <cellStyle name="Percent 8 5 3" xfId="18614"/>
    <cellStyle name="Percent 8 5 3 2" xfId="18615"/>
    <cellStyle name="Percent 8 5 3 2 2" xfId="18616"/>
    <cellStyle name="Percent 8 5 3 2 3" xfId="18617"/>
    <cellStyle name="Percent 8 5 3 3" xfId="18618"/>
    <cellStyle name="Percent 8 5 3 3 2" xfId="18619"/>
    <cellStyle name="Percent 8 5 3 3 3" xfId="18620"/>
    <cellStyle name="Percent 8 5 3 4" xfId="18621"/>
    <cellStyle name="Percent 8 5 3 5" xfId="18622"/>
    <cellStyle name="Percent 8 5 4" xfId="18623"/>
    <cellStyle name="Percent 8 5 4 2" xfId="18624"/>
    <cellStyle name="Percent 8 5 4 2 2" xfId="18625"/>
    <cellStyle name="Percent 8 5 4 2 3" xfId="18626"/>
    <cellStyle name="Percent 8 5 4 3" xfId="18627"/>
    <cellStyle name="Percent 8 5 4 3 2" xfId="18628"/>
    <cellStyle name="Percent 8 5 4 3 3" xfId="18629"/>
    <cellStyle name="Percent 8 5 4 4" xfId="18630"/>
    <cellStyle name="Percent 8 5 4 4 2" xfId="18631"/>
    <cellStyle name="Percent 8 5 4 4 3" xfId="18632"/>
    <cellStyle name="Percent 8 5 4 5" xfId="18633"/>
    <cellStyle name="Percent 8 5 4 6" xfId="18634"/>
    <cellStyle name="Percent 8 5 5" xfId="18635"/>
    <cellStyle name="Percent 8 5 5 2" xfId="18636"/>
    <cellStyle name="Percent 8 5 5 2 2" xfId="18637"/>
    <cellStyle name="Percent 8 5 5 2 3" xfId="18638"/>
    <cellStyle name="Percent 8 5 5 3" xfId="18639"/>
    <cellStyle name="Percent 8 5 5 3 2" xfId="18640"/>
    <cellStyle name="Percent 8 5 5 3 3" xfId="18641"/>
    <cellStyle name="Percent 8 5 5 4" xfId="18642"/>
    <cellStyle name="Percent 8 5 5 5" xfId="18643"/>
    <cellStyle name="Percent 8 5 6" xfId="18644"/>
    <cellStyle name="Percent 8 5 6 2" xfId="18645"/>
    <cellStyle name="Percent 8 5 6 3" xfId="18646"/>
    <cellStyle name="Percent 8 5 7" xfId="18647"/>
    <cellStyle name="Percent 8 5 7 2" xfId="18648"/>
    <cellStyle name="Percent 8 5 7 3" xfId="18649"/>
    <cellStyle name="Percent 8 5 8" xfId="18650"/>
    <cellStyle name="Percent 8 5 8 2" xfId="18651"/>
    <cellStyle name="Percent 8 5 8 3" xfId="18652"/>
    <cellStyle name="Percent 8 5 9" xfId="18653"/>
    <cellStyle name="Percent 8 6" xfId="18654"/>
    <cellStyle name="Percent 8 6 10" xfId="18655"/>
    <cellStyle name="Percent 8 6 11" xfId="18656"/>
    <cellStyle name="Percent 8 6 12" xfId="18657"/>
    <cellStyle name="Percent 8 6 13" xfId="18658"/>
    <cellStyle name="Percent 8 6 14" xfId="18659"/>
    <cellStyle name="Percent 8 6 2" xfId="18660"/>
    <cellStyle name="Percent 8 6 2 2" xfId="18661"/>
    <cellStyle name="Percent 8 6 2 2 2" xfId="18662"/>
    <cellStyle name="Percent 8 6 2 2 3" xfId="18663"/>
    <cellStyle name="Percent 8 6 2 3" xfId="18664"/>
    <cellStyle name="Percent 8 6 2 3 2" xfId="18665"/>
    <cellStyle name="Percent 8 6 2 3 3" xfId="18666"/>
    <cellStyle name="Percent 8 6 2 4" xfId="18667"/>
    <cellStyle name="Percent 8 6 2 5" xfId="18668"/>
    <cellStyle name="Percent 8 6 3" xfId="18669"/>
    <cellStyle name="Percent 8 6 3 2" xfId="18670"/>
    <cellStyle name="Percent 8 6 3 2 2" xfId="18671"/>
    <cellStyle name="Percent 8 6 3 2 3" xfId="18672"/>
    <cellStyle name="Percent 8 6 3 3" xfId="18673"/>
    <cellStyle name="Percent 8 6 3 3 2" xfId="18674"/>
    <cellStyle name="Percent 8 6 3 3 3" xfId="18675"/>
    <cellStyle name="Percent 8 6 3 4" xfId="18676"/>
    <cellStyle name="Percent 8 6 3 5" xfId="18677"/>
    <cellStyle name="Percent 8 6 4" xfId="18678"/>
    <cellStyle name="Percent 8 6 4 2" xfId="18679"/>
    <cellStyle name="Percent 8 6 4 2 2" xfId="18680"/>
    <cellStyle name="Percent 8 6 4 2 3" xfId="18681"/>
    <cellStyle name="Percent 8 6 4 3" xfId="18682"/>
    <cellStyle name="Percent 8 6 4 3 2" xfId="18683"/>
    <cellStyle name="Percent 8 6 4 3 3" xfId="18684"/>
    <cellStyle name="Percent 8 6 4 4" xfId="18685"/>
    <cellStyle name="Percent 8 6 4 4 2" xfId="18686"/>
    <cellStyle name="Percent 8 6 4 4 3" xfId="18687"/>
    <cellStyle name="Percent 8 6 4 5" xfId="18688"/>
    <cellStyle name="Percent 8 6 4 6" xfId="18689"/>
    <cellStyle name="Percent 8 6 5" xfId="18690"/>
    <cellStyle name="Percent 8 6 5 2" xfId="18691"/>
    <cellStyle name="Percent 8 6 5 2 2" xfId="18692"/>
    <cellStyle name="Percent 8 6 5 2 3" xfId="18693"/>
    <cellStyle name="Percent 8 6 5 3" xfId="18694"/>
    <cellStyle name="Percent 8 6 5 3 2" xfId="18695"/>
    <cellStyle name="Percent 8 6 5 3 3" xfId="18696"/>
    <cellStyle name="Percent 8 6 5 4" xfId="18697"/>
    <cellStyle name="Percent 8 6 5 5" xfId="18698"/>
    <cellStyle name="Percent 8 6 6" xfId="18699"/>
    <cellStyle name="Percent 8 6 6 2" xfId="18700"/>
    <cellStyle name="Percent 8 6 6 3" xfId="18701"/>
    <cellStyle name="Percent 8 6 7" xfId="18702"/>
    <cellStyle name="Percent 8 6 7 2" xfId="18703"/>
    <cellStyle name="Percent 8 6 7 3" xfId="18704"/>
    <cellStyle name="Percent 8 6 8" xfId="18705"/>
    <cellStyle name="Percent 8 6 8 2" xfId="18706"/>
    <cellStyle name="Percent 8 6 8 3" xfId="18707"/>
    <cellStyle name="Percent 8 6 9" xfId="18708"/>
    <cellStyle name="Percent 8 7" xfId="18709"/>
    <cellStyle name="Percent 8 7 10" xfId="18710"/>
    <cellStyle name="Percent 8 7 11" xfId="18711"/>
    <cellStyle name="Percent 8 7 12" xfId="18712"/>
    <cellStyle name="Percent 8 7 13" xfId="18713"/>
    <cellStyle name="Percent 8 7 14" xfId="18714"/>
    <cellStyle name="Percent 8 7 2" xfId="18715"/>
    <cellStyle name="Percent 8 7 2 2" xfId="18716"/>
    <cellStyle name="Percent 8 7 2 2 2" xfId="18717"/>
    <cellStyle name="Percent 8 7 2 2 3" xfId="18718"/>
    <cellStyle name="Percent 8 7 2 3" xfId="18719"/>
    <cellStyle name="Percent 8 7 2 3 2" xfId="18720"/>
    <cellStyle name="Percent 8 7 2 3 3" xfId="18721"/>
    <cellStyle name="Percent 8 7 2 4" xfId="18722"/>
    <cellStyle name="Percent 8 7 2 5" xfId="18723"/>
    <cellStyle name="Percent 8 7 3" xfId="18724"/>
    <cellStyle name="Percent 8 7 3 2" xfId="18725"/>
    <cellStyle name="Percent 8 7 3 2 2" xfId="18726"/>
    <cellStyle name="Percent 8 7 3 2 3" xfId="18727"/>
    <cellStyle name="Percent 8 7 3 3" xfId="18728"/>
    <cellStyle name="Percent 8 7 3 3 2" xfId="18729"/>
    <cellStyle name="Percent 8 7 3 3 3" xfId="18730"/>
    <cellStyle name="Percent 8 7 3 4" xfId="18731"/>
    <cellStyle name="Percent 8 7 3 5" xfId="18732"/>
    <cellStyle name="Percent 8 7 4" xfId="18733"/>
    <cellStyle name="Percent 8 7 4 2" xfId="18734"/>
    <cellStyle name="Percent 8 7 4 2 2" xfId="18735"/>
    <cellStyle name="Percent 8 7 4 2 3" xfId="18736"/>
    <cellStyle name="Percent 8 7 4 3" xfId="18737"/>
    <cellStyle name="Percent 8 7 4 3 2" xfId="18738"/>
    <cellStyle name="Percent 8 7 4 3 3" xfId="18739"/>
    <cellStyle name="Percent 8 7 4 4" xfId="18740"/>
    <cellStyle name="Percent 8 7 4 4 2" xfId="18741"/>
    <cellStyle name="Percent 8 7 4 4 3" xfId="18742"/>
    <cellStyle name="Percent 8 7 4 5" xfId="18743"/>
    <cellStyle name="Percent 8 7 4 6" xfId="18744"/>
    <cellStyle name="Percent 8 7 5" xfId="18745"/>
    <cellStyle name="Percent 8 7 5 2" xfId="18746"/>
    <cellStyle name="Percent 8 7 5 2 2" xfId="18747"/>
    <cellStyle name="Percent 8 7 5 2 3" xfId="18748"/>
    <cellStyle name="Percent 8 7 5 3" xfId="18749"/>
    <cellStyle name="Percent 8 7 5 3 2" xfId="18750"/>
    <cellStyle name="Percent 8 7 5 3 3" xfId="18751"/>
    <cellStyle name="Percent 8 7 5 4" xfId="18752"/>
    <cellStyle name="Percent 8 7 5 5" xfId="18753"/>
    <cellStyle name="Percent 8 7 6" xfId="18754"/>
    <cellStyle name="Percent 8 7 6 2" xfId="18755"/>
    <cellStyle name="Percent 8 7 6 3" xfId="18756"/>
    <cellStyle name="Percent 8 7 7" xfId="18757"/>
    <cellStyle name="Percent 8 7 7 2" xfId="18758"/>
    <cellStyle name="Percent 8 7 7 3" xfId="18759"/>
    <cellStyle name="Percent 8 7 8" xfId="18760"/>
    <cellStyle name="Percent 8 7 8 2" xfId="18761"/>
    <cellStyle name="Percent 8 7 8 3" xfId="18762"/>
    <cellStyle name="Percent 8 7 9" xfId="18763"/>
    <cellStyle name="Percent 8 8" xfId="18764"/>
    <cellStyle name="Percent 8 8 10" xfId="18765"/>
    <cellStyle name="Percent 8 8 11" xfId="18766"/>
    <cellStyle name="Percent 8 8 12" xfId="18767"/>
    <cellStyle name="Percent 8 8 13" xfId="18768"/>
    <cellStyle name="Percent 8 8 14" xfId="18769"/>
    <cellStyle name="Percent 8 8 2" xfId="18770"/>
    <cellStyle name="Percent 8 8 2 2" xfId="18771"/>
    <cellStyle name="Percent 8 8 2 2 2" xfId="18772"/>
    <cellStyle name="Percent 8 8 2 2 3" xfId="18773"/>
    <cellStyle name="Percent 8 8 2 3" xfId="18774"/>
    <cellStyle name="Percent 8 8 2 3 2" xfId="18775"/>
    <cellStyle name="Percent 8 8 2 3 3" xfId="18776"/>
    <cellStyle name="Percent 8 8 2 4" xfId="18777"/>
    <cellStyle name="Percent 8 8 2 5" xfId="18778"/>
    <cellStyle name="Percent 8 8 3" xfId="18779"/>
    <cellStyle name="Percent 8 8 3 2" xfId="18780"/>
    <cellStyle name="Percent 8 8 3 2 2" xfId="18781"/>
    <cellStyle name="Percent 8 8 3 2 3" xfId="18782"/>
    <cellStyle name="Percent 8 8 3 3" xfId="18783"/>
    <cellStyle name="Percent 8 8 3 3 2" xfId="18784"/>
    <cellStyle name="Percent 8 8 3 3 3" xfId="18785"/>
    <cellStyle name="Percent 8 8 3 4" xfId="18786"/>
    <cellStyle name="Percent 8 8 3 5" xfId="18787"/>
    <cellStyle name="Percent 8 8 4" xfId="18788"/>
    <cellStyle name="Percent 8 8 4 2" xfId="18789"/>
    <cellStyle name="Percent 8 8 4 2 2" xfId="18790"/>
    <cellStyle name="Percent 8 8 4 2 3" xfId="18791"/>
    <cellStyle name="Percent 8 8 4 3" xfId="18792"/>
    <cellStyle name="Percent 8 8 4 3 2" xfId="18793"/>
    <cellStyle name="Percent 8 8 4 3 3" xfId="18794"/>
    <cellStyle name="Percent 8 8 4 4" xfId="18795"/>
    <cellStyle name="Percent 8 8 4 4 2" xfId="18796"/>
    <cellStyle name="Percent 8 8 4 4 3" xfId="18797"/>
    <cellStyle name="Percent 8 8 4 5" xfId="18798"/>
    <cellStyle name="Percent 8 8 4 6" xfId="18799"/>
    <cellStyle name="Percent 8 8 5" xfId="18800"/>
    <cellStyle name="Percent 8 8 5 2" xfId="18801"/>
    <cellStyle name="Percent 8 8 5 2 2" xfId="18802"/>
    <cellStyle name="Percent 8 8 5 2 3" xfId="18803"/>
    <cellStyle name="Percent 8 8 5 3" xfId="18804"/>
    <cellStyle name="Percent 8 8 5 3 2" xfId="18805"/>
    <cellStyle name="Percent 8 8 5 3 3" xfId="18806"/>
    <cellStyle name="Percent 8 8 5 4" xfId="18807"/>
    <cellStyle name="Percent 8 8 5 5" xfId="18808"/>
    <cellStyle name="Percent 8 8 6" xfId="18809"/>
    <cellStyle name="Percent 8 8 6 2" xfId="18810"/>
    <cellStyle name="Percent 8 8 6 3" xfId="18811"/>
    <cellStyle name="Percent 8 8 7" xfId="18812"/>
    <cellStyle name="Percent 8 8 7 2" xfId="18813"/>
    <cellStyle name="Percent 8 8 7 3" xfId="18814"/>
    <cellStyle name="Percent 8 8 8" xfId="18815"/>
    <cellStyle name="Percent 8 8 8 2" xfId="18816"/>
    <cellStyle name="Percent 8 8 8 3" xfId="18817"/>
    <cellStyle name="Percent 8 8 9" xfId="18818"/>
    <cellStyle name="Percent 8 9" xfId="18819"/>
    <cellStyle name="Percent 8 9 2" xfId="18820"/>
    <cellStyle name="Percent 8 9 2 2" xfId="18821"/>
    <cellStyle name="Percent 8 9 2 3" xfId="18822"/>
    <cellStyle name="Percent 8 9 3" xfId="18823"/>
    <cellStyle name="Percent 8 9 3 2" xfId="18824"/>
    <cellStyle name="Percent 8 9 3 3" xfId="18825"/>
    <cellStyle name="Percent 8 9 4" xfId="18826"/>
    <cellStyle name="Percent 8 9 5" xfId="18827"/>
    <cellStyle name="Percent 9" xfId="18828"/>
    <cellStyle name="Percent 9 10" xfId="18829"/>
    <cellStyle name="Percent 9 10 10" xfId="18830"/>
    <cellStyle name="Percent 9 10 11" xfId="18831"/>
    <cellStyle name="Percent 9 10 12" xfId="18832"/>
    <cellStyle name="Percent 9 10 13" xfId="18833"/>
    <cellStyle name="Percent 9 10 14" xfId="18834"/>
    <cellStyle name="Percent 9 10 15" xfId="18835"/>
    <cellStyle name="Percent 9 10 2" xfId="18836"/>
    <cellStyle name="Percent 9 10 2 2" xfId="18837"/>
    <cellStyle name="Percent 9 10 2 2 2" xfId="18838"/>
    <cellStyle name="Percent 9 10 2 2 3" xfId="18839"/>
    <cellStyle name="Percent 9 10 2 3" xfId="18840"/>
    <cellStyle name="Percent 9 10 2 3 2" xfId="18841"/>
    <cellStyle name="Percent 9 10 2 3 3" xfId="18842"/>
    <cellStyle name="Percent 9 10 2 4" xfId="18843"/>
    <cellStyle name="Percent 9 10 2 5" xfId="18844"/>
    <cellStyle name="Percent 9 10 2 6" xfId="18845"/>
    <cellStyle name="Percent 9 10 3" xfId="18846"/>
    <cellStyle name="Percent 9 10 3 2" xfId="18847"/>
    <cellStyle name="Percent 9 10 3 2 2" xfId="18848"/>
    <cellStyle name="Percent 9 10 3 2 3" xfId="18849"/>
    <cellStyle name="Percent 9 10 3 3" xfId="18850"/>
    <cellStyle name="Percent 9 10 3 3 2" xfId="18851"/>
    <cellStyle name="Percent 9 10 3 3 3" xfId="18852"/>
    <cellStyle name="Percent 9 10 3 4" xfId="18853"/>
    <cellStyle name="Percent 9 10 3 5" xfId="18854"/>
    <cellStyle name="Percent 9 10 4" xfId="18855"/>
    <cellStyle name="Percent 9 10 4 2" xfId="18856"/>
    <cellStyle name="Percent 9 10 4 2 2" xfId="18857"/>
    <cellStyle name="Percent 9 10 4 2 3" xfId="18858"/>
    <cellStyle name="Percent 9 10 4 3" xfId="18859"/>
    <cellStyle name="Percent 9 10 4 3 2" xfId="18860"/>
    <cellStyle name="Percent 9 10 4 3 3" xfId="18861"/>
    <cellStyle name="Percent 9 10 4 4" xfId="18862"/>
    <cellStyle name="Percent 9 10 4 5" xfId="18863"/>
    <cellStyle name="Percent 9 10 5" xfId="18864"/>
    <cellStyle name="Percent 9 10 5 2" xfId="18865"/>
    <cellStyle name="Percent 9 10 5 2 2" xfId="18866"/>
    <cellStyle name="Percent 9 10 5 2 3" xfId="18867"/>
    <cellStyle name="Percent 9 10 5 3" xfId="18868"/>
    <cellStyle name="Percent 9 10 5 3 2" xfId="18869"/>
    <cellStyle name="Percent 9 10 5 3 3" xfId="18870"/>
    <cellStyle name="Percent 9 10 5 4" xfId="18871"/>
    <cellStyle name="Percent 9 10 5 4 2" xfId="18872"/>
    <cellStyle name="Percent 9 10 5 4 3" xfId="18873"/>
    <cellStyle name="Percent 9 10 5 5" xfId="18874"/>
    <cellStyle name="Percent 9 10 5 6" xfId="18875"/>
    <cellStyle name="Percent 9 10 6" xfId="18876"/>
    <cellStyle name="Percent 9 10 6 2" xfId="18877"/>
    <cellStyle name="Percent 9 10 6 2 2" xfId="18878"/>
    <cellStyle name="Percent 9 10 6 2 3" xfId="18879"/>
    <cellStyle name="Percent 9 10 6 3" xfId="18880"/>
    <cellStyle name="Percent 9 10 6 3 2" xfId="18881"/>
    <cellStyle name="Percent 9 10 6 3 3" xfId="18882"/>
    <cellStyle name="Percent 9 10 6 4" xfId="18883"/>
    <cellStyle name="Percent 9 10 6 5" xfId="18884"/>
    <cellStyle name="Percent 9 10 7" xfId="18885"/>
    <cellStyle name="Percent 9 10 7 2" xfId="18886"/>
    <cellStyle name="Percent 9 10 7 3" xfId="18887"/>
    <cellStyle name="Percent 9 10 8" xfId="18888"/>
    <cellStyle name="Percent 9 10 8 2" xfId="18889"/>
    <cellStyle name="Percent 9 10 8 3" xfId="18890"/>
    <cellStyle name="Percent 9 10 9" xfId="18891"/>
    <cellStyle name="Percent 9 10 9 2" xfId="18892"/>
    <cellStyle name="Percent 9 10 9 3" xfId="18893"/>
    <cellStyle name="Percent 9 11" xfId="18894"/>
    <cellStyle name="Percent 9 11 10" xfId="18895"/>
    <cellStyle name="Percent 9 11 11" xfId="18896"/>
    <cellStyle name="Percent 9 11 12" xfId="18897"/>
    <cellStyle name="Percent 9 11 13" xfId="18898"/>
    <cellStyle name="Percent 9 11 14" xfId="18899"/>
    <cellStyle name="Percent 9 11 15" xfId="18900"/>
    <cellStyle name="Percent 9 11 2" xfId="18901"/>
    <cellStyle name="Percent 9 11 2 2" xfId="18902"/>
    <cellStyle name="Percent 9 11 2 2 2" xfId="18903"/>
    <cellStyle name="Percent 9 11 2 2 3" xfId="18904"/>
    <cellStyle name="Percent 9 11 2 3" xfId="18905"/>
    <cellStyle name="Percent 9 11 2 3 2" xfId="18906"/>
    <cellStyle name="Percent 9 11 2 3 3" xfId="18907"/>
    <cellStyle name="Percent 9 11 2 4" xfId="18908"/>
    <cellStyle name="Percent 9 11 2 5" xfId="18909"/>
    <cellStyle name="Percent 9 11 2 6" xfId="18910"/>
    <cellStyle name="Percent 9 11 3" xfId="18911"/>
    <cellStyle name="Percent 9 11 3 2" xfId="18912"/>
    <cellStyle name="Percent 9 11 3 2 2" xfId="18913"/>
    <cellStyle name="Percent 9 11 3 2 3" xfId="18914"/>
    <cellStyle name="Percent 9 11 3 3" xfId="18915"/>
    <cellStyle name="Percent 9 11 3 3 2" xfId="18916"/>
    <cellStyle name="Percent 9 11 3 3 3" xfId="18917"/>
    <cellStyle name="Percent 9 11 3 4" xfId="18918"/>
    <cellStyle name="Percent 9 11 3 5" xfId="18919"/>
    <cellStyle name="Percent 9 11 4" xfId="18920"/>
    <cellStyle name="Percent 9 11 4 2" xfId="18921"/>
    <cellStyle name="Percent 9 11 4 2 2" xfId="18922"/>
    <cellStyle name="Percent 9 11 4 2 3" xfId="18923"/>
    <cellStyle name="Percent 9 11 4 3" xfId="18924"/>
    <cellStyle name="Percent 9 11 4 3 2" xfId="18925"/>
    <cellStyle name="Percent 9 11 4 3 3" xfId="18926"/>
    <cellStyle name="Percent 9 11 4 4" xfId="18927"/>
    <cellStyle name="Percent 9 11 4 5" xfId="18928"/>
    <cellStyle name="Percent 9 11 5" xfId="18929"/>
    <cellStyle name="Percent 9 11 5 2" xfId="18930"/>
    <cellStyle name="Percent 9 11 5 2 2" xfId="18931"/>
    <cellStyle name="Percent 9 11 5 2 3" xfId="18932"/>
    <cellStyle name="Percent 9 11 5 3" xfId="18933"/>
    <cellStyle name="Percent 9 11 5 3 2" xfId="18934"/>
    <cellStyle name="Percent 9 11 5 3 3" xfId="18935"/>
    <cellStyle name="Percent 9 11 5 4" xfId="18936"/>
    <cellStyle name="Percent 9 11 5 4 2" xfId="18937"/>
    <cellStyle name="Percent 9 11 5 4 3" xfId="18938"/>
    <cellStyle name="Percent 9 11 5 5" xfId="18939"/>
    <cellStyle name="Percent 9 11 5 6" xfId="18940"/>
    <cellStyle name="Percent 9 11 6" xfId="18941"/>
    <cellStyle name="Percent 9 11 6 2" xfId="18942"/>
    <cellStyle name="Percent 9 11 6 2 2" xfId="18943"/>
    <cellStyle name="Percent 9 11 6 2 3" xfId="18944"/>
    <cellStyle name="Percent 9 11 6 3" xfId="18945"/>
    <cellStyle name="Percent 9 11 6 3 2" xfId="18946"/>
    <cellStyle name="Percent 9 11 6 3 3" xfId="18947"/>
    <cellStyle name="Percent 9 11 6 4" xfId="18948"/>
    <cellStyle name="Percent 9 11 6 5" xfId="18949"/>
    <cellStyle name="Percent 9 11 7" xfId="18950"/>
    <cellStyle name="Percent 9 11 7 2" xfId="18951"/>
    <cellStyle name="Percent 9 11 7 3" xfId="18952"/>
    <cellStyle name="Percent 9 11 8" xfId="18953"/>
    <cellStyle name="Percent 9 11 8 2" xfId="18954"/>
    <cellStyle name="Percent 9 11 8 3" xfId="18955"/>
    <cellStyle name="Percent 9 11 9" xfId="18956"/>
    <cellStyle name="Percent 9 11 9 2" xfId="18957"/>
    <cellStyle name="Percent 9 11 9 3" xfId="18958"/>
    <cellStyle name="Percent 9 12" xfId="18959"/>
    <cellStyle name="Percent 9 12 10" xfId="18960"/>
    <cellStyle name="Percent 9 12 11" xfId="18961"/>
    <cellStyle name="Percent 9 12 12" xfId="18962"/>
    <cellStyle name="Percent 9 12 13" xfId="18963"/>
    <cellStyle name="Percent 9 12 14" xfId="18964"/>
    <cellStyle name="Percent 9 12 15" xfId="18965"/>
    <cellStyle name="Percent 9 12 2" xfId="18966"/>
    <cellStyle name="Percent 9 12 2 2" xfId="18967"/>
    <cellStyle name="Percent 9 12 2 2 2" xfId="18968"/>
    <cellStyle name="Percent 9 12 2 2 3" xfId="18969"/>
    <cellStyle name="Percent 9 12 2 3" xfId="18970"/>
    <cellStyle name="Percent 9 12 2 3 2" xfId="18971"/>
    <cellStyle name="Percent 9 12 2 3 3" xfId="18972"/>
    <cellStyle name="Percent 9 12 2 4" xfId="18973"/>
    <cellStyle name="Percent 9 12 2 5" xfId="18974"/>
    <cellStyle name="Percent 9 12 2 6" xfId="18975"/>
    <cellStyle name="Percent 9 12 3" xfId="18976"/>
    <cellStyle name="Percent 9 12 3 2" xfId="18977"/>
    <cellStyle name="Percent 9 12 3 2 2" xfId="18978"/>
    <cellStyle name="Percent 9 12 3 2 3" xfId="18979"/>
    <cellStyle name="Percent 9 12 3 3" xfId="18980"/>
    <cellStyle name="Percent 9 12 3 3 2" xfId="18981"/>
    <cellStyle name="Percent 9 12 3 3 3" xfId="18982"/>
    <cellStyle name="Percent 9 12 3 4" xfId="18983"/>
    <cellStyle name="Percent 9 12 3 5" xfId="18984"/>
    <cellStyle name="Percent 9 12 4" xfId="18985"/>
    <cellStyle name="Percent 9 12 4 2" xfId="18986"/>
    <cellStyle name="Percent 9 12 4 2 2" xfId="18987"/>
    <cellStyle name="Percent 9 12 4 2 3" xfId="18988"/>
    <cellStyle name="Percent 9 12 4 3" xfId="18989"/>
    <cellStyle name="Percent 9 12 4 3 2" xfId="18990"/>
    <cellStyle name="Percent 9 12 4 3 3" xfId="18991"/>
    <cellStyle name="Percent 9 12 4 4" xfId="18992"/>
    <cellStyle name="Percent 9 12 4 5" xfId="18993"/>
    <cellStyle name="Percent 9 12 5" xfId="18994"/>
    <cellStyle name="Percent 9 12 5 2" xfId="18995"/>
    <cellStyle name="Percent 9 12 5 2 2" xfId="18996"/>
    <cellStyle name="Percent 9 12 5 2 3" xfId="18997"/>
    <cellStyle name="Percent 9 12 5 3" xfId="18998"/>
    <cellStyle name="Percent 9 12 5 3 2" xfId="18999"/>
    <cellStyle name="Percent 9 12 5 3 3" xfId="19000"/>
    <cellStyle name="Percent 9 12 5 4" xfId="19001"/>
    <cellStyle name="Percent 9 12 5 4 2" xfId="19002"/>
    <cellStyle name="Percent 9 12 5 4 3" xfId="19003"/>
    <cellStyle name="Percent 9 12 5 5" xfId="19004"/>
    <cellStyle name="Percent 9 12 5 6" xfId="19005"/>
    <cellStyle name="Percent 9 12 6" xfId="19006"/>
    <cellStyle name="Percent 9 12 6 2" xfId="19007"/>
    <cellStyle name="Percent 9 12 6 2 2" xfId="19008"/>
    <cellStyle name="Percent 9 12 6 2 3" xfId="19009"/>
    <cellStyle name="Percent 9 12 6 3" xfId="19010"/>
    <cellStyle name="Percent 9 12 6 3 2" xfId="19011"/>
    <cellStyle name="Percent 9 12 6 3 3" xfId="19012"/>
    <cellStyle name="Percent 9 12 6 4" xfId="19013"/>
    <cellStyle name="Percent 9 12 6 5" xfId="19014"/>
    <cellStyle name="Percent 9 12 7" xfId="19015"/>
    <cellStyle name="Percent 9 12 7 2" xfId="19016"/>
    <cellStyle name="Percent 9 12 7 3" xfId="19017"/>
    <cellStyle name="Percent 9 12 8" xfId="19018"/>
    <cellStyle name="Percent 9 12 8 2" xfId="19019"/>
    <cellStyle name="Percent 9 12 8 3" xfId="19020"/>
    <cellStyle name="Percent 9 12 9" xfId="19021"/>
    <cellStyle name="Percent 9 12 9 2" xfId="19022"/>
    <cellStyle name="Percent 9 12 9 3" xfId="19023"/>
    <cellStyle name="Percent 9 13" xfId="19024"/>
    <cellStyle name="Percent 9 13 10" xfId="19025"/>
    <cellStyle name="Percent 9 13 11" xfId="19026"/>
    <cellStyle name="Percent 9 13 12" xfId="19027"/>
    <cellStyle name="Percent 9 13 13" xfId="19028"/>
    <cellStyle name="Percent 9 13 14" xfId="19029"/>
    <cellStyle name="Percent 9 13 15" xfId="19030"/>
    <cellStyle name="Percent 9 13 2" xfId="19031"/>
    <cellStyle name="Percent 9 13 2 2" xfId="19032"/>
    <cellStyle name="Percent 9 13 2 2 2" xfId="19033"/>
    <cellStyle name="Percent 9 13 2 2 3" xfId="19034"/>
    <cellStyle name="Percent 9 13 2 3" xfId="19035"/>
    <cellStyle name="Percent 9 13 2 3 2" xfId="19036"/>
    <cellStyle name="Percent 9 13 2 3 3" xfId="19037"/>
    <cellStyle name="Percent 9 13 2 4" xfId="19038"/>
    <cellStyle name="Percent 9 13 2 5" xfId="19039"/>
    <cellStyle name="Percent 9 13 2 6" xfId="19040"/>
    <cellStyle name="Percent 9 13 3" xfId="19041"/>
    <cellStyle name="Percent 9 13 3 2" xfId="19042"/>
    <cellStyle name="Percent 9 13 3 2 2" xfId="19043"/>
    <cellStyle name="Percent 9 13 3 2 3" xfId="19044"/>
    <cellStyle name="Percent 9 13 3 3" xfId="19045"/>
    <cellStyle name="Percent 9 13 3 3 2" xfId="19046"/>
    <cellStyle name="Percent 9 13 3 3 3" xfId="19047"/>
    <cellStyle name="Percent 9 13 3 4" xfId="19048"/>
    <cellStyle name="Percent 9 13 3 5" xfId="19049"/>
    <cellStyle name="Percent 9 13 4" xfId="19050"/>
    <cellStyle name="Percent 9 13 4 2" xfId="19051"/>
    <cellStyle name="Percent 9 13 4 2 2" xfId="19052"/>
    <cellStyle name="Percent 9 13 4 2 3" xfId="19053"/>
    <cellStyle name="Percent 9 13 4 3" xfId="19054"/>
    <cellStyle name="Percent 9 13 4 3 2" xfId="19055"/>
    <cellStyle name="Percent 9 13 4 3 3" xfId="19056"/>
    <cellStyle name="Percent 9 13 4 4" xfId="19057"/>
    <cellStyle name="Percent 9 13 4 5" xfId="19058"/>
    <cellStyle name="Percent 9 13 5" xfId="19059"/>
    <cellStyle name="Percent 9 13 5 2" xfId="19060"/>
    <cellStyle name="Percent 9 13 5 2 2" xfId="19061"/>
    <cellStyle name="Percent 9 13 5 2 3" xfId="19062"/>
    <cellStyle name="Percent 9 13 5 3" xfId="19063"/>
    <cellStyle name="Percent 9 13 5 3 2" xfId="19064"/>
    <cellStyle name="Percent 9 13 5 3 3" xfId="19065"/>
    <cellStyle name="Percent 9 13 5 4" xfId="19066"/>
    <cellStyle name="Percent 9 13 5 4 2" xfId="19067"/>
    <cellStyle name="Percent 9 13 5 4 3" xfId="19068"/>
    <cellStyle name="Percent 9 13 5 5" xfId="19069"/>
    <cellStyle name="Percent 9 13 5 6" xfId="19070"/>
    <cellStyle name="Percent 9 13 6" xfId="19071"/>
    <cellStyle name="Percent 9 13 6 2" xfId="19072"/>
    <cellStyle name="Percent 9 13 6 2 2" xfId="19073"/>
    <cellStyle name="Percent 9 13 6 2 3" xfId="19074"/>
    <cellStyle name="Percent 9 13 6 3" xfId="19075"/>
    <cellStyle name="Percent 9 13 6 3 2" xfId="19076"/>
    <cellStyle name="Percent 9 13 6 3 3" xfId="19077"/>
    <cellStyle name="Percent 9 13 6 4" xfId="19078"/>
    <cellStyle name="Percent 9 13 6 5" xfId="19079"/>
    <cellStyle name="Percent 9 13 7" xfId="19080"/>
    <cellStyle name="Percent 9 13 7 2" xfId="19081"/>
    <cellStyle name="Percent 9 13 7 3" xfId="19082"/>
    <cellStyle name="Percent 9 13 8" xfId="19083"/>
    <cellStyle name="Percent 9 13 8 2" xfId="19084"/>
    <cellStyle name="Percent 9 13 8 3" xfId="19085"/>
    <cellStyle name="Percent 9 13 9" xfId="19086"/>
    <cellStyle name="Percent 9 13 9 2" xfId="19087"/>
    <cellStyle name="Percent 9 13 9 3" xfId="19088"/>
    <cellStyle name="Percent 9 14" xfId="19089"/>
    <cellStyle name="Percent 9 14 10" xfId="19090"/>
    <cellStyle name="Percent 9 14 11" xfId="19091"/>
    <cellStyle name="Percent 9 14 12" xfId="19092"/>
    <cellStyle name="Percent 9 14 13" xfId="19093"/>
    <cellStyle name="Percent 9 14 14" xfId="19094"/>
    <cellStyle name="Percent 9 14 15" xfId="19095"/>
    <cellStyle name="Percent 9 14 2" xfId="19096"/>
    <cellStyle name="Percent 9 14 2 2" xfId="19097"/>
    <cellStyle name="Percent 9 14 2 2 2" xfId="19098"/>
    <cellStyle name="Percent 9 14 2 2 3" xfId="19099"/>
    <cellStyle name="Percent 9 14 2 3" xfId="19100"/>
    <cellStyle name="Percent 9 14 2 3 2" xfId="19101"/>
    <cellStyle name="Percent 9 14 2 3 3" xfId="19102"/>
    <cellStyle name="Percent 9 14 2 4" xfId="19103"/>
    <cellStyle name="Percent 9 14 2 5" xfId="19104"/>
    <cellStyle name="Percent 9 14 2 6" xfId="19105"/>
    <cellStyle name="Percent 9 14 3" xfId="19106"/>
    <cellStyle name="Percent 9 14 3 2" xfId="19107"/>
    <cellStyle name="Percent 9 14 3 2 2" xfId="19108"/>
    <cellStyle name="Percent 9 14 3 2 3" xfId="19109"/>
    <cellStyle name="Percent 9 14 3 3" xfId="19110"/>
    <cellStyle name="Percent 9 14 3 3 2" xfId="19111"/>
    <cellStyle name="Percent 9 14 3 3 3" xfId="19112"/>
    <cellStyle name="Percent 9 14 3 4" xfId="19113"/>
    <cellStyle name="Percent 9 14 3 5" xfId="19114"/>
    <cellStyle name="Percent 9 14 4" xfId="19115"/>
    <cellStyle name="Percent 9 14 4 2" xfId="19116"/>
    <cellStyle name="Percent 9 14 4 2 2" xfId="19117"/>
    <cellStyle name="Percent 9 14 4 2 3" xfId="19118"/>
    <cellStyle name="Percent 9 14 4 3" xfId="19119"/>
    <cellStyle name="Percent 9 14 4 3 2" xfId="19120"/>
    <cellStyle name="Percent 9 14 4 3 3" xfId="19121"/>
    <cellStyle name="Percent 9 14 4 4" xfId="19122"/>
    <cellStyle name="Percent 9 14 4 5" xfId="19123"/>
    <cellStyle name="Percent 9 14 5" xfId="19124"/>
    <cellStyle name="Percent 9 14 5 2" xfId="19125"/>
    <cellStyle name="Percent 9 14 5 2 2" xfId="19126"/>
    <cellStyle name="Percent 9 14 5 2 3" xfId="19127"/>
    <cellStyle name="Percent 9 14 5 3" xfId="19128"/>
    <cellStyle name="Percent 9 14 5 3 2" xfId="19129"/>
    <cellStyle name="Percent 9 14 5 3 3" xfId="19130"/>
    <cellStyle name="Percent 9 14 5 4" xfId="19131"/>
    <cellStyle name="Percent 9 14 5 4 2" xfId="19132"/>
    <cellStyle name="Percent 9 14 5 4 3" xfId="19133"/>
    <cellStyle name="Percent 9 14 5 5" xfId="19134"/>
    <cellStyle name="Percent 9 14 5 6" xfId="19135"/>
    <cellStyle name="Percent 9 14 6" xfId="19136"/>
    <cellStyle name="Percent 9 14 6 2" xfId="19137"/>
    <cellStyle name="Percent 9 14 6 2 2" xfId="19138"/>
    <cellStyle name="Percent 9 14 6 2 3" xfId="19139"/>
    <cellStyle name="Percent 9 14 6 3" xfId="19140"/>
    <cellStyle name="Percent 9 14 6 3 2" xfId="19141"/>
    <cellStyle name="Percent 9 14 6 3 3" xfId="19142"/>
    <cellStyle name="Percent 9 14 6 4" xfId="19143"/>
    <cellStyle name="Percent 9 14 6 5" xfId="19144"/>
    <cellStyle name="Percent 9 14 7" xfId="19145"/>
    <cellStyle name="Percent 9 14 7 2" xfId="19146"/>
    <cellStyle name="Percent 9 14 7 3" xfId="19147"/>
    <cellStyle name="Percent 9 14 8" xfId="19148"/>
    <cellStyle name="Percent 9 14 8 2" xfId="19149"/>
    <cellStyle name="Percent 9 14 8 3" xfId="19150"/>
    <cellStyle name="Percent 9 14 9" xfId="19151"/>
    <cellStyle name="Percent 9 14 9 2" xfId="19152"/>
    <cellStyle name="Percent 9 14 9 3" xfId="19153"/>
    <cellStyle name="Percent 9 15" xfId="19154"/>
    <cellStyle name="Percent 9 15 10" xfId="19155"/>
    <cellStyle name="Percent 9 15 11" xfId="19156"/>
    <cellStyle name="Percent 9 15 12" xfId="19157"/>
    <cellStyle name="Percent 9 15 13" xfId="19158"/>
    <cellStyle name="Percent 9 15 14" xfId="19159"/>
    <cellStyle name="Percent 9 15 15" xfId="19160"/>
    <cellStyle name="Percent 9 15 2" xfId="19161"/>
    <cellStyle name="Percent 9 15 2 2" xfId="19162"/>
    <cellStyle name="Percent 9 15 2 2 2" xfId="19163"/>
    <cellStyle name="Percent 9 15 2 2 3" xfId="19164"/>
    <cellStyle name="Percent 9 15 2 3" xfId="19165"/>
    <cellStyle name="Percent 9 15 2 3 2" xfId="19166"/>
    <cellStyle name="Percent 9 15 2 3 3" xfId="19167"/>
    <cellStyle name="Percent 9 15 2 4" xfId="19168"/>
    <cellStyle name="Percent 9 15 2 5" xfId="19169"/>
    <cellStyle name="Percent 9 15 2 6" xfId="19170"/>
    <cellStyle name="Percent 9 15 3" xfId="19171"/>
    <cellStyle name="Percent 9 15 3 2" xfId="19172"/>
    <cellStyle name="Percent 9 15 3 2 2" xfId="19173"/>
    <cellStyle name="Percent 9 15 3 2 3" xfId="19174"/>
    <cellStyle name="Percent 9 15 3 3" xfId="19175"/>
    <cellStyle name="Percent 9 15 3 3 2" xfId="19176"/>
    <cellStyle name="Percent 9 15 3 3 3" xfId="19177"/>
    <cellStyle name="Percent 9 15 3 4" xfId="19178"/>
    <cellStyle name="Percent 9 15 3 5" xfId="19179"/>
    <cellStyle name="Percent 9 15 4" xfId="19180"/>
    <cellStyle name="Percent 9 15 4 2" xfId="19181"/>
    <cellStyle name="Percent 9 15 4 2 2" xfId="19182"/>
    <cellStyle name="Percent 9 15 4 2 3" xfId="19183"/>
    <cellStyle name="Percent 9 15 4 3" xfId="19184"/>
    <cellStyle name="Percent 9 15 4 3 2" xfId="19185"/>
    <cellStyle name="Percent 9 15 4 3 3" xfId="19186"/>
    <cellStyle name="Percent 9 15 4 4" xfId="19187"/>
    <cellStyle name="Percent 9 15 4 5" xfId="19188"/>
    <cellStyle name="Percent 9 15 5" xfId="19189"/>
    <cellStyle name="Percent 9 15 5 2" xfId="19190"/>
    <cellStyle name="Percent 9 15 5 2 2" xfId="19191"/>
    <cellStyle name="Percent 9 15 5 2 3" xfId="19192"/>
    <cellStyle name="Percent 9 15 5 3" xfId="19193"/>
    <cellStyle name="Percent 9 15 5 3 2" xfId="19194"/>
    <cellStyle name="Percent 9 15 5 3 3" xfId="19195"/>
    <cellStyle name="Percent 9 15 5 4" xfId="19196"/>
    <cellStyle name="Percent 9 15 5 4 2" xfId="19197"/>
    <cellStyle name="Percent 9 15 5 4 3" xfId="19198"/>
    <cellStyle name="Percent 9 15 5 5" xfId="19199"/>
    <cellStyle name="Percent 9 15 5 6" xfId="19200"/>
    <cellStyle name="Percent 9 15 6" xfId="19201"/>
    <cellStyle name="Percent 9 15 6 2" xfId="19202"/>
    <cellStyle name="Percent 9 15 6 2 2" xfId="19203"/>
    <cellStyle name="Percent 9 15 6 2 3" xfId="19204"/>
    <cellStyle name="Percent 9 15 6 3" xfId="19205"/>
    <cellStyle name="Percent 9 15 6 3 2" xfId="19206"/>
    <cellStyle name="Percent 9 15 6 3 3" xfId="19207"/>
    <cellStyle name="Percent 9 15 6 4" xfId="19208"/>
    <cellStyle name="Percent 9 15 6 5" xfId="19209"/>
    <cellStyle name="Percent 9 15 7" xfId="19210"/>
    <cellStyle name="Percent 9 15 7 2" xfId="19211"/>
    <cellStyle name="Percent 9 15 7 3" xfId="19212"/>
    <cellStyle name="Percent 9 15 8" xfId="19213"/>
    <cellStyle name="Percent 9 15 8 2" xfId="19214"/>
    <cellStyle name="Percent 9 15 8 3" xfId="19215"/>
    <cellStyle name="Percent 9 15 9" xfId="19216"/>
    <cellStyle name="Percent 9 15 9 2" xfId="19217"/>
    <cellStyle name="Percent 9 15 9 3" xfId="19218"/>
    <cellStyle name="Percent 9 16" xfId="19219"/>
    <cellStyle name="Percent 9 16 10" xfId="19220"/>
    <cellStyle name="Percent 9 16 11" xfId="19221"/>
    <cellStyle name="Percent 9 16 12" xfId="19222"/>
    <cellStyle name="Percent 9 16 13" xfId="19223"/>
    <cellStyle name="Percent 9 16 14" xfId="19224"/>
    <cellStyle name="Percent 9 16 15" xfId="19225"/>
    <cellStyle name="Percent 9 16 2" xfId="19226"/>
    <cellStyle name="Percent 9 16 2 2" xfId="19227"/>
    <cellStyle name="Percent 9 16 2 2 2" xfId="19228"/>
    <cellStyle name="Percent 9 16 2 2 3" xfId="19229"/>
    <cellStyle name="Percent 9 16 2 3" xfId="19230"/>
    <cellStyle name="Percent 9 16 2 3 2" xfId="19231"/>
    <cellStyle name="Percent 9 16 2 3 3" xfId="19232"/>
    <cellStyle name="Percent 9 16 2 4" xfId="19233"/>
    <cellStyle name="Percent 9 16 2 5" xfId="19234"/>
    <cellStyle name="Percent 9 16 2 6" xfId="19235"/>
    <cellStyle name="Percent 9 16 3" xfId="19236"/>
    <cellStyle name="Percent 9 16 3 2" xfId="19237"/>
    <cellStyle name="Percent 9 16 3 2 2" xfId="19238"/>
    <cellStyle name="Percent 9 16 3 2 3" xfId="19239"/>
    <cellStyle name="Percent 9 16 3 3" xfId="19240"/>
    <cellStyle name="Percent 9 16 3 3 2" xfId="19241"/>
    <cellStyle name="Percent 9 16 3 3 3" xfId="19242"/>
    <cellStyle name="Percent 9 16 3 4" xfId="19243"/>
    <cellStyle name="Percent 9 16 3 5" xfId="19244"/>
    <cellStyle name="Percent 9 16 4" xfId="19245"/>
    <cellStyle name="Percent 9 16 4 2" xfId="19246"/>
    <cellStyle name="Percent 9 16 4 2 2" xfId="19247"/>
    <cellStyle name="Percent 9 16 4 2 3" xfId="19248"/>
    <cellStyle name="Percent 9 16 4 3" xfId="19249"/>
    <cellStyle name="Percent 9 16 4 3 2" xfId="19250"/>
    <cellStyle name="Percent 9 16 4 3 3" xfId="19251"/>
    <cellStyle name="Percent 9 16 4 4" xfId="19252"/>
    <cellStyle name="Percent 9 16 4 5" xfId="19253"/>
    <cellStyle name="Percent 9 16 5" xfId="19254"/>
    <cellStyle name="Percent 9 16 5 2" xfId="19255"/>
    <cellStyle name="Percent 9 16 5 2 2" xfId="19256"/>
    <cellStyle name="Percent 9 16 5 2 3" xfId="19257"/>
    <cellStyle name="Percent 9 16 5 3" xfId="19258"/>
    <cellStyle name="Percent 9 16 5 3 2" xfId="19259"/>
    <cellStyle name="Percent 9 16 5 3 3" xfId="19260"/>
    <cellStyle name="Percent 9 16 5 4" xfId="19261"/>
    <cellStyle name="Percent 9 16 5 4 2" xfId="19262"/>
    <cellStyle name="Percent 9 16 5 4 3" xfId="19263"/>
    <cellStyle name="Percent 9 16 5 5" xfId="19264"/>
    <cellStyle name="Percent 9 16 5 6" xfId="19265"/>
    <cellStyle name="Percent 9 16 6" xfId="19266"/>
    <cellStyle name="Percent 9 16 6 2" xfId="19267"/>
    <cellStyle name="Percent 9 16 6 2 2" xfId="19268"/>
    <cellStyle name="Percent 9 16 6 2 3" xfId="19269"/>
    <cellStyle name="Percent 9 16 6 3" xfId="19270"/>
    <cellStyle name="Percent 9 16 6 3 2" xfId="19271"/>
    <cellStyle name="Percent 9 16 6 3 3" xfId="19272"/>
    <cellStyle name="Percent 9 16 6 4" xfId="19273"/>
    <cellStyle name="Percent 9 16 6 5" xfId="19274"/>
    <cellStyle name="Percent 9 16 7" xfId="19275"/>
    <cellStyle name="Percent 9 16 7 2" xfId="19276"/>
    <cellStyle name="Percent 9 16 7 3" xfId="19277"/>
    <cellStyle name="Percent 9 16 8" xfId="19278"/>
    <cellStyle name="Percent 9 16 8 2" xfId="19279"/>
    <cellStyle name="Percent 9 16 8 3" xfId="19280"/>
    <cellStyle name="Percent 9 16 9" xfId="19281"/>
    <cellStyle name="Percent 9 16 9 2" xfId="19282"/>
    <cellStyle name="Percent 9 16 9 3" xfId="19283"/>
    <cellStyle name="Percent 9 17" xfId="19284"/>
    <cellStyle name="Percent 9 17 10" xfId="19285"/>
    <cellStyle name="Percent 9 17 11" xfId="19286"/>
    <cellStyle name="Percent 9 17 12" xfId="19287"/>
    <cellStyle name="Percent 9 17 13" xfId="19288"/>
    <cellStyle name="Percent 9 17 14" xfId="19289"/>
    <cellStyle name="Percent 9 17 15" xfId="19290"/>
    <cellStyle name="Percent 9 17 2" xfId="19291"/>
    <cellStyle name="Percent 9 17 2 2" xfId="19292"/>
    <cellStyle name="Percent 9 17 2 2 2" xfId="19293"/>
    <cellStyle name="Percent 9 17 2 2 3" xfId="19294"/>
    <cellStyle name="Percent 9 17 2 3" xfId="19295"/>
    <cellStyle name="Percent 9 17 2 3 2" xfId="19296"/>
    <cellStyle name="Percent 9 17 2 3 3" xfId="19297"/>
    <cellStyle name="Percent 9 17 2 4" xfId="19298"/>
    <cellStyle name="Percent 9 17 2 5" xfId="19299"/>
    <cellStyle name="Percent 9 17 2 6" xfId="19300"/>
    <cellStyle name="Percent 9 17 3" xfId="19301"/>
    <cellStyle name="Percent 9 17 3 2" xfId="19302"/>
    <cellStyle name="Percent 9 17 3 2 2" xfId="19303"/>
    <cellStyle name="Percent 9 17 3 2 3" xfId="19304"/>
    <cellStyle name="Percent 9 17 3 3" xfId="19305"/>
    <cellStyle name="Percent 9 17 3 3 2" xfId="19306"/>
    <cellStyle name="Percent 9 17 3 3 3" xfId="19307"/>
    <cellStyle name="Percent 9 17 3 4" xfId="19308"/>
    <cellStyle name="Percent 9 17 3 5" xfId="19309"/>
    <cellStyle name="Percent 9 17 4" xfId="19310"/>
    <cellStyle name="Percent 9 17 4 2" xfId="19311"/>
    <cellStyle name="Percent 9 17 4 2 2" xfId="19312"/>
    <cellStyle name="Percent 9 17 4 2 3" xfId="19313"/>
    <cellStyle name="Percent 9 17 4 3" xfId="19314"/>
    <cellStyle name="Percent 9 17 4 3 2" xfId="19315"/>
    <cellStyle name="Percent 9 17 4 3 3" xfId="19316"/>
    <cellStyle name="Percent 9 17 4 4" xfId="19317"/>
    <cellStyle name="Percent 9 17 4 5" xfId="19318"/>
    <cellStyle name="Percent 9 17 5" xfId="19319"/>
    <cellStyle name="Percent 9 17 5 2" xfId="19320"/>
    <cellStyle name="Percent 9 17 5 2 2" xfId="19321"/>
    <cellStyle name="Percent 9 17 5 2 3" xfId="19322"/>
    <cellStyle name="Percent 9 17 5 3" xfId="19323"/>
    <cellStyle name="Percent 9 17 5 3 2" xfId="19324"/>
    <cellStyle name="Percent 9 17 5 3 3" xfId="19325"/>
    <cellStyle name="Percent 9 17 5 4" xfId="19326"/>
    <cellStyle name="Percent 9 17 5 4 2" xfId="19327"/>
    <cellStyle name="Percent 9 17 5 4 3" xfId="19328"/>
    <cellStyle name="Percent 9 17 5 5" xfId="19329"/>
    <cellStyle name="Percent 9 17 5 6" xfId="19330"/>
    <cellStyle name="Percent 9 17 6" xfId="19331"/>
    <cellStyle name="Percent 9 17 6 2" xfId="19332"/>
    <cellStyle name="Percent 9 17 6 2 2" xfId="19333"/>
    <cellStyle name="Percent 9 17 6 2 3" xfId="19334"/>
    <cellStyle name="Percent 9 17 6 3" xfId="19335"/>
    <cellStyle name="Percent 9 17 6 3 2" xfId="19336"/>
    <cellStyle name="Percent 9 17 6 3 3" xfId="19337"/>
    <cellStyle name="Percent 9 17 6 4" xfId="19338"/>
    <cellStyle name="Percent 9 17 6 5" xfId="19339"/>
    <cellStyle name="Percent 9 17 7" xfId="19340"/>
    <cellStyle name="Percent 9 17 7 2" xfId="19341"/>
    <cellStyle name="Percent 9 17 7 3" xfId="19342"/>
    <cellStyle name="Percent 9 17 8" xfId="19343"/>
    <cellStyle name="Percent 9 17 8 2" xfId="19344"/>
    <cellStyle name="Percent 9 17 8 3" xfId="19345"/>
    <cellStyle name="Percent 9 17 9" xfId="19346"/>
    <cellStyle name="Percent 9 17 9 2" xfId="19347"/>
    <cellStyle name="Percent 9 17 9 3" xfId="19348"/>
    <cellStyle name="Percent 9 18" xfId="19349"/>
    <cellStyle name="Percent 9 18 10" xfId="19350"/>
    <cellStyle name="Percent 9 18 11" xfId="19351"/>
    <cellStyle name="Percent 9 18 12" xfId="19352"/>
    <cellStyle name="Percent 9 18 13" xfId="19353"/>
    <cellStyle name="Percent 9 18 14" xfId="19354"/>
    <cellStyle name="Percent 9 18 15" xfId="19355"/>
    <cellStyle name="Percent 9 18 2" xfId="19356"/>
    <cellStyle name="Percent 9 18 2 2" xfId="19357"/>
    <cellStyle name="Percent 9 18 2 2 2" xfId="19358"/>
    <cellStyle name="Percent 9 18 2 2 3" xfId="19359"/>
    <cellStyle name="Percent 9 18 2 3" xfId="19360"/>
    <cellStyle name="Percent 9 18 2 3 2" xfId="19361"/>
    <cellStyle name="Percent 9 18 2 3 3" xfId="19362"/>
    <cellStyle name="Percent 9 18 2 4" xfId="19363"/>
    <cellStyle name="Percent 9 18 2 5" xfId="19364"/>
    <cellStyle name="Percent 9 18 2 6" xfId="19365"/>
    <cellStyle name="Percent 9 18 3" xfId="19366"/>
    <cellStyle name="Percent 9 18 3 2" xfId="19367"/>
    <cellStyle name="Percent 9 18 3 2 2" xfId="19368"/>
    <cellStyle name="Percent 9 18 3 2 3" xfId="19369"/>
    <cellStyle name="Percent 9 18 3 3" xfId="19370"/>
    <cellStyle name="Percent 9 18 3 3 2" xfId="19371"/>
    <cellStyle name="Percent 9 18 3 3 3" xfId="19372"/>
    <cellStyle name="Percent 9 18 3 4" xfId="19373"/>
    <cellStyle name="Percent 9 18 3 5" xfId="19374"/>
    <cellStyle name="Percent 9 18 4" xfId="19375"/>
    <cellStyle name="Percent 9 18 4 2" xfId="19376"/>
    <cellStyle name="Percent 9 18 4 2 2" xfId="19377"/>
    <cellStyle name="Percent 9 18 4 2 3" xfId="19378"/>
    <cellStyle name="Percent 9 18 4 3" xfId="19379"/>
    <cellStyle name="Percent 9 18 4 3 2" xfId="19380"/>
    <cellStyle name="Percent 9 18 4 3 3" xfId="19381"/>
    <cellStyle name="Percent 9 18 4 4" xfId="19382"/>
    <cellStyle name="Percent 9 18 4 5" xfId="19383"/>
    <cellStyle name="Percent 9 18 5" xfId="19384"/>
    <cellStyle name="Percent 9 18 5 2" xfId="19385"/>
    <cellStyle name="Percent 9 18 5 2 2" xfId="19386"/>
    <cellStyle name="Percent 9 18 5 2 3" xfId="19387"/>
    <cellStyle name="Percent 9 18 5 3" xfId="19388"/>
    <cellStyle name="Percent 9 18 5 3 2" xfId="19389"/>
    <cellStyle name="Percent 9 18 5 3 3" xfId="19390"/>
    <cellStyle name="Percent 9 18 5 4" xfId="19391"/>
    <cellStyle name="Percent 9 18 5 4 2" xfId="19392"/>
    <cellStyle name="Percent 9 18 5 4 3" xfId="19393"/>
    <cellStyle name="Percent 9 18 5 5" xfId="19394"/>
    <cellStyle name="Percent 9 18 5 6" xfId="19395"/>
    <cellStyle name="Percent 9 18 6" xfId="19396"/>
    <cellStyle name="Percent 9 18 6 2" xfId="19397"/>
    <cellStyle name="Percent 9 18 6 2 2" xfId="19398"/>
    <cellStyle name="Percent 9 18 6 2 3" xfId="19399"/>
    <cellStyle name="Percent 9 18 6 3" xfId="19400"/>
    <cellStyle name="Percent 9 18 6 3 2" xfId="19401"/>
    <cellStyle name="Percent 9 18 6 3 3" xfId="19402"/>
    <cellStyle name="Percent 9 18 6 4" xfId="19403"/>
    <cellStyle name="Percent 9 18 6 5" xfId="19404"/>
    <cellStyle name="Percent 9 18 7" xfId="19405"/>
    <cellStyle name="Percent 9 18 7 2" xfId="19406"/>
    <cellStyle name="Percent 9 18 7 3" xfId="19407"/>
    <cellStyle name="Percent 9 18 8" xfId="19408"/>
    <cellStyle name="Percent 9 18 8 2" xfId="19409"/>
    <cellStyle name="Percent 9 18 8 3" xfId="19410"/>
    <cellStyle name="Percent 9 18 9" xfId="19411"/>
    <cellStyle name="Percent 9 18 9 2" xfId="19412"/>
    <cellStyle name="Percent 9 18 9 3" xfId="19413"/>
    <cellStyle name="Percent 9 19" xfId="19414"/>
    <cellStyle name="Percent 9 19 10" xfId="19415"/>
    <cellStyle name="Percent 9 19 11" xfId="19416"/>
    <cellStyle name="Percent 9 19 12" xfId="19417"/>
    <cellStyle name="Percent 9 19 13" xfId="19418"/>
    <cellStyle name="Percent 9 19 14" xfId="19419"/>
    <cellStyle name="Percent 9 19 15" xfId="19420"/>
    <cellStyle name="Percent 9 19 2" xfId="19421"/>
    <cellStyle name="Percent 9 19 2 2" xfId="19422"/>
    <cellStyle name="Percent 9 19 2 2 2" xfId="19423"/>
    <cellStyle name="Percent 9 19 2 2 3" xfId="19424"/>
    <cellStyle name="Percent 9 19 2 3" xfId="19425"/>
    <cellStyle name="Percent 9 19 2 3 2" xfId="19426"/>
    <cellStyle name="Percent 9 19 2 3 3" xfId="19427"/>
    <cellStyle name="Percent 9 19 2 4" xfId="19428"/>
    <cellStyle name="Percent 9 19 2 5" xfId="19429"/>
    <cellStyle name="Percent 9 19 2 6" xfId="19430"/>
    <cellStyle name="Percent 9 19 3" xfId="19431"/>
    <cellStyle name="Percent 9 19 3 2" xfId="19432"/>
    <cellStyle name="Percent 9 19 3 2 2" xfId="19433"/>
    <cellStyle name="Percent 9 19 3 2 3" xfId="19434"/>
    <cellStyle name="Percent 9 19 3 3" xfId="19435"/>
    <cellStyle name="Percent 9 19 3 3 2" xfId="19436"/>
    <cellStyle name="Percent 9 19 3 3 3" xfId="19437"/>
    <cellStyle name="Percent 9 19 3 4" xfId="19438"/>
    <cellStyle name="Percent 9 19 3 5" xfId="19439"/>
    <cellStyle name="Percent 9 19 4" xfId="19440"/>
    <cellStyle name="Percent 9 19 4 2" xfId="19441"/>
    <cellStyle name="Percent 9 19 4 2 2" xfId="19442"/>
    <cellStyle name="Percent 9 19 4 2 3" xfId="19443"/>
    <cellStyle name="Percent 9 19 4 3" xfId="19444"/>
    <cellStyle name="Percent 9 19 4 3 2" xfId="19445"/>
    <cellStyle name="Percent 9 19 4 3 3" xfId="19446"/>
    <cellStyle name="Percent 9 19 4 4" xfId="19447"/>
    <cellStyle name="Percent 9 19 4 5" xfId="19448"/>
    <cellStyle name="Percent 9 19 5" xfId="19449"/>
    <cellStyle name="Percent 9 19 5 2" xfId="19450"/>
    <cellStyle name="Percent 9 19 5 2 2" xfId="19451"/>
    <cellStyle name="Percent 9 19 5 2 3" xfId="19452"/>
    <cellStyle name="Percent 9 19 5 3" xfId="19453"/>
    <cellStyle name="Percent 9 19 5 3 2" xfId="19454"/>
    <cellStyle name="Percent 9 19 5 3 3" xfId="19455"/>
    <cellStyle name="Percent 9 19 5 4" xfId="19456"/>
    <cellStyle name="Percent 9 19 5 4 2" xfId="19457"/>
    <cellStyle name="Percent 9 19 5 4 3" xfId="19458"/>
    <cellStyle name="Percent 9 19 5 5" xfId="19459"/>
    <cellStyle name="Percent 9 19 5 6" xfId="19460"/>
    <cellStyle name="Percent 9 19 6" xfId="19461"/>
    <cellStyle name="Percent 9 19 6 2" xfId="19462"/>
    <cellStyle name="Percent 9 19 6 2 2" xfId="19463"/>
    <cellStyle name="Percent 9 19 6 2 3" xfId="19464"/>
    <cellStyle name="Percent 9 19 6 3" xfId="19465"/>
    <cellStyle name="Percent 9 19 6 3 2" xfId="19466"/>
    <cellStyle name="Percent 9 19 6 3 3" xfId="19467"/>
    <cellStyle name="Percent 9 19 6 4" xfId="19468"/>
    <cellStyle name="Percent 9 19 6 5" xfId="19469"/>
    <cellStyle name="Percent 9 19 7" xfId="19470"/>
    <cellStyle name="Percent 9 19 7 2" xfId="19471"/>
    <cellStyle name="Percent 9 19 7 3" xfId="19472"/>
    <cellStyle name="Percent 9 19 8" xfId="19473"/>
    <cellStyle name="Percent 9 19 8 2" xfId="19474"/>
    <cellStyle name="Percent 9 19 8 3" xfId="19475"/>
    <cellStyle name="Percent 9 19 9" xfId="19476"/>
    <cellStyle name="Percent 9 19 9 2" xfId="19477"/>
    <cellStyle name="Percent 9 19 9 3" xfId="19478"/>
    <cellStyle name="Percent 9 2" xfId="19479"/>
    <cellStyle name="Percent 9 2 10" xfId="19480"/>
    <cellStyle name="Percent 9 2 10 2" xfId="19481"/>
    <cellStyle name="Percent 9 2 10 3" xfId="19482"/>
    <cellStyle name="Percent 9 2 11" xfId="19483"/>
    <cellStyle name="Percent 9 2 12" xfId="19484"/>
    <cellStyle name="Percent 9 2 13" xfId="19485"/>
    <cellStyle name="Percent 9 2 14" xfId="19486"/>
    <cellStyle name="Percent 9 2 15" xfId="19487"/>
    <cellStyle name="Percent 9 2 16" xfId="19488"/>
    <cellStyle name="Percent 9 2 2" xfId="19489"/>
    <cellStyle name="Percent 9 2 2 10" xfId="19490"/>
    <cellStyle name="Percent 9 2 2 11" xfId="19491"/>
    <cellStyle name="Percent 9 2 2 12" xfId="19492"/>
    <cellStyle name="Percent 9 2 2 13" xfId="19493"/>
    <cellStyle name="Percent 9 2 2 14" xfId="19494"/>
    <cellStyle name="Percent 9 2 2 2" xfId="19495"/>
    <cellStyle name="Percent 9 2 2 2 2" xfId="19496"/>
    <cellStyle name="Percent 9 2 2 2 2 2" xfId="19497"/>
    <cellStyle name="Percent 9 2 2 2 2 3" xfId="19498"/>
    <cellStyle name="Percent 9 2 2 2 3" xfId="19499"/>
    <cellStyle name="Percent 9 2 2 2 3 2" xfId="19500"/>
    <cellStyle name="Percent 9 2 2 2 3 3" xfId="19501"/>
    <cellStyle name="Percent 9 2 2 2 4" xfId="19502"/>
    <cellStyle name="Percent 9 2 2 2 5" xfId="19503"/>
    <cellStyle name="Percent 9 2 2 3" xfId="19504"/>
    <cellStyle name="Percent 9 2 2 3 2" xfId="19505"/>
    <cellStyle name="Percent 9 2 2 3 2 2" xfId="19506"/>
    <cellStyle name="Percent 9 2 2 3 2 3" xfId="19507"/>
    <cellStyle name="Percent 9 2 2 3 3" xfId="19508"/>
    <cellStyle name="Percent 9 2 2 3 3 2" xfId="19509"/>
    <cellStyle name="Percent 9 2 2 3 3 3" xfId="19510"/>
    <cellStyle name="Percent 9 2 2 3 4" xfId="19511"/>
    <cellStyle name="Percent 9 2 2 3 5" xfId="19512"/>
    <cellStyle name="Percent 9 2 2 4" xfId="19513"/>
    <cellStyle name="Percent 9 2 2 4 2" xfId="19514"/>
    <cellStyle name="Percent 9 2 2 4 2 2" xfId="19515"/>
    <cellStyle name="Percent 9 2 2 4 2 3" xfId="19516"/>
    <cellStyle name="Percent 9 2 2 4 3" xfId="19517"/>
    <cellStyle name="Percent 9 2 2 4 3 2" xfId="19518"/>
    <cellStyle name="Percent 9 2 2 4 3 3" xfId="19519"/>
    <cellStyle name="Percent 9 2 2 4 4" xfId="19520"/>
    <cellStyle name="Percent 9 2 2 4 4 2" xfId="19521"/>
    <cellStyle name="Percent 9 2 2 4 4 3" xfId="19522"/>
    <cellStyle name="Percent 9 2 2 4 5" xfId="19523"/>
    <cellStyle name="Percent 9 2 2 4 6" xfId="19524"/>
    <cellStyle name="Percent 9 2 2 5" xfId="19525"/>
    <cellStyle name="Percent 9 2 2 5 2" xfId="19526"/>
    <cellStyle name="Percent 9 2 2 5 2 2" xfId="19527"/>
    <cellStyle name="Percent 9 2 2 5 2 3" xfId="19528"/>
    <cellStyle name="Percent 9 2 2 5 3" xfId="19529"/>
    <cellStyle name="Percent 9 2 2 5 3 2" xfId="19530"/>
    <cellStyle name="Percent 9 2 2 5 3 3" xfId="19531"/>
    <cellStyle name="Percent 9 2 2 5 4" xfId="19532"/>
    <cellStyle name="Percent 9 2 2 5 5" xfId="19533"/>
    <cellStyle name="Percent 9 2 2 6" xfId="19534"/>
    <cellStyle name="Percent 9 2 2 6 2" xfId="19535"/>
    <cellStyle name="Percent 9 2 2 6 3" xfId="19536"/>
    <cellStyle name="Percent 9 2 2 7" xfId="19537"/>
    <cellStyle name="Percent 9 2 2 7 2" xfId="19538"/>
    <cellStyle name="Percent 9 2 2 7 3" xfId="19539"/>
    <cellStyle name="Percent 9 2 2 8" xfId="19540"/>
    <cellStyle name="Percent 9 2 2 8 2" xfId="19541"/>
    <cellStyle name="Percent 9 2 2 8 3" xfId="19542"/>
    <cellStyle name="Percent 9 2 2 9" xfId="19543"/>
    <cellStyle name="Percent 9 2 3" xfId="19544"/>
    <cellStyle name="Percent 9 2 3 2" xfId="19545"/>
    <cellStyle name="Percent 9 2 3 2 2" xfId="19546"/>
    <cellStyle name="Percent 9 2 3 2 3" xfId="19547"/>
    <cellStyle name="Percent 9 2 3 3" xfId="19548"/>
    <cellStyle name="Percent 9 2 3 3 2" xfId="19549"/>
    <cellStyle name="Percent 9 2 3 3 3" xfId="19550"/>
    <cellStyle name="Percent 9 2 3 4" xfId="19551"/>
    <cellStyle name="Percent 9 2 3 5" xfId="19552"/>
    <cellStyle name="Percent 9 2 3 6" xfId="19553"/>
    <cellStyle name="Percent 9 2 4" xfId="19554"/>
    <cellStyle name="Percent 9 2 4 2" xfId="19555"/>
    <cellStyle name="Percent 9 2 4 2 2" xfId="19556"/>
    <cellStyle name="Percent 9 2 4 2 3" xfId="19557"/>
    <cellStyle name="Percent 9 2 4 3" xfId="19558"/>
    <cellStyle name="Percent 9 2 4 3 2" xfId="19559"/>
    <cellStyle name="Percent 9 2 4 3 3" xfId="19560"/>
    <cellStyle name="Percent 9 2 4 4" xfId="19561"/>
    <cellStyle name="Percent 9 2 4 5" xfId="19562"/>
    <cellStyle name="Percent 9 2 5" xfId="19563"/>
    <cellStyle name="Percent 9 2 5 2" xfId="19564"/>
    <cellStyle name="Percent 9 2 5 2 2" xfId="19565"/>
    <cellStyle name="Percent 9 2 5 2 3" xfId="19566"/>
    <cellStyle name="Percent 9 2 5 3" xfId="19567"/>
    <cellStyle name="Percent 9 2 5 3 2" xfId="19568"/>
    <cellStyle name="Percent 9 2 5 3 3" xfId="19569"/>
    <cellStyle name="Percent 9 2 5 4" xfId="19570"/>
    <cellStyle name="Percent 9 2 5 5" xfId="19571"/>
    <cellStyle name="Percent 9 2 6" xfId="19572"/>
    <cellStyle name="Percent 9 2 6 2" xfId="19573"/>
    <cellStyle name="Percent 9 2 6 2 2" xfId="19574"/>
    <cellStyle name="Percent 9 2 6 2 3" xfId="19575"/>
    <cellStyle name="Percent 9 2 6 3" xfId="19576"/>
    <cellStyle name="Percent 9 2 6 3 2" xfId="19577"/>
    <cellStyle name="Percent 9 2 6 3 3" xfId="19578"/>
    <cellStyle name="Percent 9 2 6 4" xfId="19579"/>
    <cellStyle name="Percent 9 2 6 4 2" xfId="19580"/>
    <cellStyle name="Percent 9 2 6 4 3" xfId="19581"/>
    <cellStyle name="Percent 9 2 6 5" xfId="19582"/>
    <cellStyle name="Percent 9 2 6 6" xfId="19583"/>
    <cellStyle name="Percent 9 2 7" xfId="19584"/>
    <cellStyle name="Percent 9 2 7 2" xfId="19585"/>
    <cellStyle name="Percent 9 2 7 2 2" xfId="19586"/>
    <cellStyle name="Percent 9 2 7 2 3" xfId="19587"/>
    <cellStyle name="Percent 9 2 7 3" xfId="19588"/>
    <cellStyle name="Percent 9 2 7 3 2" xfId="19589"/>
    <cellStyle name="Percent 9 2 7 3 3" xfId="19590"/>
    <cellStyle name="Percent 9 2 7 4" xfId="19591"/>
    <cellStyle name="Percent 9 2 7 5" xfId="19592"/>
    <cellStyle name="Percent 9 2 8" xfId="19593"/>
    <cellStyle name="Percent 9 2 8 2" xfId="19594"/>
    <cellStyle name="Percent 9 2 8 3" xfId="19595"/>
    <cellStyle name="Percent 9 2 9" xfId="19596"/>
    <cellStyle name="Percent 9 2 9 2" xfId="19597"/>
    <cellStyle name="Percent 9 2 9 3" xfId="19598"/>
    <cellStyle name="Percent 9 20" xfId="19599"/>
    <cellStyle name="Percent 9 20 10" xfId="19600"/>
    <cellStyle name="Percent 9 20 11" xfId="19601"/>
    <cellStyle name="Percent 9 20 12" xfId="19602"/>
    <cellStyle name="Percent 9 20 13" xfId="19603"/>
    <cellStyle name="Percent 9 20 14" xfId="19604"/>
    <cellStyle name="Percent 9 20 15" xfId="19605"/>
    <cellStyle name="Percent 9 20 2" xfId="19606"/>
    <cellStyle name="Percent 9 20 2 2" xfId="19607"/>
    <cellStyle name="Percent 9 20 2 2 2" xfId="19608"/>
    <cellStyle name="Percent 9 20 2 2 3" xfId="19609"/>
    <cellStyle name="Percent 9 20 2 3" xfId="19610"/>
    <cellStyle name="Percent 9 20 2 3 2" xfId="19611"/>
    <cellStyle name="Percent 9 20 2 3 3" xfId="19612"/>
    <cellStyle name="Percent 9 20 2 4" xfId="19613"/>
    <cellStyle name="Percent 9 20 2 5" xfId="19614"/>
    <cellStyle name="Percent 9 20 2 6" xfId="19615"/>
    <cellStyle name="Percent 9 20 3" xfId="19616"/>
    <cellStyle name="Percent 9 20 3 2" xfId="19617"/>
    <cellStyle name="Percent 9 20 3 2 2" xfId="19618"/>
    <cellStyle name="Percent 9 20 3 2 3" xfId="19619"/>
    <cellStyle name="Percent 9 20 3 3" xfId="19620"/>
    <cellStyle name="Percent 9 20 3 3 2" xfId="19621"/>
    <cellStyle name="Percent 9 20 3 3 3" xfId="19622"/>
    <cellStyle name="Percent 9 20 3 4" xfId="19623"/>
    <cellStyle name="Percent 9 20 3 5" xfId="19624"/>
    <cellStyle name="Percent 9 20 4" xfId="19625"/>
    <cellStyle name="Percent 9 20 4 2" xfId="19626"/>
    <cellStyle name="Percent 9 20 4 2 2" xfId="19627"/>
    <cellStyle name="Percent 9 20 4 2 3" xfId="19628"/>
    <cellStyle name="Percent 9 20 4 3" xfId="19629"/>
    <cellStyle name="Percent 9 20 4 3 2" xfId="19630"/>
    <cellStyle name="Percent 9 20 4 3 3" xfId="19631"/>
    <cellStyle name="Percent 9 20 4 4" xfId="19632"/>
    <cellStyle name="Percent 9 20 4 5" xfId="19633"/>
    <cellStyle name="Percent 9 20 5" xfId="19634"/>
    <cellStyle name="Percent 9 20 5 2" xfId="19635"/>
    <cellStyle name="Percent 9 20 5 2 2" xfId="19636"/>
    <cellStyle name="Percent 9 20 5 2 3" xfId="19637"/>
    <cellStyle name="Percent 9 20 5 3" xfId="19638"/>
    <cellStyle name="Percent 9 20 5 3 2" xfId="19639"/>
    <cellStyle name="Percent 9 20 5 3 3" xfId="19640"/>
    <cellStyle name="Percent 9 20 5 4" xfId="19641"/>
    <cellStyle name="Percent 9 20 5 4 2" xfId="19642"/>
    <cellStyle name="Percent 9 20 5 4 3" xfId="19643"/>
    <cellStyle name="Percent 9 20 5 5" xfId="19644"/>
    <cellStyle name="Percent 9 20 5 6" xfId="19645"/>
    <cellStyle name="Percent 9 20 6" xfId="19646"/>
    <cellStyle name="Percent 9 20 6 2" xfId="19647"/>
    <cellStyle name="Percent 9 20 6 2 2" xfId="19648"/>
    <cellStyle name="Percent 9 20 6 2 3" xfId="19649"/>
    <cellStyle name="Percent 9 20 6 3" xfId="19650"/>
    <cellStyle name="Percent 9 20 6 3 2" xfId="19651"/>
    <cellStyle name="Percent 9 20 6 3 3" xfId="19652"/>
    <cellStyle name="Percent 9 20 6 4" xfId="19653"/>
    <cellStyle name="Percent 9 20 6 5" xfId="19654"/>
    <cellStyle name="Percent 9 20 7" xfId="19655"/>
    <cellStyle name="Percent 9 20 7 2" xfId="19656"/>
    <cellStyle name="Percent 9 20 7 3" xfId="19657"/>
    <cellStyle name="Percent 9 20 8" xfId="19658"/>
    <cellStyle name="Percent 9 20 8 2" xfId="19659"/>
    <cellStyle name="Percent 9 20 8 3" xfId="19660"/>
    <cellStyle name="Percent 9 20 9" xfId="19661"/>
    <cellStyle name="Percent 9 20 9 2" xfId="19662"/>
    <cellStyle name="Percent 9 20 9 3" xfId="19663"/>
    <cellStyle name="Percent 9 21" xfId="19664"/>
    <cellStyle name="Percent 9 21 2" xfId="19665"/>
    <cellStyle name="Percent 9 21 2 2" xfId="19666"/>
    <cellStyle name="Percent 9 21 2 3" xfId="19667"/>
    <cellStyle name="Percent 9 21 3" xfId="19668"/>
    <cellStyle name="Percent 9 21 3 2" xfId="19669"/>
    <cellStyle name="Percent 9 21 3 3" xfId="19670"/>
    <cellStyle name="Percent 9 21 4" xfId="19671"/>
    <cellStyle name="Percent 9 21 5" xfId="19672"/>
    <cellStyle name="Percent 9 21 6" xfId="19673"/>
    <cellStyle name="Percent 9 21 7" xfId="19674"/>
    <cellStyle name="Percent 9 21 8" xfId="19675"/>
    <cellStyle name="Percent 9 22" xfId="19676"/>
    <cellStyle name="Percent 9 22 2" xfId="19677"/>
    <cellStyle name="Percent 9 22 2 2" xfId="19678"/>
    <cellStyle name="Percent 9 22 2 3" xfId="19679"/>
    <cellStyle name="Percent 9 22 3" xfId="19680"/>
    <cellStyle name="Percent 9 22 3 2" xfId="19681"/>
    <cellStyle name="Percent 9 22 3 3" xfId="19682"/>
    <cellStyle name="Percent 9 22 4" xfId="19683"/>
    <cellStyle name="Percent 9 22 5" xfId="19684"/>
    <cellStyle name="Percent 9 23" xfId="19685"/>
    <cellStyle name="Percent 9 23 2" xfId="19686"/>
    <cellStyle name="Percent 9 23 2 2" xfId="19687"/>
    <cellStyle name="Percent 9 23 2 3" xfId="19688"/>
    <cellStyle name="Percent 9 23 3" xfId="19689"/>
    <cellStyle name="Percent 9 23 3 2" xfId="19690"/>
    <cellStyle name="Percent 9 23 3 3" xfId="19691"/>
    <cellStyle name="Percent 9 23 4" xfId="19692"/>
    <cellStyle name="Percent 9 23 4 2" xfId="19693"/>
    <cellStyle name="Percent 9 23 4 3" xfId="19694"/>
    <cellStyle name="Percent 9 23 5" xfId="19695"/>
    <cellStyle name="Percent 9 23 6" xfId="19696"/>
    <cellStyle name="Percent 9 24" xfId="19697"/>
    <cellStyle name="Percent 9 24 2" xfId="19698"/>
    <cellStyle name="Percent 9 24 2 2" xfId="19699"/>
    <cellStyle name="Percent 9 24 2 3" xfId="19700"/>
    <cellStyle name="Percent 9 24 3" xfId="19701"/>
    <cellStyle name="Percent 9 24 3 2" xfId="19702"/>
    <cellStyle name="Percent 9 24 3 3" xfId="19703"/>
    <cellStyle name="Percent 9 24 4" xfId="19704"/>
    <cellStyle name="Percent 9 24 5" xfId="19705"/>
    <cellStyle name="Percent 9 25" xfId="19706"/>
    <cellStyle name="Percent 9 25 2" xfId="19707"/>
    <cellStyle name="Percent 9 25 3" xfId="19708"/>
    <cellStyle name="Percent 9 26" xfId="19709"/>
    <cellStyle name="Percent 9 26 2" xfId="19710"/>
    <cellStyle name="Percent 9 26 3" xfId="19711"/>
    <cellStyle name="Percent 9 27" xfId="19712"/>
    <cellStyle name="Percent 9 27 2" xfId="19713"/>
    <cellStyle name="Percent 9 27 3" xfId="19714"/>
    <cellStyle name="Percent 9 28" xfId="19715"/>
    <cellStyle name="Percent 9 29" xfId="19716"/>
    <cellStyle name="Percent 9 3" xfId="19717"/>
    <cellStyle name="Percent 9 3 10" xfId="19718"/>
    <cellStyle name="Percent 9 3 10 2" xfId="19719"/>
    <cellStyle name="Percent 9 3 10 3" xfId="19720"/>
    <cellStyle name="Percent 9 3 11" xfId="19721"/>
    <cellStyle name="Percent 9 3 12" xfId="19722"/>
    <cellStyle name="Percent 9 3 13" xfId="19723"/>
    <cellStyle name="Percent 9 3 14" xfId="19724"/>
    <cellStyle name="Percent 9 3 15" xfId="19725"/>
    <cellStyle name="Percent 9 3 16" xfId="19726"/>
    <cellStyle name="Percent 9 3 2" xfId="19727"/>
    <cellStyle name="Percent 9 3 2 10" xfId="19728"/>
    <cellStyle name="Percent 9 3 2 11" xfId="19729"/>
    <cellStyle name="Percent 9 3 2 12" xfId="19730"/>
    <cellStyle name="Percent 9 3 2 13" xfId="19731"/>
    <cellStyle name="Percent 9 3 2 14" xfId="19732"/>
    <cellStyle name="Percent 9 3 2 2" xfId="19733"/>
    <cellStyle name="Percent 9 3 2 2 2" xfId="19734"/>
    <cellStyle name="Percent 9 3 2 2 2 2" xfId="19735"/>
    <cellStyle name="Percent 9 3 2 2 2 3" xfId="19736"/>
    <cellStyle name="Percent 9 3 2 2 3" xfId="19737"/>
    <cellStyle name="Percent 9 3 2 2 3 2" xfId="19738"/>
    <cellStyle name="Percent 9 3 2 2 3 3" xfId="19739"/>
    <cellStyle name="Percent 9 3 2 2 4" xfId="19740"/>
    <cellStyle name="Percent 9 3 2 2 5" xfId="19741"/>
    <cellStyle name="Percent 9 3 2 3" xfId="19742"/>
    <cellStyle name="Percent 9 3 2 3 2" xfId="19743"/>
    <cellStyle name="Percent 9 3 2 3 2 2" xfId="19744"/>
    <cellStyle name="Percent 9 3 2 3 2 3" xfId="19745"/>
    <cellStyle name="Percent 9 3 2 3 3" xfId="19746"/>
    <cellStyle name="Percent 9 3 2 3 3 2" xfId="19747"/>
    <cellStyle name="Percent 9 3 2 3 3 3" xfId="19748"/>
    <cellStyle name="Percent 9 3 2 3 4" xfId="19749"/>
    <cellStyle name="Percent 9 3 2 3 5" xfId="19750"/>
    <cellStyle name="Percent 9 3 2 4" xfId="19751"/>
    <cellStyle name="Percent 9 3 2 4 2" xfId="19752"/>
    <cellStyle name="Percent 9 3 2 4 2 2" xfId="19753"/>
    <cellStyle name="Percent 9 3 2 4 2 3" xfId="19754"/>
    <cellStyle name="Percent 9 3 2 4 3" xfId="19755"/>
    <cellStyle name="Percent 9 3 2 4 3 2" xfId="19756"/>
    <cellStyle name="Percent 9 3 2 4 3 3" xfId="19757"/>
    <cellStyle name="Percent 9 3 2 4 4" xfId="19758"/>
    <cellStyle name="Percent 9 3 2 4 4 2" xfId="19759"/>
    <cellStyle name="Percent 9 3 2 4 4 3" xfId="19760"/>
    <cellStyle name="Percent 9 3 2 4 5" xfId="19761"/>
    <cellStyle name="Percent 9 3 2 4 6" xfId="19762"/>
    <cellStyle name="Percent 9 3 2 5" xfId="19763"/>
    <cellStyle name="Percent 9 3 2 5 2" xfId="19764"/>
    <cellStyle name="Percent 9 3 2 5 2 2" xfId="19765"/>
    <cellStyle name="Percent 9 3 2 5 2 3" xfId="19766"/>
    <cellStyle name="Percent 9 3 2 5 3" xfId="19767"/>
    <cellStyle name="Percent 9 3 2 5 3 2" xfId="19768"/>
    <cellStyle name="Percent 9 3 2 5 3 3" xfId="19769"/>
    <cellStyle name="Percent 9 3 2 5 4" xfId="19770"/>
    <cellStyle name="Percent 9 3 2 5 5" xfId="19771"/>
    <cellStyle name="Percent 9 3 2 6" xfId="19772"/>
    <cellStyle name="Percent 9 3 2 6 2" xfId="19773"/>
    <cellStyle name="Percent 9 3 2 6 3" xfId="19774"/>
    <cellStyle name="Percent 9 3 2 7" xfId="19775"/>
    <cellStyle name="Percent 9 3 2 7 2" xfId="19776"/>
    <cellStyle name="Percent 9 3 2 7 3" xfId="19777"/>
    <cellStyle name="Percent 9 3 2 8" xfId="19778"/>
    <cellStyle name="Percent 9 3 2 8 2" xfId="19779"/>
    <cellStyle name="Percent 9 3 2 8 3" xfId="19780"/>
    <cellStyle name="Percent 9 3 2 9" xfId="19781"/>
    <cellStyle name="Percent 9 3 3" xfId="19782"/>
    <cellStyle name="Percent 9 3 3 2" xfId="19783"/>
    <cellStyle name="Percent 9 3 3 2 2" xfId="19784"/>
    <cellStyle name="Percent 9 3 3 2 3" xfId="19785"/>
    <cellStyle name="Percent 9 3 3 3" xfId="19786"/>
    <cellStyle name="Percent 9 3 3 3 2" xfId="19787"/>
    <cellStyle name="Percent 9 3 3 3 3" xfId="19788"/>
    <cellStyle name="Percent 9 3 3 4" xfId="19789"/>
    <cellStyle name="Percent 9 3 3 5" xfId="19790"/>
    <cellStyle name="Percent 9 3 3 6" xfId="19791"/>
    <cellStyle name="Percent 9 3 4" xfId="19792"/>
    <cellStyle name="Percent 9 3 4 2" xfId="19793"/>
    <cellStyle name="Percent 9 3 4 2 2" xfId="19794"/>
    <cellStyle name="Percent 9 3 4 2 3" xfId="19795"/>
    <cellStyle name="Percent 9 3 4 3" xfId="19796"/>
    <cellStyle name="Percent 9 3 4 3 2" xfId="19797"/>
    <cellStyle name="Percent 9 3 4 3 3" xfId="19798"/>
    <cellStyle name="Percent 9 3 4 4" xfId="19799"/>
    <cellStyle name="Percent 9 3 4 5" xfId="19800"/>
    <cellStyle name="Percent 9 3 5" xfId="19801"/>
    <cellStyle name="Percent 9 3 5 2" xfId="19802"/>
    <cellStyle name="Percent 9 3 5 2 2" xfId="19803"/>
    <cellStyle name="Percent 9 3 5 2 3" xfId="19804"/>
    <cellStyle name="Percent 9 3 5 3" xfId="19805"/>
    <cellStyle name="Percent 9 3 5 3 2" xfId="19806"/>
    <cellStyle name="Percent 9 3 5 3 3" xfId="19807"/>
    <cellStyle name="Percent 9 3 5 4" xfId="19808"/>
    <cellStyle name="Percent 9 3 5 5" xfId="19809"/>
    <cellStyle name="Percent 9 3 6" xfId="19810"/>
    <cellStyle name="Percent 9 3 6 2" xfId="19811"/>
    <cellStyle name="Percent 9 3 6 2 2" xfId="19812"/>
    <cellStyle name="Percent 9 3 6 2 3" xfId="19813"/>
    <cellStyle name="Percent 9 3 6 3" xfId="19814"/>
    <cellStyle name="Percent 9 3 6 3 2" xfId="19815"/>
    <cellStyle name="Percent 9 3 6 3 3" xfId="19816"/>
    <cellStyle name="Percent 9 3 6 4" xfId="19817"/>
    <cellStyle name="Percent 9 3 6 4 2" xfId="19818"/>
    <cellStyle name="Percent 9 3 6 4 3" xfId="19819"/>
    <cellStyle name="Percent 9 3 6 5" xfId="19820"/>
    <cellStyle name="Percent 9 3 6 6" xfId="19821"/>
    <cellStyle name="Percent 9 3 7" xfId="19822"/>
    <cellStyle name="Percent 9 3 7 2" xfId="19823"/>
    <cellStyle name="Percent 9 3 7 2 2" xfId="19824"/>
    <cellStyle name="Percent 9 3 7 2 3" xfId="19825"/>
    <cellStyle name="Percent 9 3 7 3" xfId="19826"/>
    <cellStyle name="Percent 9 3 7 3 2" xfId="19827"/>
    <cellStyle name="Percent 9 3 7 3 3" xfId="19828"/>
    <cellStyle name="Percent 9 3 7 4" xfId="19829"/>
    <cellStyle name="Percent 9 3 7 5" xfId="19830"/>
    <cellStyle name="Percent 9 3 8" xfId="19831"/>
    <cellStyle name="Percent 9 3 8 2" xfId="19832"/>
    <cellStyle name="Percent 9 3 8 3" xfId="19833"/>
    <cellStyle name="Percent 9 3 9" xfId="19834"/>
    <cellStyle name="Percent 9 3 9 2" xfId="19835"/>
    <cellStyle name="Percent 9 3 9 3" xfId="19836"/>
    <cellStyle name="Percent 9 30" xfId="19837"/>
    <cellStyle name="Percent 9 31" xfId="19838"/>
    <cellStyle name="Percent 9 32" xfId="19839"/>
    <cellStyle name="Percent 9 33" xfId="19840"/>
    <cellStyle name="Percent 9 4" xfId="19841"/>
    <cellStyle name="Percent 9 4 10" xfId="19842"/>
    <cellStyle name="Percent 9 4 10 2" xfId="19843"/>
    <cellStyle name="Percent 9 4 10 3" xfId="19844"/>
    <cellStyle name="Percent 9 4 11" xfId="19845"/>
    <cellStyle name="Percent 9 4 12" xfId="19846"/>
    <cellStyle name="Percent 9 4 13" xfId="19847"/>
    <cellStyle name="Percent 9 4 14" xfId="19848"/>
    <cellStyle name="Percent 9 4 15" xfId="19849"/>
    <cellStyle name="Percent 9 4 16" xfId="19850"/>
    <cellStyle name="Percent 9 4 2" xfId="19851"/>
    <cellStyle name="Percent 9 4 2 10" xfId="19852"/>
    <cellStyle name="Percent 9 4 2 11" xfId="19853"/>
    <cellStyle name="Percent 9 4 2 12" xfId="19854"/>
    <cellStyle name="Percent 9 4 2 13" xfId="19855"/>
    <cellStyle name="Percent 9 4 2 14" xfId="19856"/>
    <cellStyle name="Percent 9 4 2 2" xfId="19857"/>
    <cellStyle name="Percent 9 4 2 2 2" xfId="19858"/>
    <cellStyle name="Percent 9 4 2 2 2 2" xfId="19859"/>
    <cellStyle name="Percent 9 4 2 2 2 3" xfId="19860"/>
    <cellStyle name="Percent 9 4 2 2 3" xfId="19861"/>
    <cellStyle name="Percent 9 4 2 2 3 2" xfId="19862"/>
    <cellStyle name="Percent 9 4 2 2 3 3" xfId="19863"/>
    <cellStyle name="Percent 9 4 2 2 4" xfId="19864"/>
    <cellStyle name="Percent 9 4 2 2 5" xfId="19865"/>
    <cellStyle name="Percent 9 4 2 3" xfId="19866"/>
    <cellStyle name="Percent 9 4 2 3 2" xfId="19867"/>
    <cellStyle name="Percent 9 4 2 3 2 2" xfId="19868"/>
    <cellStyle name="Percent 9 4 2 3 2 3" xfId="19869"/>
    <cellStyle name="Percent 9 4 2 3 3" xfId="19870"/>
    <cellStyle name="Percent 9 4 2 3 3 2" xfId="19871"/>
    <cellStyle name="Percent 9 4 2 3 3 3" xfId="19872"/>
    <cellStyle name="Percent 9 4 2 3 4" xfId="19873"/>
    <cellStyle name="Percent 9 4 2 3 5" xfId="19874"/>
    <cellStyle name="Percent 9 4 2 4" xfId="19875"/>
    <cellStyle name="Percent 9 4 2 4 2" xfId="19876"/>
    <cellStyle name="Percent 9 4 2 4 2 2" xfId="19877"/>
    <cellStyle name="Percent 9 4 2 4 2 3" xfId="19878"/>
    <cellStyle name="Percent 9 4 2 4 3" xfId="19879"/>
    <cellStyle name="Percent 9 4 2 4 3 2" xfId="19880"/>
    <cellStyle name="Percent 9 4 2 4 3 3" xfId="19881"/>
    <cellStyle name="Percent 9 4 2 4 4" xfId="19882"/>
    <cellStyle name="Percent 9 4 2 4 4 2" xfId="19883"/>
    <cellStyle name="Percent 9 4 2 4 4 3" xfId="19884"/>
    <cellStyle name="Percent 9 4 2 4 5" xfId="19885"/>
    <cellStyle name="Percent 9 4 2 4 6" xfId="19886"/>
    <cellStyle name="Percent 9 4 2 5" xfId="19887"/>
    <cellStyle name="Percent 9 4 2 5 2" xfId="19888"/>
    <cellStyle name="Percent 9 4 2 5 2 2" xfId="19889"/>
    <cellStyle name="Percent 9 4 2 5 2 3" xfId="19890"/>
    <cellStyle name="Percent 9 4 2 5 3" xfId="19891"/>
    <cellStyle name="Percent 9 4 2 5 3 2" xfId="19892"/>
    <cellStyle name="Percent 9 4 2 5 3 3" xfId="19893"/>
    <cellStyle name="Percent 9 4 2 5 4" xfId="19894"/>
    <cellStyle name="Percent 9 4 2 5 5" xfId="19895"/>
    <cellStyle name="Percent 9 4 2 6" xfId="19896"/>
    <cellStyle name="Percent 9 4 2 6 2" xfId="19897"/>
    <cellStyle name="Percent 9 4 2 6 3" xfId="19898"/>
    <cellStyle name="Percent 9 4 2 7" xfId="19899"/>
    <cellStyle name="Percent 9 4 2 7 2" xfId="19900"/>
    <cellStyle name="Percent 9 4 2 7 3" xfId="19901"/>
    <cellStyle name="Percent 9 4 2 8" xfId="19902"/>
    <cellStyle name="Percent 9 4 2 8 2" xfId="19903"/>
    <cellStyle name="Percent 9 4 2 8 3" xfId="19904"/>
    <cellStyle name="Percent 9 4 2 9" xfId="19905"/>
    <cellStyle name="Percent 9 4 3" xfId="19906"/>
    <cellStyle name="Percent 9 4 3 2" xfId="19907"/>
    <cellStyle name="Percent 9 4 3 2 2" xfId="19908"/>
    <cellStyle name="Percent 9 4 3 2 3" xfId="19909"/>
    <cellStyle name="Percent 9 4 3 3" xfId="19910"/>
    <cellStyle name="Percent 9 4 3 3 2" xfId="19911"/>
    <cellStyle name="Percent 9 4 3 3 3" xfId="19912"/>
    <cellStyle name="Percent 9 4 3 4" xfId="19913"/>
    <cellStyle name="Percent 9 4 3 5" xfId="19914"/>
    <cellStyle name="Percent 9 4 3 6" xfId="19915"/>
    <cellStyle name="Percent 9 4 4" xfId="19916"/>
    <cellStyle name="Percent 9 4 4 2" xfId="19917"/>
    <cellStyle name="Percent 9 4 4 2 2" xfId="19918"/>
    <cellStyle name="Percent 9 4 4 2 3" xfId="19919"/>
    <cellStyle name="Percent 9 4 4 3" xfId="19920"/>
    <cellStyle name="Percent 9 4 4 3 2" xfId="19921"/>
    <cellStyle name="Percent 9 4 4 3 3" xfId="19922"/>
    <cellStyle name="Percent 9 4 4 4" xfId="19923"/>
    <cellStyle name="Percent 9 4 4 5" xfId="19924"/>
    <cellStyle name="Percent 9 4 5" xfId="19925"/>
    <cellStyle name="Percent 9 4 5 2" xfId="19926"/>
    <cellStyle name="Percent 9 4 5 2 2" xfId="19927"/>
    <cellStyle name="Percent 9 4 5 2 3" xfId="19928"/>
    <cellStyle name="Percent 9 4 5 3" xfId="19929"/>
    <cellStyle name="Percent 9 4 5 3 2" xfId="19930"/>
    <cellStyle name="Percent 9 4 5 3 3" xfId="19931"/>
    <cellStyle name="Percent 9 4 5 4" xfId="19932"/>
    <cellStyle name="Percent 9 4 5 5" xfId="19933"/>
    <cellStyle name="Percent 9 4 6" xfId="19934"/>
    <cellStyle name="Percent 9 4 6 2" xfId="19935"/>
    <cellStyle name="Percent 9 4 6 2 2" xfId="19936"/>
    <cellStyle name="Percent 9 4 6 2 3" xfId="19937"/>
    <cellStyle name="Percent 9 4 6 3" xfId="19938"/>
    <cellStyle name="Percent 9 4 6 3 2" xfId="19939"/>
    <cellStyle name="Percent 9 4 6 3 3" xfId="19940"/>
    <cellStyle name="Percent 9 4 6 4" xfId="19941"/>
    <cellStyle name="Percent 9 4 6 4 2" xfId="19942"/>
    <cellStyle name="Percent 9 4 6 4 3" xfId="19943"/>
    <cellStyle name="Percent 9 4 6 5" xfId="19944"/>
    <cellStyle name="Percent 9 4 6 6" xfId="19945"/>
    <cellStyle name="Percent 9 4 7" xfId="19946"/>
    <cellStyle name="Percent 9 4 7 2" xfId="19947"/>
    <cellStyle name="Percent 9 4 7 2 2" xfId="19948"/>
    <cellStyle name="Percent 9 4 7 2 3" xfId="19949"/>
    <cellStyle name="Percent 9 4 7 3" xfId="19950"/>
    <cellStyle name="Percent 9 4 7 3 2" xfId="19951"/>
    <cellStyle name="Percent 9 4 7 3 3" xfId="19952"/>
    <cellStyle name="Percent 9 4 7 4" xfId="19953"/>
    <cellStyle name="Percent 9 4 7 5" xfId="19954"/>
    <cellStyle name="Percent 9 4 8" xfId="19955"/>
    <cellStyle name="Percent 9 4 8 2" xfId="19956"/>
    <cellStyle name="Percent 9 4 8 3" xfId="19957"/>
    <cellStyle name="Percent 9 4 9" xfId="19958"/>
    <cellStyle name="Percent 9 4 9 2" xfId="19959"/>
    <cellStyle name="Percent 9 4 9 3" xfId="19960"/>
    <cellStyle name="Percent 9 5" xfId="19961"/>
    <cellStyle name="Percent 9 5 10" xfId="19962"/>
    <cellStyle name="Percent 9 5 10 2" xfId="19963"/>
    <cellStyle name="Percent 9 5 10 3" xfId="19964"/>
    <cellStyle name="Percent 9 5 11" xfId="19965"/>
    <cellStyle name="Percent 9 5 12" xfId="19966"/>
    <cellStyle name="Percent 9 5 13" xfId="19967"/>
    <cellStyle name="Percent 9 5 14" xfId="19968"/>
    <cellStyle name="Percent 9 5 15" xfId="19969"/>
    <cellStyle name="Percent 9 5 16" xfId="19970"/>
    <cellStyle name="Percent 9 5 2" xfId="19971"/>
    <cellStyle name="Percent 9 5 2 10" xfId="19972"/>
    <cellStyle name="Percent 9 5 2 11" xfId="19973"/>
    <cellStyle name="Percent 9 5 2 12" xfId="19974"/>
    <cellStyle name="Percent 9 5 2 13" xfId="19975"/>
    <cellStyle name="Percent 9 5 2 14" xfId="19976"/>
    <cellStyle name="Percent 9 5 2 2" xfId="19977"/>
    <cellStyle name="Percent 9 5 2 2 2" xfId="19978"/>
    <cellStyle name="Percent 9 5 2 2 2 2" xfId="19979"/>
    <cellStyle name="Percent 9 5 2 2 2 3" xfId="19980"/>
    <cellStyle name="Percent 9 5 2 2 3" xfId="19981"/>
    <cellStyle name="Percent 9 5 2 2 3 2" xfId="19982"/>
    <cellStyle name="Percent 9 5 2 2 3 3" xfId="19983"/>
    <cellStyle name="Percent 9 5 2 2 4" xfId="19984"/>
    <cellStyle name="Percent 9 5 2 2 5" xfId="19985"/>
    <cellStyle name="Percent 9 5 2 3" xfId="19986"/>
    <cellStyle name="Percent 9 5 2 3 2" xfId="19987"/>
    <cellStyle name="Percent 9 5 2 3 2 2" xfId="19988"/>
    <cellStyle name="Percent 9 5 2 3 2 3" xfId="19989"/>
    <cellStyle name="Percent 9 5 2 3 3" xfId="19990"/>
    <cellStyle name="Percent 9 5 2 3 3 2" xfId="19991"/>
    <cellStyle name="Percent 9 5 2 3 3 3" xfId="19992"/>
    <cellStyle name="Percent 9 5 2 3 4" xfId="19993"/>
    <cellStyle name="Percent 9 5 2 3 5" xfId="19994"/>
    <cellStyle name="Percent 9 5 2 4" xfId="19995"/>
    <cellStyle name="Percent 9 5 2 4 2" xfId="19996"/>
    <cellStyle name="Percent 9 5 2 4 2 2" xfId="19997"/>
    <cellStyle name="Percent 9 5 2 4 2 3" xfId="19998"/>
    <cellStyle name="Percent 9 5 2 4 3" xfId="19999"/>
    <cellStyle name="Percent 9 5 2 4 3 2" xfId="20000"/>
    <cellStyle name="Percent 9 5 2 4 3 3" xfId="20001"/>
    <cellStyle name="Percent 9 5 2 4 4" xfId="20002"/>
    <cellStyle name="Percent 9 5 2 4 4 2" xfId="20003"/>
    <cellStyle name="Percent 9 5 2 4 4 3" xfId="20004"/>
    <cellStyle name="Percent 9 5 2 4 5" xfId="20005"/>
    <cellStyle name="Percent 9 5 2 4 6" xfId="20006"/>
    <cellStyle name="Percent 9 5 2 5" xfId="20007"/>
    <cellStyle name="Percent 9 5 2 5 2" xfId="20008"/>
    <cellStyle name="Percent 9 5 2 5 2 2" xfId="20009"/>
    <cellStyle name="Percent 9 5 2 5 2 3" xfId="20010"/>
    <cellStyle name="Percent 9 5 2 5 3" xfId="20011"/>
    <cellStyle name="Percent 9 5 2 5 3 2" xfId="20012"/>
    <cellStyle name="Percent 9 5 2 5 3 3" xfId="20013"/>
    <cellStyle name="Percent 9 5 2 5 4" xfId="20014"/>
    <cellStyle name="Percent 9 5 2 5 5" xfId="20015"/>
    <cellStyle name="Percent 9 5 2 6" xfId="20016"/>
    <cellStyle name="Percent 9 5 2 6 2" xfId="20017"/>
    <cellStyle name="Percent 9 5 2 6 3" xfId="20018"/>
    <cellStyle name="Percent 9 5 2 7" xfId="20019"/>
    <cellStyle name="Percent 9 5 2 7 2" xfId="20020"/>
    <cellStyle name="Percent 9 5 2 7 3" xfId="20021"/>
    <cellStyle name="Percent 9 5 2 8" xfId="20022"/>
    <cellStyle name="Percent 9 5 2 8 2" xfId="20023"/>
    <cellStyle name="Percent 9 5 2 8 3" xfId="20024"/>
    <cellStyle name="Percent 9 5 2 9" xfId="20025"/>
    <cellStyle name="Percent 9 5 3" xfId="20026"/>
    <cellStyle name="Percent 9 5 3 2" xfId="20027"/>
    <cellStyle name="Percent 9 5 3 2 2" xfId="20028"/>
    <cellStyle name="Percent 9 5 3 2 3" xfId="20029"/>
    <cellStyle name="Percent 9 5 3 3" xfId="20030"/>
    <cellStyle name="Percent 9 5 3 3 2" xfId="20031"/>
    <cellStyle name="Percent 9 5 3 3 3" xfId="20032"/>
    <cellStyle name="Percent 9 5 3 4" xfId="20033"/>
    <cellStyle name="Percent 9 5 3 5" xfId="20034"/>
    <cellStyle name="Percent 9 5 3 6" xfId="20035"/>
    <cellStyle name="Percent 9 5 4" xfId="20036"/>
    <cellStyle name="Percent 9 5 4 2" xfId="20037"/>
    <cellStyle name="Percent 9 5 4 2 2" xfId="20038"/>
    <cellStyle name="Percent 9 5 4 2 3" xfId="20039"/>
    <cellStyle name="Percent 9 5 4 3" xfId="20040"/>
    <cellStyle name="Percent 9 5 4 3 2" xfId="20041"/>
    <cellStyle name="Percent 9 5 4 3 3" xfId="20042"/>
    <cellStyle name="Percent 9 5 4 4" xfId="20043"/>
    <cellStyle name="Percent 9 5 4 5" xfId="20044"/>
    <cellStyle name="Percent 9 5 5" xfId="20045"/>
    <cellStyle name="Percent 9 5 5 2" xfId="20046"/>
    <cellStyle name="Percent 9 5 5 2 2" xfId="20047"/>
    <cellStyle name="Percent 9 5 5 2 3" xfId="20048"/>
    <cellStyle name="Percent 9 5 5 3" xfId="20049"/>
    <cellStyle name="Percent 9 5 5 3 2" xfId="20050"/>
    <cellStyle name="Percent 9 5 5 3 3" xfId="20051"/>
    <cellStyle name="Percent 9 5 5 4" xfId="20052"/>
    <cellStyle name="Percent 9 5 5 5" xfId="20053"/>
    <cellStyle name="Percent 9 5 6" xfId="20054"/>
    <cellStyle name="Percent 9 5 6 2" xfId="20055"/>
    <cellStyle name="Percent 9 5 6 2 2" xfId="20056"/>
    <cellStyle name="Percent 9 5 6 2 3" xfId="20057"/>
    <cellStyle name="Percent 9 5 6 3" xfId="20058"/>
    <cellStyle name="Percent 9 5 6 3 2" xfId="20059"/>
    <cellStyle name="Percent 9 5 6 3 3" xfId="20060"/>
    <cellStyle name="Percent 9 5 6 4" xfId="20061"/>
    <cellStyle name="Percent 9 5 6 4 2" xfId="20062"/>
    <cellStyle name="Percent 9 5 6 4 3" xfId="20063"/>
    <cellStyle name="Percent 9 5 6 5" xfId="20064"/>
    <cellStyle name="Percent 9 5 6 6" xfId="20065"/>
    <cellStyle name="Percent 9 5 7" xfId="20066"/>
    <cellStyle name="Percent 9 5 7 2" xfId="20067"/>
    <cellStyle name="Percent 9 5 7 2 2" xfId="20068"/>
    <cellStyle name="Percent 9 5 7 2 3" xfId="20069"/>
    <cellStyle name="Percent 9 5 7 3" xfId="20070"/>
    <cellStyle name="Percent 9 5 7 3 2" xfId="20071"/>
    <cellStyle name="Percent 9 5 7 3 3" xfId="20072"/>
    <cellStyle name="Percent 9 5 7 4" xfId="20073"/>
    <cellStyle name="Percent 9 5 7 5" xfId="20074"/>
    <cellStyle name="Percent 9 5 8" xfId="20075"/>
    <cellStyle name="Percent 9 5 8 2" xfId="20076"/>
    <cellStyle name="Percent 9 5 8 3" xfId="20077"/>
    <cellStyle name="Percent 9 5 9" xfId="20078"/>
    <cellStyle name="Percent 9 5 9 2" xfId="20079"/>
    <cellStyle name="Percent 9 5 9 3" xfId="20080"/>
    <cellStyle name="Percent 9 6" xfId="20081"/>
    <cellStyle name="Percent 9 6 10" xfId="20082"/>
    <cellStyle name="Percent 9 6 10 2" xfId="20083"/>
    <cellStyle name="Percent 9 6 10 3" xfId="20084"/>
    <cellStyle name="Percent 9 6 11" xfId="20085"/>
    <cellStyle name="Percent 9 6 12" xfId="20086"/>
    <cellStyle name="Percent 9 6 13" xfId="20087"/>
    <cellStyle name="Percent 9 6 14" xfId="20088"/>
    <cellStyle name="Percent 9 6 15" xfId="20089"/>
    <cellStyle name="Percent 9 6 16" xfId="20090"/>
    <cellStyle name="Percent 9 6 2" xfId="20091"/>
    <cellStyle name="Percent 9 6 2 10" xfId="20092"/>
    <cellStyle name="Percent 9 6 2 11" xfId="20093"/>
    <cellStyle name="Percent 9 6 2 12" xfId="20094"/>
    <cellStyle name="Percent 9 6 2 13" xfId="20095"/>
    <cellStyle name="Percent 9 6 2 14" xfId="20096"/>
    <cellStyle name="Percent 9 6 2 2" xfId="20097"/>
    <cellStyle name="Percent 9 6 2 2 2" xfId="20098"/>
    <cellStyle name="Percent 9 6 2 2 2 2" xfId="20099"/>
    <cellStyle name="Percent 9 6 2 2 2 3" xfId="20100"/>
    <cellStyle name="Percent 9 6 2 2 3" xfId="20101"/>
    <cellStyle name="Percent 9 6 2 2 3 2" xfId="20102"/>
    <cellStyle name="Percent 9 6 2 2 3 3" xfId="20103"/>
    <cellStyle name="Percent 9 6 2 2 4" xfId="20104"/>
    <cellStyle name="Percent 9 6 2 2 5" xfId="20105"/>
    <cellStyle name="Percent 9 6 2 3" xfId="20106"/>
    <cellStyle name="Percent 9 6 2 3 2" xfId="20107"/>
    <cellStyle name="Percent 9 6 2 3 2 2" xfId="20108"/>
    <cellStyle name="Percent 9 6 2 3 2 3" xfId="20109"/>
    <cellStyle name="Percent 9 6 2 3 3" xfId="20110"/>
    <cellStyle name="Percent 9 6 2 3 3 2" xfId="20111"/>
    <cellStyle name="Percent 9 6 2 3 3 3" xfId="20112"/>
    <cellStyle name="Percent 9 6 2 3 4" xfId="20113"/>
    <cellStyle name="Percent 9 6 2 3 5" xfId="20114"/>
    <cellStyle name="Percent 9 6 2 4" xfId="20115"/>
    <cellStyle name="Percent 9 6 2 4 2" xfId="20116"/>
    <cellStyle name="Percent 9 6 2 4 2 2" xfId="20117"/>
    <cellStyle name="Percent 9 6 2 4 2 3" xfId="20118"/>
    <cellStyle name="Percent 9 6 2 4 3" xfId="20119"/>
    <cellStyle name="Percent 9 6 2 4 3 2" xfId="20120"/>
    <cellStyle name="Percent 9 6 2 4 3 3" xfId="20121"/>
    <cellStyle name="Percent 9 6 2 4 4" xfId="20122"/>
    <cellStyle name="Percent 9 6 2 4 4 2" xfId="20123"/>
    <cellStyle name="Percent 9 6 2 4 4 3" xfId="20124"/>
    <cellStyle name="Percent 9 6 2 4 5" xfId="20125"/>
    <cellStyle name="Percent 9 6 2 4 6" xfId="20126"/>
    <cellStyle name="Percent 9 6 2 5" xfId="20127"/>
    <cellStyle name="Percent 9 6 2 5 2" xfId="20128"/>
    <cellStyle name="Percent 9 6 2 5 2 2" xfId="20129"/>
    <cellStyle name="Percent 9 6 2 5 2 3" xfId="20130"/>
    <cellStyle name="Percent 9 6 2 5 3" xfId="20131"/>
    <cellStyle name="Percent 9 6 2 5 3 2" xfId="20132"/>
    <cellStyle name="Percent 9 6 2 5 3 3" xfId="20133"/>
    <cellStyle name="Percent 9 6 2 5 4" xfId="20134"/>
    <cellStyle name="Percent 9 6 2 5 5" xfId="20135"/>
    <cellStyle name="Percent 9 6 2 6" xfId="20136"/>
    <cellStyle name="Percent 9 6 2 6 2" xfId="20137"/>
    <cellStyle name="Percent 9 6 2 6 3" xfId="20138"/>
    <cellStyle name="Percent 9 6 2 7" xfId="20139"/>
    <cellStyle name="Percent 9 6 2 7 2" xfId="20140"/>
    <cellStyle name="Percent 9 6 2 7 3" xfId="20141"/>
    <cellStyle name="Percent 9 6 2 8" xfId="20142"/>
    <cellStyle name="Percent 9 6 2 8 2" xfId="20143"/>
    <cellStyle name="Percent 9 6 2 8 3" xfId="20144"/>
    <cellStyle name="Percent 9 6 2 9" xfId="20145"/>
    <cellStyle name="Percent 9 6 3" xfId="20146"/>
    <cellStyle name="Percent 9 6 3 2" xfId="20147"/>
    <cellStyle name="Percent 9 6 3 2 2" xfId="20148"/>
    <cellStyle name="Percent 9 6 3 2 3" xfId="20149"/>
    <cellStyle name="Percent 9 6 3 3" xfId="20150"/>
    <cellStyle name="Percent 9 6 3 3 2" xfId="20151"/>
    <cellStyle name="Percent 9 6 3 3 3" xfId="20152"/>
    <cellStyle name="Percent 9 6 3 4" xfId="20153"/>
    <cellStyle name="Percent 9 6 3 5" xfId="20154"/>
    <cellStyle name="Percent 9 6 3 6" xfId="20155"/>
    <cellStyle name="Percent 9 6 4" xfId="20156"/>
    <cellStyle name="Percent 9 6 4 2" xfId="20157"/>
    <cellStyle name="Percent 9 6 4 2 2" xfId="20158"/>
    <cellStyle name="Percent 9 6 4 2 3" xfId="20159"/>
    <cellStyle name="Percent 9 6 4 3" xfId="20160"/>
    <cellStyle name="Percent 9 6 4 3 2" xfId="20161"/>
    <cellStyle name="Percent 9 6 4 3 3" xfId="20162"/>
    <cellStyle name="Percent 9 6 4 4" xfId="20163"/>
    <cellStyle name="Percent 9 6 4 5" xfId="20164"/>
    <cellStyle name="Percent 9 6 5" xfId="20165"/>
    <cellStyle name="Percent 9 6 5 2" xfId="20166"/>
    <cellStyle name="Percent 9 6 5 2 2" xfId="20167"/>
    <cellStyle name="Percent 9 6 5 2 3" xfId="20168"/>
    <cellStyle name="Percent 9 6 5 3" xfId="20169"/>
    <cellStyle name="Percent 9 6 5 3 2" xfId="20170"/>
    <cellStyle name="Percent 9 6 5 3 3" xfId="20171"/>
    <cellStyle name="Percent 9 6 5 4" xfId="20172"/>
    <cellStyle name="Percent 9 6 5 5" xfId="20173"/>
    <cellStyle name="Percent 9 6 6" xfId="20174"/>
    <cellStyle name="Percent 9 6 6 2" xfId="20175"/>
    <cellStyle name="Percent 9 6 6 2 2" xfId="20176"/>
    <cellStyle name="Percent 9 6 6 2 3" xfId="20177"/>
    <cellStyle name="Percent 9 6 6 3" xfId="20178"/>
    <cellStyle name="Percent 9 6 6 3 2" xfId="20179"/>
    <cellStyle name="Percent 9 6 6 3 3" xfId="20180"/>
    <cellStyle name="Percent 9 6 6 4" xfId="20181"/>
    <cellStyle name="Percent 9 6 6 4 2" xfId="20182"/>
    <cellStyle name="Percent 9 6 6 4 3" xfId="20183"/>
    <cellStyle name="Percent 9 6 6 5" xfId="20184"/>
    <cellStyle name="Percent 9 6 6 6" xfId="20185"/>
    <cellStyle name="Percent 9 6 7" xfId="20186"/>
    <cellStyle name="Percent 9 6 7 2" xfId="20187"/>
    <cellStyle name="Percent 9 6 7 2 2" xfId="20188"/>
    <cellStyle name="Percent 9 6 7 2 3" xfId="20189"/>
    <cellStyle name="Percent 9 6 7 3" xfId="20190"/>
    <cellStyle name="Percent 9 6 7 3 2" xfId="20191"/>
    <cellStyle name="Percent 9 6 7 3 3" xfId="20192"/>
    <cellStyle name="Percent 9 6 7 4" xfId="20193"/>
    <cellStyle name="Percent 9 6 7 5" xfId="20194"/>
    <cellStyle name="Percent 9 6 8" xfId="20195"/>
    <cellStyle name="Percent 9 6 8 2" xfId="20196"/>
    <cellStyle name="Percent 9 6 8 3" xfId="20197"/>
    <cellStyle name="Percent 9 6 9" xfId="20198"/>
    <cellStyle name="Percent 9 6 9 2" xfId="20199"/>
    <cellStyle name="Percent 9 6 9 3" xfId="20200"/>
    <cellStyle name="Percent 9 7" xfId="20201"/>
    <cellStyle name="Percent 9 7 10" xfId="20202"/>
    <cellStyle name="Percent 9 7 10 2" xfId="20203"/>
    <cellStyle name="Percent 9 7 10 3" xfId="20204"/>
    <cellStyle name="Percent 9 7 11" xfId="20205"/>
    <cellStyle name="Percent 9 7 11 2" xfId="20206"/>
    <cellStyle name="Percent 9 7 11 3" xfId="20207"/>
    <cellStyle name="Percent 9 7 12" xfId="20208"/>
    <cellStyle name="Percent 9 7 12 2" xfId="20209"/>
    <cellStyle name="Percent 9 7 12 3" xfId="20210"/>
    <cellStyle name="Percent 9 7 13" xfId="20211"/>
    <cellStyle name="Percent 9 7 14" xfId="20212"/>
    <cellStyle name="Percent 9 7 15" xfId="20213"/>
    <cellStyle name="Percent 9 7 16" xfId="20214"/>
    <cellStyle name="Percent 9 7 17" xfId="20215"/>
    <cellStyle name="Percent 9 7 18" xfId="20216"/>
    <cellStyle name="Percent 9 7 2" xfId="20217"/>
    <cellStyle name="Percent 9 7 2 10" xfId="20218"/>
    <cellStyle name="Percent 9 7 2 11" xfId="20219"/>
    <cellStyle name="Percent 9 7 2 12" xfId="20220"/>
    <cellStyle name="Percent 9 7 2 13" xfId="20221"/>
    <cellStyle name="Percent 9 7 2 14" xfId="20222"/>
    <cellStyle name="Percent 9 7 2 15" xfId="20223"/>
    <cellStyle name="Percent 9 7 2 2" xfId="20224"/>
    <cellStyle name="Percent 9 7 2 2 2" xfId="20225"/>
    <cellStyle name="Percent 9 7 2 2 2 2" xfId="20226"/>
    <cellStyle name="Percent 9 7 2 2 2 3" xfId="20227"/>
    <cellStyle name="Percent 9 7 2 2 3" xfId="20228"/>
    <cellStyle name="Percent 9 7 2 2 3 2" xfId="20229"/>
    <cellStyle name="Percent 9 7 2 2 3 3" xfId="20230"/>
    <cellStyle name="Percent 9 7 2 2 4" xfId="20231"/>
    <cellStyle name="Percent 9 7 2 2 5" xfId="20232"/>
    <cellStyle name="Percent 9 7 2 2 6" xfId="20233"/>
    <cellStyle name="Percent 9 7 2 3" xfId="20234"/>
    <cellStyle name="Percent 9 7 2 3 2" xfId="20235"/>
    <cellStyle name="Percent 9 7 2 3 2 2" xfId="20236"/>
    <cellStyle name="Percent 9 7 2 3 2 3" xfId="20237"/>
    <cellStyle name="Percent 9 7 2 3 3" xfId="20238"/>
    <cellStyle name="Percent 9 7 2 3 3 2" xfId="20239"/>
    <cellStyle name="Percent 9 7 2 3 3 3" xfId="20240"/>
    <cellStyle name="Percent 9 7 2 3 4" xfId="20241"/>
    <cellStyle name="Percent 9 7 2 3 5" xfId="20242"/>
    <cellStyle name="Percent 9 7 2 4" xfId="20243"/>
    <cellStyle name="Percent 9 7 2 4 2" xfId="20244"/>
    <cellStyle name="Percent 9 7 2 4 2 2" xfId="20245"/>
    <cellStyle name="Percent 9 7 2 4 2 3" xfId="20246"/>
    <cellStyle name="Percent 9 7 2 4 3" xfId="20247"/>
    <cellStyle name="Percent 9 7 2 4 3 2" xfId="20248"/>
    <cellStyle name="Percent 9 7 2 4 3 3" xfId="20249"/>
    <cellStyle name="Percent 9 7 2 4 4" xfId="20250"/>
    <cellStyle name="Percent 9 7 2 4 5" xfId="20251"/>
    <cellStyle name="Percent 9 7 2 5" xfId="20252"/>
    <cellStyle name="Percent 9 7 2 5 2" xfId="20253"/>
    <cellStyle name="Percent 9 7 2 5 2 2" xfId="20254"/>
    <cellStyle name="Percent 9 7 2 5 2 3" xfId="20255"/>
    <cellStyle name="Percent 9 7 2 5 3" xfId="20256"/>
    <cellStyle name="Percent 9 7 2 5 3 2" xfId="20257"/>
    <cellStyle name="Percent 9 7 2 5 3 3" xfId="20258"/>
    <cellStyle name="Percent 9 7 2 5 4" xfId="20259"/>
    <cellStyle name="Percent 9 7 2 5 4 2" xfId="20260"/>
    <cellStyle name="Percent 9 7 2 5 4 3" xfId="20261"/>
    <cellStyle name="Percent 9 7 2 5 5" xfId="20262"/>
    <cellStyle name="Percent 9 7 2 5 6" xfId="20263"/>
    <cellStyle name="Percent 9 7 2 6" xfId="20264"/>
    <cellStyle name="Percent 9 7 2 6 2" xfId="20265"/>
    <cellStyle name="Percent 9 7 2 6 2 2" xfId="20266"/>
    <cellStyle name="Percent 9 7 2 6 2 3" xfId="20267"/>
    <cellStyle name="Percent 9 7 2 6 3" xfId="20268"/>
    <cellStyle name="Percent 9 7 2 6 3 2" xfId="20269"/>
    <cellStyle name="Percent 9 7 2 6 3 3" xfId="20270"/>
    <cellStyle name="Percent 9 7 2 6 4" xfId="20271"/>
    <cellStyle name="Percent 9 7 2 6 5" xfId="20272"/>
    <cellStyle name="Percent 9 7 2 7" xfId="20273"/>
    <cellStyle name="Percent 9 7 2 7 2" xfId="20274"/>
    <cellStyle name="Percent 9 7 2 7 3" xfId="20275"/>
    <cellStyle name="Percent 9 7 2 8" xfId="20276"/>
    <cellStyle name="Percent 9 7 2 8 2" xfId="20277"/>
    <cellStyle name="Percent 9 7 2 8 3" xfId="20278"/>
    <cellStyle name="Percent 9 7 2 9" xfId="20279"/>
    <cellStyle name="Percent 9 7 2 9 2" xfId="20280"/>
    <cellStyle name="Percent 9 7 2 9 3" xfId="20281"/>
    <cellStyle name="Percent 9 7 3" xfId="20282"/>
    <cellStyle name="Percent 9 7 3 10" xfId="20283"/>
    <cellStyle name="Percent 9 7 3 11" xfId="20284"/>
    <cellStyle name="Percent 9 7 3 12" xfId="20285"/>
    <cellStyle name="Percent 9 7 3 13" xfId="20286"/>
    <cellStyle name="Percent 9 7 3 14" xfId="20287"/>
    <cellStyle name="Percent 9 7 3 15" xfId="20288"/>
    <cellStyle name="Percent 9 7 3 2" xfId="20289"/>
    <cellStyle name="Percent 9 7 3 2 2" xfId="20290"/>
    <cellStyle name="Percent 9 7 3 2 2 2" xfId="20291"/>
    <cellStyle name="Percent 9 7 3 2 2 3" xfId="20292"/>
    <cellStyle name="Percent 9 7 3 2 3" xfId="20293"/>
    <cellStyle name="Percent 9 7 3 2 3 2" xfId="20294"/>
    <cellStyle name="Percent 9 7 3 2 3 3" xfId="20295"/>
    <cellStyle name="Percent 9 7 3 2 4" xfId="20296"/>
    <cellStyle name="Percent 9 7 3 2 5" xfId="20297"/>
    <cellStyle name="Percent 9 7 3 2 6" xfId="20298"/>
    <cellStyle name="Percent 9 7 3 3" xfId="20299"/>
    <cellStyle name="Percent 9 7 3 3 2" xfId="20300"/>
    <cellStyle name="Percent 9 7 3 3 2 2" xfId="20301"/>
    <cellStyle name="Percent 9 7 3 3 2 3" xfId="20302"/>
    <cellStyle name="Percent 9 7 3 3 3" xfId="20303"/>
    <cellStyle name="Percent 9 7 3 3 3 2" xfId="20304"/>
    <cellStyle name="Percent 9 7 3 3 3 3" xfId="20305"/>
    <cellStyle name="Percent 9 7 3 3 4" xfId="20306"/>
    <cellStyle name="Percent 9 7 3 3 5" xfId="20307"/>
    <cellStyle name="Percent 9 7 3 4" xfId="20308"/>
    <cellStyle name="Percent 9 7 3 4 2" xfId="20309"/>
    <cellStyle name="Percent 9 7 3 4 2 2" xfId="20310"/>
    <cellStyle name="Percent 9 7 3 4 2 3" xfId="20311"/>
    <cellStyle name="Percent 9 7 3 4 3" xfId="20312"/>
    <cellStyle name="Percent 9 7 3 4 3 2" xfId="20313"/>
    <cellStyle name="Percent 9 7 3 4 3 3" xfId="20314"/>
    <cellStyle name="Percent 9 7 3 4 4" xfId="20315"/>
    <cellStyle name="Percent 9 7 3 4 5" xfId="20316"/>
    <cellStyle name="Percent 9 7 3 5" xfId="20317"/>
    <cellStyle name="Percent 9 7 3 5 2" xfId="20318"/>
    <cellStyle name="Percent 9 7 3 5 2 2" xfId="20319"/>
    <cellStyle name="Percent 9 7 3 5 2 3" xfId="20320"/>
    <cellStyle name="Percent 9 7 3 5 3" xfId="20321"/>
    <cellStyle name="Percent 9 7 3 5 3 2" xfId="20322"/>
    <cellStyle name="Percent 9 7 3 5 3 3" xfId="20323"/>
    <cellStyle name="Percent 9 7 3 5 4" xfId="20324"/>
    <cellStyle name="Percent 9 7 3 5 4 2" xfId="20325"/>
    <cellStyle name="Percent 9 7 3 5 4 3" xfId="20326"/>
    <cellStyle name="Percent 9 7 3 5 5" xfId="20327"/>
    <cellStyle name="Percent 9 7 3 5 6" xfId="20328"/>
    <cellStyle name="Percent 9 7 3 6" xfId="20329"/>
    <cellStyle name="Percent 9 7 3 6 2" xfId="20330"/>
    <cellStyle name="Percent 9 7 3 6 2 2" xfId="20331"/>
    <cellStyle name="Percent 9 7 3 6 2 3" xfId="20332"/>
    <cellStyle name="Percent 9 7 3 6 3" xfId="20333"/>
    <cellStyle name="Percent 9 7 3 6 3 2" xfId="20334"/>
    <cellStyle name="Percent 9 7 3 6 3 3" xfId="20335"/>
    <cellStyle name="Percent 9 7 3 6 4" xfId="20336"/>
    <cellStyle name="Percent 9 7 3 6 5" xfId="20337"/>
    <cellStyle name="Percent 9 7 3 7" xfId="20338"/>
    <cellStyle name="Percent 9 7 3 7 2" xfId="20339"/>
    <cellStyle name="Percent 9 7 3 7 3" xfId="20340"/>
    <cellStyle name="Percent 9 7 3 8" xfId="20341"/>
    <cellStyle name="Percent 9 7 3 8 2" xfId="20342"/>
    <cellStyle name="Percent 9 7 3 8 3" xfId="20343"/>
    <cellStyle name="Percent 9 7 3 9" xfId="20344"/>
    <cellStyle name="Percent 9 7 3 9 2" xfId="20345"/>
    <cellStyle name="Percent 9 7 3 9 3" xfId="20346"/>
    <cellStyle name="Percent 9 7 4" xfId="20347"/>
    <cellStyle name="Percent 9 7 4 10" xfId="20348"/>
    <cellStyle name="Percent 9 7 4 11" xfId="20349"/>
    <cellStyle name="Percent 9 7 4 12" xfId="20350"/>
    <cellStyle name="Percent 9 7 4 13" xfId="20351"/>
    <cellStyle name="Percent 9 7 4 14" xfId="20352"/>
    <cellStyle name="Percent 9 7 4 2" xfId="20353"/>
    <cellStyle name="Percent 9 7 4 2 2" xfId="20354"/>
    <cellStyle name="Percent 9 7 4 2 2 2" xfId="20355"/>
    <cellStyle name="Percent 9 7 4 2 2 3" xfId="20356"/>
    <cellStyle name="Percent 9 7 4 2 3" xfId="20357"/>
    <cellStyle name="Percent 9 7 4 2 3 2" xfId="20358"/>
    <cellStyle name="Percent 9 7 4 2 3 3" xfId="20359"/>
    <cellStyle name="Percent 9 7 4 2 4" xfId="20360"/>
    <cellStyle name="Percent 9 7 4 2 5" xfId="20361"/>
    <cellStyle name="Percent 9 7 4 3" xfId="20362"/>
    <cellStyle name="Percent 9 7 4 3 2" xfId="20363"/>
    <cellStyle name="Percent 9 7 4 3 2 2" xfId="20364"/>
    <cellStyle name="Percent 9 7 4 3 2 3" xfId="20365"/>
    <cellStyle name="Percent 9 7 4 3 3" xfId="20366"/>
    <cellStyle name="Percent 9 7 4 3 3 2" xfId="20367"/>
    <cellStyle name="Percent 9 7 4 3 3 3" xfId="20368"/>
    <cellStyle name="Percent 9 7 4 3 4" xfId="20369"/>
    <cellStyle name="Percent 9 7 4 3 5" xfId="20370"/>
    <cellStyle name="Percent 9 7 4 4" xfId="20371"/>
    <cellStyle name="Percent 9 7 4 4 2" xfId="20372"/>
    <cellStyle name="Percent 9 7 4 4 2 2" xfId="20373"/>
    <cellStyle name="Percent 9 7 4 4 2 3" xfId="20374"/>
    <cellStyle name="Percent 9 7 4 4 3" xfId="20375"/>
    <cellStyle name="Percent 9 7 4 4 3 2" xfId="20376"/>
    <cellStyle name="Percent 9 7 4 4 3 3" xfId="20377"/>
    <cellStyle name="Percent 9 7 4 4 4" xfId="20378"/>
    <cellStyle name="Percent 9 7 4 4 4 2" xfId="20379"/>
    <cellStyle name="Percent 9 7 4 4 4 3" xfId="20380"/>
    <cellStyle name="Percent 9 7 4 4 5" xfId="20381"/>
    <cellStyle name="Percent 9 7 4 4 6" xfId="20382"/>
    <cellStyle name="Percent 9 7 4 5" xfId="20383"/>
    <cellStyle name="Percent 9 7 4 5 2" xfId="20384"/>
    <cellStyle name="Percent 9 7 4 5 2 2" xfId="20385"/>
    <cellStyle name="Percent 9 7 4 5 2 3" xfId="20386"/>
    <cellStyle name="Percent 9 7 4 5 3" xfId="20387"/>
    <cellStyle name="Percent 9 7 4 5 3 2" xfId="20388"/>
    <cellStyle name="Percent 9 7 4 5 3 3" xfId="20389"/>
    <cellStyle name="Percent 9 7 4 5 4" xfId="20390"/>
    <cellStyle name="Percent 9 7 4 5 5" xfId="20391"/>
    <cellStyle name="Percent 9 7 4 6" xfId="20392"/>
    <cellStyle name="Percent 9 7 4 6 2" xfId="20393"/>
    <cellStyle name="Percent 9 7 4 6 3" xfId="20394"/>
    <cellStyle name="Percent 9 7 4 7" xfId="20395"/>
    <cellStyle name="Percent 9 7 4 7 2" xfId="20396"/>
    <cellStyle name="Percent 9 7 4 7 3" xfId="20397"/>
    <cellStyle name="Percent 9 7 4 8" xfId="20398"/>
    <cellStyle name="Percent 9 7 4 8 2" xfId="20399"/>
    <cellStyle name="Percent 9 7 4 8 3" xfId="20400"/>
    <cellStyle name="Percent 9 7 4 9" xfId="20401"/>
    <cellStyle name="Percent 9 7 5" xfId="20402"/>
    <cellStyle name="Percent 9 7 5 2" xfId="20403"/>
    <cellStyle name="Percent 9 7 5 2 2" xfId="20404"/>
    <cellStyle name="Percent 9 7 5 2 3" xfId="20405"/>
    <cellStyle name="Percent 9 7 5 3" xfId="20406"/>
    <cellStyle name="Percent 9 7 5 3 2" xfId="20407"/>
    <cellStyle name="Percent 9 7 5 3 3" xfId="20408"/>
    <cellStyle name="Percent 9 7 5 4" xfId="20409"/>
    <cellStyle name="Percent 9 7 5 5" xfId="20410"/>
    <cellStyle name="Percent 9 7 5 6" xfId="20411"/>
    <cellStyle name="Percent 9 7 6" xfId="20412"/>
    <cellStyle name="Percent 9 7 6 2" xfId="20413"/>
    <cellStyle name="Percent 9 7 6 2 2" xfId="20414"/>
    <cellStyle name="Percent 9 7 6 2 3" xfId="20415"/>
    <cellStyle name="Percent 9 7 6 3" xfId="20416"/>
    <cellStyle name="Percent 9 7 6 3 2" xfId="20417"/>
    <cellStyle name="Percent 9 7 6 3 3" xfId="20418"/>
    <cellStyle name="Percent 9 7 6 4" xfId="20419"/>
    <cellStyle name="Percent 9 7 6 5" xfId="20420"/>
    <cellStyle name="Percent 9 7 7" xfId="20421"/>
    <cellStyle name="Percent 9 7 7 2" xfId="20422"/>
    <cellStyle name="Percent 9 7 7 2 2" xfId="20423"/>
    <cellStyle name="Percent 9 7 7 2 3" xfId="20424"/>
    <cellStyle name="Percent 9 7 7 3" xfId="20425"/>
    <cellStyle name="Percent 9 7 7 3 2" xfId="20426"/>
    <cellStyle name="Percent 9 7 7 3 3" xfId="20427"/>
    <cellStyle name="Percent 9 7 7 4" xfId="20428"/>
    <cellStyle name="Percent 9 7 7 5" xfId="20429"/>
    <cellStyle name="Percent 9 7 8" xfId="20430"/>
    <cellStyle name="Percent 9 7 8 2" xfId="20431"/>
    <cellStyle name="Percent 9 7 8 2 2" xfId="20432"/>
    <cellStyle name="Percent 9 7 8 2 3" xfId="20433"/>
    <cellStyle name="Percent 9 7 8 3" xfId="20434"/>
    <cellStyle name="Percent 9 7 8 3 2" xfId="20435"/>
    <cellStyle name="Percent 9 7 8 3 3" xfId="20436"/>
    <cellStyle name="Percent 9 7 8 4" xfId="20437"/>
    <cellStyle name="Percent 9 7 8 4 2" xfId="20438"/>
    <cellStyle name="Percent 9 7 8 4 3" xfId="20439"/>
    <cellStyle name="Percent 9 7 8 5" xfId="20440"/>
    <cellStyle name="Percent 9 7 8 6" xfId="20441"/>
    <cellStyle name="Percent 9 7 9" xfId="20442"/>
    <cellStyle name="Percent 9 7 9 2" xfId="20443"/>
    <cellStyle name="Percent 9 7 9 2 2" xfId="20444"/>
    <cellStyle name="Percent 9 7 9 2 3" xfId="20445"/>
    <cellStyle name="Percent 9 7 9 3" xfId="20446"/>
    <cellStyle name="Percent 9 7 9 3 2" xfId="20447"/>
    <cellStyle name="Percent 9 7 9 3 3" xfId="20448"/>
    <cellStyle name="Percent 9 7 9 4" xfId="20449"/>
    <cellStyle name="Percent 9 7 9 5" xfId="20450"/>
    <cellStyle name="Percent 9 8" xfId="20451"/>
    <cellStyle name="Percent 9 8 10" xfId="20452"/>
    <cellStyle name="Percent 9 8 10 2" xfId="20453"/>
    <cellStyle name="Percent 9 8 10 3" xfId="20454"/>
    <cellStyle name="Percent 9 8 11" xfId="20455"/>
    <cellStyle name="Percent 9 8 12" xfId="20456"/>
    <cellStyle name="Percent 9 8 13" xfId="20457"/>
    <cellStyle name="Percent 9 8 14" xfId="20458"/>
    <cellStyle name="Percent 9 8 15" xfId="20459"/>
    <cellStyle name="Percent 9 8 16" xfId="20460"/>
    <cellStyle name="Percent 9 8 2" xfId="20461"/>
    <cellStyle name="Percent 9 8 2 10" xfId="20462"/>
    <cellStyle name="Percent 9 8 2 11" xfId="20463"/>
    <cellStyle name="Percent 9 8 2 12" xfId="20464"/>
    <cellStyle name="Percent 9 8 2 13" xfId="20465"/>
    <cellStyle name="Percent 9 8 2 14" xfId="20466"/>
    <cellStyle name="Percent 9 8 2 2" xfId="20467"/>
    <cellStyle name="Percent 9 8 2 2 2" xfId="20468"/>
    <cellStyle name="Percent 9 8 2 2 2 2" xfId="20469"/>
    <cellStyle name="Percent 9 8 2 2 2 3" xfId="20470"/>
    <cellStyle name="Percent 9 8 2 2 3" xfId="20471"/>
    <cellStyle name="Percent 9 8 2 2 3 2" xfId="20472"/>
    <cellStyle name="Percent 9 8 2 2 3 3" xfId="20473"/>
    <cellStyle name="Percent 9 8 2 2 4" xfId="20474"/>
    <cellStyle name="Percent 9 8 2 2 5" xfId="20475"/>
    <cellStyle name="Percent 9 8 2 3" xfId="20476"/>
    <cellStyle name="Percent 9 8 2 3 2" xfId="20477"/>
    <cellStyle name="Percent 9 8 2 3 2 2" xfId="20478"/>
    <cellStyle name="Percent 9 8 2 3 2 3" xfId="20479"/>
    <cellStyle name="Percent 9 8 2 3 3" xfId="20480"/>
    <cellStyle name="Percent 9 8 2 3 3 2" xfId="20481"/>
    <cellStyle name="Percent 9 8 2 3 3 3" xfId="20482"/>
    <cellStyle name="Percent 9 8 2 3 4" xfId="20483"/>
    <cellStyle name="Percent 9 8 2 3 5" xfId="20484"/>
    <cellStyle name="Percent 9 8 2 4" xfId="20485"/>
    <cellStyle name="Percent 9 8 2 4 2" xfId="20486"/>
    <cellStyle name="Percent 9 8 2 4 2 2" xfId="20487"/>
    <cellStyle name="Percent 9 8 2 4 2 3" xfId="20488"/>
    <cellStyle name="Percent 9 8 2 4 3" xfId="20489"/>
    <cellStyle name="Percent 9 8 2 4 3 2" xfId="20490"/>
    <cellStyle name="Percent 9 8 2 4 3 3" xfId="20491"/>
    <cellStyle name="Percent 9 8 2 4 4" xfId="20492"/>
    <cellStyle name="Percent 9 8 2 4 4 2" xfId="20493"/>
    <cellStyle name="Percent 9 8 2 4 4 3" xfId="20494"/>
    <cellStyle name="Percent 9 8 2 4 5" xfId="20495"/>
    <cellStyle name="Percent 9 8 2 4 6" xfId="20496"/>
    <cellStyle name="Percent 9 8 2 5" xfId="20497"/>
    <cellStyle name="Percent 9 8 2 5 2" xfId="20498"/>
    <cellStyle name="Percent 9 8 2 5 2 2" xfId="20499"/>
    <cellStyle name="Percent 9 8 2 5 2 3" xfId="20500"/>
    <cellStyle name="Percent 9 8 2 5 3" xfId="20501"/>
    <cellStyle name="Percent 9 8 2 5 3 2" xfId="20502"/>
    <cellStyle name="Percent 9 8 2 5 3 3" xfId="20503"/>
    <cellStyle name="Percent 9 8 2 5 4" xfId="20504"/>
    <cellStyle name="Percent 9 8 2 5 5" xfId="20505"/>
    <cellStyle name="Percent 9 8 2 6" xfId="20506"/>
    <cellStyle name="Percent 9 8 2 6 2" xfId="20507"/>
    <cellStyle name="Percent 9 8 2 6 3" xfId="20508"/>
    <cellStyle name="Percent 9 8 2 7" xfId="20509"/>
    <cellStyle name="Percent 9 8 2 7 2" xfId="20510"/>
    <cellStyle name="Percent 9 8 2 7 3" xfId="20511"/>
    <cellStyle name="Percent 9 8 2 8" xfId="20512"/>
    <cellStyle name="Percent 9 8 2 8 2" xfId="20513"/>
    <cellStyle name="Percent 9 8 2 8 3" xfId="20514"/>
    <cellStyle name="Percent 9 8 2 9" xfId="20515"/>
    <cellStyle name="Percent 9 8 3" xfId="20516"/>
    <cellStyle name="Percent 9 8 3 2" xfId="20517"/>
    <cellStyle name="Percent 9 8 3 2 2" xfId="20518"/>
    <cellStyle name="Percent 9 8 3 2 3" xfId="20519"/>
    <cellStyle name="Percent 9 8 3 3" xfId="20520"/>
    <cellStyle name="Percent 9 8 3 3 2" xfId="20521"/>
    <cellStyle name="Percent 9 8 3 3 3" xfId="20522"/>
    <cellStyle name="Percent 9 8 3 4" xfId="20523"/>
    <cellStyle name="Percent 9 8 3 5" xfId="20524"/>
    <cellStyle name="Percent 9 8 3 6" xfId="20525"/>
    <cellStyle name="Percent 9 8 4" xfId="20526"/>
    <cellStyle name="Percent 9 8 4 2" xfId="20527"/>
    <cellStyle name="Percent 9 8 4 2 2" xfId="20528"/>
    <cellStyle name="Percent 9 8 4 2 3" xfId="20529"/>
    <cellStyle name="Percent 9 8 4 3" xfId="20530"/>
    <cellStyle name="Percent 9 8 4 3 2" xfId="20531"/>
    <cellStyle name="Percent 9 8 4 3 3" xfId="20532"/>
    <cellStyle name="Percent 9 8 4 4" xfId="20533"/>
    <cellStyle name="Percent 9 8 4 5" xfId="20534"/>
    <cellStyle name="Percent 9 8 5" xfId="20535"/>
    <cellStyle name="Percent 9 8 5 2" xfId="20536"/>
    <cellStyle name="Percent 9 8 5 2 2" xfId="20537"/>
    <cellStyle name="Percent 9 8 5 2 3" xfId="20538"/>
    <cellStyle name="Percent 9 8 5 3" xfId="20539"/>
    <cellStyle name="Percent 9 8 5 3 2" xfId="20540"/>
    <cellStyle name="Percent 9 8 5 3 3" xfId="20541"/>
    <cellStyle name="Percent 9 8 5 4" xfId="20542"/>
    <cellStyle name="Percent 9 8 5 5" xfId="20543"/>
    <cellStyle name="Percent 9 8 6" xfId="20544"/>
    <cellStyle name="Percent 9 8 6 2" xfId="20545"/>
    <cellStyle name="Percent 9 8 6 2 2" xfId="20546"/>
    <cellStyle name="Percent 9 8 6 2 3" xfId="20547"/>
    <cellStyle name="Percent 9 8 6 3" xfId="20548"/>
    <cellStyle name="Percent 9 8 6 3 2" xfId="20549"/>
    <cellStyle name="Percent 9 8 6 3 3" xfId="20550"/>
    <cellStyle name="Percent 9 8 6 4" xfId="20551"/>
    <cellStyle name="Percent 9 8 6 4 2" xfId="20552"/>
    <cellStyle name="Percent 9 8 6 4 3" xfId="20553"/>
    <cellStyle name="Percent 9 8 6 5" xfId="20554"/>
    <cellStyle name="Percent 9 8 6 6" xfId="20555"/>
    <cellStyle name="Percent 9 8 7" xfId="20556"/>
    <cellStyle name="Percent 9 8 7 2" xfId="20557"/>
    <cellStyle name="Percent 9 8 7 2 2" xfId="20558"/>
    <cellStyle name="Percent 9 8 7 2 3" xfId="20559"/>
    <cellStyle name="Percent 9 8 7 3" xfId="20560"/>
    <cellStyle name="Percent 9 8 7 3 2" xfId="20561"/>
    <cellStyle name="Percent 9 8 7 3 3" xfId="20562"/>
    <cellStyle name="Percent 9 8 7 4" xfId="20563"/>
    <cellStyle name="Percent 9 8 7 5" xfId="20564"/>
    <cellStyle name="Percent 9 8 8" xfId="20565"/>
    <cellStyle name="Percent 9 8 8 2" xfId="20566"/>
    <cellStyle name="Percent 9 8 8 3" xfId="20567"/>
    <cellStyle name="Percent 9 8 9" xfId="20568"/>
    <cellStyle name="Percent 9 8 9 2" xfId="20569"/>
    <cellStyle name="Percent 9 8 9 3" xfId="20570"/>
    <cellStyle name="Percent 9 9" xfId="20571"/>
    <cellStyle name="Percent 9 9 10" xfId="20572"/>
    <cellStyle name="Percent 9 9 11" xfId="20573"/>
    <cellStyle name="Percent 9 9 12" xfId="20574"/>
    <cellStyle name="Percent 9 9 13" xfId="20575"/>
    <cellStyle name="Percent 9 9 14" xfId="20576"/>
    <cellStyle name="Percent 9 9 15" xfId="20577"/>
    <cellStyle name="Percent 9 9 2" xfId="20578"/>
    <cellStyle name="Percent 9 9 2 2" xfId="20579"/>
    <cellStyle name="Percent 9 9 2 2 2" xfId="20580"/>
    <cellStyle name="Percent 9 9 2 2 3" xfId="20581"/>
    <cellStyle name="Percent 9 9 2 3" xfId="20582"/>
    <cellStyle name="Percent 9 9 2 3 2" xfId="20583"/>
    <cellStyle name="Percent 9 9 2 3 3" xfId="20584"/>
    <cellStyle name="Percent 9 9 2 4" xfId="20585"/>
    <cellStyle name="Percent 9 9 2 5" xfId="20586"/>
    <cellStyle name="Percent 9 9 2 6" xfId="20587"/>
    <cellStyle name="Percent 9 9 3" xfId="20588"/>
    <cellStyle name="Percent 9 9 3 2" xfId="20589"/>
    <cellStyle name="Percent 9 9 3 2 2" xfId="20590"/>
    <cellStyle name="Percent 9 9 3 2 3" xfId="20591"/>
    <cellStyle name="Percent 9 9 3 3" xfId="20592"/>
    <cellStyle name="Percent 9 9 3 3 2" xfId="20593"/>
    <cellStyle name="Percent 9 9 3 3 3" xfId="20594"/>
    <cellStyle name="Percent 9 9 3 4" xfId="20595"/>
    <cellStyle name="Percent 9 9 3 5" xfId="20596"/>
    <cellStyle name="Percent 9 9 4" xfId="20597"/>
    <cellStyle name="Percent 9 9 4 2" xfId="20598"/>
    <cellStyle name="Percent 9 9 4 2 2" xfId="20599"/>
    <cellStyle name="Percent 9 9 4 2 3" xfId="20600"/>
    <cellStyle name="Percent 9 9 4 3" xfId="20601"/>
    <cellStyle name="Percent 9 9 4 3 2" xfId="20602"/>
    <cellStyle name="Percent 9 9 4 3 3" xfId="20603"/>
    <cellStyle name="Percent 9 9 4 4" xfId="20604"/>
    <cellStyle name="Percent 9 9 4 5" xfId="20605"/>
    <cellStyle name="Percent 9 9 5" xfId="20606"/>
    <cellStyle name="Percent 9 9 5 2" xfId="20607"/>
    <cellStyle name="Percent 9 9 5 2 2" xfId="20608"/>
    <cellStyle name="Percent 9 9 5 2 3" xfId="20609"/>
    <cellStyle name="Percent 9 9 5 3" xfId="20610"/>
    <cellStyle name="Percent 9 9 5 3 2" xfId="20611"/>
    <cellStyle name="Percent 9 9 5 3 3" xfId="20612"/>
    <cellStyle name="Percent 9 9 5 4" xfId="20613"/>
    <cellStyle name="Percent 9 9 5 4 2" xfId="20614"/>
    <cellStyle name="Percent 9 9 5 4 3" xfId="20615"/>
    <cellStyle name="Percent 9 9 5 5" xfId="20616"/>
    <cellStyle name="Percent 9 9 5 6" xfId="20617"/>
    <cellStyle name="Percent 9 9 6" xfId="20618"/>
    <cellStyle name="Percent 9 9 6 2" xfId="20619"/>
    <cellStyle name="Percent 9 9 6 2 2" xfId="20620"/>
    <cellStyle name="Percent 9 9 6 2 3" xfId="20621"/>
    <cellStyle name="Percent 9 9 6 3" xfId="20622"/>
    <cellStyle name="Percent 9 9 6 3 2" xfId="20623"/>
    <cellStyle name="Percent 9 9 6 3 3" xfId="20624"/>
    <cellStyle name="Percent 9 9 6 4" xfId="20625"/>
    <cellStyle name="Percent 9 9 6 5" xfId="20626"/>
    <cellStyle name="Percent 9 9 7" xfId="20627"/>
    <cellStyle name="Percent 9 9 7 2" xfId="20628"/>
    <cellStyle name="Percent 9 9 7 3" xfId="20629"/>
    <cellStyle name="Percent 9 9 8" xfId="20630"/>
    <cellStyle name="Percent 9 9 8 2" xfId="20631"/>
    <cellStyle name="Percent 9 9 8 3" xfId="20632"/>
    <cellStyle name="Percent 9 9 9" xfId="20633"/>
    <cellStyle name="Percent 9 9 9 2" xfId="20634"/>
    <cellStyle name="Percent 9 9 9 3" xfId="20635"/>
    <cellStyle name="Percentagem 2 2" xfId="20636"/>
    <cellStyle name="Percentagem 2 2 10" xfId="20637"/>
    <cellStyle name="Percentagem 2 2 11" xfId="20638"/>
    <cellStyle name="Percentagem 2 2 12" xfId="20639"/>
    <cellStyle name="Percentagem 2 2 13" xfId="20640"/>
    <cellStyle name="Percentagem 2 2 14" xfId="20641"/>
    <cellStyle name="Percentagem 2 2 15" xfId="20642"/>
    <cellStyle name="Percentagem 2 2 2" xfId="20643"/>
    <cellStyle name="Percentagem 2 2 2 2" xfId="20644"/>
    <cellStyle name="Percentagem 2 2 2 2 2" xfId="20645"/>
    <cellStyle name="Percentagem 2 2 2 2 3" xfId="20646"/>
    <cellStyle name="Percentagem 2 2 2 3" xfId="20647"/>
    <cellStyle name="Percentagem 2 2 2 3 2" xfId="20648"/>
    <cellStyle name="Percentagem 2 2 2 3 3" xfId="20649"/>
    <cellStyle name="Percentagem 2 2 2 4" xfId="20650"/>
    <cellStyle name="Percentagem 2 2 2 5" xfId="20651"/>
    <cellStyle name="Percentagem 2 2 2 6" xfId="20652"/>
    <cellStyle name="Percentagem 2 2 3" xfId="20653"/>
    <cellStyle name="Percentagem 2 2 3 2" xfId="20654"/>
    <cellStyle name="Percentagem 2 2 3 2 2" xfId="20655"/>
    <cellStyle name="Percentagem 2 2 3 2 3" xfId="20656"/>
    <cellStyle name="Percentagem 2 2 3 3" xfId="20657"/>
    <cellStyle name="Percentagem 2 2 3 3 2" xfId="20658"/>
    <cellStyle name="Percentagem 2 2 3 3 3" xfId="20659"/>
    <cellStyle name="Percentagem 2 2 3 4" xfId="20660"/>
    <cellStyle name="Percentagem 2 2 3 5" xfId="20661"/>
    <cellStyle name="Percentagem 2 2 4" xfId="20662"/>
    <cellStyle name="Percentagem 2 2 4 2" xfId="20663"/>
    <cellStyle name="Percentagem 2 2 4 2 2" xfId="20664"/>
    <cellStyle name="Percentagem 2 2 4 2 3" xfId="20665"/>
    <cellStyle name="Percentagem 2 2 4 3" xfId="20666"/>
    <cellStyle name="Percentagem 2 2 4 3 2" xfId="20667"/>
    <cellStyle name="Percentagem 2 2 4 3 3" xfId="20668"/>
    <cellStyle name="Percentagem 2 2 4 4" xfId="20669"/>
    <cellStyle name="Percentagem 2 2 4 5" xfId="20670"/>
    <cellStyle name="Percentagem 2 2 5" xfId="20671"/>
    <cellStyle name="Percentagem 2 2 5 2" xfId="20672"/>
    <cellStyle name="Percentagem 2 2 5 2 2" xfId="20673"/>
    <cellStyle name="Percentagem 2 2 5 2 3" xfId="20674"/>
    <cellStyle name="Percentagem 2 2 5 3" xfId="20675"/>
    <cellStyle name="Percentagem 2 2 5 3 2" xfId="20676"/>
    <cellStyle name="Percentagem 2 2 5 3 3" xfId="20677"/>
    <cellStyle name="Percentagem 2 2 5 4" xfId="20678"/>
    <cellStyle name="Percentagem 2 2 5 4 2" xfId="20679"/>
    <cellStyle name="Percentagem 2 2 5 4 3" xfId="20680"/>
    <cellStyle name="Percentagem 2 2 5 5" xfId="20681"/>
    <cellStyle name="Percentagem 2 2 5 6" xfId="20682"/>
    <cellStyle name="Percentagem 2 2 6" xfId="20683"/>
    <cellStyle name="Percentagem 2 2 6 2" xfId="20684"/>
    <cellStyle name="Percentagem 2 2 6 2 2" xfId="20685"/>
    <cellStyle name="Percentagem 2 2 6 2 3" xfId="20686"/>
    <cellStyle name="Percentagem 2 2 6 3" xfId="20687"/>
    <cellStyle name="Percentagem 2 2 6 3 2" xfId="20688"/>
    <cellStyle name="Percentagem 2 2 6 3 3" xfId="20689"/>
    <cellStyle name="Percentagem 2 2 6 4" xfId="20690"/>
    <cellStyle name="Percentagem 2 2 6 5" xfId="20691"/>
    <cellStyle name="Percentagem 2 2 7" xfId="20692"/>
    <cellStyle name="Percentagem 2 2 7 2" xfId="20693"/>
    <cellStyle name="Percentagem 2 2 7 3" xfId="20694"/>
    <cellStyle name="Percentagem 2 2 8" xfId="20695"/>
    <cellStyle name="Percentagem 2 2 8 2" xfId="20696"/>
    <cellStyle name="Percentagem 2 2 8 3" xfId="20697"/>
    <cellStyle name="Percentagem 2 2 9" xfId="20698"/>
    <cellStyle name="Percentagem 2 2 9 2" xfId="20699"/>
    <cellStyle name="Percentagem 2 2 9 3" xfId="20700"/>
    <cellStyle name="Percentagem 2 3" xfId="20701"/>
    <cellStyle name="Percentagem 2 3 10" xfId="20702"/>
    <cellStyle name="Percentagem 2 3 11" xfId="20703"/>
    <cellStyle name="Percentagem 2 3 12" xfId="20704"/>
    <cellStyle name="Percentagem 2 3 13" xfId="20705"/>
    <cellStyle name="Percentagem 2 3 14" xfId="20706"/>
    <cellStyle name="Percentagem 2 3 15" xfId="20707"/>
    <cellStyle name="Percentagem 2 3 2" xfId="20708"/>
    <cellStyle name="Percentagem 2 3 2 2" xfId="20709"/>
    <cellStyle name="Percentagem 2 3 2 2 2" xfId="20710"/>
    <cellStyle name="Percentagem 2 3 2 2 3" xfId="20711"/>
    <cellStyle name="Percentagem 2 3 2 3" xfId="20712"/>
    <cellStyle name="Percentagem 2 3 2 3 2" xfId="20713"/>
    <cellStyle name="Percentagem 2 3 2 3 3" xfId="20714"/>
    <cellStyle name="Percentagem 2 3 2 4" xfId="20715"/>
    <cellStyle name="Percentagem 2 3 2 5" xfId="20716"/>
    <cellStyle name="Percentagem 2 3 2 6" xfId="20717"/>
    <cellStyle name="Percentagem 2 3 3" xfId="20718"/>
    <cellStyle name="Percentagem 2 3 3 2" xfId="20719"/>
    <cellStyle name="Percentagem 2 3 3 2 2" xfId="20720"/>
    <cellStyle name="Percentagem 2 3 3 2 3" xfId="20721"/>
    <cellStyle name="Percentagem 2 3 3 3" xfId="20722"/>
    <cellStyle name="Percentagem 2 3 3 3 2" xfId="20723"/>
    <cellStyle name="Percentagem 2 3 3 3 3" xfId="20724"/>
    <cellStyle name="Percentagem 2 3 3 4" xfId="20725"/>
    <cellStyle name="Percentagem 2 3 3 5" xfId="20726"/>
    <cellStyle name="Percentagem 2 3 4" xfId="20727"/>
    <cellStyle name="Percentagem 2 3 4 2" xfId="20728"/>
    <cellStyle name="Percentagem 2 3 4 2 2" xfId="20729"/>
    <cellStyle name="Percentagem 2 3 4 2 3" xfId="20730"/>
    <cellStyle name="Percentagem 2 3 4 3" xfId="20731"/>
    <cellStyle name="Percentagem 2 3 4 3 2" xfId="20732"/>
    <cellStyle name="Percentagem 2 3 4 3 3" xfId="20733"/>
    <cellStyle name="Percentagem 2 3 4 4" xfId="20734"/>
    <cellStyle name="Percentagem 2 3 4 5" xfId="20735"/>
    <cellStyle name="Percentagem 2 3 5" xfId="20736"/>
    <cellStyle name="Percentagem 2 3 5 2" xfId="20737"/>
    <cellStyle name="Percentagem 2 3 5 2 2" xfId="20738"/>
    <cellStyle name="Percentagem 2 3 5 2 3" xfId="20739"/>
    <cellStyle name="Percentagem 2 3 5 3" xfId="20740"/>
    <cellStyle name="Percentagem 2 3 5 3 2" xfId="20741"/>
    <cellStyle name="Percentagem 2 3 5 3 3" xfId="20742"/>
    <cellStyle name="Percentagem 2 3 5 4" xfId="20743"/>
    <cellStyle name="Percentagem 2 3 5 4 2" xfId="20744"/>
    <cellStyle name="Percentagem 2 3 5 4 3" xfId="20745"/>
    <cellStyle name="Percentagem 2 3 5 5" xfId="20746"/>
    <cellStyle name="Percentagem 2 3 5 6" xfId="20747"/>
    <cellStyle name="Percentagem 2 3 6" xfId="20748"/>
    <cellStyle name="Percentagem 2 3 6 2" xfId="20749"/>
    <cellStyle name="Percentagem 2 3 6 2 2" xfId="20750"/>
    <cellStyle name="Percentagem 2 3 6 2 3" xfId="20751"/>
    <cellStyle name="Percentagem 2 3 6 3" xfId="20752"/>
    <cellStyle name="Percentagem 2 3 6 3 2" xfId="20753"/>
    <cellStyle name="Percentagem 2 3 6 3 3" xfId="20754"/>
    <cellStyle name="Percentagem 2 3 6 4" xfId="20755"/>
    <cellStyle name="Percentagem 2 3 6 5" xfId="20756"/>
    <cellStyle name="Percentagem 2 3 7" xfId="20757"/>
    <cellStyle name="Percentagem 2 3 7 2" xfId="20758"/>
    <cellStyle name="Percentagem 2 3 7 3" xfId="20759"/>
    <cellStyle name="Percentagem 2 3 8" xfId="20760"/>
    <cellStyle name="Percentagem 2 3 8 2" xfId="20761"/>
    <cellStyle name="Percentagem 2 3 8 3" xfId="20762"/>
    <cellStyle name="Percentagem 2 3 9" xfId="20763"/>
    <cellStyle name="Percentagem 2 3 9 2" xfId="20764"/>
    <cellStyle name="Percentagem 2 3 9 3" xfId="20765"/>
    <cellStyle name="Pilkku_Layo9704" xfId="20766"/>
    <cellStyle name="Pyör. luku_Layo9704" xfId="20767"/>
    <cellStyle name="Pyör. valuutta_Layo9704" xfId="20768"/>
    <cellStyle name="Schlecht" xfId="20769"/>
    <cellStyle name="Schlecht 10" xfId="20770"/>
    <cellStyle name="Schlecht 11" xfId="20771"/>
    <cellStyle name="Schlecht 12" xfId="20772"/>
    <cellStyle name="Schlecht 13" xfId="20773"/>
    <cellStyle name="Schlecht 14" xfId="20774"/>
    <cellStyle name="Schlecht 15" xfId="20775"/>
    <cellStyle name="Schlecht 2" xfId="20776"/>
    <cellStyle name="Schlecht 2 2" xfId="20777"/>
    <cellStyle name="Schlecht 2 2 2" xfId="20778"/>
    <cellStyle name="Schlecht 2 2 3" xfId="20779"/>
    <cellStyle name="Schlecht 2 3" xfId="20780"/>
    <cellStyle name="Schlecht 2 3 2" xfId="20781"/>
    <cellStyle name="Schlecht 2 3 3" xfId="20782"/>
    <cellStyle name="Schlecht 2 4" xfId="20783"/>
    <cellStyle name="Schlecht 2 5" xfId="20784"/>
    <cellStyle name="Schlecht 2 6" xfId="20785"/>
    <cellStyle name="Schlecht 3" xfId="20786"/>
    <cellStyle name="Schlecht 3 2" xfId="20787"/>
    <cellStyle name="Schlecht 3 2 2" xfId="20788"/>
    <cellStyle name="Schlecht 3 2 3" xfId="20789"/>
    <cellStyle name="Schlecht 3 3" xfId="20790"/>
    <cellStyle name="Schlecht 3 3 2" xfId="20791"/>
    <cellStyle name="Schlecht 3 3 3" xfId="20792"/>
    <cellStyle name="Schlecht 3 4" xfId="20793"/>
    <cellStyle name="Schlecht 3 5" xfId="20794"/>
    <cellStyle name="Schlecht 4" xfId="20795"/>
    <cellStyle name="Schlecht 4 2" xfId="20796"/>
    <cellStyle name="Schlecht 4 2 2" xfId="20797"/>
    <cellStyle name="Schlecht 4 2 3" xfId="20798"/>
    <cellStyle name="Schlecht 4 3" xfId="20799"/>
    <cellStyle name="Schlecht 4 3 2" xfId="20800"/>
    <cellStyle name="Schlecht 4 3 3" xfId="20801"/>
    <cellStyle name="Schlecht 4 4" xfId="20802"/>
    <cellStyle name="Schlecht 4 5" xfId="20803"/>
    <cellStyle name="Schlecht 5" xfId="20804"/>
    <cellStyle name="Schlecht 5 2" xfId="20805"/>
    <cellStyle name="Schlecht 5 2 2" xfId="20806"/>
    <cellStyle name="Schlecht 5 2 3" xfId="20807"/>
    <cellStyle name="Schlecht 5 3" xfId="20808"/>
    <cellStyle name="Schlecht 5 3 2" xfId="20809"/>
    <cellStyle name="Schlecht 5 3 3" xfId="20810"/>
    <cellStyle name="Schlecht 5 4" xfId="20811"/>
    <cellStyle name="Schlecht 5 4 2" xfId="20812"/>
    <cellStyle name="Schlecht 5 4 3" xfId="20813"/>
    <cellStyle name="Schlecht 5 5" xfId="20814"/>
    <cellStyle name="Schlecht 5 6" xfId="20815"/>
    <cellStyle name="Schlecht 6" xfId="20816"/>
    <cellStyle name="Schlecht 6 2" xfId="20817"/>
    <cellStyle name="Schlecht 6 2 2" xfId="20818"/>
    <cellStyle name="Schlecht 6 2 3" xfId="20819"/>
    <cellStyle name="Schlecht 6 3" xfId="20820"/>
    <cellStyle name="Schlecht 6 3 2" xfId="20821"/>
    <cellStyle name="Schlecht 6 3 3" xfId="20822"/>
    <cellStyle name="Schlecht 6 4" xfId="20823"/>
    <cellStyle name="Schlecht 6 5" xfId="20824"/>
    <cellStyle name="Schlecht 7" xfId="20825"/>
    <cellStyle name="Schlecht 7 2" xfId="20826"/>
    <cellStyle name="Schlecht 7 3" xfId="20827"/>
    <cellStyle name="Schlecht 8" xfId="20828"/>
    <cellStyle name="Schlecht 8 2" xfId="20829"/>
    <cellStyle name="Schlecht 8 3" xfId="20830"/>
    <cellStyle name="Schlecht 9" xfId="20831"/>
    <cellStyle name="Schlecht 9 2" xfId="20832"/>
    <cellStyle name="Schlecht 9 3" xfId="20833"/>
    <cellStyle name="Shade" xfId="20834"/>
    <cellStyle name="Shade 10" xfId="20835"/>
    <cellStyle name="Shade 11" xfId="20836"/>
    <cellStyle name="Shade 12" xfId="20837"/>
    <cellStyle name="Shade 13" xfId="20838"/>
    <cellStyle name="Shade 14" xfId="20839"/>
    <cellStyle name="Shade 15" xfId="20840"/>
    <cellStyle name="Shade 2" xfId="20841"/>
    <cellStyle name="Shade 2 2" xfId="20842"/>
    <cellStyle name="Shade 2 2 2" xfId="20843"/>
    <cellStyle name="Shade 2 2 3" xfId="20844"/>
    <cellStyle name="Shade 2 3" xfId="20845"/>
    <cellStyle name="Shade 2 3 2" xfId="20846"/>
    <cellStyle name="Shade 2 3 3" xfId="20847"/>
    <cellStyle name="Shade 2 4" xfId="20848"/>
    <cellStyle name="Shade 2 5" xfId="20849"/>
    <cellStyle name="Shade 2 6" xfId="20850"/>
    <cellStyle name="Shade 3" xfId="20851"/>
    <cellStyle name="Shade 3 2" xfId="20852"/>
    <cellStyle name="Shade 3 2 2" xfId="20853"/>
    <cellStyle name="Shade 3 2 3" xfId="20854"/>
    <cellStyle name="Shade 3 3" xfId="20855"/>
    <cellStyle name="Shade 3 3 2" xfId="20856"/>
    <cellStyle name="Shade 3 3 3" xfId="20857"/>
    <cellStyle name="Shade 3 4" xfId="20858"/>
    <cellStyle name="Shade 3 5" xfId="20859"/>
    <cellStyle name="Shade 4" xfId="20860"/>
    <cellStyle name="Shade 4 2" xfId="20861"/>
    <cellStyle name="Shade 4 2 2" xfId="20862"/>
    <cellStyle name="Shade 4 2 3" xfId="20863"/>
    <cellStyle name="Shade 4 3" xfId="20864"/>
    <cellStyle name="Shade 4 3 2" xfId="20865"/>
    <cellStyle name="Shade 4 3 3" xfId="20866"/>
    <cellStyle name="Shade 4 4" xfId="20867"/>
    <cellStyle name="Shade 4 5" xfId="20868"/>
    <cellStyle name="Shade 5" xfId="20869"/>
    <cellStyle name="Shade 5 2" xfId="20870"/>
    <cellStyle name="Shade 5 2 2" xfId="20871"/>
    <cellStyle name="Shade 5 2 3" xfId="20872"/>
    <cellStyle name="Shade 5 3" xfId="20873"/>
    <cellStyle name="Shade 5 3 2" xfId="20874"/>
    <cellStyle name="Shade 5 3 3" xfId="20875"/>
    <cellStyle name="Shade 5 4" xfId="20876"/>
    <cellStyle name="Shade 5 4 2" xfId="20877"/>
    <cellStyle name="Shade 5 4 3" xfId="20878"/>
    <cellStyle name="Shade 5 5" xfId="20879"/>
    <cellStyle name="Shade 5 6" xfId="20880"/>
    <cellStyle name="Shade 6" xfId="20881"/>
    <cellStyle name="Shade 6 2" xfId="20882"/>
    <cellStyle name="Shade 6 2 2" xfId="20883"/>
    <cellStyle name="Shade 6 2 3" xfId="20884"/>
    <cellStyle name="Shade 6 3" xfId="20885"/>
    <cellStyle name="Shade 6 3 2" xfId="20886"/>
    <cellStyle name="Shade 6 3 3" xfId="20887"/>
    <cellStyle name="Shade 6 4" xfId="20888"/>
    <cellStyle name="Shade 6 5" xfId="20889"/>
    <cellStyle name="Shade 7" xfId="20890"/>
    <cellStyle name="Shade 7 2" xfId="20891"/>
    <cellStyle name="Shade 7 3" xfId="20892"/>
    <cellStyle name="Shade 8" xfId="20893"/>
    <cellStyle name="Shade 8 2" xfId="20894"/>
    <cellStyle name="Shade 8 3" xfId="20895"/>
    <cellStyle name="Shade 9" xfId="20896"/>
    <cellStyle name="Shade 9 2" xfId="20897"/>
    <cellStyle name="Shade 9 3" xfId="20898"/>
    <cellStyle name="source" xfId="20899"/>
    <cellStyle name="source 10" xfId="20900"/>
    <cellStyle name="source 11" xfId="20901"/>
    <cellStyle name="source 12" xfId="20902"/>
    <cellStyle name="source 13" xfId="20903"/>
    <cellStyle name="source 14" xfId="20904"/>
    <cellStyle name="source 15" xfId="20905"/>
    <cellStyle name="source 2" xfId="20906"/>
    <cellStyle name="source 2 10" xfId="20907"/>
    <cellStyle name="source 2 2" xfId="20908"/>
    <cellStyle name="source 2 2 2" xfId="20909"/>
    <cellStyle name="source 2 2 3" xfId="20910"/>
    <cellStyle name="source 2 2 4" xfId="20911"/>
    <cellStyle name="source 2 2 5" xfId="20912"/>
    <cellStyle name="source 2 2 6" xfId="20913"/>
    <cellStyle name="source 2 3" xfId="20914"/>
    <cellStyle name="source 2 3 2" xfId="20915"/>
    <cellStyle name="source 2 3 3" xfId="20916"/>
    <cellStyle name="source 2 4" xfId="20917"/>
    <cellStyle name="source 2 5" xfId="20918"/>
    <cellStyle name="source 2 6" xfId="20919"/>
    <cellStyle name="source 2 7" xfId="20920"/>
    <cellStyle name="source 2 8" xfId="20921"/>
    <cellStyle name="source 2 9" xfId="20922"/>
    <cellStyle name="source 3" xfId="20923"/>
    <cellStyle name="source 3 2" xfId="20924"/>
    <cellStyle name="source 3 2 2" xfId="20925"/>
    <cellStyle name="source 3 2 3" xfId="20926"/>
    <cellStyle name="source 3 3" xfId="20927"/>
    <cellStyle name="source 3 3 2" xfId="20928"/>
    <cellStyle name="source 3 3 3" xfId="20929"/>
    <cellStyle name="source 3 4" xfId="20930"/>
    <cellStyle name="source 3 5" xfId="20931"/>
    <cellStyle name="source 3 6" xfId="20932"/>
    <cellStyle name="source 3 7" xfId="20933"/>
    <cellStyle name="source 4" xfId="20934"/>
    <cellStyle name="source 4 2" xfId="20935"/>
    <cellStyle name="source 4 2 2" xfId="20936"/>
    <cellStyle name="source 4 2 3" xfId="20937"/>
    <cellStyle name="source 4 3" xfId="20938"/>
    <cellStyle name="source 4 3 2" xfId="20939"/>
    <cellStyle name="source 4 3 3" xfId="20940"/>
    <cellStyle name="source 4 4" xfId="20941"/>
    <cellStyle name="source 4 5" xfId="20942"/>
    <cellStyle name="source 5" xfId="20943"/>
    <cellStyle name="source 5 2" xfId="20944"/>
    <cellStyle name="source 5 2 2" xfId="20945"/>
    <cellStyle name="source 5 2 3" xfId="20946"/>
    <cellStyle name="source 5 3" xfId="20947"/>
    <cellStyle name="source 5 3 2" xfId="20948"/>
    <cellStyle name="source 5 3 3" xfId="20949"/>
    <cellStyle name="source 5 4" xfId="20950"/>
    <cellStyle name="source 5 4 2" xfId="20951"/>
    <cellStyle name="source 5 4 3" xfId="20952"/>
    <cellStyle name="source 5 5" xfId="20953"/>
    <cellStyle name="source 5 6" xfId="20954"/>
    <cellStyle name="source 6" xfId="20955"/>
    <cellStyle name="source 6 2" xfId="20956"/>
    <cellStyle name="source 6 2 2" xfId="20957"/>
    <cellStyle name="source 6 2 3" xfId="20958"/>
    <cellStyle name="source 6 3" xfId="20959"/>
    <cellStyle name="source 6 3 2" xfId="20960"/>
    <cellStyle name="source 6 3 3" xfId="20961"/>
    <cellStyle name="source 6 4" xfId="20962"/>
    <cellStyle name="source 6 5" xfId="20963"/>
    <cellStyle name="source 7" xfId="20964"/>
    <cellStyle name="source 7 2" xfId="20965"/>
    <cellStyle name="source 7 3" xfId="20966"/>
    <cellStyle name="source 8" xfId="20967"/>
    <cellStyle name="source 8 2" xfId="20968"/>
    <cellStyle name="source 8 3" xfId="20969"/>
    <cellStyle name="source 9" xfId="20970"/>
    <cellStyle name="source 9 2" xfId="20971"/>
    <cellStyle name="source 9 3" xfId="20972"/>
    <cellStyle name="Standaard_Blad1" xfId="20973"/>
    <cellStyle name="Standard 2" xfId="20974"/>
    <cellStyle name="Standard 2 10" xfId="20975"/>
    <cellStyle name="Standard 2 11" xfId="20976"/>
    <cellStyle name="Standard 2 12" xfId="20977"/>
    <cellStyle name="Standard 2 13" xfId="20978"/>
    <cellStyle name="Standard 2 14" xfId="20979"/>
    <cellStyle name="Standard 2 2" xfId="20980"/>
    <cellStyle name="Standard 2 2 2" xfId="20981"/>
    <cellStyle name="Standard 2 2 2 2" xfId="20982"/>
    <cellStyle name="Standard 2 2 2 3" xfId="20983"/>
    <cellStyle name="Standard 2 2 3" xfId="20984"/>
    <cellStyle name="Standard 2 2 3 2" xfId="20985"/>
    <cellStyle name="Standard 2 2 3 3" xfId="20986"/>
    <cellStyle name="Standard 2 2 4" xfId="20987"/>
    <cellStyle name="Standard 2 2 5" xfId="20988"/>
    <cellStyle name="Standard 2 2 6" xfId="20989"/>
    <cellStyle name="Standard 2 3" xfId="20990"/>
    <cellStyle name="Standard 2 3 2" xfId="20991"/>
    <cellStyle name="Standard 2 3 2 2" xfId="20992"/>
    <cellStyle name="Standard 2 3 2 3" xfId="20993"/>
    <cellStyle name="Standard 2 3 3" xfId="20994"/>
    <cellStyle name="Standard 2 3 3 2" xfId="20995"/>
    <cellStyle name="Standard 2 3 3 3" xfId="20996"/>
    <cellStyle name="Standard 2 3 4" xfId="20997"/>
    <cellStyle name="Standard 2 3 5" xfId="20998"/>
    <cellStyle name="Standard 2 4" xfId="20999"/>
    <cellStyle name="Standard 2 4 2" xfId="21000"/>
    <cellStyle name="Standard 2 4 2 2" xfId="21001"/>
    <cellStyle name="Standard 2 4 2 3" xfId="21002"/>
    <cellStyle name="Standard 2 4 3" xfId="21003"/>
    <cellStyle name="Standard 2 4 3 2" xfId="21004"/>
    <cellStyle name="Standard 2 4 3 3" xfId="21005"/>
    <cellStyle name="Standard 2 4 4" xfId="21006"/>
    <cellStyle name="Standard 2 4 4 2" xfId="21007"/>
    <cellStyle name="Standard 2 4 4 3" xfId="21008"/>
    <cellStyle name="Standard 2 4 5" xfId="21009"/>
    <cellStyle name="Standard 2 4 6" xfId="21010"/>
    <cellStyle name="Standard 2 5" xfId="21011"/>
    <cellStyle name="Standard 2 5 2" xfId="21012"/>
    <cellStyle name="Standard 2 5 2 2" xfId="21013"/>
    <cellStyle name="Standard 2 5 2 3" xfId="21014"/>
    <cellStyle name="Standard 2 5 3" xfId="21015"/>
    <cellStyle name="Standard 2 5 3 2" xfId="21016"/>
    <cellStyle name="Standard 2 5 3 3" xfId="21017"/>
    <cellStyle name="Standard 2 5 4" xfId="21018"/>
    <cellStyle name="Standard 2 5 5" xfId="21019"/>
    <cellStyle name="Standard 2 6" xfId="21020"/>
    <cellStyle name="Standard 2 6 2" xfId="21021"/>
    <cellStyle name="Standard 2 6 3" xfId="21022"/>
    <cellStyle name="Standard 2 7" xfId="21023"/>
    <cellStyle name="Standard 2 7 2" xfId="21024"/>
    <cellStyle name="Standard 2 7 3" xfId="21025"/>
    <cellStyle name="Standard 2 8" xfId="21026"/>
    <cellStyle name="Standard 2 8 2" xfId="21027"/>
    <cellStyle name="Standard 2 8 3" xfId="21028"/>
    <cellStyle name="Standard 2 9" xfId="21029"/>
    <cellStyle name="Standard 3" xfId="21030"/>
    <cellStyle name="Standard 3 10" xfId="21031"/>
    <cellStyle name="Standard 3 11" xfId="21032"/>
    <cellStyle name="Standard 3 12" xfId="21033"/>
    <cellStyle name="Standard 3 13" xfId="21034"/>
    <cellStyle name="Standard 3 14" xfId="21035"/>
    <cellStyle name="Standard 3 2" xfId="21036"/>
    <cellStyle name="Standard 3 2 2" xfId="21037"/>
    <cellStyle name="Standard 3 2 2 2" xfId="21038"/>
    <cellStyle name="Standard 3 2 2 3" xfId="21039"/>
    <cellStyle name="Standard 3 2 3" xfId="21040"/>
    <cellStyle name="Standard 3 2 3 2" xfId="21041"/>
    <cellStyle name="Standard 3 2 3 3" xfId="21042"/>
    <cellStyle name="Standard 3 2 4" xfId="21043"/>
    <cellStyle name="Standard 3 2 5" xfId="21044"/>
    <cellStyle name="Standard 3 2 6" xfId="21045"/>
    <cellStyle name="Standard 3 3" xfId="21046"/>
    <cellStyle name="Standard 3 3 2" xfId="21047"/>
    <cellStyle name="Standard 3 3 2 2" xfId="21048"/>
    <cellStyle name="Standard 3 3 2 3" xfId="21049"/>
    <cellStyle name="Standard 3 3 3" xfId="21050"/>
    <cellStyle name="Standard 3 3 3 2" xfId="21051"/>
    <cellStyle name="Standard 3 3 3 3" xfId="21052"/>
    <cellStyle name="Standard 3 3 4" xfId="21053"/>
    <cellStyle name="Standard 3 3 5" xfId="21054"/>
    <cellStyle name="Standard 3 4" xfId="21055"/>
    <cellStyle name="Standard 3 4 2" xfId="21056"/>
    <cellStyle name="Standard 3 4 2 2" xfId="21057"/>
    <cellStyle name="Standard 3 4 2 3" xfId="21058"/>
    <cellStyle name="Standard 3 4 3" xfId="21059"/>
    <cellStyle name="Standard 3 4 3 2" xfId="21060"/>
    <cellStyle name="Standard 3 4 3 3" xfId="21061"/>
    <cellStyle name="Standard 3 4 4" xfId="21062"/>
    <cellStyle name="Standard 3 4 4 2" xfId="21063"/>
    <cellStyle name="Standard 3 4 4 3" xfId="21064"/>
    <cellStyle name="Standard 3 4 5" xfId="21065"/>
    <cellStyle name="Standard 3 4 6" xfId="21066"/>
    <cellStyle name="Standard 3 5" xfId="21067"/>
    <cellStyle name="Standard 3 5 2" xfId="21068"/>
    <cellStyle name="Standard 3 5 2 2" xfId="21069"/>
    <cellStyle name="Standard 3 5 2 3" xfId="21070"/>
    <cellStyle name="Standard 3 5 3" xfId="21071"/>
    <cellStyle name="Standard 3 5 3 2" xfId="21072"/>
    <cellStyle name="Standard 3 5 3 3" xfId="21073"/>
    <cellStyle name="Standard 3 5 4" xfId="21074"/>
    <cellStyle name="Standard 3 5 5" xfId="21075"/>
    <cellStyle name="Standard 3 6" xfId="21076"/>
    <cellStyle name="Standard 3 6 2" xfId="21077"/>
    <cellStyle name="Standard 3 6 3" xfId="21078"/>
    <cellStyle name="Standard 3 7" xfId="21079"/>
    <cellStyle name="Standard 3 7 2" xfId="21080"/>
    <cellStyle name="Standard 3 7 3" xfId="21081"/>
    <cellStyle name="Standard 3 8" xfId="21082"/>
    <cellStyle name="Standard 3 8 2" xfId="21083"/>
    <cellStyle name="Standard 3 8 3" xfId="21084"/>
    <cellStyle name="Standard 3 9" xfId="21085"/>
    <cellStyle name="Standard_Sce_D_Extraction" xfId="21086"/>
    <cellStyle name="Style 1" xfId="21087"/>
    <cellStyle name="Style 1 10" xfId="21088"/>
    <cellStyle name="Style 1 11" xfId="21089"/>
    <cellStyle name="Style 1 12" xfId="21090"/>
    <cellStyle name="Style 1 13" xfId="21091"/>
    <cellStyle name="Style 1 14" xfId="21092"/>
    <cellStyle name="Style 1 15" xfId="21093"/>
    <cellStyle name="Style 1 2" xfId="21094"/>
    <cellStyle name="Style 1 2 2" xfId="21095"/>
    <cellStyle name="Style 1 2 2 2" xfId="21096"/>
    <cellStyle name="Style 1 2 2 3" xfId="21097"/>
    <cellStyle name="Style 1 2 3" xfId="21098"/>
    <cellStyle name="Style 1 2 3 2" xfId="21099"/>
    <cellStyle name="Style 1 2 3 3" xfId="21100"/>
    <cellStyle name="Style 1 2 4" xfId="21101"/>
    <cellStyle name="Style 1 2 5" xfId="21102"/>
    <cellStyle name="Style 1 2 6" xfId="21103"/>
    <cellStyle name="Style 1 3" xfId="21104"/>
    <cellStyle name="Style 1 3 2" xfId="21105"/>
    <cellStyle name="Style 1 3 2 2" xfId="21106"/>
    <cellStyle name="Style 1 3 2 3" xfId="21107"/>
    <cellStyle name="Style 1 3 3" xfId="21108"/>
    <cellStyle name="Style 1 3 3 2" xfId="21109"/>
    <cellStyle name="Style 1 3 3 3" xfId="21110"/>
    <cellStyle name="Style 1 3 4" xfId="21111"/>
    <cellStyle name="Style 1 3 5" xfId="21112"/>
    <cellStyle name="Style 1 4" xfId="21113"/>
    <cellStyle name="Style 1 4 2" xfId="21114"/>
    <cellStyle name="Style 1 4 2 2" xfId="21115"/>
    <cellStyle name="Style 1 4 2 3" xfId="21116"/>
    <cellStyle name="Style 1 4 3" xfId="21117"/>
    <cellStyle name="Style 1 4 3 2" xfId="21118"/>
    <cellStyle name="Style 1 4 3 3" xfId="21119"/>
    <cellStyle name="Style 1 4 4" xfId="21120"/>
    <cellStyle name="Style 1 4 5" xfId="21121"/>
    <cellStyle name="Style 1 5" xfId="21122"/>
    <cellStyle name="Style 1 5 2" xfId="21123"/>
    <cellStyle name="Style 1 5 2 2" xfId="21124"/>
    <cellStyle name="Style 1 5 2 3" xfId="21125"/>
    <cellStyle name="Style 1 5 3" xfId="21126"/>
    <cellStyle name="Style 1 5 3 2" xfId="21127"/>
    <cellStyle name="Style 1 5 3 3" xfId="21128"/>
    <cellStyle name="Style 1 5 4" xfId="21129"/>
    <cellStyle name="Style 1 5 4 2" xfId="21130"/>
    <cellStyle name="Style 1 5 4 3" xfId="21131"/>
    <cellStyle name="Style 1 5 5" xfId="21132"/>
    <cellStyle name="Style 1 5 6" xfId="21133"/>
    <cellStyle name="Style 1 6" xfId="21134"/>
    <cellStyle name="Style 1 6 2" xfId="21135"/>
    <cellStyle name="Style 1 6 2 2" xfId="21136"/>
    <cellStyle name="Style 1 6 2 3" xfId="21137"/>
    <cellStyle name="Style 1 6 3" xfId="21138"/>
    <cellStyle name="Style 1 6 3 2" xfId="21139"/>
    <cellStyle name="Style 1 6 3 3" xfId="21140"/>
    <cellStyle name="Style 1 6 4" xfId="21141"/>
    <cellStyle name="Style 1 6 5" xfId="21142"/>
    <cellStyle name="Style 1 7" xfId="21143"/>
    <cellStyle name="Style 1 7 2" xfId="21144"/>
    <cellStyle name="Style 1 7 3" xfId="21145"/>
    <cellStyle name="Style 1 8" xfId="21146"/>
    <cellStyle name="Style 1 8 2" xfId="21147"/>
    <cellStyle name="Style 1 8 3" xfId="21148"/>
    <cellStyle name="Style 1 9" xfId="21149"/>
    <cellStyle name="Style 1 9 2" xfId="21150"/>
    <cellStyle name="Style 1 9 3" xfId="21151"/>
    <cellStyle name="Style 103" xfId="21152"/>
    <cellStyle name="Style 103 2" xfId="21153"/>
    <cellStyle name="Style 103 2 2" xfId="21154"/>
    <cellStyle name="Style 103 2 3" xfId="21155"/>
    <cellStyle name="Style 103 2 4" xfId="21156"/>
    <cellStyle name="Style 103 2 5" xfId="21157"/>
    <cellStyle name="Style 103 2 6" xfId="21158"/>
    <cellStyle name="Style 103 3" xfId="21159"/>
    <cellStyle name="Style 103 3 2" xfId="21160"/>
    <cellStyle name="Style 103 3 3" xfId="21161"/>
    <cellStyle name="Style 103 3 4" xfId="21162"/>
    <cellStyle name="Style 103 3 5" xfId="21163"/>
    <cellStyle name="Style 103 3 6" xfId="21164"/>
    <cellStyle name="Style 103 4" xfId="21165"/>
    <cellStyle name="Style 103 5" xfId="21166"/>
    <cellStyle name="Style 103 6" xfId="21167"/>
    <cellStyle name="Style 103 7" xfId="21168"/>
    <cellStyle name="Style 103 8" xfId="21169"/>
    <cellStyle name="Style 104" xfId="21170"/>
    <cellStyle name="Style 104 2" xfId="21171"/>
    <cellStyle name="Style 104 2 2" xfId="21172"/>
    <cellStyle name="Style 104 2 3" xfId="21173"/>
    <cellStyle name="Style 104 2 4" xfId="21174"/>
    <cellStyle name="Style 104 2 5" xfId="21175"/>
    <cellStyle name="Style 104 2 6" xfId="21176"/>
    <cellStyle name="Style 104 3" xfId="21177"/>
    <cellStyle name="Style 104 3 2" xfId="21178"/>
    <cellStyle name="Style 104 3 3" xfId="21179"/>
    <cellStyle name="Style 104 3 4" xfId="21180"/>
    <cellStyle name="Style 104 3 5" xfId="21181"/>
    <cellStyle name="Style 104 3 6" xfId="21182"/>
    <cellStyle name="Style 104 4" xfId="21183"/>
    <cellStyle name="Style 104 5" xfId="21184"/>
    <cellStyle name="Style 104 6" xfId="21185"/>
    <cellStyle name="Style 104 7" xfId="21186"/>
    <cellStyle name="Style 104 8" xfId="21187"/>
    <cellStyle name="Style 105" xfId="21188"/>
    <cellStyle name="Style 105 2" xfId="21189"/>
    <cellStyle name="Style 105 2 2" xfId="21190"/>
    <cellStyle name="Style 105 2 3" xfId="21191"/>
    <cellStyle name="Style 105 2 4" xfId="21192"/>
    <cellStyle name="Style 105 2 5" xfId="21193"/>
    <cellStyle name="Style 105 2 6" xfId="21194"/>
    <cellStyle name="Style 105 3" xfId="21195"/>
    <cellStyle name="Style 105 4" xfId="21196"/>
    <cellStyle name="Style 105 5" xfId="21197"/>
    <cellStyle name="Style 105 6" xfId="21198"/>
    <cellStyle name="Style 105 7" xfId="21199"/>
    <cellStyle name="Style 106" xfId="21200"/>
    <cellStyle name="Style 106 2" xfId="21201"/>
    <cellStyle name="Style 106 2 2" xfId="21202"/>
    <cellStyle name="Style 106 2 3" xfId="21203"/>
    <cellStyle name="Style 106 2 4" xfId="21204"/>
    <cellStyle name="Style 106 2 5" xfId="21205"/>
    <cellStyle name="Style 106 2 6" xfId="21206"/>
    <cellStyle name="Style 106 3" xfId="21207"/>
    <cellStyle name="Style 106 4" xfId="21208"/>
    <cellStyle name="Style 106 5" xfId="21209"/>
    <cellStyle name="Style 106 6" xfId="21210"/>
    <cellStyle name="Style 106 7" xfId="21211"/>
    <cellStyle name="Style 107" xfId="21212"/>
    <cellStyle name="Style 107 2" xfId="21213"/>
    <cellStyle name="Style 107 2 2" xfId="21214"/>
    <cellStyle name="Style 107 2 3" xfId="21215"/>
    <cellStyle name="Style 107 2 4" xfId="21216"/>
    <cellStyle name="Style 107 2 5" xfId="21217"/>
    <cellStyle name="Style 107 2 6" xfId="21218"/>
    <cellStyle name="Style 107 3" xfId="21219"/>
    <cellStyle name="Style 107 4" xfId="21220"/>
    <cellStyle name="Style 107 5" xfId="21221"/>
    <cellStyle name="Style 107 6" xfId="21222"/>
    <cellStyle name="Style 107 7" xfId="21223"/>
    <cellStyle name="Style 108" xfId="21224"/>
    <cellStyle name="Style 108 2" xfId="21225"/>
    <cellStyle name="Style 108 2 2" xfId="21226"/>
    <cellStyle name="Style 108 2 3" xfId="21227"/>
    <cellStyle name="Style 108 2 4" xfId="21228"/>
    <cellStyle name="Style 108 2 5" xfId="21229"/>
    <cellStyle name="Style 108 2 6" xfId="21230"/>
    <cellStyle name="Style 108 3" xfId="21231"/>
    <cellStyle name="Style 108 3 2" xfId="21232"/>
    <cellStyle name="Style 108 3 3" xfId="21233"/>
    <cellStyle name="Style 108 3 4" xfId="21234"/>
    <cellStyle name="Style 108 3 5" xfId="21235"/>
    <cellStyle name="Style 108 3 6" xfId="21236"/>
    <cellStyle name="Style 108 4" xfId="21237"/>
    <cellStyle name="Style 108 5" xfId="21238"/>
    <cellStyle name="Style 108 6" xfId="21239"/>
    <cellStyle name="Style 108 7" xfId="21240"/>
    <cellStyle name="Style 108 8" xfId="21241"/>
    <cellStyle name="Style 109" xfId="21242"/>
    <cellStyle name="Style 109 2" xfId="21243"/>
    <cellStyle name="Style 109 2 2" xfId="21244"/>
    <cellStyle name="Style 109 2 3" xfId="21245"/>
    <cellStyle name="Style 109 2 4" xfId="21246"/>
    <cellStyle name="Style 109 2 5" xfId="21247"/>
    <cellStyle name="Style 109 2 6" xfId="21248"/>
    <cellStyle name="Style 109 3" xfId="21249"/>
    <cellStyle name="Style 109 4" xfId="21250"/>
    <cellStyle name="Style 109 5" xfId="21251"/>
    <cellStyle name="Style 109 6" xfId="21252"/>
    <cellStyle name="Style 109 7" xfId="21253"/>
    <cellStyle name="Style 110" xfId="21254"/>
    <cellStyle name="Style 110 2" xfId="21255"/>
    <cellStyle name="Style 110 2 2" xfId="21256"/>
    <cellStyle name="Style 110 2 3" xfId="21257"/>
    <cellStyle name="Style 110 2 4" xfId="21258"/>
    <cellStyle name="Style 110 2 5" xfId="21259"/>
    <cellStyle name="Style 110 2 6" xfId="21260"/>
    <cellStyle name="Style 110 3" xfId="21261"/>
    <cellStyle name="Style 110 4" xfId="21262"/>
    <cellStyle name="Style 110 5" xfId="21263"/>
    <cellStyle name="Style 110 6" xfId="21264"/>
    <cellStyle name="Style 110 7" xfId="21265"/>
    <cellStyle name="Style 114" xfId="21266"/>
    <cellStyle name="Style 114 2" xfId="21267"/>
    <cellStyle name="Style 114 2 2" xfId="21268"/>
    <cellStyle name="Style 114 2 3" xfId="21269"/>
    <cellStyle name="Style 114 2 4" xfId="21270"/>
    <cellStyle name="Style 114 2 5" xfId="21271"/>
    <cellStyle name="Style 114 2 6" xfId="21272"/>
    <cellStyle name="Style 114 3" xfId="21273"/>
    <cellStyle name="Style 114 3 2" xfId="21274"/>
    <cellStyle name="Style 114 3 3" xfId="21275"/>
    <cellStyle name="Style 114 3 4" xfId="21276"/>
    <cellStyle name="Style 114 3 5" xfId="21277"/>
    <cellStyle name="Style 114 3 6" xfId="21278"/>
    <cellStyle name="Style 114 4" xfId="21279"/>
    <cellStyle name="Style 114 5" xfId="21280"/>
    <cellStyle name="Style 114 6" xfId="21281"/>
    <cellStyle name="Style 114 7" xfId="21282"/>
    <cellStyle name="Style 114 8" xfId="21283"/>
    <cellStyle name="Style 115" xfId="21284"/>
    <cellStyle name="Style 115 2" xfId="21285"/>
    <cellStyle name="Style 115 2 2" xfId="21286"/>
    <cellStyle name="Style 115 2 3" xfId="21287"/>
    <cellStyle name="Style 115 2 4" xfId="21288"/>
    <cellStyle name="Style 115 2 5" xfId="21289"/>
    <cellStyle name="Style 115 2 6" xfId="21290"/>
    <cellStyle name="Style 115 3" xfId="21291"/>
    <cellStyle name="Style 115 3 2" xfId="21292"/>
    <cellStyle name="Style 115 3 3" xfId="21293"/>
    <cellStyle name="Style 115 3 4" xfId="21294"/>
    <cellStyle name="Style 115 3 5" xfId="21295"/>
    <cellStyle name="Style 115 3 6" xfId="21296"/>
    <cellStyle name="Style 115 4" xfId="21297"/>
    <cellStyle name="Style 115 5" xfId="21298"/>
    <cellStyle name="Style 115 6" xfId="21299"/>
    <cellStyle name="Style 115 7" xfId="21300"/>
    <cellStyle name="Style 115 8" xfId="21301"/>
    <cellStyle name="Style 116" xfId="21302"/>
    <cellStyle name="Style 116 2" xfId="21303"/>
    <cellStyle name="Style 116 2 2" xfId="21304"/>
    <cellStyle name="Style 116 2 3" xfId="21305"/>
    <cellStyle name="Style 116 2 4" xfId="21306"/>
    <cellStyle name="Style 116 2 5" xfId="21307"/>
    <cellStyle name="Style 116 2 6" xfId="21308"/>
    <cellStyle name="Style 116 3" xfId="21309"/>
    <cellStyle name="Style 116 4" xfId="21310"/>
    <cellStyle name="Style 116 5" xfId="21311"/>
    <cellStyle name="Style 116 6" xfId="21312"/>
    <cellStyle name="Style 116 7" xfId="21313"/>
    <cellStyle name="Style 117" xfId="21314"/>
    <cellStyle name="Style 117 2" xfId="21315"/>
    <cellStyle name="Style 117 2 2" xfId="21316"/>
    <cellStyle name="Style 117 2 3" xfId="21317"/>
    <cellStyle name="Style 117 2 4" xfId="21318"/>
    <cellStyle name="Style 117 2 5" xfId="21319"/>
    <cellStyle name="Style 117 2 6" xfId="21320"/>
    <cellStyle name="Style 117 3" xfId="21321"/>
    <cellStyle name="Style 117 4" xfId="21322"/>
    <cellStyle name="Style 117 5" xfId="21323"/>
    <cellStyle name="Style 117 6" xfId="21324"/>
    <cellStyle name="Style 117 7" xfId="21325"/>
    <cellStyle name="Style 118" xfId="21326"/>
    <cellStyle name="Style 118 2" xfId="21327"/>
    <cellStyle name="Style 118 2 2" xfId="21328"/>
    <cellStyle name="Style 118 2 3" xfId="21329"/>
    <cellStyle name="Style 118 2 4" xfId="21330"/>
    <cellStyle name="Style 118 2 5" xfId="21331"/>
    <cellStyle name="Style 118 2 6" xfId="21332"/>
    <cellStyle name="Style 118 3" xfId="21333"/>
    <cellStyle name="Style 118 4" xfId="21334"/>
    <cellStyle name="Style 118 5" xfId="21335"/>
    <cellStyle name="Style 118 6" xfId="21336"/>
    <cellStyle name="Style 118 7" xfId="21337"/>
    <cellStyle name="Style 119" xfId="21338"/>
    <cellStyle name="Style 119 2" xfId="21339"/>
    <cellStyle name="Style 119 2 2" xfId="21340"/>
    <cellStyle name="Style 119 2 3" xfId="21341"/>
    <cellStyle name="Style 119 2 4" xfId="21342"/>
    <cellStyle name="Style 119 2 5" xfId="21343"/>
    <cellStyle name="Style 119 2 6" xfId="21344"/>
    <cellStyle name="Style 119 3" xfId="21345"/>
    <cellStyle name="Style 119 3 2" xfId="21346"/>
    <cellStyle name="Style 119 3 3" xfId="21347"/>
    <cellStyle name="Style 119 3 4" xfId="21348"/>
    <cellStyle name="Style 119 3 5" xfId="21349"/>
    <cellStyle name="Style 119 3 6" xfId="21350"/>
    <cellStyle name="Style 119 4" xfId="21351"/>
    <cellStyle name="Style 119 5" xfId="21352"/>
    <cellStyle name="Style 119 6" xfId="21353"/>
    <cellStyle name="Style 119 7" xfId="21354"/>
    <cellStyle name="Style 119 8" xfId="21355"/>
    <cellStyle name="Style 120" xfId="21356"/>
    <cellStyle name="Style 120 2" xfId="21357"/>
    <cellStyle name="Style 120 2 2" xfId="21358"/>
    <cellStyle name="Style 120 2 3" xfId="21359"/>
    <cellStyle name="Style 120 2 4" xfId="21360"/>
    <cellStyle name="Style 120 2 5" xfId="21361"/>
    <cellStyle name="Style 120 2 6" xfId="21362"/>
    <cellStyle name="Style 120 3" xfId="21363"/>
    <cellStyle name="Style 120 4" xfId="21364"/>
    <cellStyle name="Style 120 5" xfId="21365"/>
    <cellStyle name="Style 120 6" xfId="21366"/>
    <cellStyle name="Style 120 7" xfId="21367"/>
    <cellStyle name="Style 121" xfId="21368"/>
    <cellStyle name="Style 121 2" xfId="21369"/>
    <cellStyle name="Style 121 2 2" xfId="21370"/>
    <cellStyle name="Style 121 2 3" xfId="21371"/>
    <cellStyle name="Style 121 2 4" xfId="21372"/>
    <cellStyle name="Style 121 2 5" xfId="21373"/>
    <cellStyle name="Style 121 2 6" xfId="21374"/>
    <cellStyle name="Style 121 3" xfId="21375"/>
    <cellStyle name="Style 121 4" xfId="21376"/>
    <cellStyle name="Style 121 5" xfId="21377"/>
    <cellStyle name="Style 121 6" xfId="21378"/>
    <cellStyle name="Style 121 7" xfId="21379"/>
    <cellStyle name="Style 126" xfId="21380"/>
    <cellStyle name="Style 126 2" xfId="21381"/>
    <cellStyle name="Style 126 2 2" xfId="21382"/>
    <cellStyle name="Style 126 2 3" xfId="21383"/>
    <cellStyle name="Style 126 2 4" xfId="21384"/>
    <cellStyle name="Style 126 2 5" xfId="21385"/>
    <cellStyle name="Style 126 2 6" xfId="21386"/>
    <cellStyle name="Style 126 3" xfId="21387"/>
    <cellStyle name="Style 126 3 2" xfId="21388"/>
    <cellStyle name="Style 126 3 3" xfId="21389"/>
    <cellStyle name="Style 126 3 4" xfId="21390"/>
    <cellStyle name="Style 126 3 5" xfId="21391"/>
    <cellStyle name="Style 126 3 6" xfId="21392"/>
    <cellStyle name="Style 126 4" xfId="21393"/>
    <cellStyle name="Style 126 5" xfId="21394"/>
    <cellStyle name="Style 126 6" xfId="21395"/>
    <cellStyle name="Style 126 7" xfId="21396"/>
    <cellStyle name="Style 126 8" xfId="21397"/>
    <cellStyle name="Style 127" xfId="21398"/>
    <cellStyle name="Style 127 2" xfId="21399"/>
    <cellStyle name="Style 127 2 2" xfId="21400"/>
    <cellStyle name="Style 127 2 3" xfId="21401"/>
    <cellStyle name="Style 127 2 4" xfId="21402"/>
    <cellStyle name="Style 127 2 5" xfId="21403"/>
    <cellStyle name="Style 127 2 6" xfId="21404"/>
    <cellStyle name="Style 127 3" xfId="21405"/>
    <cellStyle name="Style 127 4" xfId="21406"/>
    <cellStyle name="Style 127 5" xfId="21407"/>
    <cellStyle name="Style 127 6" xfId="21408"/>
    <cellStyle name="Style 127 7" xfId="21409"/>
    <cellStyle name="Style 128" xfId="21410"/>
    <cellStyle name="Style 128 2" xfId="21411"/>
    <cellStyle name="Style 128 2 2" xfId="21412"/>
    <cellStyle name="Style 128 2 3" xfId="21413"/>
    <cellStyle name="Style 128 2 4" xfId="21414"/>
    <cellStyle name="Style 128 2 5" xfId="21415"/>
    <cellStyle name="Style 128 2 6" xfId="21416"/>
    <cellStyle name="Style 128 3" xfId="21417"/>
    <cellStyle name="Style 128 4" xfId="21418"/>
    <cellStyle name="Style 128 5" xfId="21419"/>
    <cellStyle name="Style 128 6" xfId="21420"/>
    <cellStyle name="Style 128 7" xfId="21421"/>
    <cellStyle name="Style 129" xfId="21422"/>
    <cellStyle name="Style 129 2" xfId="21423"/>
    <cellStyle name="Style 129 2 2" xfId="21424"/>
    <cellStyle name="Style 129 2 3" xfId="21425"/>
    <cellStyle name="Style 129 2 4" xfId="21426"/>
    <cellStyle name="Style 129 2 5" xfId="21427"/>
    <cellStyle name="Style 129 2 6" xfId="21428"/>
    <cellStyle name="Style 129 3" xfId="21429"/>
    <cellStyle name="Style 129 4" xfId="21430"/>
    <cellStyle name="Style 129 5" xfId="21431"/>
    <cellStyle name="Style 129 6" xfId="21432"/>
    <cellStyle name="Style 129 7" xfId="21433"/>
    <cellStyle name="Style 130" xfId="21434"/>
    <cellStyle name="Style 130 2" xfId="21435"/>
    <cellStyle name="Style 130 2 2" xfId="21436"/>
    <cellStyle name="Style 130 2 3" xfId="21437"/>
    <cellStyle name="Style 130 2 4" xfId="21438"/>
    <cellStyle name="Style 130 2 5" xfId="21439"/>
    <cellStyle name="Style 130 2 6" xfId="21440"/>
    <cellStyle name="Style 130 3" xfId="21441"/>
    <cellStyle name="Style 130 3 2" xfId="21442"/>
    <cellStyle name="Style 130 3 3" xfId="21443"/>
    <cellStyle name="Style 130 3 4" xfId="21444"/>
    <cellStyle name="Style 130 3 5" xfId="21445"/>
    <cellStyle name="Style 130 3 6" xfId="21446"/>
    <cellStyle name="Style 130 4" xfId="21447"/>
    <cellStyle name="Style 130 5" xfId="21448"/>
    <cellStyle name="Style 130 6" xfId="21449"/>
    <cellStyle name="Style 130 7" xfId="21450"/>
    <cellStyle name="Style 130 8" xfId="21451"/>
    <cellStyle name="Style 131" xfId="21452"/>
    <cellStyle name="Style 131 2" xfId="21453"/>
    <cellStyle name="Style 131 2 2" xfId="21454"/>
    <cellStyle name="Style 131 2 3" xfId="21455"/>
    <cellStyle name="Style 131 2 4" xfId="21456"/>
    <cellStyle name="Style 131 2 5" xfId="21457"/>
    <cellStyle name="Style 131 2 6" xfId="21458"/>
    <cellStyle name="Style 131 3" xfId="21459"/>
    <cellStyle name="Style 131 4" xfId="21460"/>
    <cellStyle name="Style 131 5" xfId="21461"/>
    <cellStyle name="Style 131 6" xfId="21462"/>
    <cellStyle name="Style 131 7" xfId="21463"/>
    <cellStyle name="Style 132" xfId="21464"/>
    <cellStyle name="Style 132 2" xfId="21465"/>
    <cellStyle name="Style 132 2 2" xfId="21466"/>
    <cellStyle name="Style 132 2 3" xfId="21467"/>
    <cellStyle name="Style 132 2 4" xfId="21468"/>
    <cellStyle name="Style 132 2 5" xfId="21469"/>
    <cellStyle name="Style 132 2 6" xfId="21470"/>
    <cellStyle name="Style 132 3" xfId="21471"/>
    <cellStyle name="Style 132 4" xfId="21472"/>
    <cellStyle name="Style 132 5" xfId="21473"/>
    <cellStyle name="Style 132 6" xfId="21474"/>
    <cellStyle name="Style 132 7" xfId="21475"/>
    <cellStyle name="Style 137" xfId="21476"/>
    <cellStyle name="Style 137 2" xfId="21477"/>
    <cellStyle name="Style 137 2 2" xfId="21478"/>
    <cellStyle name="Style 137 2 3" xfId="21479"/>
    <cellStyle name="Style 137 2 4" xfId="21480"/>
    <cellStyle name="Style 137 2 5" xfId="21481"/>
    <cellStyle name="Style 137 2 6" xfId="21482"/>
    <cellStyle name="Style 137 3" xfId="21483"/>
    <cellStyle name="Style 137 3 2" xfId="21484"/>
    <cellStyle name="Style 137 3 3" xfId="21485"/>
    <cellStyle name="Style 137 3 4" xfId="21486"/>
    <cellStyle name="Style 137 3 5" xfId="21487"/>
    <cellStyle name="Style 137 3 6" xfId="21488"/>
    <cellStyle name="Style 137 4" xfId="21489"/>
    <cellStyle name="Style 137 5" xfId="21490"/>
    <cellStyle name="Style 137 6" xfId="21491"/>
    <cellStyle name="Style 137 7" xfId="21492"/>
    <cellStyle name="Style 137 8" xfId="21493"/>
    <cellStyle name="Style 138" xfId="21494"/>
    <cellStyle name="Style 138 2" xfId="21495"/>
    <cellStyle name="Style 138 2 2" xfId="21496"/>
    <cellStyle name="Style 138 2 3" xfId="21497"/>
    <cellStyle name="Style 138 2 4" xfId="21498"/>
    <cellStyle name="Style 138 2 5" xfId="21499"/>
    <cellStyle name="Style 138 2 6" xfId="21500"/>
    <cellStyle name="Style 138 3" xfId="21501"/>
    <cellStyle name="Style 138 4" xfId="21502"/>
    <cellStyle name="Style 138 5" xfId="21503"/>
    <cellStyle name="Style 138 6" xfId="21504"/>
    <cellStyle name="Style 138 7" xfId="21505"/>
    <cellStyle name="Style 139" xfId="21506"/>
    <cellStyle name="Style 139 2" xfId="21507"/>
    <cellStyle name="Style 139 2 2" xfId="21508"/>
    <cellStyle name="Style 139 2 3" xfId="21509"/>
    <cellStyle name="Style 139 2 4" xfId="21510"/>
    <cellStyle name="Style 139 2 5" xfId="21511"/>
    <cellStyle name="Style 139 2 6" xfId="21512"/>
    <cellStyle name="Style 139 3" xfId="21513"/>
    <cellStyle name="Style 139 4" xfId="21514"/>
    <cellStyle name="Style 139 5" xfId="21515"/>
    <cellStyle name="Style 139 6" xfId="21516"/>
    <cellStyle name="Style 139 7" xfId="21517"/>
    <cellStyle name="Style 140" xfId="21518"/>
    <cellStyle name="Style 140 2" xfId="21519"/>
    <cellStyle name="Style 140 2 2" xfId="21520"/>
    <cellStyle name="Style 140 2 3" xfId="21521"/>
    <cellStyle name="Style 140 2 4" xfId="21522"/>
    <cellStyle name="Style 140 2 5" xfId="21523"/>
    <cellStyle name="Style 140 2 6" xfId="21524"/>
    <cellStyle name="Style 140 3" xfId="21525"/>
    <cellStyle name="Style 140 4" xfId="21526"/>
    <cellStyle name="Style 140 5" xfId="21527"/>
    <cellStyle name="Style 140 6" xfId="21528"/>
    <cellStyle name="Style 140 7" xfId="21529"/>
    <cellStyle name="Style 141" xfId="21530"/>
    <cellStyle name="Style 141 2" xfId="21531"/>
    <cellStyle name="Style 141 2 2" xfId="21532"/>
    <cellStyle name="Style 141 2 3" xfId="21533"/>
    <cellStyle name="Style 141 2 4" xfId="21534"/>
    <cellStyle name="Style 141 2 5" xfId="21535"/>
    <cellStyle name="Style 141 2 6" xfId="21536"/>
    <cellStyle name="Style 141 3" xfId="21537"/>
    <cellStyle name="Style 141 3 2" xfId="21538"/>
    <cellStyle name="Style 141 3 3" xfId="21539"/>
    <cellStyle name="Style 141 3 4" xfId="21540"/>
    <cellStyle name="Style 141 3 5" xfId="21541"/>
    <cellStyle name="Style 141 3 6" xfId="21542"/>
    <cellStyle name="Style 141 4" xfId="21543"/>
    <cellStyle name="Style 141 5" xfId="21544"/>
    <cellStyle name="Style 141 6" xfId="21545"/>
    <cellStyle name="Style 141 7" xfId="21546"/>
    <cellStyle name="Style 141 8" xfId="21547"/>
    <cellStyle name="Style 142" xfId="21548"/>
    <cellStyle name="Style 142 2" xfId="21549"/>
    <cellStyle name="Style 142 2 2" xfId="21550"/>
    <cellStyle name="Style 142 2 3" xfId="21551"/>
    <cellStyle name="Style 142 2 4" xfId="21552"/>
    <cellStyle name="Style 142 2 5" xfId="21553"/>
    <cellStyle name="Style 142 2 6" xfId="21554"/>
    <cellStyle name="Style 142 3" xfId="21555"/>
    <cellStyle name="Style 142 4" xfId="21556"/>
    <cellStyle name="Style 142 5" xfId="21557"/>
    <cellStyle name="Style 142 6" xfId="21558"/>
    <cellStyle name="Style 142 7" xfId="21559"/>
    <cellStyle name="Style 143" xfId="21560"/>
    <cellStyle name="Style 143 2" xfId="21561"/>
    <cellStyle name="Style 143 2 2" xfId="21562"/>
    <cellStyle name="Style 143 2 3" xfId="21563"/>
    <cellStyle name="Style 143 2 4" xfId="21564"/>
    <cellStyle name="Style 143 2 5" xfId="21565"/>
    <cellStyle name="Style 143 2 6" xfId="21566"/>
    <cellStyle name="Style 143 3" xfId="21567"/>
    <cellStyle name="Style 143 4" xfId="21568"/>
    <cellStyle name="Style 143 5" xfId="21569"/>
    <cellStyle name="Style 143 6" xfId="21570"/>
    <cellStyle name="Style 143 7" xfId="21571"/>
    <cellStyle name="Style 148" xfId="21572"/>
    <cellStyle name="Style 148 2" xfId="21573"/>
    <cellStyle name="Style 148 2 2" xfId="21574"/>
    <cellStyle name="Style 148 2 3" xfId="21575"/>
    <cellStyle name="Style 148 2 4" xfId="21576"/>
    <cellStyle name="Style 148 2 5" xfId="21577"/>
    <cellStyle name="Style 148 2 6" xfId="21578"/>
    <cellStyle name="Style 148 3" xfId="21579"/>
    <cellStyle name="Style 148 3 2" xfId="21580"/>
    <cellStyle name="Style 148 3 3" xfId="21581"/>
    <cellStyle name="Style 148 3 4" xfId="21582"/>
    <cellStyle name="Style 148 3 5" xfId="21583"/>
    <cellStyle name="Style 148 3 6" xfId="21584"/>
    <cellStyle name="Style 148 4" xfId="21585"/>
    <cellStyle name="Style 148 5" xfId="21586"/>
    <cellStyle name="Style 148 6" xfId="21587"/>
    <cellStyle name="Style 148 7" xfId="21588"/>
    <cellStyle name="Style 148 8" xfId="21589"/>
    <cellStyle name="Style 149" xfId="21590"/>
    <cellStyle name="Style 149 2" xfId="21591"/>
    <cellStyle name="Style 149 2 2" xfId="21592"/>
    <cellStyle name="Style 149 2 3" xfId="21593"/>
    <cellStyle name="Style 149 2 4" xfId="21594"/>
    <cellStyle name="Style 149 2 5" xfId="21595"/>
    <cellStyle name="Style 149 2 6" xfId="21596"/>
    <cellStyle name="Style 149 3" xfId="21597"/>
    <cellStyle name="Style 149 4" xfId="21598"/>
    <cellStyle name="Style 149 5" xfId="21599"/>
    <cellStyle name="Style 149 6" xfId="21600"/>
    <cellStyle name="Style 149 7" xfId="21601"/>
    <cellStyle name="Style 150" xfId="21602"/>
    <cellStyle name="Style 150 2" xfId="21603"/>
    <cellStyle name="Style 150 2 2" xfId="21604"/>
    <cellStyle name="Style 150 2 3" xfId="21605"/>
    <cellStyle name="Style 150 2 4" xfId="21606"/>
    <cellStyle name="Style 150 2 5" xfId="21607"/>
    <cellStyle name="Style 150 2 6" xfId="21608"/>
    <cellStyle name="Style 150 3" xfId="21609"/>
    <cellStyle name="Style 150 4" xfId="21610"/>
    <cellStyle name="Style 150 5" xfId="21611"/>
    <cellStyle name="Style 150 6" xfId="21612"/>
    <cellStyle name="Style 150 7" xfId="21613"/>
    <cellStyle name="Style 151" xfId="21614"/>
    <cellStyle name="Style 151 2" xfId="21615"/>
    <cellStyle name="Style 151 2 2" xfId="21616"/>
    <cellStyle name="Style 151 2 3" xfId="21617"/>
    <cellStyle name="Style 151 2 4" xfId="21618"/>
    <cellStyle name="Style 151 2 5" xfId="21619"/>
    <cellStyle name="Style 151 2 6" xfId="21620"/>
    <cellStyle name="Style 151 3" xfId="21621"/>
    <cellStyle name="Style 151 4" xfId="21622"/>
    <cellStyle name="Style 151 5" xfId="21623"/>
    <cellStyle name="Style 151 6" xfId="21624"/>
    <cellStyle name="Style 151 7" xfId="21625"/>
    <cellStyle name="Style 152" xfId="21626"/>
    <cellStyle name="Style 152 2" xfId="21627"/>
    <cellStyle name="Style 152 2 2" xfId="21628"/>
    <cellStyle name="Style 152 2 3" xfId="21629"/>
    <cellStyle name="Style 152 2 4" xfId="21630"/>
    <cellStyle name="Style 152 2 5" xfId="21631"/>
    <cellStyle name="Style 152 2 6" xfId="21632"/>
    <cellStyle name="Style 152 3" xfId="21633"/>
    <cellStyle name="Style 152 3 2" xfId="21634"/>
    <cellStyle name="Style 152 3 3" xfId="21635"/>
    <cellStyle name="Style 152 3 4" xfId="21636"/>
    <cellStyle name="Style 152 3 5" xfId="21637"/>
    <cellStyle name="Style 152 3 6" xfId="21638"/>
    <cellStyle name="Style 152 4" xfId="21639"/>
    <cellStyle name="Style 152 5" xfId="21640"/>
    <cellStyle name="Style 152 6" xfId="21641"/>
    <cellStyle name="Style 152 7" xfId="21642"/>
    <cellStyle name="Style 152 8" xfId="21643"/>
    <cellStyle name="Style 153" xfId="21644"/>
    <cellStyle name="Style 153 2" xfId="21645"/>
    <cellStyle name="Style 153 2 2" xfId="21646"/>
    <cellStyle name="Style 153 2 3" xfId="21647"/>
    <cellStyle name="Style 153 2 4" xfId="21648"/>
    <cellStyle name="Style 153 2 5" xfId="21649"/>
    <cellStyle name="Style 153 2 6" xfId="21650"/>
    <cellStyle name="Style 153 3" xfId="21651"/>
    <cellStyle name="Style 153 4" xfId="21652"/>
    <cellStyle name="Style 153 5" xfId="21653"/>
    <cellStyle name="Style 153 6" xfId="21654"/>
    <cellStyle name="Style 153 7" xfId="21655"/>
    <cellStyle name="Style 154" xfId="21656"/>
    <cellStyle name="Style 154 2" xfId="21657"/>
    <cellStyle name="Style 154 2 2" xfId="21658"/>
    <cellStyle name="Style 154 2 3" xfId="21659"/>
    <cellStyle name="Style 154 2 4" xfId="21660"/>
    <cellStyle name="Style 154 2 5" xfId="21661"/>
    <cellStyle name="Style 154 2 6" xfId="21662"/>
    <cellStyle name="Style 154 3" xfId="21663"/>
    <cellStyle name="Style 154 4" xfId="21664"/>
    <cellStyle name="Style 154 5" xfId="21665"/>
    <cellStyle name="Style 154 6" xfId="21666"/>
    <cellStyle name="Style 154 7" xfId="21667"/>
    <cellStyle name="Style 159" xfId="21668"/>
    <cellStyle name="Style 159 2" xfId="21669"/>
    <cellStyle name="Style 159 2 2" xfId="21670"/>
    <cellStyle name="Style 159 2 3" xfId="21671"/>
    <cellStyle name="Style 159 2 4" xfId="21672"/>
    <cellStyle name="Style 159 2 5" xfId="21673"/>
    <cellStyle name="Style 159 2 6" xfId="21674"/>
    <cellStyle name="Style 159 3" xfId="21675"/>
    <cellStyle name="Style 159 3 2" xfId="21676"/>
    <cellStyle name="Style 159 3 3" xfId="21677"/>
    <cellStyle name="Style 159 3 4" xfId="21678"/>
    <cellStyle name="Style 159 3 5" xfId="21679"/>
    <cellStyle name="Style 159 3 6" xfId="21680"/>
    <cellStyle name="Style 159 4" xfId="21681"/>
    <cellStyle name="Style 159 5" xfId="21682"/>
    <cellStyle name="Style 159 6" xfId="21683"/>
    <cellStyle name="Style 159 7" xfId="21684"/>
    <cellStyle name="Style 159 8" xfId="21685"/>
    <cellStyle name="Style 160" xfId="21686"/>
    <cellStyle name="Style 160 2" xfId="21687"/>
    <cellStyle name="Style 160 2 2" xfId="21688"/>
    <cellStyle name="Style 160 2 3" xfId="21689"/>
    <cellStyle name="Style 160 2 4" xfId="21690"/>
    <cellStyle name="Style 160 2 5" xfId="21691"/>
    <cellStyle name="Style 160 2 6" xfId="21692"/>
    <cellStyle name="Style 160 3" xfId="21693"/>
    <cellStyle name="Style 160 4" xfId="21694"/>
    <cellStyle name="Style 160 5" xfId="21695"/>
    <cellStyle name="Style 160 6" xfId="21696"/>
    <cellStyle name="Style 160 7" xfId="21697"/>
    <cellStyle name="Style 161" xfId="21698"/>
    <cellStyle name="Style 161 2" xfId="21699"/>
    <cellStyle name="Style 161 2 2" xfId="21700"/>
    <cellStyle name="Style 161 2 3" xfId="21701"/>
    <cellStyle name="Style 161 2 4" xfId="21702"/>
    <cellStyle name="Style 161 2 5" xfId="21703"/>
    <cellStyle name="Style 161 2 6" xfId="21704"/>
    <cellStyle name="Style 161 3" xfId="21705"/>
    <cellStyle name="Style 161 4" xfId="21706"/>
    <cellStyle name="Style 161 5" xfId="21707"/>
    <cellStyle name="Style 161 6" xfId="21708"/>
    <cellStyle name="Style 161 7" xfId="21709"/>
    <cellStyle name="Style 162" xfId="21710"/>
    <cellStyle name="Style 162 2" xfId="21711"/>
    <cellStyle name="Style 162 2 2" xfId="21712"/>
    <cellStyle name="Style 162 2 3" xfId="21713"/>
    <cellStyle name="Style 162 2 4" xfId="21714"/>
    <cellStyle name="Style 162 2 5" xfId="21715"/>
    <cellStyle name="Style 162 2 6" xfId="21716"/>
    <cellStyle name="Style 162 3" xfId="21717"/>
    <cellStyle name="Style 162 4" xfId="21718"/>
    <cellStyle name="Style 162 5" xfId="21719"/>
    <cellStyle name="Style 162 6" xfId="21720"/>
    <cellStyle name="Style 162 7" xfId="21721"/>
    <cellStyle name="Style 163" xfId="21722"/>
    <cellStyle name="Style 163 2" xfId="21723"/>
    <cellStyle name="Style 163 2 2" xfId="21724"/>
    <cellStyle name="Style 163 2 3" xfId="21725"/>
    <cellStyle name="Style 163 2 4" xfId="21726"/>
    <cellStyle name="Style 163 2 5" xfId="21727"/>
    <cellStyle name="Style 163 2 6" xfId="21728"/>
    <cellStyle name="Style 163 3" xfId="21729"/>
    <cellStyle name="Style 163 3 2" xfId="21730"/>
    <cellStyle name="Style 163 3 3" xfId="21731"/>
    <cellStyle name="Style 163 3 4" xfId="21732"/>
    <cellStyle name="Style 163 3 5" xfId="21733"/>
    <cellStyle name="Style 163 3 6" xfId="21734"/>
    <cellStyle name="Style 163 4" xfId="21735"/>
    <cellStyle name="Style 163 5" xfId="21736"/>
    <cellStyle name="Style 163 6" xfId="21737"/>
    <cellStyle name="Style 163 7" xfId="21738"/>
    <cellStyle name="Style 163 8" xfId="21739"/>
    <cellStyle name="Style 164" xfId="21740"/>
    <cellStyle name="Style 164 2" xfId="21741"/>
    <cellStyle name="Style 164 2 2" xfId="21742"/>
    <cellStyle name="Style 164 2 3" xfId="21743"/>
    <cellStyle name="Style 164 2 4" xfId="21744"/>
    <cellStyle name="Style 164 2 5" xfId="21745"/>
    <cellStyle name="Style 164 2 6" xfId="21746"/>
    <cellStyle name="Style 164 3" xfId="21747"/>
    <cellStyle name="Style 164 4" xfId="21748"/>
    <cellStyle name="Style 164 5" xfId="21749"/>
    <cellStyle name="Style 164 6" xfId="21750"/>
    <cellStyle name="Style 164 7" xfId="21751"/>
    <cellStyle name="Style 165" xfId="21752"/>
    <cellStyle name="Style 165 2" xfId="21753"/>
    <cellStyle name="Style 165 2 2" xfId="21754"/>
    <cellStyle name="Style 165 2 3" xfId="21755"/>
    <cellStyle name="Style 165 2 4" xfId="21756"/>
    <cellStyle name="Style 165 2 5" xfId="21757"/>
    <cellStyle name="Style 165 2 6" xfId="21758"/>
    <cellStyle name="Style 165 3" xfId="21759"/>
    <cellStyle name="Style 165 4" xfId="21760"/>
    <cellStyle name="Style 165 5" xfId="21761"/>
    <cellStyle name="Style 165 6" xfId="21762"/>
    <cellStyle name="Style 165 7" xfId="21763"/>
    <cellStyle name="Style 21" xfId="21764"/>
    <cellStyle name="Style 21 10" xfId="21765"/>
    <cellStyle name="Style 21 10 2" xfId="21766"/>
    <cellStyle name="Style 21 10 3" xfId="21767"/>
    <cellStyle name="Style 21 11" xfId="21768"/>
    <cellStyle name="Style 21 12" xfId="21769"/>
    <cellStyle name="Style 21 13" xfId="21770"/>
    <cellStyle name="Style 21 14" xfId="21771"/>
    <cellStyle name="Style 21 15" xfId="21772"/>
    <cellStyle name="Style 21 16" xfId="21773"/>
    <cellStyle name="Style 21 2" xfId="21774"/>
    <cellStyle name="Style 21 2 10" xfId="21775"/>
    <cellStyle name="Style 21 2 11" xfId="21776"/>
    <cellStyle name="Style 21 2 12" xfId="21777"/>
    <cellStyle name="Style 21 2 13" xfId="21778"/>
    <cellStyle name="Style 21 2 14" xfId="21779"/>
    <cellStyle name="Style 21 2 15" xfId="21780"/>
    <cellStyle name="Style 21 2 2" xfId="21781"/>
    <cellStyle name="Style 21 2 2 2" xfId="21782"/>
    <cellStyle name="Style 21 2 2 2 2" xfId="21783"/>
    <cellStyle name="Style 21 2 2 2 3" xfId="21784"/>
    <cellStyle name="Style 21 2 2 3" xfId="21785"/>
    <cellStyle name="Style 21 2 2 3 2" xfId="21786"/>
    <cellStyle name="Style 21 2 2 3 3" xfId="21787"/>
    <cellStyle name="Style 21 2 2 4" xfId="21788"/>
    <cellStyle name="Style 21 2 2 5" xfId="21789"/>
    <cellStyle name="Style 21 2 2 6" xfId="21790"/>
    <cellStyle name="Style 21 2 2 7" xfId="21791"/>
    <cellStyle name="Style 21 2 2 8" xfId="21792"/>
    <cellStyle name="Style 21 2 2 9" xfId="21793"/>
    <cellStyle name="Style 21 2 3" xfId="21794"/>
    <cellStyle name="Style 21 2 3 2" xfId="21795"/>
    <cellStyle name="Style 21 2 3 2 2" xfId="21796"/>
    <cellStyle name="Style 21 2 3 2 3" xfId="21797"/>
    <cellStyle name="Style 21 2 3 3" xfId="21798"/>
    <cellStyle name="Style 21 2 3 3 2" xfId="21799"/>
    <cellStyle name="Style 21 2 3 3 3" xfId="21800"/>
    <cellStyle name="Style 21 2 3 4" xfId="21801"/>
    <cellStyle name="Style 21 2 3 5" xfId="21802"/>
    <cellStyle name="Style 21 2 3 6" xfId="21803"/>
    <cellStyle name="Style 21 2 3 7" xfId="21804"/>
    <cellStyle name="Style 21 2 3 8" xfId="21805"/>
    <cellStyle name="Style 21 2 4" xfId="21806"/>
    <cellStyle name="Style 21 2 4 2" xfId="21807"/>
    <cellStyle name="Style 21 2 4 2 2" xfId="21808"/>
    <cellStyle name="Style 21 2 4 2 3" xfId="21809"/>
    <cellStyle name="Style 21 2 4 3" xfId="21810"/>
    <cellStyle name="Style 21 2 4 3 2" xfId="21811"/>
    <cellStyle name="Style 21 2 4 3 3" xfId="21812"/>
    <cellStyle name="Style 21 2 4 4" xfId="21813"/>
    <cellStyle name="Style 21 2 4 5" xfId="21814"/>
    <cellStyle name="Style 21 2 5" xfId="21815"/>
    <cellStyle name="Style 21 2 5 2" xfId="21816"/>
    <cellStyle name="Style 21 2 5 2 2" xfId="21817"/>
    <cellStyle name="Style 21 2 5 2 3" xfId="21818"/>
    <cellStyle name="Style 21 2 5 3" xfId="21819"/>
    <cellStyle name="Style 21 2 5 3 2" xfId="21820"/>
    <cellStyle name="Style 21 2 5 3 3" xfId="21821"/>
    <cellStyle name="Style 21 2 5 4" xfId="21822"/>
    <cellStyle name="Style 21 2 5 4 2" xfId="21823"/>
    <cellStyle name="Style 21 2 5 4 3" xfId="21824"/>
    <cellStyle name="Style 21 2 5 5" xfId="21825"/>
    <cellStyle name="Style 21 2 5 6" xfId="21826"/>
    <cellStyle name="Style 21 2 6" xfId="21827"/>
    <cellStyle name="Style 21 2 6 2" xfId="21828"/>
    <cellStyle name="Style 21 2 6 2 2" xfId="21829"/>
    <cellStyle name="Style 21 2 6 2 3" xfId="21830"/>
    <cellStyle name="Style 21 2 6 3" xfId="21831"/>
    <cellStyle name="Style 21 2 6 3 2" xfId="21832"/>
    <cellStyle name="Style 21 2 6 3 3" xfId="21833"/>
    <cellStyle name="Style 21 2 6 4" xfId="21834"/>
    <cellStyle name="Style 21 2 6 5" xfId="21835"/>
    <cellStyle name="Style 21 2 7" xfId="21836"/>
    <cellStyle name="Style 21 2 7 2" xfId="21837"/>
    <cellStyle name="Style 21 2 7 3" xfId="21838"/>
    <cellStyle name="Style 21 2 8" xfId="21839"/>
    <cellStyle name="Style 21 2 8 2" xfId="21840"/>
    <cellStyle name="Style 21 2 8 3" xfId="21841"/>
    <cellStyle name="Style 21 2 9" xfId="21842"/>
    <cellStyle name="Style 21 2 9 2" xfId="21843"/>
    <cellStyle name="Style 21 2 9 3" xfId="21844"/>
    <cellStyle name="Style 21 3" xfId="21845"/>
    <cellStyle name="Style 21 3 2" xfId="21846"/>
    <cellStyle name="Style 21 3 2 2" xfId="21847"/>
    <cellStyle name="Style 21 3 2 3" xfId="21848"/>
    <cellStyle name="Style 21 3 2 4" xfId="21849"/>
    <cellStyle name="Style 21 3 2 5" xfId="21850"/>
    <cellStyle name="Style 21 3 2 6" xfId="21851"/>
    <cellStyle name="Style 21 3 2 7" xfId="21852"/>
    <cellStyle name="Style 21 3 3" xfId="21853"/>
    <cellStyle name="Style 21 3 3 2" xfId="21854"/>
    <cellStyle name="Style 21 3 3 3" xfId="21855"/>
    <cellStyle name="Style 21 3 4" xfId="21856"/>
    <cellStyle name="Style 21 3 5" xfId="21857"/>
    <cellStyle name="Style 21 3 6" xfId="21858"/>
    <cellStyle name="Style 21 3 7" xfId="21859"/>
    <cellStyle name="Style 21 3 8" xfId="21860"/>
    <cellStyle name="Style 21 3 9" xfId="21861"/>
    <cellStyle name="Style 21 4" xfId="21862"/>
    <cellStyle name="Style 21 4 2" xfId="21863"/>
    <cellStyle name="Style 21 4 2 2" xfId="21864"/>
    <cellStyle name="Style 21 4 2 3" xfId="21865"/>
    <cellStyle name="Style 21 4 3" xfId="21866"/>
    <cellStyle name="Style 21 4 3 2" xfId="21867"/>
    <cellStyle name="Style 21 4 3 3" xfId="21868"/>
    <cellStyle name="Style 21 4 4" xfId="21869"/>
    <cellStyle name="Style 21 4 5" xfId="21870"/>
    <cellStyle name="Style 21 4 6" xfId="21871"/>
    <cellStyle name="Style 21 4 7" xfId="21872"/>
    <cellStyle name="Style 21 4 8" xfId="21873"/>
    <cellStyle name="Style 21 5" xfId="21874"/>
    <cellStyle name="Style 21 5 2" xfId="21875"/>
    <cellStyle name="Style 21 5 2 2" xfId="21876"/>
    <cellStyle name="Style 21 5 2 3" xfId="21877"/>
    <cellStyle name="Style 21 5 3" xfId="21878"/>
    <cellStyle name="Style 21 5 3 2" xfId="21879"/>
    <cellStyle name="Style 21 5 3 3" xfId="21880"/>
    <cellStyle name="Style 21 5 4" xfId="21881"/>
    <cellStyle name="Style 21 5 5" xfId="21882"/>
    <cellStyle name="Style 21 5 6" xfId="21883"/>
    <cellStyle name="Style 21 5 7" xfId="21884"/>
    <cellStyle name="Style 21 5 8" xfId="21885"/>
    <cellStyle name="Style 21 6" xfId="21886"/>
    <cellStyle name="Style 21 6 2" xfId="21887"/>
    <cellStyle name="Style 21 6 2 2" xfId="21888"/>
    <cellStyle name="Style 21 6 2 3" xfId="21889"/>
    <cellStyle name="Style 21 6 3" xfId="21890"/>
    <cellStyle name="Style 21 6 3 2" xfId="21891"/>
    <cellStyle name="Style 21 6 3 3" xfId="21892"/>
    <cellStyle name="Style 21 6 4" xfId="21893"/>
    <cellStyle name="Style 21 6 4 2" xfId="21894"/>
    <cellStyle name="Style 21 6 4 3" xfId="21895"/>
    <cellStyle name="Style 21 6 5" xfId="21896"/>
    <cellStyle name="Style 21 6 6" xfId="21897"/>
    <cellStyle name="Style 21 7" xfId="21898"/>
    <cellStyle name="Style 21 7 2" xfId="21899"/>
    <cellStyle name="Style 21 7 2 2" xfId="21900"/>
    <cellStyle name="Style 21 7 2 3" xfId="21901"/>
    <cellStyle name="Style 21 7 3" xfId="21902"/>
    <cellStyle name="Style 21 7 3 2" xfId="21903"/>
    <cellStyle name="Style 21 7 3 3" xfId="21904"/>
    <cellStyle name="Style 21 7 4" xfId="21905"/>
    <cellStyle name="Style 21 7 5" xfId="21906"/>
    <cellStyle name="Style 21 8" xfId="21907"/>
    <cellStyle name="Style 21 8 2" xfId="21908"/>
    <cellStyle name="Style 21 8 3" xfId="21909"/>
    <cellStyle name="Style 21 9" xfId="21910"/>
    <cellStyle name="Style 21 9 2" xfId="21911"/>
    <cellStyle name="Style 21 9 3" xfId="21912"/>
    <cellStyle name="Style 22" xfId="21913"/>
    <cellStyle name="Style 22 10" xfId="21914"/>
    <cellStyle name="Style 22 11" xfId="21915"/>
    <cellStyle name="Style 22 12" xfId="21916"/>
    <cellStyle name="Style 22 13" xfId="21917"/>
    <cellStyle name="Style 22 14" xfId="21918"/>
    <cellStyle name="Style 22 15" xfId="21919"/>
    <cellStyle name="Style 22 2" xfId="21920"/>
    <cellStyle name="Style 22 2 2" xfId="21921"/>
    <cellStyle name="Style 22 2 2 2" xfId="21922"/>
    <cellStyle name="Style 22 2 2 3" xfId="21923"/>
    <cellStyle name="Style 22 2 3" xfId="21924"/>
    <cellStyle name="Style 22 2 3 2" xfId="21925"/>
    <cellStyle name="Style 22 2 3 3" xfId="21926"/>
    <cellStyle name="Style 22 2 4" xfId="21927"/>
    <cellStyle name="Style 22 2 5" xfId="21928"/>
    <cellStyle name="Style 22 2 6" xfId="21929"/>
    <cellStyle name="Style 22 2 7" xfId="21930"/>
    <cellStyle name="Style 22 2 8" xfId="21931"/>
    <cellStyle name="Style 22 2 9" xfId="21932"/>
    <cellStyle name="Style 22 3" xfId="21933"/>
    <cellStyle name="Style 22 3 2" xfId="21934"/>
    <cellStyle name="Style 22 3 2 2" xfId="21935"/>
    <cellStyle name="Style 22 3 2 3" xfId="21936"/>
    <cellStyle name="Style 22 3 3" xfId="21937"/>
    <cellStyle name="Style 22 3 3 2" xfId="21938"/>
    <cellStyle name="Style 22 3 3 3" xfId="21939"/>
    <cellStyle name="Style 22 3 4" xfId="21940"/>
    <cellStyle name="Style 22 3 5" xfId="21941"/>
    <cellStyle name="Style 22 3 6" xfId="21942"/>
    <cellStyle name="Style 22 3 7" xfId="21943"/>
    <cellStyle name="Style 22 3 8" xfId="21944"/>
    <cellStyle name="Style 22 4" xfId="21945"/>
    <cellStyle name="Style 22 4 2" xfId="21946"/>
    <cellStyle name="Style 22 4 2 2" xfId="21947"/>
    <cellStyle name="Style 22 4 2 3" xfId="21948"/>
    <cellStyle name="Style 22 4 3" xfId="21949"/>
    <cellStyle name="Style 22 4 3 2" xfId="21950"/>
    <cellStyle name="Style 22 4 3 3" xfId="21951"/>
    <cellStyle name="Style 22 4 4" xfId="21952"/>
    <cellStyle name="Style 22 4 5" xfId="21953"/>
    <cellStyle name="Style 22 5" xfId="21954"/>
    <cellStyle name="Style 22 5 2" xfId="21955"/>
    <cellStyle name="Style 22 5 2 2" xfId="21956"/>
    <cellStyle name="Style 22 5 2 3" xfId="21957"/>
    <cellStyle name="Style 22 5 3" xfId="21958"/>
    <cellStyle name="Style 22 5 3 2" xfId="21959"/>
    <cellStyle name="Style 22 5 3 3" xfId="21960"/>
    <cellStyle name="Style 22 5 4" xfId="21961"/>
    <cellStyle name="Style 22 5 4 2" xfId="21962"/>
    <cellStyle name="Style 22 5 4 3" xfId="21963"/>
    <cellStyle name="Style 22 5 5" xfId="21964"/>
    <cellStyle name="Style 22 5 6" xfId="21965"/>
    <cellStyle name="Style 22 6" xfId="21966"/>
    <cellStyle name="Style 22 6 2" xfId="21967"/>
    <cellStyle name="Style 22 6 2 2" xfId="21968"/>
    <cellStyle name="Style 22 6 2 3" xfId="21969"/>
    <cellStyle name="Style 22 6 3" xfId="21970"/>
    <cellStyle name="Style 22 6 3 2" xfId="21971"/>
    <cellStyle name="Style 22 6 3 3" xfId="21972"/>
    <cellStyle name="Style 22 6 4" xfId="21973"/>
    <cellStyle name="Style 22 6 5" xfId="21974"/>
    <cellStyle name="Style 22 7" xfId="21975"/>
    <cellStyle name="Style 22 7 2" xfId="21976"/>
    <cellStyle name="Style 22 7 3" xfId="21977"/>
    <cellStyle name="Style 22 8" xfId="21978"/>
    <cellStyle name="Style 22 8 2" xfId="21979"/>
    <cellStyle name="Style 22 8 3" xfId="21980"/>
    <cellStyle name="Style 22 9" xfId="21981"/>
    <cellStyle name="Style 22 9 2" xfId="21982"/>
    <cellStyle name="Style 22 9 3" xfId="21983"/>
    <cellStyle name="Style 23" xfId="21984"/>
    <cellStyle name="Style 23 10" xfId="21985"/>
    <cellStyle name="Style 23 11" xfId="21986"/>
    <cellStyle name="Style 23 12" xfId="21987"/>
    <cellStyle name="Style 23 13" xfId="21988"/>
    <cellStyle name="Style 23 14" xfId="21989"/>
    <cellStyle name="Style 23 15" xfId="21990"/>
    <cellStyle name="Style 23 2" xfId="21991"/>
    <cellStyle name="Style 23 2 2" xfId="21992"/>
    <cellStyle name="Style 23 2 2 2" xfId="21993"/>
    <cellStyle name="Style 23 2 2 3" xfId="21994"/>
    <cellStyle name="Style 23 2 3" xfId="21995"/>
    <cellStyle name="Style 23 2 3 2" xfId="21996"/>
    <cellStyle name="Style 23 2 3 3" xfId="21997"/>
    <cellStyle name="Style 23 2 4" xfId="21998"/>
    <cellStyle name="Style 23 2 5" xfId="21999"/>
    <cellStyle name="Style 23 2 6" xfId="22000"/>
    <cellStyle name="Style 23 2 7" xfId="22001"/>
    <cellStyle name="Style 23 2 8" xfId="22002"/>
    <cellStyle name="Style 23 2 9" xfId="22003"/>
    <cellStyle name="Style 23 3" xfId="22004"/>
    <cellStyle name="Style 23 3 2" xfId="22005"/>
    <cellStyle name="Style 23 3 2 2" xfId="22006"/>
    <cellStyle name="Style 23 3 2 3" xfId="22007"/>
    <cellStyle name="Style 23 3 3" xfId="22008"/>
    <cellStyle name="Style 23 3 3 2" xfId="22009"/>
    <cellStyle name="Style 23 3 3 3" xfId="22010"/>
    <cellStyle name="Style 23 3 4" xfId="22011"/>
    <cellStyle name="Style 23 3 5" xfId="22012"/>
    <cellStyle name="Style 23 3 6" xfId="22013"/>
    <cellStyle name="Style 23 3 7" xfId="22014"/>
    <cellStyle name="Style 23 3 8" xfId="22015"/>
    <cellStyle name="Style 23 4" xfId="22016"/>
    <cellStyle name="Style 23 4 2" xfId="22017"/>
    <cellStyle name="Style 23 4 2 2" xfId="22018"/>
    <cellStyle name="Style 23 4 2 3" xfId="22019"/>
    <cellStyle name="Style 23 4 3" xfId="22020"/>
    <cellStyle name="Style 23 4 3 2" xfId="22021"/>
    <cellStyle name="Style 23 4 3 3" xfId="22022"/>
    <cellStyle name="Style 23 4 4" xfId="22023"/>
    <cellStyle name="Style 23 4 5" xfId="22024"/>
    <cellStyle name="Style 23 5" xfId="22025"/>
    <cellStyle name="Style 23 5 2" xfId="22026"/>
    <cellStyle name="Style 23 5 2 2" xfId="22027"/>
    <cellStyle name="Style 23 5 2 3" xfId="22028"/>
    <cellStyle name="Style 23 5 3" xfId="22029"/>
    <cellStyle name="Style 23 5 3 2" xfId="22030"/>
    <cellStyle name="Style 23 5 3 3" xfId="22031"/>
    <cellStyle name="Style 23 5 4" xfId="22032"/>
    <cellStyle name="Style 23 5 4 2" xfId="22033"/>
    <cellStyle name="Style 23 5 4 3" xfId="22034"/>
    <cellStyle name="Style 23 5 5" xfId="22035"/>
    <cellStyle name="Style 23 5 6" xfId="22036"/>
    <cellStyle name="Style 23 6" xfId="22037"/>
    <cellStyle name="Style 23 6 2" xfId="22038"/>
    <cellStyle name="Style 23 6 2 2" xfId="22039"/>
    <cellStyle name="Style 23 6 2 3" xfId="22040"/>
    <cellStyle name="Style 23 6 3" xfId="22041"/>
    <cellStyle name="Style 23 6 3 2" xfId="22042"/>
    <cellStyle name="Style 23 6 3 3" xfId="22043"/>
    <cellStyle name="Style 23 6 4" xfId="22044"/>
    <cellStyle name="Style 23 6 5" xfId="22045"/>
    <cellStyle name="Style 23 7" xfId="22046"/>
    <cellStyle name="Style 23 7 2" xfId="22047"/>
    <cellStyle name="Style 23 7 3" xfId="22048"/>
    <cellStyle name="Style 23 8" xfId="22049"/>
    <cellStyle name="Style 23 8 2" xfId="22050"/>
    <cellStyle name="Style 23 8 3" xfId="22051"/>
    <cellStyle name="Style 23 9" xfId="22052"/>
    <cellStyle name="Style 23 9 2" xfId="22053"/>
    <cellStyle name="Style 23 9 3" xfId="22054"/>
    <cellStyle name="Style 24" xfId="22055"/>
    <cellStyle name="Style 24 10" xfId="22056"/>
    <cellStyle name="Style 24 11" xfId="22057"/>
    <cellStyle name="Style 24 12" xfId="22058"/>
    <cellStyle name="Style 24 13" xfId="22059"/>
    <cellStyle name="Style 24 14" xfId="22060"/>
    <cellStyle name="Style 24 15" xfId="22061"/>
    <cellStyle name="Style 24 2" xfId="22062"/>
    <cellStyle name="Style 24 2 2" xfId="22063"/>
    <cellStyle name="Style 24 2 2 2" xfId="22064"/>
    <cellStyle name="Style 24 2 2 3" xfId="22065"/>
    <cellStyle name="Style 24 2 3" xfId="22066"/>
    <cellStyle name="Style 24 2 3 2" xfId="22067"/>
    <cellStyle name="Style 24 2 3 3" xfId="22068"/>
    <cellStyle name="Style 24 2 4" xfId="22069"/>
    <cellStyle name="Style 24 2 5" xfId="22070"/>
    <cellStyle name="Style 24 2 6" xfId="22071"/>
    <cellStyle name="Style 24 2 7" xfId="22072"/>
    <cellStyle name="Style 24 2 8" xfId="22073"/>
    <cellStyle name="Style 24 2 9" xfId="22074"/>
    <cellStyle name="Style 24 3" xfId="22075"/>
    <cellStyle name="Style 24 3 2" xfId="22076"/>
    <cellStyle name="Style 24 3 2 2" xfId="22077"/>
    <cellStyle name="Style 24 3 2 3" xfId="22078"/>
    <cellStyle name="Style 24 3 3" xfId="22079"/>
    <cellStyle name="Style 24 3 3 2" xfId="22080"/>
    <cellStyle name="Style 24 3 3 3" xfId="22081"/>
    <cellStyle name="Style 24 3 4" xfId="22082"/>
    <cellStyle name="Style 24 3 5" xfId="22083"/>
    <cellStyle name="Style 24 3 6" xfId="22084"/>
    <cellStyle name="Style 24 3 7" xfId="22085"/>
    <cellStyle name="Style 24 3 8" xfId="22086"/>
    <cellStyle name="Style 24 4" xfId="22087"/>
    <cellStyle name="Style 24 4 2" xfId="22088"/>
    <cellStyle name="Style 24 4 2 2" xfId="22089"/>
    <cellStyle name="Style 24 4 2 3" xfId="22090"/>
    <cellStyle name="Style 24 4 3" xfId="22091"/>
    <cellStyle name="Style 24 4 3 2" xfId="22092"/>
    <cellStyle name="Style 24 4 3 3" xfId="22093"/>
    <cellStyle name="Style 24 4 4" xfId="22094"/>
    <cellStyle name="Style 24 4 5" xfId="22095"/>
    <cellStyle name="Style 24 5" xfId="22096"/>
    <cellStyle name="Style 24 5 2" xfId="22097"/>
    <cellStyle name="Style 24 5 2 2" xfId="22098"/>
    <cellStyle name="Style 24 5 2 3" xfId="22099"/>
    <cellStyle name="Style 24 5 3" xfId="22100"/>
    <cellStyle name="Style 24 5 3 2" xfId="22101"/>
    <cellStyle name="Style 24 5 3 3" xfId="22102"/>
    <cellStyle name="Style 24 5 4" xfId="22103"/>
    <cellStyle name="Style 24 5 4 2" xfId="22104"/>
    <cellStyle name="Style 24 5 4 3" xfId="22105"/>
    <cellStyle name="Style 24 5 5" xfId="22106"/>
    <cellStyle name="Style 24 5 6" xfId="22107"/>
    <cellStyle name="Style 24 6" xfId="22108"/>
    <cellStyle name="Style 24 6 2" xfId="22109"/>
    <cellStyle name="Style 24 6 2 2" xfId="22110"/>
    <cellStyle name="Style 24 6 2 3" xfId="22111"/>
    <cellStyle name="Style 24 6 3" xfId="22112"/>
    <cellStyle name="Style 24 6 3 2" xfId="22113"/>
    <cellStyle name="Style 24 6 3 3" xfId="22114"/>
    <cellStyle name="Style 24 6 4" xfId="22115"/>
    <cellStyle name="Style 24 6 5" xfId="22116"/>
    <cellStyle name="Style 24 7" xfId="22117"/>
    <cellStyle name="Style 24 7 2" xfId="22118"/>
    <cellStyle name="Style 24 7 3" xfId="22119"/>
    <cellStyle name="Style 24 8" xfId="22120"/>
    <cellStyle name="Style 24 8 2" xfId="22121"/>
    <cellStyle name="Style 24 8 3" xfId="22122"/>
    <cellStyle name="Style 24 9" xfId="22123"/>
    <cellStyle name="Style 24 9 2" xfId="22124"/>
    <cellStyle name="Style 24 9 3" xfId="22125"/>
    <cellStyle name="Style 25" xfId="22126"/>
    <cellStyle name="Style 25 10" xfId="22127"/>
    <cellStyle name="Style 25 10 2" xfId="22128"/>
    <cellStyle name="Style 25 10 3" xfId="22129"/>
    <cellStyle name="Style 25 11" xfId="22130"/>
    <cellStyle name="Style 25 12" xfId="22131"/>
    <cellStyle name="Style 25 13" xfId="22132"/>
    <cellStyle name="Style 25 14" xfId="22133"/>
    <cellStyle name="Style 25 15" xfId="22134"/>
    <cellStyle name="Style 25 16" xfId="22135"/>
    <cellStyle name="Style 25 2" xfId="22136"/>
    <cellStyle name="Style 25 2 10" xfId="22137"/>
    <cellStyle name="Style 25 2 11" xfId="22138"/>
    <cellStyle name="Style 25 2 12" xfId="22139"/>
    <cellStyle name="Style 25 2 13" xfId="22140"/>
    <cellStyle name="Style 25 2 14" xfId="22141"/>
    <cellStyle name="Style 25 2 15" xfId="22142"/>
    <cellStyle name="Style 25 2 2" xfId="22143"/>
    <cellStyle name="Style 25 2 2 2" xfId="22144"/>
    <cellStyle name="Style 25 2 2 2 2" xfId="22145"/>
    <cellStyle name="Style 25 2 2 2 3" xfId="22146"/>
    <cellStyle name="Style 25 2 2 3" xfId="22147"/>
    <cellStyle name="Style 25 2 2 3 2" xfId="22148"/>
    <cellStyle name="Style 25 2 2 3 3" xfId="22149"/>
    <cellStyle name="Style 25 2 2 4" xfId="22150"/>
    <cellStyle name="Style 25 2 2 5" xfId="22151"/>
    <cellStyle name="Style 25 2 2 6" xfId="22152"/>
    <cellStyle name="Style 25 2 2 7" xfId="22153"/>
    <cellStyle name="Style 25 2 2 8" xfId="22154"/>
    <cellStyle name="Style 25 2 2 9" xfId="22155"/>
    <cellStyle name="Style 25 2 3" xfId="22156"/>
    <cellStyle name="Style 25 2 3 2" xfId="22157"/>
    <cellStyle name="Style 25 2 3 2 2" xfId="22158"/>
    <cellStyle name="Style 25 2 3 2 3" xfId="22159"/>
    <cellStyle name="Style 25 2 3 3" xfId="22160"/>
    <cellStyle name="Style 25 2 3 3 2" xfId="22161"/>
    <cellStyle name="Style 25 2 3 3 3" xfId="22162"/>
    <cellStyle name="Style 25 2 3 4" xfId="22163"/>
    <cellStyle name="Style 25 2 3 5" xfId="22164"/>
    <cellStyle name="Style 25 2 4" xfId="22165"/>
    <cellStyle name="Style 25 2 4 2" xfId="22166"/>
    <cellStyle name="Style 25 2 4 2 2" xfId="22167"/>
    <cellStyle name="Style 25 2 4 2 3" xfId="22168"/>
    <cellStyle name="Style 25 2 4 3" xfId="22169"/>
    <cellStyle name="Style 25 2 4 3 2" xfId="22170"/>
    <cellStyle name="Style 25 2 4 3 3" xfId="22171"/>
    <cellStyle name="Style 25 2 4 4" xfId="22172"/>
    <cellStyle name="Style 25 2 4 5" xfId="22173"/>
    <cellStyle name="Style 25 2 5" xfId="22174"/>
    <cellStyle name="Style 25 2 5 2" xfId="22175"/>
    <cellStyle name="Style 25 2 5 2 2" xfId="22176"/>
    <cellStyle name="Style 25 2 5 2 3" xfId="22177"/>
    <cellStyle name="Style 25 2 5 3" xfId="22178"/>
    <cellStyle name="Style 25 2 5 3 2" xfId="22179"/>
    <cellStyle name="Style 25 2 5 3 3" xfId="22180"/>
    <cellStyle name="Style 25 2 5 4" xfId="22181"/>
    <cellStyle name="Style 25 2 5 4 2" xfId="22182"/>
    <cellStyle name="Style 25 2 5 4 3" xfId="22183"/>
    <cellStyle name="Style 25 2 5 5" xfId="22184"/>
    <cellStyle name="Style 25 2 5 6" xfId="22185"/>
    <cellStyle name="Style 25 2 6" xfId="22186"/>
    <cellStyle name="Style 25 2 6 2" xfId="22187"/>
    <cellStyle name="Style 25 2 6 2 2" xfId="22188"/>
    <cellStyle name="Style 25 2 6 2 3" xfId="22189"/>
    <cellStyle name="Style 25 2 6 3" xfId="22190"/>
    <cellStyle name="Style 25 2 6 3 2" xfId="22191"/>
    <cellStyle name="Style 25 2 6 3 3" xfId="22192"/>
    <cellStyle name="Style 25 2 6 4" xfId="22193"/>
    <cellStyle name="Style 25 2 6 5" xfId="22194"/>
    <cellStyle name="Style 25 2 7" xfId="22195"/>
    <cellStyle name="Style 25 2 7 2" xfId="22196"/>
    <cellStyle name="Style 25 2 7 3" xfId="22197"/>
    <cellStyle name="Style 25 2 8" xfId="22198"/>
    <cellStyle name="Style 25 2 8 2" xfId="22199"/>
    <cellStyle name="Style 25 2 8 3" xfId="22200"/>
    <cellStyle name="Style 25 2 9" xfId="22201"/>
    <cellStyle name="Style 25 2 9 2" xfId="22202"/>
    <cellStyle name="Style 25 2 9 3" xfId="22203"/>
    <cellStyle name="Style 25 3" xfId="22204"/>
    <cellStyle name="Style 25 3 2" xfId="22205"/>
    <cellStyle name="Style 25 3 2 2" xfId="22206"/>
    <cellStyle name="Style 25 3 2 3" xfId="22207"/>
    <cellStyle name="Style 25 3 2 4" xfId="22208"/>
    <cellStyle name="Style 25 3 2 5" xfId="22209"/>
    <cellStyle name="Style 25 3 2 6" xfId="22210"/>
    <cellStyle name="Style 25 3 2 7" xfId="22211"/>
    <cellStyle name="Style 25 3 3" xfId="22212"/>
    <cellStyle name="Style 25 3 3 2" xfId="22213"/>
    <cellStyle name="Style 25 3 3 3" xfId="22214"/>
    <cellStyle name="Style 25 3 4" xfId="22215"/>
    <cellStyle name="Style 25 3 5" xfId="22216"/>
    <cellStyle name="Style 25 3 6" xfId="22217"/>
    <cellStyle name="Style 25 3 7" xfId="22218"/>
    <cellStyle name="Style 25 3 8" xfId="22219"/>
    <cellStyle name="Style 25 3 9" xfId="22220"/>
    <cellStyle name="Style 25 4" xfId="22221"/>
    <cellStyle name="Style 25 4 2" xfId="22222"/>
    <cellStyle name="Style 25 4 2 2" xfId="22223"/>
    <cellStyle name="Style 25 4 2 3" xfId="22224"/>
    <cellStyle name="Style 25 4 3" xfId="22225"/>
    <cellStyle name="Style 25 4 3 2" xfId="22226"/>
    <cellStyle name="Style 25 4 3 3" xfId="22227"/>
    <cellStyle name="Style 25 4 4" xfId="22228"/>
    <cellStyle name="Style 25 4 5" xfId="22229"/>
    <cellStyle name="Style 25 4 6" xfId="22230"/>
    <cellStyle name="Style 25 4 7" xfId="22231"/>
    <cellStyle name="Style 25 4 8" xfId="22232"/>
    <cellStyle name="Style 25 5" xfId="22233"/>
    <cellStyle name="Style 25 5 2" xfId="22234"/>
    <cellStyle name="Style 25 5 2 2" xfId="22235"/>
    <cellStyle name="Style 25 5 2 3" xfId="22236"/>
    <cellStyle name="Style 25 5 3" xfId="22237"/>
    <cellStyle name="Style 25 5 3 2" xfId="22238"/>
    <cellStyle name="Style 25 5 3 3" xfId="22239"/>
    <cellStyle name="Style 25 5 4" xfId="22240"/>
    <cellStyle name="Style 25 5 5" xfId="22241"/>
    <cellStyle name="Style 25 6" xfId="22242"/>
    <cellStyle name="Style 25 6 2" xfId="22243"/>
    <cellStyle name="Style 25 6 2 2" xfId="22244"/>
    <cellStyle name="Style 25 6 2 3" xfId="22245"/>
    <cellStyle name="Style 25 6 3" xfId="22246"/>
    <cellStyle name="Style 25 6 3 2" xfId="22247"/>
    <cellStyle name="Style 25 6 3 3" xfId="22248"/>
    <cellStyle name="Style 25 6 4" xfId="22249"/>
    <cellStyle name="Style 25 6 4 2" xfId="22250"/>
    <cellStyle name="Style 25 6 4 3" xfId="22251"/>
    <cellStyle name="Style 25 6 5" xfId="22252"/>
    <cellStyle name="Style 25 6 6" xfId="22253"/>
    <cellStyle name="Style 25 7" xfId="22254"/>
    <cellStyle name="Style 25 7 2" xfId="22255"/>
    <cellStyle name="Style 25 7 2 2" xfId="22256"/>
    <cellStyle name="Style 25 7 2 3" xfId="22257"/>
    <cellStyle name="Style 25 7 3" xfId="22258"/>
    <cellStyle name="Style 25 7 3 2" xfId="22259"/>
    <cellStyle name="Style 25 7 3 3" xfId="22260"/>
    <cellStyle name="Style 25 7 4" xfId="22261"/>
    <cellStyle name="Style 25 7 5" xfId="22262"/>
    <cellStyle name="Style 25 8" xfId="22263"/>
    <cellStyle name="Style 25 8 2" xfId="22264"/>
    <cellStyle name="Style 25 8 3" xfId="22265"/>
    <cellStyle name="Style 25 9" xfId="22266"/>
    <cellStyle name="Style 25 9 2" xfId="22267"/>
    <cellStyle name="Style 25 9 3" xfId="22268"/>
    <cellStyle name="Style 26" xfId="22269"/>
    <cellStyle name="Style 26 10" xfId="22270"/>
    <cellStyle name="Style 26 11" xfId="22271"/>
    <cellStyle name="Style 26 12" xfId="22272"/>
    <cellStyle name="Style 26 13" xfId="22273"/>
    <cellStyle name="Style 26 14" xfId="22274"/>
    <cellStyle name="Style 26 15" xfId="22275"/>
    <cellStyle name="Style 26 2" xfId="22276"/>
    <cellStyle name="Style 26 2 2" xfId="22277"/>
    <cellStyle name="Style 26 2 2 2" xfId="22278"/>
    <cellStyle name="Style 26 2 2 3" xfId="22279"/>
    <cellStyle name="Style 26 2 3" xfId="22280"/>
    <cellStyle name="Style 26 2 3 2" xfId="22281"/>
    <cellStyle name="Style 26 2 3 3" xfId="22282"/>
    <cellStyle name="Style 26 2 4" xfId="22283"/>
    <cellStyle name="Style 26 2 5" xfId="22284"/>
    <cellStyle name="Style 26 2 6" xfId="22285"/>
    <cellStyle name="Style 26 2 7" xfId="22286"/>
    <cellStyle name="Style 26 2 8" xfId="22287"/>
    <cellStyle name="Style 26 2 9" xfId="22288"/>
    <cellStyle name="Style 26 3" xfId="22289"/>
    <cellStyle name="Style 26 3 2" xfId="22290"/>
    <cellStyle name="Style 26 3 2 2" xfId="22291"/>
    <cellStyle name="Style 26 3 2 3" xfId="22292"/>
    <cellStyle name="Style 26 3 3" xfId="22293"/>
    <cellStyle name="Style 26 3 3 2" xfId="22294"/>
    <cellStyle name="Style 26 3 3 3" xfId="22295"/>
    <cellStyle name="Style 26 3 4" xfId="22296"/>
    <cellStyle name="Style 26 3 5" xfId="22297"/>
    <cellStyle name="Style 26 3 6" xfId="22298"/>
    <cellStyle name="Style 26 3 7" xfId="22299"/>
    <cellStyle name="Style 26 3 8" xfId="22300"/>
    <cellStyle name="Style 26 4" xfId="22301"/>
    <cellStyle name="Style 26 4 2" xfId="22302"/>
    <cellStyle name="Style 26 4 2 2" xfId="22303"/>
    <cellStyle name="Style 26 4 2 3" xfId="22304"/>
    <cellStyle name="Style 26 4 3" xfId="22305"/>
    <cellStyle name="Style 26 4 3 2" xfId="22306"/>
    <cellStyle name="Style 26 4 3 3" xfId="22307"/>
    <cellStyle name="Style 26 4 4" xfId="22308"/>
    <cellStyle name="Style 26 4 5" xfId="22309"/>
    <cellStyle name="Style 26 5" xfId="22310"/>
    <cellStyle name="Style 26 5 2" xfId="22311"/>
    <cellStyle name="Style 26 5 2 2" xfId="22312"/>
    <cellStyle name="Style 26 5 2 3" xfId="22313"/>
    <cellStyle name="Style 26 5 3" xfId="22314"/>
    <cellStyle name="Style 26 5 3 2" xfId="22315"/>
    <cellStyle name="Style 26 5 3 3" xfId="22316"/>
    <cellStyle name="Style 26 5 4" xfId="22317"/>
    <cellStyle name="Style 26 5 4 2" xfId="22318"/>
    <cellStyle name="Style 26 5 4 3" xfId="22319"/>
    <cellStyle name="Style 26 5 5" xfId="22320"/>
    <cellStyle name="Style 26 5 6" xfId="22321"/>
    <cellStyle name="Style 26 6" xfId="22322"/>
    <cellStyle name="Style 26 6 2" xfId="22323"/>
    <cellStyle name="Style 26 6 2 2" xfId="22324"/>
    <cellStyle name="Style 26 6 2 3" xfId="22325"/>
    <cellStyle name="Style 26 6 3" xfId="22326"/>
    <cellStyle name="Style 26 6 3 2" xfId="22327"/>
    <cellStyle name="Style 26 6 3 3" xfId="22328"/>
    <cellStyle name="Style 26 6 4" xfId="22329"/>
    <cellStyle name="Style 26 6 5" xfId="22330"/>
    <cellStyle name="Style 26 7" xfId="22331"/>
    <cellStyle name="Style 26 7 2" xfId="22332"/>
    <cellStyle name="Style 26 7 3" xfId="22333"/>
    <cellStyle name="Style 26 8" xfId="22334"/>
    <cellStyle name="Style 26 8 2" xfId="22335"/>
    <cellStyle name="Style 26 8 3" xfId="22336"/>
    <cellStyle name="Style 26 9" xfId="22337"/>
    <cellStyle name="Style 26 9 2" xfId="22338"/>
    <cellStyle name="Style 26 9 3" xfId="22339"/>
    <cellStyle name="Style 27" xfId="22340"/>
    <cellStyle name="Style 27 2" xfId="22341"/>
    <cellStyle name="Style 27 2 2" xfId="22342"/>
    <cellStyle name="Style 27 2 3" xfId="22343"/>
    <cellStyle name="Style 27 2 4" xfId="22344"/>
    <cellStyle name="Style 27 2 5" xfId="22345"/>
    <cellStyle name="Style 27 2 6" xfId="22346"/>
    <cellStyle name="Style 27 3" xfId="22347"/>
    <cellStyle name="Style 27 4" xfId="22348"/>
    <cellStyle name="Style 27 5" xfId="22349"/>
    <cellStyle name="Style 27 6" xfId="22350"/>
    <cellStyle name="Style 27 7" xfId="22351"/>
    <cellStyle name="Style 35" xfId="22352"/>
    <cellStyle name="Style 35 2" xfId="22353"/>
    <cellStyle name="Style 35 2 2" xfId="22354"/>
    <cellStyle name="Style 35 2 3" xfId="22355"/>
    <cellStyle name="Style 35 2 4" xfId="22356"/>
    <cellStyle name="Style 35 2 5" xfId="22357"/>
    <cellStyle name="Style 35 2 6" xfId="22358"/>
    <cellStyle name="Style 35 3" xfId="22359"/>
    <cellStyle name="Style 35 3 2" xfId="22360"/>
    <cellStyle name="Style 35 3 3" xfId="22361"/>
    <cellStyle name="Style 35 3 4" xfId="22362"/>
    <cellStyle name="Style 35 3 5" xfId="22363"/>
    <cellStyle name="Style 35 3 6" xfId="22364"/>
    <cellStyle name="Style 35 4" xfId="22365"/>
    <cellStyle name="Style 35 5" xfId="22366"/>
    <cellStyle name="Style 35 6" xfId="22367"/>
    <cellStyle name="Style 35 7" xfId="22368"/>
    <cellStyle name="Style 35 8" xfId="22369"/>
    <cellStyle name="Style 36" xfId="22370"/>
    <cellStyle name="Style 36 2" xfId="22371"/>
    <cellStyle name="Style 36 2 2" xfId="22372"/>
    <cellStyle name="Style 36 2 3" xfId="22373"/>
    <cellStyle name="Style 36 2 4" xfId="22374"/>
    <cellStyle name="Style 36 2 5" xfId="22375"/>
    <cellStyle name="Style 36 2 6" xfId="22376"/>
    <cellStyle name="Style 36 3" xfId="22377"/>
    <cellStyle name="Style 36 4" xfId="22378"/>
    <cellStyle name="Style 36 5" xfId="22379"/>
    <cellStyle name="Style 36 6" xfId="22380"/>
    <cellStyle name="Style 36 7" xfId="22381"/>
    <cellStyle name="Style 37" xfId="22382"/>
    <cellStyle name="Style 37 2" xfId="22383"/>
    <cellStyle name="Style 37 2 2" xfId="22384"/>
    <cellStyle name="Style 37 2 3" xfId="22385"/>
    <cellStyle name="Style 37 2 4" xfId="22386"/>
    <cellStyle name="Style 37 2 5" xfId="22387"/>
    <cellStyle name="Style 37 2 6" xfId="22388"/>
    <cellStyle name="Style 37 3" xfId="22389"/>
    <cellStyle name="Style 37 4" xfId="22390"/>
    <cellStyle name="Style 37 5" xfId="22391"/>
    <cellStyle name="Style 37 6" xfId="22392"/>
    <cellStyle name="Style 37 7" xfId="22393"/>
    <cellStyle name="Style 38" xfId="22394"/>
    <cellStyle name="Style 38 2" xfId="22395"/>
    <cellStyle name="Style 38 2 2" xfId="22396"/>
    <cellStyle name="Style 38 2 3" xfId="22397"/>
    <cellStyle name="Style 38 2 4" xfId="22398"/>
    <cellStyle name="Style 38 2 5" xfId="22399"/>
    <cellStyle name="Style 38 2 6" xfId="22400"/>
    <cellStyle name="Style 38 3" xfId="22401"/>
    <cellStyle name="Style 38 4" xfId="22402"/>
    <cellStyle name="Style 38 5" xfId="22403"/>
    <cellStyle name="Style 38 6" xfId="22404"/>
    <cellStyle name="Style 38 7" xfId="22405"/>
    <cellStyle name="Style 39" xfId="22406"/>
    <cellStyle name="Style 39 2" xfId="22407"/>
    <cellStyle name="Style 39 2 2" xfId="22408"/>
    <cellStyle name="Style 39 2 3" xfId="22409"/>
    <cellStyle name="Style 39 2 4" xfId="22410"/>
    <cellStyle name="Style 39 2 5" xfId="22411"/>
    <cellStyle name="Style 39 2 6" xfId="22412"/>
    <cellStyle name="Style 39 3" xfId="22413"/>
    <cellStyle name="Style 39 3 2" xfId="22414"/>
    <cellStyle name="Style 39 3 3" xfId="22415"/>
    <cellStyle name="Style 39 3 4" xfId="22416"/>
    <cellStyle name="Style 39 3 5" xfId="22417"/>
    <cellStyle name="Style 39 3 6" xfId="22418"/>
    <cellStyle name="Style 39 4" xfId="22419"/>
    <cellStyle name="Style 39 5" xfId="22420"/>
    <cellStyle name="Style 39 6" xfId="22421"/>
    <cellStyle name="Style 39 7" xfId="22422"/>
    <cellStyle name="Style 39 8" xfId="22423"/>
    <cellStyle name="Style 40" xfId="22424"/>
    <cellStyle name="Style 40 2" xfId="22425"/>
    <cellStyle name="Style 40 2 2" xfId="22426"/>
    <cellStyle name="Style 40 2 3" xfId="22427"/>
    <cellStyle name="Style 40 2 4" xfId="22428"/>
    <cellStyle name="Style 40 2 5" xfId="22429"/>
    <cellStyle name="Style 40 2 6" xfId="22430"/>
    <cellStyle name="Style 40 3" xfId="22431"/>
    <cellStyle name="Style 40 4" xfId="22432"/>
    <cellStyle name="Style 40 5" xfId="22433"/>
    <cellStyle name="Style 40 6" xfId="22434"/>
    <cellStyle name="Style 40 7" xfId="22435"/>
    <cellStyle name="Style 41" xfId="22436"/>
    <cellStyle name="Style 41 2" xfId="22437"/>
    <cellStyle name="Style 41 2 2" xfId="22438"/>
    <cellStyle name="Style 41 2 3" xfId="22439"/>
    <cellStyle name="Style 41 2 4" xfId="22440"/>
    <cellStyle name="Style 41 2 5" xfId="22441"/>
    <cellStyle name="Style 41 2 6" xfId="22442"/>
    <cellStyle name="Style 41 3" xfId="22443"/>
    <cellStyle name="Style 41 4" xfId="22444"/>
    <cellStyle name="Style 41 5" xfId="22445"/>
    <cellStyle name="Style 41 6" xfId="22446"/>
    <cellStyle name="Style 41 7" xfId="22447"/>
    <cellStyle name="Style 46" xfId="22448"/>
    <cellStyle name="Style 46 2" xfId="22449"/>
    <cellStyle name="Style 46 2 2" xfId="22450"/>
    <cellStyle name="Style 46 2 3" xfId="22451"/>
    <cellStyle name="Style 46 2 4" xfId="22452"/>
    <cellStyle name="Style 46 2 5" xfId="22453"/>
    <cellStyle name="Style 46 2 6" xfId="22454"/>
    <cellStyle name="Style 46 3" xfId="22455"/>
    <cellStyle name="Style 46 3 2" xfId="22456"/>
    <cellStyle name="Style 46 3 3" xfId="22457"/>
    <cellStyle name="Style 46 3 4" xfId="22458"/>
    <cellStyle name="Style 46 3 5" xfId="22459"/>
    <cellStyle name="Style 46 3 6" xfId="22460"/>
    <cellStyle name="Style 46 4" xfId="22461"/>
    <cellStyle name="Style 46 5" xfId="22462"/>
    <cellStyle name="Style 46 6" xfId="22463"/>
    <cellStyle name="Style 46 7" xfId="22464"/>
    <cellStyle name="Style 46 8" xfId="22465"/>
    <cellStyle name="Style 47" xfId="22466"/>
    <cellStyle name="Style 47 2" xfId="22467"/>
    <cellStyle name="Style 47 2 2" xfId="22468"/>
    <cellStyle name="Style 47 2 3" xfId="22469"/>
    <cellStyle name="Style 47 2 4" xfId="22470"/>
    <cellStyle name="Style 47 2 5" xfId="22471"/>
    <cellStyle name="Style 47 2 6" xfId="22472"/>
    <cellStyle name="Style 47 3" xfId="22473"/>
    <cellStyle name="Style 47 4" xfId="22474"/>
    <cellStyle name="Style 47 5" xfId="22475"/>
    <cellStyle name="Style 47 6" xfId="22476"/>
    <cellStyle name="Style 47 7" xfId="22477"/>
    <cellStyle name="Style 48" xfId="22478"/>
    <cellStyle name="Style 48 2" xfId="22479"/>
    <cellStyle name="Style 48 2 2" xfId="22480"/>
    <cellStyle name="Style 48 2 3" xfId="22481"/>
    <cellStyle name="Style 48 2 4" xfId="22482"/>
    <cellStyle name="Style 48 2 5" xfId="22483"/>
    <cellStyle name="Style 48 2 6" xfId="22484"/>
    <cellStyle name="Style 48 3" xfId="22485"/>
    <cellStyle name="Style 48 4" xfId="22486"/>
    <cellStyle name="Style 48 5" xfId="22487"/>
    <cellStyle name="Style 48 6" xfId="22488"/>
    <cellStyle name="Style 48 7" xfId="22489"/>
    <cellStyle name="Style 49" xfId="22490"/>
    <cellStyle name="Style 49 2" xfId="22491"/>
    <cellStyle name="Style 49 2 2" xfId="22492"/>
    <cellStyle name="Style 49 2 3" xfId="22493"/>
    <cellStyle name="Style 49 2 4" xfId="22494"/>
    <cellStyle name="Style 49 2 5" xfId="22495"/>
    <cellStyle name="Style 49 2 6" xfId="22496"/>
    <cellStyle name="Style 49 3" xfId="22497"/>
    <cellStyle name="Style 49 4" xfId="22498"/>
    <cellStyle name="Style 49 5" xfId="22499"/>
    <cellStyle name="Style 49 6" xfId="22500"/>
    <cellStyle name="Style 49 7" xfId="22501"/>
    <cellStyle name="Style 50" xfId="22502"/>
    <cellStyle name="Style 50 2" xfId="22503"/>
    <cellStyle name="Style 50 2 2" xfId="22504"/>
    <cellStyle name="Style 50 2 3" xfId="22505"/>
    <cellStyle name="Style 50 2 4" xfId="22506"/>
    <cellStyle name="Style 50 2 5" xfId="22507"/>
    <cellStyle name="Style 50 2 6" xfId="22508"/>
    <cellStyle name="Style 50 3" xfId="22509"/>
    <cellStyle name="Style 50 3 2" xfId="22510"/>
    <cellStyle name="Style 50 3 3" xfId="22511"/>
    <cellStyle name="Style 50 3 4" xfId="22512"/>
    <cellStyle name="Style 50 3 5" xfId="22513"/>
    <cellStyle name="Style 50 3 6" xfId="22514"/>
    <cellStyle name="Style 50 4" xfId="22515"/>
    <cellStyle name="Style 50 5" xfId="22516"/>
    <cellStyle name="Style 50 6" xfId="22517"/>
    <cellStyle name="Style 50 7" xfId="22518"/>
    <cellStyle name="Style 50 8" xfId="22519"/>
    <cellStyle name="Style 51" xfId="22520"/>
    <cellStyle name="Style 51 2" xfId="22521"/>
    <cellStyle name="Style 51 2 2" xfId="22522"/>
    <cellStyle name="Style 51 2 3" xfId="22523"/>
    <cellStyle name="Style 51 2 4" xfId="22524"/>
    <cellStyle name="Style 51 2 5" xfId="22525"/>
    <cellStyle name="Style 51 2 6" xfId="22526"/>
    <cellStyle name="Style 51 3" xfId="22527"/>
    <cellStyle name="Style 51 4" xfId="22528"/>
    <cellStyle name="Style 51 5" xfId="22529"/>
    <cellStyle name="Style 51 6" xfId="22530"/>
    <cellStyle name="Style 51 7" xfId="22531"/>
    <cellStyle name="Style 52" xfId="22532"/>
    <cellStyle name="Style 52 2" xfId="22533"/>
    <cellStyle name="Style 52 2 2" xfId="22534"/>
    <cellStyle name="Style 52 2 3" xfId="22535"/>
    <cellStyle name="Style 52 2 4" xfId="22536"/>
    <cellStyle name="Style 52 2 5" xfId="22537"/>
    <cellStyle name="Style 52 2 6" xfId="22538"/>
    <cellStyle name="Style 52 3" xfId="22539"/>
    <cellStyle name="Style 52 4" xfId="22540"/>
    <cellStyle name="Style 52 5" xfId="22541"/>
    <cellStyle name="Style 52 6" xfId="22542"/>
    <cellStyle name="Style 52 7" xfId="22543"/>
    <cellStyle name="Style 58" xfId="22544"/>
    <cellStyle name="Style 58 2" xfId="22545"/>
    <cellStyle name="Style 58 2 2" xfId="22546"/>
    <cellStyle name="Style 58 2 3" xfId="22547"/>
    <cellStyle name="Style 58 2 4" xfId="22548"/>
    <cellStyle name="Style 58 2 5" xfId="22549"/>
    <cellStyle name="Style 58 2 6" xfId="22550"/>
    <cellStyle name="Style 58 3" xfId="22551"/>
    <cellStyle name="Style 58 3 2" xfId="22552"/>
    <cellStyle name="Style 58 3 3" xfId="22553"/>
    <cellStyle name="Style 58 3 4" xfId="22554"/>
    <cellStyle name="Style 58 3 5" xfId="22555"/>
    <cellStyle name="Style 58 3 6" xfId="22556"/>
    <cellStyle name="Style 58 4" xfId="22557"/>
    <cellStyle name="Style 58 5" xfId="22558"/>
    <cellStyle name="Style 58 6" xfId="22559"/>
    <cellStyle name="Style 58 7" xfId="22560"/>
    <cellStyle name="Style 58 8" xfId="22561"/>
    <cellStyle name="Style 59" xfId="22562"/>
    <cellStyle name="Style 59 2" xfId="22563"/>
    <cellStyle name="Style 59 2 2" xfId="22564"/>
    <cellStyle name="Style 59 2 3" xfId="22565"/>
    <cellStyle name="Style 59 2 4" xfId="22566"/>
    <cellStyle name="Style 59 2 5" xfId="22567"/>
    <cellStyle name="Style 59 2 6" xfId="22568"/>
    <cellStyle name="Style 59 3" xfId="22569"/>
    <cellStyle name="Style 59 4" xfId="22570"/>
    <cellStyle name="Style 59 5" xfId="22571"/>
    <cellStyle name="Style 59 6" xfId="22572"/>
    <cellStyle name="Style 59 7" xfId="22573"/>
    <cellStyle name="Style 60" xfId="22574"/>
    <cellStyle name="Style 60 2" xfId="22575"/>
    <cellStyle name="Style 60 2 2" xfId="22576"/>
    <cellStyle name="Style 60 2 3" xfId="22577"/>
    <cellStyle name="Style 60 2 4" xfId="22578"/>
    <cellStyle name="Style 60 2 5" xfId="22579"/>
    <cellStyle name="Style 60 2 6" xfId="22580"/>
    <cellStyle name="Style 60 3" xfId="22581"/>
    <cellStyle name="Style 60 4" xfId="22582"/>
    <cellStyle name="Style 60 5" xfId="22583"/>
    <cellStyle name="Style 60 6" xfId="22584"/>
    <cellStyle name="Style 60 7" xfId="22585"/>
    <cellStyle name="Style 61" xfId="22586"/>
    <cellStyle name="Style 61 2" xfId="22587"/>
    <cellStyle name="Style 61 2 2" xfId="22588"/>
    <cellStyle name="Style 61 2 3" xfId="22589"/>
    <cellStyle name="Style 61 2 4" xfId="22590"/>
    <cellStyle name="Style 61 2 5" xfId="22591"/>
    <cellStyle name="Style 61 2 6" xfId="22592"/>
    <cellStyle name="Style 61 3" xfId="22593"/>
    <cellStyle name="Style 61 4" xfId="22594"/>
    <cellStyle name="Style 61 5" xfId="22595"/>
    <cellStyle name="Style 61 6" xfId="22596"/>
    <cellStyle name="Style 61 7" xfId="22597"/>
    <cellStyle name="Style 62" xfId="22598"/>
    <cellStyle name="Style 62 2" xfId="22599"/>
    <cellStyle name="Style 62 2 2" xfId="22600"/>
    <cellStyle name="Style 62 2 3" xfId="22601"/>
    <cellStyle name="Style 62 2 4" xfId="22602"/>
    <cellStyle name="Style 62 2 5" xfId="22603"/>
    <cellStyle name="Style 62 2 6" xfId="22604"/>
    <cellStyle name="Style 62 3" xfId="22605"/>
    <cellStyle name="Style 62 3 2" xfId="22606"/>
    <cellStyle name="Style 62 3 3" xfId="22607"/>
    <cellStyle name="Style 62 3 4" xfId="22608"/>
    <cellStyle name="Style 62 3 5" xfId="22609"/>
    <cellStyle name="Style 62 3 6" xfId="22610"/>
    <cellStyle name="Style 62 4" xfId="22611"/>
    <cellStyle name="Style 62 5" xfId="22612"/>
    <cellStyle name="Style 62 6" xfId="22613"/>
    <cellStyle name="Style 62 7" xfId="22614"/>
    <cellStyle name="Style 62 8" xfId="22615"/>
    <cellStyle name="Style 63" xfId="22616"/>
    <cellStyle name="Style 63 2" xfId="22617"/>
    <cellStyle name="Style 63 2 2" xfId="22618"/>
    <cellStyle name="Style 63 2 3" xfId="22619"/>
    <cellStyle name="Style 63 2 4" xfId="22620"/>
    <cellStyle name="Style 63 2 5" xfId="22621"/>
    <cellStyle name="Style 63 2 6" xfId="22622"/>
    <cellStyle name="Style 63 3" xfId="22623"/>
    <cellStyle name="Style 63 4" xfId="22624"/>
    <cellStyle name="Style 63 5" xfId="22625"/>
    <cellStyle name="Style 63 6" xfId="22626"/>
    <cellStyle name="Style 63 7" xfId="22627"/>
    <cellStyle name="Style 64" xfId="22628"/>
    <cellStyle name="Style 64 2" xfId="22629"/>
    <cellStyle name="Style 64 2 2" xfId="22630"/>
    <cellStyle name="Style 64 2 3" xfId="22631"/>
    <cellStyle name="Style 64 2 4" xfId="22632"/>
    <cellStyle name="Style 64 2 5" xfId="22633"/>
    <cellStyle name="Style 64 2 6" xfId="22634"/>
    <cellStyle name="Style 64 3" xfId="22635"/>
    <cellStyle name="Style 64 4" xfId="22636"/>
    <cellStyle name="Style 64 5" xfId="22637"/>
    <cellStyle name="Style 64 6" xfId="22638"/>
    <cellStyle name="Style 64 7" xfId="22639"/>
    <cellStyle name="Style 69" xfId="22640"/>
    <cellStyle name="Style 69 2" xfId="22641"/>
    <cellStyle name="Style 69 2 2" xfId="22642"/>
    <cellStyle name="Style 69 2 3" xfId="22643"/>
    <cellStyle name="Style 69 2 4" xfId="22644"/>
    <cellStyle name="Style 69 2 5" xfId="22645"/>
    <cellStyle name="Style 69 2 6" xfId="22646"/>
    <cellStyle name="Style 69 3" xfId="22647"/>
    <cellStyle name="Style 69 3 2" xfId="22648"/>
    <cellStyle name="Style 69 3 3" xfId="22649"/>
    <cellStyle name="Style 69 3 4" xfId="22650"/>
    <cellStyle name="Style 69 3 5" xfId="22651"/>
    <cellStyle name="Style 69 3 6" xfId="22652"/>
    <cellStyle name="Style 69 4" xfId="22653"/>
    <cellStyle name="Style 69 5" xfId="22654"/>
    <cellStyle name="Style 69 6" xfId="22655"/>
    <cellStyle name="Style 69 7" xfId="22656"/>
    <cellStyle name="Style 69 8" xfId="22657"/>
    <cellStyle name="Style 70" xfId="22658"/>
    <cellStyle name="Style 70 2" xfId="22659"/>
    <cellStyle name="Style 70 2 2" xfId="22660"/>
    <cellStyle name="Style 70 2 3" xfId="22661"/>
    <cellStyle name="Style 70 2 4" xfId="22662"/>
    <cellStyle name="Style 70 2 5" xfId="22663"/>
    <cellStyle name="Style 70 2 6" xfId="22664"/>
    <cellStyle name="Style 70 3" xfId="22665"/>
    <cellStyle name="Style 70 4" xfId="22666"/>
    <cellStyle name="Style 70 5" xfId="22667"/>
    <cellStyle name="Style 70 6" xfId="22668"/>
    <cellStyle name="Style 70 7" xfId="22669"/>
    <cellStyle name="Style 71" xfId="22670"/>
    <cellStyle name="Style 71 2" xfId="22671"/>
    <cellStyle name="Style 71 2 2" xfId="22672"/>
    <cellStyle name="Style 71 2 3" xfId="22673"/>
    <cellStyle name="Style 71 2 4" xfId="22674"/>
    <cellStyle name="Style 71 2 5" xfId="22675"/>
    <cellStyle name="Style 71 2 6" xfId="22676"/>
    <cellStyle name="Style 71 3" xfId="22677"/>
    <cellStyle name="Style 71 4" xfId="22678"/>
    <cellStyle name="Style 71 5" xfId="22679"/>
    <cellStyle name="Style 71 6" xfId="22680"/>
    <cellStyle name="Style 71 7" xfId="22681"/>
    <cellStyle name="Style 72" xfId="22682"/>
    <cellStyle name="Style 72 2" xfId="22683"/>
    <cellStyle name="Style 72 2 2" xfId="22684"/>
    <cellStyle name="Style 72 2 3" xfId="22685"/>
    <cellStyle name="Style 72 2 4" xfId="22686"/>
    <cellStyle name="Style 72 2 5" xfId="22687"/>
    <cellStyle name="Style 72 2 6" xfId="22688"/>
    <cellStyle name="Style 72 3" xfId="22689"/>
    <cellStyle name="Style 72 4" xfId="22690"/>
    <cellStyle name="Style 72 5" xfId="22691"/>
    <cellStyle name="Style 72 6" xfId="22692"/>
    <cellStyle name="Style 72 7" xfId="22693"/>
    <cellStyle name="Style 73" xfId="22694"/>
    <cellStyle name="Style 73 2" xfId="22695"/>
    <cellStyle name="Style 73 2 2" xfId="22696"/>
    <cellStyle name="Style 73 2 3" xfId="22697"/>
    <cellStyle name="Style 73 2 4" xfId="22698"/>
    <cellStyle name="Style 73 2 5" xfId="22699"/>
    <cellStyle name="Style 73 2 6" xfId="22700"/>
    <cellStyle name="Style 73 3" xfId="22701"/>
    <cellStyle name="Style 73 3 2" xfId="22702"/>
    <cellStyle name="Style 73 3 3" xfId="22703"/>
    <cellStyle name="Style 73 3 4" xfId="22704"/>
    <cellStyle name="Style 73 3 5" xfId="22705"/>
    <cellStyle name="Style 73 3 6" xfId="22706"/>
    <cellStyle name="Style 73 4" xfId="22707"/>
    <cellStyle name="Style 73 5" xfId="22708"/>
    <cellStyle name="Style 73 6" xfId="22709"/>
    <cellStyle name="Style 73 7" xfId="22710"/>
    <cellStyle name="Style 73 8" xfId="22711"/>
    <cellStyle name="Style 74" xfId="22712"/>
    <cellStyle name="Style 74 2" xfId="22713"/>
    <cellStyle name="Style 74 2 2" xfId="22714"/>
    <cellStyle name="Style 74 2 3" xfId="22715"/>
    <cellStyle name="Style 74 2 4" xfId="22716"/>
    <cellStyle name="Style 74 2 5" xfId="22717"/>
    <cellStyle name="Style 74 2 6" xfId="22718"/>
    <cellStyle name="Style 74 3" xfId="22719"/>
    <cellStyle name="Style 74 4" xfId="22720"/>
    <cellStyle name="Style 74 5" xfId="22721"/>
    <cellStyle name="Style 74 6" xfId="22722"/>
    <cellStyle name="Style 74 7" xfId="22723"/>
    <cellStyle name="Style 75" xfId="22724"/>
    <cellStyle name="Style 75 2" xfId="22725"/>
    <cellStyle name="Style 75 2 2" xfId="22726"/>
    <cellStyle name="Style 75 2 3" xfId="22727"/>
    <cellStyle name="Style 75 2 4" xfId="22728"/>
    <cellStyle name="Style 75 2 5" xfId="22729"/>
    <cellStyle name="Style 75 2 6" xfId="22730"/>
    <cellStyle name="Style 75 3" xfId="22731"/>
    <cellStyle name="Style 75 4" xfId="22732"/>
    <cellStyle name="Style 75 5" xfId="22733"/>
    <cellStyle name="Style 75 6" xfId="22734"/>
    <cellStyle name="Style 75 7" xfId="22735"/>
    <cellStyle name="Style 80" xfId="22736"/>
    <cellStyle name="Style 80 2" xfId="22737"/>
    <cellStyle name="Style 80 2 2" xfId="22738"/>
    <cellStyle name="Style 80 2 3" xfId="22739"/>
    <cellStyle name="Style 80 2 4" xfId="22740"/>
    <cellStyle name="Style 80 2 5" xfId="22741"/>
    <cellStyle name="Style 80 2 6" xfId="22742"/>
    <cellStyle name="Style 80 3" xfId="22743"/>
    <cellStyle name="Style 80 3 2" xfId="22744"/>
    <cellStyle name="Style 80 3 3" xfId="22745"/>
    <cellStyle name="Style 80 3 4" xfId="22746"/>
    <cellStyle name="Style 80 3 5" xfId="22747"/>
    <cellStyle name="Style 80 3 6" xfId="22748"/>
    <cellStyle name="Style 80 4" xfId="22749"/>
    <cellStyle name="Style 80 5" xfId="22750"/>
    <cellStyle name="Style 80 6" xfId="22751"/>
    <cellStyle name="Style 80 7" xfId="22752"/>
    <cellStyle name="Style 80 8" xfId="22753"/>
    <cellStyle name="Style 81" xfId="22754"/>
    <cellStyle name="Style 81 2" xfId="22755"/>
    <cellStyle name="Style 81 2 2" xfId="22756"/>
    <cellStyle name="Style 81 2 3" xfId="22757"/>
    <cellStyle name="Style 81 2 4" xfId="22758"/>
    <cellStyle name="Style 81 2 5" xfId="22759"/>
    <cellStyle name="Style 81 2 6" xfId="22760"/>
    <cellStyle name="Style 81 3" xfId="22761"/>
    <cellStyle name="Style 81 3 2" xfId="22762"/>
    <cellStyle name="Style 81 3 3" xfId="22763"/>
    <cellStyle name="Style 81 3 4" xfId="22764"/>
    <cellStyle name="Style 81 3 5" xfId="22765"/>
    <cellStyle name="Style 81 3 6" xfId="22766"/>
    <cellStyle name="Style 81 4" xfId="22767"/>
    <cellStyle name="Style 81 5" xfId="22768"/>
    <cellStyle name="Style 81 6" xfId="22769"/>
    <cellStyle name="Style 81 7" xfId="22770"/>
    <cellStyle name="Style 81 8" xfId="22771"/>
    <cellStyle name="Style 82" xfId="22772"/>
    <cellStyle name="Style 82 2" xfId="22773"/>
    <cellStyle name="Style 82 2 2" xfId="22774"/>
    <cellStyle name="Style 82 2 3" xfId="22775"/>
    <cellStyle name="Style 82 2 4" xfId="22776"/>
    <cellStyle name="Style 82 2 5" xfId="22777"/>
    <cellStyle name="Style 82 2 6" xfId="22778"/>
    <cellStyle name="Style 82 3" xfId="22779"/>
    <cellStyle name="Style 82 4" xfId="22780"/>
    <cellStyle name="Style 82 5" xfId="22781"/>
    <cellStyle name="Style 82 6" xfId="22782"/>
    <cellStyle name="Style 82 7" xfId="22783"/>
    <cellStyle name="Style 83" xfId="22784"/>
    <cellStyle name="Style 83 2" xfId="22785"/>
    <cellStyle name="Style 83 2 2" xfId="22786"/>
    <cellStyle name="Style 83 2 3" xfId="22787"/>
    <cellStyle name="Style 83 2 4" xfId="22788"/>
    <cellStyle name="Style 83 2 5" xfId="22789"/>
    <cellStyle name="Style 83 2 6" xfId="22790"/>
    <cellStyle name="Style 83 3" xfId="22791"/>
    <cellStyle name="Style 83 4" xfId="22792"/>
    <cellStyle name="Style 83 5" xfId="22793"/>
    <cellStyle name="Style 83 6" xfId="22794"/>
    <cellStyle name="Style 83 7" xfId="22795"/>
    <cellStyle name="Style 84" xfId="22796"/>
    <cellStyle name="Style 84 2" xfId="22797"/>
    <cellStyle name="Style 84 2 2" xfId="22798"/>
    <cellStyle name="Style 84 2 3" xfId="22799"/>
    <cellStyle name="Style 84 2 4" xfId="22800"/>
    <cellStyle name="Style 84 2 5" xfId="22801"/>
    <cellStyle name="Style 84 2 6" xfId="22802"/>
    <cellStyle name="Style 84 3" xfId="22803"/>
    <cellStyle name="Style 84 4" xfId="22804"/>
    <cellStyle name="Style 84 5" xfId="22805"/>
    <cellStyle name="Style 84 6" xfId="22806"/>
    <cellStyle name="Style 84 7" xfId="22807"/>
    <cellStyle name="Style 85" xfId="22808"/>
    <cellStyle name="Style 85 2" xfId="22809"/>
    <cellStyle name="Style 85 2 2" xfId="22810"/>
    <cellStyle name="Style 85 2 3" xfId="22811"/>
    <cellStyle name="Style 85 2 4" xfId="22812"/>
    <cellStyle name="Style 85 2 5" xfId="22813"/>
    <cellStyle name="Style 85 2 6" xfId="22814"/>
    <cellStyle name="Style 85 3" xfId="22815"/>
    <cellStyle name="Style 85 3 2" xfId="22816"/>
    <cellStyle name="Style 85 3 3" xfId="22817"/>
    <cellStyle name="Style 85 3 4" xfId="22818"/>
    <cellStyle name="Style 85 3 5" xfId="22819"/>
    <cellStyle name="Style 85 3 6" xfId="22820"/>
    <cellStyle name="Style 85 4" xfId="22821"/>
    <cellStyle name="Style 85 5" xfId="22822"/>
    <cellStyle name="Style 85 6" xfId="22823"/>
    <cellStyle name="Style 85 7" xfId="22824"/>
    <cellStyle name="Style 85 8" xfId="22825"/>
    <cellStyle name="Style 86" xfId="22826"/>
    <cellStyle name="Style 86 2" xfId="22827"/>
    <cellStyle name="Style 86 2 2" xfId="22828"/>
    <cellStyle name="Style 86 2 3" xfId="22829"/>
    <cellStyle name="Style 86 2 4" xfId="22830"/>
    <cellStyle name="Style 86 2 5" xfId="22831"/>
    <cellStyle name="Style 86 2 6" xfId="22832"/>
    <cellStyle name="Style 86 3" xfId="22833"/>
    <cellStyle name="Style 86 4" xfId="22834"/>
    <cellStyle name="Style 86 5" xfId="22835"/>
    <cellStyle name="Style 86 6" xfId="22836"/>
    <cellStyle name="Style 86 7" xfId="22837"/>
    <cellStyle name="Style 87" xfId="22838"/>
    <cellStyle name="Style 87 2" xfId="22839"/>
    <cellStyle name="Style 87 2 2" xfId="22840"/>
    <cellStyle name="Style 87 2 3" xfId="22841"/>
    <cellStyle name="Style 87 2 4" xfId="22842"/>
    <cellStyle name="Style 87 2 5" xfId="22843"/>
    <cellStyle name="Style 87 2 6" xfId="22844"/>
    <cellStyle name="Style 87 3" xfId="22845"/>
    <cellStyle name="Style 87 4" xfId="22846"/>
    <cellStyle name="Style 87 5" xfId="22847"/>
    <cellStyle name="Style 87 6" xfId="22848"/>
    <cellStyle name="Style 87 7" xfId="22849"/>
    <cellStyle name="Style 93" xfId="22850"/>
    <cellStyle name="Style 93 2" xfId="22851"/>
    <cellStyle name="Style 93 2 2" xfId="22852"/>
    <cellStyle name="Style 93 2 3" xfId="22853"/>
    <cellStyle name="Style 93 2 4" xfId="22854"/>
    <cellStyle name="Style 93 2 5" xfId="22855"/>
    <cellStyle name="Style 93 2 6" xfId="22856"/>
    <cellStyle name="Style 93 3" xfId="22857"/>
    <cellStyle name="Style 93 3 2" xfId="22858"/>
    <cellStyle name="Style 93 3 3" xfId="22859"/>
    <cellStyle name="Style 93 3 4" xfId="22860"/>
    <cellStyle name="Style 93 3 5" xfId="22861"/>
    <cellStyle name="Style 93 3 6" xfId="22862"/>
    <cellStyle name="Style 93 4" xfId="22863"/>
    <cellStyle name="Style 93 5" xfId="22864"/>
    <cellStyle name="Style 93 6" xfId="22865"/>
    <cellStyle name="Style 93 7" xfId="22866"/>
    <cellStyle name="Style 93 8" xfId="22867"/>
    <cellStyle name="Style 94" xfId="22868"/>
    <cellStyle name="Style 94 2" xfId="22869"/>
    <cellStyle name="Style 94 2 2" xfId="22870"/>
    <cellStyle name="Style 94 2 3" xfId="22871"/>
    <cellStyle name="Style 94 2 4" xfId="22872"/>
    <cellStyle name="Style 94 2 5" xfId="22873"/>
    <cellStyle name="Style 94 2 6" xfId="22874"/>
    <cellStyle name="Style 94 3" xfId="22875"/>
    <cellStyle name="Style 94 4" xfId="22876"/>
    <cellStyle name="Style 94 5" xfId="22877"/>
    <cellStyle name="Style 94 6" xfId="22878"/>
    <cellStyle name="Style 94 7" xfId="22879"/>
    <cellStyle name="Style 95" xfId="22880"/>
    <cellStyle name="Style 95 2" xfId="22881"/>
    <cellStyle name="Style 95 2 2" xfId="22882"/>
    <cellStyle name="Style 95 2 3" xfId="22883"/>
    <cellStyle name="Style 95 2 4" xfId="22884"/>
    <cellStyle name="Style 95 2 5" xfId="22885"/>
    <cellStyle name="Style 95 2 6" xfId="22886"/>
    <cellStyle name="Style 95 3" xfId="22887"/>
    <cellStyle name="Style 95 4" xfId="22888"/>
    <cellStyle name="Style 95 5" xfId="22889"/>
    <cellStyle name="Style 95 6" xfId="22890"/>
    <cellStyle name="Style 95 7" xfId="22891"/>
    <cellStyle name="Style 96" xfId="22892"/>
    <cellStyle name="Style 96 2" xfId="22893"/>
    <cellStyle name="Style 96 2 2" xfId="22894"/>
    <cellStyle name="Style 96 2 3" xfId="22895"/>
    <cellStyle name="Style 96 2 4" xfId="22896"/>
    <cellStyle name="Style 96 2 5" xfId="22897"/>
    <cellStyle name="Style 96 2 6" xfId="22898"/>
    <cellStyle name="Style 96 3" xfId="22899"/>
    <cellStyle name="Style 96 4" xfId="22900"/>
    <cellStyle name="Style 96 5" xfId="22901"/>
    <cellStyle name="Style 96 6" xfId="22902"/>
    <cellStyle name="Style 96 7" xfId="22903"/>
    <cellStyle name="Style 97" xfId="22904"/>
    <cellStyle name="Style 97 2" xfId="22905"/>
    <cellStyle name="Style 97 2 2" xfId="22906"/>
    <cellStyle name="Style 97 2 3" xfId="22907"/>
    <cellStyle name="Style 97 2 4" xfId="22908"/>
    <cellStyle name="Style 97 2 5" xfId="22909"/>
    <cellStyle name="Style 97 2 6" xfId="22910"/>
    <cellStyle name="Style 97 3" xfId="22911"/>
    <cellStyle name="Style 97 3 2" xfId="22912"/>
    <cellStyle name="Style 97 3 3" xfId="22913"/>
    <cellStyle name="Style 97 3 4" xfId="22914"/>
    <cellStyle name="Style 97 3 5" xfId="22915"/>
    <cellStyle name="Style 97 3 6" xfId="22916"/>
    <cellStyle name="Style 97 4" xfId="22917"/>
    <cellStyle name="Style 97 5" xfId="22918"/>
    <cellStyle name="Style 97 6" xfId="22919"/>
    <cellStyle name="Style 97 7" xfId="22920"/>
    <cellStyle name="Style 97 8" xfId="22921"/>
    <cellStyle name="Style 98" xfId="22922"/>
    <cellStyle name="Style 98 2" xfId="22923"/>
    <cellStyle name="Style 98 2 2" xfId="22924"/>
    <cellStyle name="Style 98 2 3" xfId="22925"/>
    <cellStyle name="Style 98 2 4" xfId="22926"/>
    <cellStyle name="Style 98 2 5" xfId="22927"/>
    <cellStyle name="Style 98 2 6" xfId="22928"/>
    <cellStyle name="Style 98 3" xfId="22929"/>
    <cellStyle name="Style 98 4" xfId="22930"/>
    <cellStyle name="Style 98 5" xfId="22931"/>
    <cellStyle name="Style 98 6" xfId="22932"/>
    <cellStyle name="Style 98 7" xfId="22933"/>
    <cellStyle name="Style 99" xfId="22934"/>
    <cellStyle name="Style 99 2" xfId="22935"/>
    <cellStyle name="Style 99 2 2" xfId="22936"/>
    <cellStyle name="Style 99 2 3" xfId="22937"/>
    <cellStyle name="Style 99 2 4" xfId="22938"/>
    <cellStyle name="Style 99 2 5" xfId="22939"/>
    <cellStyle name="Style 99 2 6" xfId="22940"/>
    <cellStyle name="Style 99 3" xfId="22941"/>
    <cellStyle name="Style 99 4" xfId="22942"/>
    <cellStyle name="Style 99 5" xfId="22943"/>
    <cellStyle name="Style 99 6" xfId="22944"/>
    <cellStyle name="Style 99 7" xfId="22945"/>
    <cellStyle name="tableau | cellule | normal | decimal 1" xfId="22946"/>
    <cellStyle name="tableau | cellule | normal | decimal 1 10" xfId="22947"/>
    <cellStyle name="tableau | cellule | normal | decimal 1 11" xfId="22948"/>
    <cellStyle name="tableau | cellule | normal | decimal 1 12" xfId="22949"/>
    <cellStyle name="tableau | cellule | normal | decimal 1 13" xfId="22950"/>
    <cellStyle name="tableau | cellule | normal | decimal 1 14" xfId="22951"/>
    <cellStyle name="tableau | cellule | normal | decimal 1 15" xfId="22952"/>
    <cellStyle name="tableau | cellule | normal | decimal 1 2" xfId="22953"/>
    <cellStyle name="tableau | cellule | normal | decimal 1 2 2" xfId="22954"/>
    <cellStyle name="tableau | cellule | normal | decimal 1 2 2 2" xfId="22955"/>
    <cellStyle name="tableau | cellule | normal | decimal 1 2 2 3" xfId="22956"/>
    <cellStyle name="tableau | cellule | normal | decimal 1 2 3" xfId="22957"/>
    <cellStyle name="tableau | cellule | normal | decimal 1 2 3 2" xfId="22958"/>
    <cellStyle name="tableau | cellule | normal | decimal 1 2 3 3" xfId="22959"/>
    <cellStyle name="tableau | cellule | normal | decimal 1 2 4" xfId="22960"/>
    <cellStyle name="tableau | cellule | normal | decimal 1 2 5" xfId="22961"/>
    <cellStyle name="tableau | cellule | normal | decimal 1 2 6" xfId="22962"/>
    <cellStyle name="tableau | cellule | normal | decimal 1 3" xfId="22963"/>
    <cellStyle name="tableau | cellule | normal | decimal 1 3 2" xfId="22964"/>
    <cellStyle name="tableau | cellule | normal | decimal 1 3 2 2" xfId="22965"/>
    <cellStyle name="tableau | cellule | normal | decimal 1 3 2 3" xfId="22966"/>
    <cellStyle name="tableau | cellule | normal | decimal 1 3 3" xfId="22967"/>
    <cellStyle name="tableau | cellule | normal | decimal 1 3 3 2" xfId="22968"/>
    <cellStyle name="tableau | cellule | normal | decimal 1 3 3 3" xfId="22969"/>
    <cellStyle name="tableau | cellule | normal | decimal 1 3 4" xfId="22970"/>
    <cellStyle name="tableau | cellule | normal | decimal 1 3 5" xfId="22971"/>
    <cellStyle name="tableau | cellule | normal | decimal 1 4" xfId="22972"/>
    <cellStyle name="tableau | cellule | normal | decimal 1 4 2" xfId="22973"/>
    <cellStyle name="tableau | cellule | normal | decimal 1 4 2 2" xfId="22974"/>
    <cellStyle name="tableau | cellule | normal | decimal 1 4 2 3" xfId="22975"/>
    <cellStyle name="tableau | cellule | normal | decimal 1 4 3" xfId="22976"/>
    <cellStyle name="tableau | cellule | normal | decimal 1 4 3 2" xfId="22977"/>
    <cellStyle name="tableau | cellule | normal | decimal 1 4 3 3" xfId="22978"/>
    <cellStyle name="tableau | cellule | normal | decimal 1 4 4" xfId="22979"/>
    <cellStyle name="tableau | cellule | normal | decimal 1 4 5" xfId="22980"/>
    <cellStyle name="tableau | cellule | normal | decimal 1 5" xfId="22981"/>
    <cellStyle name="tableau | cellule | normal | decimal 1 5 2" xfId="22982"/>
    <cellStyle name="tableau | cellule | normal | decimal 1 5 2 2" xfId="22983"/>
    <cellStyle name="tableau | cellule | normal | decimal 1 5 2 3" xfId="22984"/>
    <cellStyle name="tableau | cellule | normal | decimal 1 5 3" xfId="22985"/>
    <cellStyle name="tableau | cellule | normal | decimal 1 5 3 2" xfId="22986"/>
    <cellStyle name="tableau | cellule | normal | decimal 1 5 3 3" xfId="22987"/>
    <cellStyle name="tableau | cellule | normal | decimal 1 5 4" xfId="22988"/>
    <cellStyle name="tableau | cellule | normal | decimal 1 5 4 2" xfId="22989"/>
    <cellStyle name="tableau | cellule | normal | decimal 1 5 4 3" xfId="22990"/>
    <cellStyle name="tableau | cellule | normal | decimal 1 5 5" xfId="22991"/>
    <cellStyle name="tableau | cellule | normal | decimal 1 5 6" xfId="22992"/>
    <cellStyle name="tableau | cellule | normal | decimal 1 6" xfId="22993"/>
    <cellStyle name="tableau | cellule | normal | decimal 1 6 2" xfId="22994"/>
    <cellStyle name="tableau | cellule | normal | decimal 1 6 2 2" xfId="22995"/>
    <cellStyle name="tableau | cellule | normal | decimal 1 6 2 3" xfId="22996"/>
    <cellStyle name="tableau | cellule | normal | decimal 1 6 3" xfId="22997"/>
    <cellStyle name="tableau | cellule | normal | decimal 1 6 3 2" xfId="22998"/>
    <cellStyle name="tableau | cellule | normal | decimal 1 6 3 3" xfId="22999"/>
    <cellStyle name="tableau | cellule | normal | decimal 1 6 4" xfId="23000"/>
    <cellStyle name="tableau | cellule | normal | decimal 1 6 5" xfId="23001"/>
    <cellStyle name="tableau | cellule | normal | decimal 1 7" xfId="23002"/>
    <cellStyle name="tableau | cellule | normal | decimal 1 7 2" xfId="23003"/>
    <cellStyle name="tableau | cellule | normal | decimal 1 7 3" xfId="23004"/>
    <cellStyle name="tableau | cellule | normal | decimal 1 8" xfId="23005"/>
    <cellStyle name="tableau | cellule | normal | decimal 1 8 2" xfId="23006"/>
    <cellStyle name="tableau | cellule | normal | decimal 1 8 3" xfId="23007"/>
    <cellStyle name="tableau | cellule | normal | decimal 1 9" xfId="23008"/>
    <cellStyle name="tableau | cellule | normal | decimal 1 9 2" xfId="23009"/>
    <cellStyle name="tableau | cellule | normal | decimal 1 9 3" xfId="23010"/>
    <cellStyle name="tableau | cellule | normal | pourcentage | decimal 1" xfId="23011"/>
    <cellStyle name="tableau | cellule | normal | pourcentage | decimal 1 10" xfId="23012"/>
    <cellStyle name="tableau | cellule | normal | pourcentage | decimal 1 11" xfId="23013"/>
    <cellStyle name="tableau | cellule | normal | pourcentage | decimal 1 12" xfId="23014"/>
    <cellStyle name="tableau | cellule | normal | pourcentage | decimal 1 13" xfId="23015"/>
    <cellStyle name="tableau | cellule | normal | pourcentage | decimal 1 14" xfId="23016"/>
    <cellStyle name="tableau | cellule | normal | pourcentage | decimal 1 15" xfId="23017"/>
    <cellStyle name="tableau | cellule | normal | pourcentage | decimal 1 2" xfId="23018"/>
    <cellStyle name="tableau | cellule | normal | pourcentage | decimal 1 2 2" xfId="23019"/>
    <cellStyle name="tableau | cellule | normal | pourcentage | decimal 1 2 2 2" xfId="23020"/>
    <cellStyle name="tableau | cellule | normal | pourcentage | decimal 1 2 2 3" xfId="23021"/>
    <cellStyle name="tableau | cellule | normal | pourcentage | decimal 1 2 3" xfId="23022"/>
    <cellStyle name="tableau | cellule | normal | pourcentage | decimal 1 2 3 2" xfId="23023"/>
    <cellStyle name="tableau | cellule | normal | pourcentage | decimal 1 2 3 3" xfId="23024"/>
    <cellStyle name="tableau | cellule | normal | pourcentage | decimal 1 2 4" xfId="23025"/>
    <cellStyle name="tableau | cellule | normal | pourcentage | decimal 1 2 5" xfId="23026"/>
    <cellStyle name="tableau | cellule | normal | pourcentage | decimal 1 2 6" xfId="23027"/>
    <cellStyle name="tableau | cellule | normal | pourcentage | decimal 1 3" xfId="23028"/>
    <cellStyle name="tableau | cellule | normal | pourcentage | decimal 1 3 2" xfId="23029"/>
    <cellStyle name="tableau | cellule | normal | pourcentage | decimal 1 3 2 2" xfId="23030"/>
    <cellStyle name="tableau | cellule | normal | pourcentage | decimal 1 3 2 3" xfId="23031"/>
    <cellStyle name="tableau | cellule | normal | pourcentage | decimal 1 3 3" xfId="23032"/>
    <cellStyle name="tableau | cellule | normal | pourcentage | decimal 1 3 3 2" xfId="23033"/>
    <cellStyle name="tableau | cellule | normal | pourcentage | decimal 1 3 3 3" xfId="23034"/>
    <cellStyle name="tableau | cellule | normal | pourcentage | decimal 1 3 4" xfId="23035"/>
    <cellStyle name="tableau | cellule | normal | pourcentage | decimal 1 3 5" xfId="23036"/>
    <cellStyle name="tableau | cellule | normal | pourcentage | decimal 1 4" xfId="23037"/>
    <cellStyle name="tableau | cellule | normal | pourcentage | decimal 1 4 2" xfId="23038"/>
    <cellStyle name="tableau | cellule | normal | pourcentage | decimal 1 4 2 2" xfId="23039"/>
    <cellStyle name="tableau | cellule | normal | pourcentage | decimal 1 4 2 3" xfId="23040"/>
    <cellStyle name="tableau | cellule | normal | pourcentage | decimal 1 4 3" xfId="23041"/>
    <cellStyle name="tableau | cellule | normal | pourcentage | decimal 1 4 3 2" xfId="23042"/>
    <cellStyle name="tableau | cellule | normal | pourcentage | decimal 1 4 3 3" xfId="23043"/>
    <cellStyle name="tableau | cellule | normal | pourcentage | decimal 1 4 4" xfId="23044"/>
    <cellStyle name="tableau | cellule | normal | pourcentage | decimal 1 4 5" xfId="23045"/>
    <cellStyle name="tableau | cellule | normal | pourcentage | decimal 1 5" xfId="23046"/>
    <cellStyle name="tableau | cellule | normal | pourcentage | decimal 1 5 2" xfId="23047"/>
    <cellStyle name="tableau | cellule | normal | pourcentage | decimal 1 5 2 2" xfId="23048"/>
    <cellStyle name="tableau | cellule | normal | pourcentage | decimal 1 5 2 3" xfId="23049"/>
    <cellStyle name="tableau | cellule | normal | pourcentage | decimal 1 5 3" xfId="23050"/>
    <cellStyle name="tableau | cellule | normal | pourcentage | decimal 1 5 3 2" xfId="23051"/>
    <cellStyle name="tableau | cellule | normal | pourcentage | decimal 1 5 3 3" xfId="23052"/>
    <cellStyle name="tableau | cellule | normal | pourcentage | decimal 1 5 4" xfId="23053"/>
    <cellStyle name="tableau | cellule | normal | pourcentage | decimal 1 5 4 2" xfId="23054"/>
    <cellStyle name="tableau | cellule | normal | pourcentage | decimal 1 5 4 3" xfId="23055"/>
    <cellStyle name="tableau | cellule | normal | pourcentage | decimal 1 5 5" xfId="23056"/>
    <cellStyle name="tableau | cellule | normal | pourcentage | decimal 1 5 6" xfId="23057"/>
    <cellStyle name="tableau | cellule | normal | pourcentage | decimal 1 6" xfId="23058"/>
    <cellStyle name="tableau | cellule | normal | pourcentage | decimal 1 6 2" xfId="23059"/>
    <cellStyle name="tableau | cellule | normal | pourcentage | decimal 1 6 2 2" xfId="23060"/>
    <cellStyle name="tableau | cellule | normal | pourcentage | decimal 1 6 2 3" xfId="23061"/>
    <cellStyle name="tableau | cellule | normal | pourcentage | decimal 1 6 3" xfId="23062"/>
    <cellStyle name="tableau | cellule | normal | pourcentage | decimal 1 6 3 2" xfId="23063"/>
    <cellStyle name="tableau | cellule | normal | pourcentage | decimal 1 6 3 3" xfId="23064"/>
    <cellStyle name="tableau | cellule | normal | pourcentage | decimal 1 6 4" xfId="23065"/>
    <cellStyle name="tableau | cellule | normal | pourcentage | decimal 1 6 5" xfId="23066"/>
    <cellStyle name="tableau | cellule | normal | pourcentage | decimal 1 7" xfId="23067"/>
    <cellStyle name="tableau | cellule | normal | pourcentage | decimal 1 7 2" xfId="23068"/>
    <cellStyle name="tableau | cellule | normal | pourcentage | decimal 1 7 3" xfId="23069"/>
    <cellStyle name="tableau | cellule | normal | pourcentage | decimal 1 8" xfId="23070"/>
    <cellStyle name="tableau | cellule | normal | pourcentage | decimal 1 8 2" xfId="23071"/>
    <cellStyle name="tableau | cellule | normal | pourcentage | decimal 1 8 3" xfId="23072"/>
    <cellStyle name="tableau | cellule | normal | pourcentage | decimal 1 9" xfId="23073"/>
    <cellStyle name="tableau | cellule | normal | pourcentage | decimal 1 9 2" xfId="23074"/>
    <cellStyle name="tableau | cellule | normal | pourcentage | decimal 1 9 3" xfId="23075"/>
    <cellStyle name="tableau | cellule | total | decimal 1" xfId="23076"/>
    <cellStyle name="tableau | cellule | total | decimal 1 10" xfId="23077"/>
    <cellStyle name="tableau | cellule | total | decimal 1 11" xfId="23078"/>
    <cellStyle name="tableau | cellule | total | decimal 1 12" xfId="23079"/>
    <cellStyle name="tableau | cellule | total | decimal 1 13" xfId="23080"/>
    <cellStyle name="tableau | cellule | total | decimal 1 14" xfId="23081"/>
    <cellStyle name="tableau | cellule | total | decimal 1 15" xfId="23082"/>
    <cellStyle name="tableau | cellule | total | decimal 1 2" xfId="23083"/>
    <cellStyle name="tableau | cellule | total | decimal 1 2 2" xfId="23084"/>
    <cellStyle name="tableau | cellule | total | decimal 1 2 2 2" xfId="23085"/>
    <cellStyle name="tableau | cellule | total | decimal 1 2 2 3" xfId="23086"/>
    <cellStyle name="tableau | cellule | total | decimal 1 2 3" xfId="23087"/>
    <cellStyle name="tableau | cellule | total | decimal 1 2 3 2" xfId="23088"/>
    <cellStyle name="tableau | cellule | total | decimal 1 2 3 3" xfId="23089"/>
    <cellStyle name="tableau | cellule | total | decimal 1 2 4" xfId="23090"/>
    <cellStyle name="tableau | cellule | total | decimal 1 2 5" xfId="23091"/>
    <cellStyle name="tableau | cellule | total | decimal 1 2 6" xfId="23092"/>
    <cellStyle name="tableau | cellule | total | decimal 1 3" xfId="23093"/>
    <cellStyle name="tableau | cellule | total | decimal 1 3 2" xfId="23094"/>
    <cellStyle name="tableau | cellule | total | decimal 1 3 2 2" xfId="23095"/>
    <cellStyle name="tableau | cellule | total | decimal 1 3 2 3" xfId="23096"/>
    <cellStyle name="tableau | cellule | total | decimal 1 3 3" xfId="23097"/>
    <cellStyle name="tableau | cellule | total | decimal 1 3 3 2" xfId="23098"/>
    <cellStyle name="tableau | cellule | total | decimal 1 3 3 3" xfId="23099"/>
    <cellStyle name="tableau | cellule | total | decimal 1 3 4" xfId="23100"/>
    <cellStyle name="tableau | cellule | total | decimal 1 3 5" xfId="23101"/>
    <cellStyle name="tableau | cellule | total | decimal 1 4" xfId="23102"/>
    <cellStyle name="tableau | cellule | total | decimal 1 4 2" xfId="23103"/>
    <cellStyle name="tableau | cellule | total | decimal 1 4 2 2" xfId="23104"/>
    <cellStyle name="tableau | cellule | total | decimal 1 4 2 3" xfId="23105"/>
    <cellStyle name="tableau | cellule | total | decimal 1 4 3" xfId="23106"/>
    <cellStyle name="tableau | cellule | total | decimal 1 4 3 2" xfId="23107"/>
    <cellStyle name="tableau | cellule | total | decimal 1 4 3 3" xfId="23108"/>
    <cellStyle name="tableau | cellule | total | decimal 1 4 4" xfId="23109"/>
    <cellStyle name="tableau | cellule | total | decimal 1 4 5" xfId="23110"/>
    <cellStyle name="tableau | cellule | total | decimal 1 5" xfId="23111"/>
    <cellStyle name="tableau | cellule | total | decimal 1 5 2" xfId="23112"/>
    <cellStyle name="tableau | cellule | total | decimal 1 5 2 2" xfId="23113"/>
    <cellStyle name="tableau | cellule | total | decimal 1 5 2 3" xfId="23114"/>
    <cellStyle name="tableau | cellule | total | decimal 1 5 3" xfId="23115"/>
    <cellStyle name="tableau | cellule | total | decimal 1 5 3 2" xfId="23116"/>
    <cellStyle name="tableau | cellule | total | decimal 1 5 3 3" xfId="23117"/>
    <cellStyle name="tableau | cellule | total | decimal 1 5 4" xfId="23118"/>
    <cellStyle name="tableau | cellule | total | decimal 1 5 4 2" xfId="23119"/>
    <cellStyle name="tableau | cellule | total | decimal 1 5 4 3" xfId="23120"/>
    <cellStyle name="tableau | cellule | total | decimal 1 5 5" xfId="23121"/>
    <cellStyle name="tableau | cellule | total | decimal 1 5 6" xfId="23122"/>
    <cellStyle name="tableau | cellule | total | decimal 1 6" xfId="23123"/>
    <cellStyle name="tableau | cellule | total | decimal 1 6 2" xfId="23124"/>
    <cellStyle name="tableau | cellule | total | decimal 1 6 2 2" xfId="23125"/>
    <cellStyle name="tableau | cellule | total | decimal 1 6 2 3" xfId="23126"/>
    <cellStyle name="tableau | cellule | total | decimal 1 6 3" xfId="23127"/>
    <cellStyle name="tableau | cellule | total | decimal 1 6 3 2" xfId="23128"/>
    <cellStyle name="tableau | cellule | total | decimal 1 6 3 3" xfId="23129"/>
    <cellStyle name="tableau | cellule | total | decimal 1 6 4" xfId="23130"/>
    <cellStyle name="tableau | cellule | total | decimal 1 6 5" xfId="23131"/>
    <cellStyle name="tableau | cellule | total | decimal 1 7" xfId="23132"/>
    <cellStyle name="tableau | cellule | total | decimal 1 7 2" xfId="23133"/>
    <cellStyle name="tableau | cellule | total | decimal 1 7 3" xfId="23134"/>
    <cellStyle name="tableau | cellule | total | decimal 1 8" xfId="23135"/>
    <cellStyle name="tableau | cellule | total | decimal 1 8 2" xfId="23136"/>
    <cellStyle name="tableau | cellule | total | decimal 1 8 3" xfId="23137"/>
    <cellStyle name="tableau | cellule | total | decimal 1 9" xfId="23138"/>
    <cellStyle name="tableau | cellule | total | decimal 1 9 2" xfId="23139"/>
    <cellStyle name="tableau | cellule | total | decimal 1 9 3" xfId="23140"/>
    <cellStyle name="tableau | coin superieur gauche" xfId="23141"/>
    <cellStyle name="tableau | coin superieur gauche 10" xfId="23142"/>
    <cellStyle name="tableau | coin superieur gauche 11" xfId="23143"/>
    <cellStyle name="tableau | coin superieur gauche 12" xfId="23144"/>
    <cellStyle name="tableau | coin superieur gauche 13" xfId="23145"/>
    <cellStyle name="tableau | coin superieur gauche 14" xfId="23146"/>
    <cellStyle name="tableau | coin superieur gauche 15" xfId="23147"/>
    <cellStyle name="tableau | coin superieur gauche 2" xfId="23148"/>
    <cellStyle name="tableau | coin superieur gauche 2 2" xfId="23149"/>
    <cellStyle name="tableau | coin superieur gauche 2 2 2" xfId="23150"/>
    <cellStyle name="tableau | coin superieur gauche 2 2 3" xfId="23151"/>
    <cellStyle name="tableau | coin superieur gauche 2 3" xfId="23152"/>
    <cellStyle name="tableau | coin superieur gauche 2 3 2" xfId="23153"/>
    <cellStyle name="tableau | coin superieur gauche 2 3 3" xfId="23154"/>
    <cellStyle name="tableau | coin superieur gauche 2 4" xfId="23155"/>
    <cellStyle name="tableau | coin superieur gauche 2 5" xfId="23156"/>
    <cellStyle name="tableau | coin superieur gauche 2 6" xfId="23157"/>
    <cellStyle name="tableau | coin superieur gauche 3" xfId="23158"/>
    <cellStyle name="tableau | coin superieur gauche 3 2" xfId="23159"/>
    <cellStyle name="tableau | coin superieur gauche 3 2 2" xfId="23160"/>
    <cellStyle name="tableau | coin superieur gauche 3 2 3" xfId="23161"/>
    <cellStyle name="tableau | coin superieur gauche 3 3" xfId="23162"/>
    <cellStyle name="tableau | coin superieur gauche 3 3 2" xfId="23163"/>
    <cellStyle name="tableau | coin superieur gauche 3 3 3" xfId="23164"/>
    <cellStyle name="tableau | coin superieur gauche 3 4" xfId="23165"/>
    <cellStyle name="tableau | coin superieur gauche 3 5" xfId="23166"/>
    <cellStyle name="tableau | coin superieur gauche 4" xfId="23167"/>
    <cellStyle name="tableau | coin superieur gauche 4 2" xfId="23168"/>
    <cellStyle name="tableau | coin superieur gauche 4 2 2" xfId="23169"/>
    <cellStyle name="tableau | coin superieur gauche 4 2 3" xfId="23170"/>
    <cellStyle name="tableau | coin superieur gauche 4 3" xfId="23171"/>
    <cellStyle name="tableau | coin superieur gauche 4 3 2" xfId="23172"/>
    <cellStyle name="tableau | coin superieur gauche 4 3 3" xfId="23173"/>
    <cellStyle name="tableau | coin superieur gauche 4 4" xfId="23174"/>
    <cellStyle name="tableau | coin superieur gauche 4 5" xfId="23175"/>
    <cellStyle name="tableau | coin superieur gauche 5" xfId="23176"/>
    <cellStyle name="tableau | coin superieur gauche 5 2" xfId="23177"/>
    <cellStyle name="tableau | coin superieur gauche 5 2 2" xfId="23178"/>
    <cellStyle name="tableau | coin superieur gauche 5 2 3" xfId="23179"/>
    <cellStyle name="tableau | coin superieur gauche 5 3" xfId="23180"/>
    <cellStyle name="tableau | coin superieur gauche 5 3 2" xfId="23181"/>
    <cellStyle name="tableau | coin superieur gauche 5 3 3" xfId="23182"/>
    <cellStyle name="tableau | coin superieur gauche 5 4" xfId="23183"/>
    <cellStyle name="tableau | coin superieur gauche 5 4 2" xfId="23184"/>
    <cellStyle name="tableau | coin superieur gauche 5 4 3" xfId="23185"/>
    <cellStyle name="tableau | coin superieur gauche 5 5" xfId="23186"/>
    <cellStyle name="tableau | coin superieur gauche 5 6" xfId="23187"/>
    <cellStyle name="tableau | coin superieur gauche 6" xfId="23188"/>
    <cellStyle name="tableau | coin superieur gauche 6 2" xfId="23189"/>
    <cellStyle name="tableau | coin superieur gauche 6 2 2" xfId="23190"/>
    <cellStyle name="tableau | coin superieur gauche 6 2 3" xfId="23191"/>
    <cellStyle name="tableau | coin superieur gauche 6 3" xfId="23192"/>
    <cellStyle name="tableau | coin superieur gauche 6 3 2" xfId="23193"/>
    <cellStyle name="tableau | coin superieur gauche 6 3 3" xfId="23194"/>
    <cellStyle name="tableau | coin superieur gauche 6 4" xfId="23195"/>
    <cellStyle name="tableau | coin superieur gauche 6 5" xfId="23196"/>
    <cellStyle name="tableau | coin superieur gauche 7" xfId="23197"/>
    <cellStyle name="tableau | coin superieur gauche 7 2" xfId="23198"/>
    <cellStyle name="tableau | coin superieur gauche 7 3" xfId="23199"/>
    <cellStyle name="tableau | coin superieur gauche 8" xfId="23200"/>
    <cellStyle name="tableau | coin superieur gauche 8 2" xfId="23201"/>
    <cellStyle name="tableau | coin superieur gauche 8 3" xfId="23202"/>
    <cellStyle name="tableau | coin superieur gauche 9" xfId="23203"/>
    <cellStyle name="tableau | coin superieur gauche 9 2" xfId="23204"/>
    <cellStyle name="tableau | coin superieur gauche 9 3" xfId="23205"/>
    <cellStyle name="tableau | entete-colonne | series" xfId="23206"/>
    <cellStyle name="tableau | entete-colonne | series 10" xfId="23207"/>
    <cellStyle name="tableau | entete-colonne | series 11" xfId="23208"/>
    <cellStyle name="tableau | entete-colonne | series 12" xfId="23209"/>
    <cellStyle name="tableau | entete-colonne | series 13" xfId="23210"/>
    <cellStyle name="tableau | entete-colonne | series 14" xfId="23211"/>
    <cellStyle name="tableau | entete-colonne | series 15" xfId="23212"/>
    <cellStyle name="tableau | entete-colonne | series 2" xfId="23213"/>
    <cellStyle name="tableau | entete-colonne | series 2 2" xfId="23214"/>
    <cellStyle name="tableau | entete-colonne | series 2 2 2" xfId="23215"/>
    <cellStyle name="tableau | entete-colonne | series 2 2 3" xfId="23216"/>
    <cellStyle name="tableau | entete-colonne | series 2 3" xfId="23217"/>
    <cellStyle name="tableau | entete-colonne | series 2 3 2" xfId="23218"/>
    <cellStyle name="tableau | entete-colonne | series 2 3 3" xfId="23219"/>
    <cellStyle name="tableau | entete-colonne | series 2 4" xfId="23220"/>
    <cellStyle name="tableau | entete-colonne | series 2 5" xfId="23221"/>
    <cellStyle name="tableau | entete-colonne | series 2 6" xfId="23222"/>
    <cellStyle name="tableau | entete-colonne | series 3" xfId="23223"/>
    <cellStyle name="tableau | entete-colonne | series 3 2" xfId="23224"/>
    <cellStyle name="tableau | entete-colonne | series 3 2 2" xfId="23225"/>
    <cellStyle name="tableau | entete-colonne | series 3 2 3" xfId="23226"/>
    <cellStyle name="tableau | entete-colonne | series 3 3" xfId="23227"/>
    <cellStyle name="tableau | entete-colonne | series 3 3 2" xfId="23228"/>
    <cellStyle name="tableau | entete-colonne | series 3 3 3" xfId="23229"/>
    <cellStyle name="tableau | entete-colonne | series 3 4" xfId="23230"/>
    <cellStyle name="tableau | entete-colonne | series 3 5" xfId="23231"/>
    <cellStyle name="tableau | entete-colonne | series 4" xfId="23232"/>
    <cellStyle name="tableau | entete-colonne | series 4 2" xfId="23233"/>
    <cellStyle name="tableau | entete-colonne | series 4 2 2" xfId="23234"/>
    <cellStyle name="tableau | entete-colonne | series 4 2 3" xfId="23235"/>
    <cellStyle name="tableau | entete-colonne | series 4 3" xfId="23236"/>
    <cellStyle name="tableau | entete-colonne | series 4 3 2" xfId="23237"/>
    <cellStyle name="tableau | entete-colonne | series 4 3 3" xfId="23238"/>
    <cellStyle name="tableau | entete-colonne | series 4 4" xfId="23239"/>
    <cellStyle name="tableau | entete-colonne | series 4 5" xfId="23240"/>
    <cellStyle name="tableau | entete-colonne | series 5" xfId="23241"/>
    <cellStyle name="tableau | entete-colonne | series 5 2" xfId="23242"/>
    <cellStyle name="tableau | entete-colonne | series 5 2 2" xfId="23243"/>
    <cellStyle name="tableau | entete-colonne | series 5 2 3" xfId="23244"/>
    <cellStyle name="tableau | entete-colonne | series 5 3" xfId="23245"/>
    <cellStyle name="tableau | entete-colonne | series 5 3 2" xfId="23246"/>
    <cellStyle name="tableau | entete-colonne | series 5 3 3" xfId="23247"/>
    <cellStyle name="tableau | entete-colonne | series 5 4" xfId="23248"/>
    <cellStyle name="tableau | entete-colonne | series 5 4 2" xfId="23249"/>
    <cellStyle name="tableau | entete-colonne | series 5 4 3" xfId="23250"/>
    <cellStyle name="tableau | entete-colonne | series 5 5" xfId="23251"/>
    <cellStyle name="tableau | entete-colonne | series 5 6" xfId="23252"/>
    <cellStyle name="tableau | entete-colonne | series 6" xfId="23253"/>
    <cellStyle name="tableau | entete-colonne | series 6 2" xfId="23254"/>
    <cellStyle name="tableau | entete-colonne | series 6 2 2" xfId="23255"/>
    <cellStyle name="tableau | entete-colonne | series 6 2 3" xfId="23256"/>
    <cellStyle name="tableau | entete-colonne | series 6 3" xfId="23257"/>
    <cellStyle name="tableau | entete-colonne | series 6 3 2" xfId="23258"/>
    <cellStyle name="tableau | entete-colonne | series 6 3 3" xfId="23259"/>
    <cellStyle name="tableau | entete-colonne | series 6 4" xfId="23260"/>
    <cellStyle name="tableau | entete-colonne | series 6 5" xfId="23261"/>
    <cellStyle name="tableau | entete-colonne | series 7" xfId="23262"/>
    <cellStyle name="tableau | entete-colonne | series 7 2" xfId="23263"/>
    <cellStyle name="tableau | entete-colonne | series 7 3" xfId="23264"/>
    <cellStyle name="tableau | entete-colonne | series 8" xfId="23265"/>
    <cellStyle name="tableau | entete-colonne | series 8 2" xfId="23266"/>
    <cellStyle name="tableau | entete-colonne | series 8 3" xfId="23267"/>
    <cellStyle name="tableau | entete-colonne | series 9" xfId="23268"/>
    <cellStyle name="tableau | entete-colonne | series 9 2" xfId="23269"/>
    <cellStyle name="tableau | entete-colonne | series 9 3" xfId="23270"/>
    <cellStyle name="tableau | entete-ligne | normal" xfId="23271"/>
    <cellStyle name="tableau | entete-ligne | normal 10" xfId="23272"/>
    <cellStyle name="tableau | entete-ligne | normal 11" xfId="23273"/>
    <cellStyle name="tableau | entete-ligne | normal 12" xfId="23274"/>
    <cellStyle name="tableau | entete-ligne | normal 13" xfId="23275"/>
    <cellStyle name="tableau | entete-ligne | normal 14" xfId="23276"/>
    <cellStyle name="tableau | entete-ligne | normal 15" xfId="23277"/>
    <cellStyle name="tableau | entete-ligne | normal 2" xfId="23278"/>
    <cellStyle name="tableau | entete-ligne | normal 2 2" xfId="23279"/>
    <cellStyle name="tableau | entete-ligne | normal 2 2 2" xfId="23280"/>
    <cellStyle name="tableau | entete-ligne | normal 2 2 3" xfId="23281"/>
    <cellStyle name="tableau | entete-ligne | normal 2 3" xfId="23282"/>
    <cellStyle name="tableau | entete-ligne | normal 2 3 2" xfId="23283"/>
    <cellStyle name="tableau | entete-ligne | normal 2 3 3" xfId="23284"/>
    <cellStyle name="tableau | entete-ligne | normal 2 4" xfId="23285"/>
    <cellStyle name="tableau | entete-ligne | normal 2 5" xfId="23286"/>
    <cellStyle name="tableau | entete-ligne | normal 2 6" xfId="23287"/>
    <cellStyle name="tableau | entete-ligne | normal 3" xfId="23288"/>
    <cellStyle name="tableau | entete-ligne | normal 3 2" xfId="23289"/>
    <cellStyle name="tableau | entete-ligne | normal 3 2 2" xfId="23290"/>
    <cellStyle name="tableau | entete-ligne | normal 3 2 3" xfId="23291"/>
    <cellStyle name="tableau | entete-ligne | normal 3 3" xfId="23292"/>
    <cellStyle name="tableau | entete-ligne | normal 3 3 2" xfId="23293"/>
    <cellStyle name="tableau | entete-ligne | normal 3 3 3" xfId="23294"/>
    <cellStyle name="tableau | entete-ligne | normal 3 4" xfId="23295"/>
    <cellStyle name="tableau | entete-ligne | normal 3 5" xfId="23296"/>
    <cellStyle name="tableau | entete-ligne | normal 4" xfId="23297"/>
    <cellStyle name="tableau | entete-ligne | normal 4 2" xfId="23298"/>
    <cellStyle name="tableau | entete-ligne | normal 4 2 2" xfId="23299"/>
    <cellStyle name="tableau | entete-ligne | normal 4 2 3" xfId="23300"/>
    <cellStyle name="tableau | entete-ligne | normal 4 3" xfId="23301"/>
    <cellStyle name="tableau | entete-ligne | normal 4 3 2" xfId="23302"/>
    <cellStyle name="tableau | entete-ligne | normal 4 3 3" xfId="23303"/>
    <cellStyle name="tableau | entete-ligne | normal 4 4" xfId="23304"/>
    <cellStyle name="tableau | entete-ligne | normal 4 5" xfId="23305"/>
    <cellStyle name="tableau | entete-ligne | normal 5" xfId="23306"/>
    <cellStyle name="tableau | entete-ligne | normal 5 2" xfId="23307"/>
    <cellStyle name="tableau | entete-ligne | normal 5 2 2" xfId="23308"/>
    <cellStyle name="tableau | entete-ligne | normal 5 2 3" xfId="23309"/>
    <cellStyle name="tableau | entete-ligne | normal 5 3" xfId="23310"/>
    <cellStyle name="tableau | entete-ligne | normal 5 3 2" xfId="23311"/>
    <cellStyle name="tableau | entete-ligne | normal 5 3 3" xfId="23312"/>
    <cellStyle name="tableau | entete-ligne | normal 5 4" xfId="23313"/>
    <cellStyle name="tableau | entete-ligne | normal 5 4 2" xfId="23314"/>
    <cellStyle name="tableau | entete-ligne | normal 5 4 3" xfId="23315"/>
    <cellStyle name="tableau | entete-ligne | normal 5 5" xfId="23316"/>
    <cellStyle name="tableau | entete-ligne | normal 5 6" xfId="23317"/>
    <cellStyle name="tableau | entete-ligne | normal 6" xfId="23318"/>
    <cellStyle name="tableau | entete-ligne | normal 6 2" xfId="23319"/>
    <cellStyle name="tableau | entete-ligne | normal 6 2 2" xfId="23320"/>
    <cellStyle name="tableau | entete-ligne | normal 6 2 3" xfId="23321"/>
    <cellStyle name="tableau | entete-ligne | normal 6 3" xfId="23322"/>
    <cellStyle name="tableau | entete-ligne | normal 6 3 2" xfId="23323"/>
    <cellStyle name="tableau | entete-ligne | normal 6 3 3" xfId="23324"/>
    <cellStyle name="tableau | entete-ligne | normal 6 4" xfId="23325"/>
    <cellStyle name="tableau | entete-ligne | normal 6 5" xfId="23326"/>
    <cellStyle name="tableau | entete-ligne | normal 7" xfId="23327"/>
    <cellStyle name="tableau | entete-ligne | normal 7 2" xfId="23328"/>
    <cellStyle name="tableau | entete-ligne | normal 7 3" xfId="23329"/>
    <cellStyle name="tableau | entete-ligne | normal 8" xfId="23330"/>
    <cellStyle name="tableau | entete-ligne | normal 8 2" xfId="23331"/>
    <cellStyle name="tableau | entete-ligne | normal 8 3" xfId="23332"/>
    <cellStyle name="tableau | entete-ligne | normal 9" xfId="23333"/>
    <cellStyle name="tableau | entete-ligne | normal 9 2" xfId="23334"/>
    <cellStyle name="tableau | entete-ligne | normal 9 3" xfId="23335"/>
    <cellStyle name="tableau | entete-ligne | total" xfId="23336"/>
    <cellStyle name="tableau | entete-ligne | total 10" xfId="23337"/>
    <cellStyle name="tableau | entete-ligne | total 11" xfId="23338"/>
    <cellStyle name="tableau | entete-ligne | total 12" xfId="23339"/>
    <cellStyle name="tableau | entete-ligne | total 13" xfId="23340"/>
    <cellStyle name="tableau | entete-ligne | total 14" xfId="23341"/>
    <cellStyle name="tableau | entete-ligne | total 15" xfId="23342"/>
    <cellStyle name="tableau | entete-ligne | total 2" xfId="23343"/>
    <cellStyle name="tableau | entete-ligne | total 2 2" xfId="23344"/>
    <cellStyle name="tableau | entete-ligne | total 2 2 2" xfId="23345"/>
    <cellStyle name="tableau | entete-ligne | total 2 2 3" xfId="23346"/>
    <cellStyle name="tableau | entete-ligne | total 2 3" xfId="23347"/>
    <cellStyle name="tableau | entete-ligne | total 2 3 2" xfId="23348"/>
    <cellStyle name="tableau | entete-ligne | total 2 3 3" xfId="23349"/>
    <cellStyle name="tableau | entete-ligne | total 2 4" xfId="23350"/>
    <cellStyle name="tableau | entete-ligne | total 2 5" xfId="23351"/>
    <cellStyle name="tableau | entete-ligne | total 2 6" xfId="23352"/>
    <cellStyle name="tableau | entete-ligne | total 3" xfId="23353"/>
    <cellStyle name="tableau | entete-ligne | total 3 2" xfId="23354"/>
    <cellStyle name="tableau | entete-ligne | total 3 2 2" xfId="23355"/>
    <cellStyle name="tableau | entete-ligne | total 3 2 3" xfId="23356"/>
    <cellStyle name="tableau | entete-ligne | total 3 3" xfId="23357"/>
    <cellStyle name="tableau | entete-ligne | total 3 3 2" xfId="23358"/>
    <cellStyle name="tableau | entete-ligne | total 3 3 3" xfId="23359"/>
    <cellStyle name="tableau | entete-ligne | total 3 4" xfId="23360"/>
    <cellStyle name="tableau | entete-ligne | total 3 5" xfId="23361"/>
    <cellStyle name="tableau | entete-ligne | total 4" xfId="23362"/>
    <cellStyle name="tableau | entete-ligne | total 4 2" xfId="23363"/>
    <cellStyle name="tableau | entete-ligne | total 4 2 2" xfId="23364"/>
    <cellStyle name="tableau | entete-ligne | total 4 2 3" xfId="23365"/>
    <cellStyle name="tableau | entete-ligne | total 4 3" xfId="23366"/>
    <cellStyle name="tableau | entete-ligne | total 4 3 2" xfId="23367"/>
    <cellStyle name="tableau | entete-ligne | total 4 3 3" xfId="23368"/>
    <cellStyle name="tableau | entete-ligne | total 4 4" xfId="23369"/>
    <cellStyle name="tableau | entete-ligne | total 4 5" xfId="23370"/>
    <cellStyle name="tableau | entete-ligne | total 5" xfId="23371"/>
    <cellStyle name="tableau | entete-ligne | total 5 2" xfId="23372"/>
    <cellStyle name="tableau | entete-ligne | total 5 2 2" xfId="23373"/>
    <cellStyle name="tableau | entete-ligne | total 5 2 3" xfId="23374"/>
    <cellStyle name="tableau | entete-ligne | total 5 3" xfId="23375"/>
    <cellStyle name="tableau | entete-ligne | total 5 3 2" xfId="23376"/>
    <cellStyle name="tableau | entete-ligne | total 5 3 3" xfId="23377"/>
    <cellStyle name="tableau | entete-ligne | total 5 4" xfId="23378"/>
    <cellStyle name="tableau | entete-ligne | total 5 4 2" xfId="23379"/>
    <cellStyle name="tableau | entete-ligne | total 5 4 3" xfId="23380"/>
    <cellStyle name="tableau | entete-ligne | total 5 5" xfId="23381"/>
    <cellStyle name="tableau | entete-ligne | total 5 6" xfId="23382"/>
    <cellStyle name="tableau | entete-ligne | total 6" xfId="23383"/>
    <cellStyle name="tableau | entete-ligne | total 6 2" xfId="23384"/>
    <cellStyle name="tableau | entete-ligne | total 6 2 2" xfId="23385"/>
    <cellStyle name="tableau | entete-ligne | total 6 2 3" xfId="23386"/>
    <cellStyle name="tableau | entete-ligne | total 6 3" xfId="23387"/>
    <cellStyle name="tableau | entete-ligne | total 6 3 2" xfId="23388"/>
    <cellStyle name="tableau | entete-ligne | total 6 3 3" xfId="23389"/>
    <cellStyle name="tableau | entete-ligne | total 6 4" xfId="23390"/>
    <cellStyle name="tableau | entete-ligne | total 6 5" xfId="23391"/>
    <cellStyle name="tableau | entete-ligne | total 7" xfId="23392"/>
    <cellStyle name="tableau | entete-ligne | total 7 2" xfId="23393"/>
    <cellStyle name="tableau | entete-ligne | total 7 3" xfId="23394"/>
    <cellStyle name="tableau | entete-ligne | total 8" xfId="23395"/>
    <cellStyle name="tableau | entete-ligne | total 8 2" xfId="23396"/>
    <cellStyle name="tableau | entete-ligne | total 8 3" xfId="23397"/>
    <cellStyle name="tableau | entete-ligne | total 9" xfId="23398"/>
    <cellStyle name="tableau | entete-ligne | total 9 2" xfId="23399"/>
    <cellStyle name="tableau | entete-ligne | total 9 3" xfId="23400"/>
    <cellStyle name="tableau | ligne-titre | niveau1" xfId="23401"/>
    <cellStyle name="tableau | ligne-titre | niveau1 10" xfId="23402"/>
    <cellStyle name="tableau | ligne-titre | niveau1 11" xfId="23403"/>
    <cellStyle name="tableau | ligne-titre | niveau1 12" xfId="23404"/>
    <cellStyle name="tableau | ligne-titre | niveau1 13" xfId="23405"/>
    <cellStyle name="tableau | ligne-titre | niveau1 14" xfId="23406"/>
    <cellStyle name="tableau | ligne-titre | niveau1 15" xfId="23407"/>
    <cellStyle name="tableau | ligne-titre | niveau1 2" xfId="23408"/>
    <cellStyle name="tableau | ligne-titre | niveau1 2 2" xfId="23409"/>
    <cellStyle name="tableau | ligne-titre | niveau1 2 2 2" xfId="23410"/>
    <cellStyle name="tableau | ligne-titre | niveau1 2 2 3" xfId="23411"/>
    <cellStyle name="tableau | ligne-titre | niveau1 2 3" xfId="23412"/>
    <cellStyle name="tableau | ligne-titre | niveau1 2 3 2" xfId="23413"/>
    <cellStyle name="tableau | ligne-titre | niveau1 2 3 3" xfId="23414"/>
    <cellStyle name="tableau | ligne-titre | niveau1 2 4" xfId="23415"/>
    <cellStyle name="tableau | ligne-titre | niveau1 2 5" xfId="23416"/>
    <cellStyle name="tableau | ligne-titre | niveau1 2 6" xfId="23417"/>
    <cellStyle name="tableau | ligne-titre | niveau1 3" xfId="23418"/>
    <cellStyle name="tableau | ligne-titre | niveau1 3 2" xfId="23419"/>
    <cellStyle name="tableau | ligne-titre | niveau1 3 2 2" xfId="23420"/>
    <cellStyle name="tableau | ligne-titre | niveau1 3 2 3" xfId="23421"/>
    <cellStyle name="tableau | ligne-titre | niveau1 3 3" xfId="23422"/>
    <cellStyle name="tableau | ligne-titre | niveau1 3 3 2" xfId="23423"/>
    <cellStyle name="tableau | ligne-titre | niveau1 3 3 3" xfId="23424"/>
    <cellStyle name="tableau | ligne-titre | niveau1 3 4" xfId="23425"/>
    <cellStyle name="tableau | ligne-titre | niveau1 3 5" xfId="23426"/>
    <cellStyle name="tableau | ligne-titre | niveau1 4" xfId="23427"/>
    <cellStyle name="tableau | ligne-titre | niveau1 4 2" xfId="23428"/>
    <cellStyle name="tableau | ligne-titre | niveau1 4 2 2" xfId="23429"/>
    <cellStyle name="tableau | ligne-titre | niveau1 4 2 3" xfId="23430"/>
    <cellStyle name="tableau | ligne-titre | niveau1 4 3" xfId="23431"/>
    <cellStyle name="tableau | ligne-titre | niveau1 4 3 2" xfId="23432"/>
    <cellStyle name="tableau | ligne-titre | niveau1 4 3 3" xfId="23433"/>
    <cellStyle name="tableau | ligne-titre | niveau1 4 4" xfId="23434"/>
    <cellStyle name="tableau | ligne-titre | niveau1 4 5" xfId="23435"/>
    <cellStyle name="tableau | ligne-titre | niveau1 5" xfId="23436"/>
    <cellStyle name="tableau | ligne-titre | niveau1 5 2" xfId="23437"/>
    <cellStyle name="tableau | ligne-titre | niveau1 5 2 2" xfId="23438"/>
    <cellStyle name="tableau | ligne-titre | niveau1 5 2 3" xfId="23439"/>
    <cellStyle name="tableau | ligne-titre | niveau1 5 3" xfId="23440"/>
    <cellStyle name="tableau | ligne-titre | niveau1 5 3 2" xfId="23441"/>
    <cellStyle name="tableau | ligne-titre | niveau1 5 3 3" xfId="23442"/>
    <cellStyle name="tableau | ligne-titre | niveau1 5 4" xfId="23443"/>
    <cellStyle name="tableau | ligne-titre | niveau1 5 4 2" xfId="23444"/>
    <cellStyle name="tableau | ligne-titre | niveau1 5 4 3" xfId="23445"/>
    <cellStyle name="tableau | ligne-titre | niveau1 5 5" xfId="23446"/>
    <cellStyle name="tableau | ligne-titre | niveau1 5 6" xfId="23447"/>
    <cellStyle name="tableau | ligne-titre | niveau1 6" xfId="23448"/>
    <cellStyle name="tableau | ligne-titre | niveau1 6 2" xfId="23449"/>
    <cellStyle name="tableau | ligne-titre | niveau1 6 2 2" xfId="23450"/>
    <cellStyle name="tableau | ligne-titre | niveau1 6 2 3" xfId="23451"/>
    <cellStyle name="tableau | ligne-titre | niveau1 6 3" xfId="23452"/>
    <cellStyle name="tableau | ligne-titre | niveau1 6 3 2" xfId="23453"/>
    <cellStyle name="tableau | ligne-titre | niveau1 6 3 3" xfId="23454"/>
    <cellStyle name="tableau | ligne-titre | niveau1 6 4" xfId="23455"/>
    <cellStyle name="tableau | ligne-titre | niveau1 6 5" xfId="23456"/>
    <cellStyle name="tableau | ligne-titre | niveau1 7" xfId="23457"/>
    <cellStyle name="tableau | ligne-titre | niveau1 7 2" xfId="23458"/>
    <cellStyle name="tableau | ligne-titre | niveau1 7 3" xfId="23459"/>
    <cellStyle name="tableau | ligne-titre | niveau1 8" xfId="23460"/>
    <cellStyle name="tableau | ligne-titre | niveau1 8 2" xfId="23461"/>
    <cellStyle name="tableau | ligne-titre | niveau1 8 3" xfId="23462"/>
    <cellStyle name="tableau | ligne-titre | niveau1 9" xfId="23463"/>
    <cellStyle name="tableau | ligne-titre | niveau1 9 2" xfId="23464"/>
    <cellStyle name="tableau | ligne-titre | niveau1 9 3" xfId="23465"/>
    <cellStyle name="tableau | ligne-titre | niveau2" xfId="23466"/>
    <cellStyle name="tableau | ligne-titre | niveau2 10" xfId="23467"/>
    <cellStyle name="tableau | ligne-titre | niveau2 11" xfId="23468"/>
    <cellStyle name="tableau | ligne-titre | niveau2 12" xfId="23469"/>
    <cellStyle name="tableau | ligne-titre | niveau2 13" xfId="23470"/>
    <cellStyle name="tableau | ligne-titre | niveau2 14" xfId="23471"/>
    <cellStyle name="tableau | ligne-titre | niveau2 15" xfId="23472"/>
    <cellStyle name="tableau | ligne-titre | niveau2 2" xfId="23473"/>
    <cellStyle name="tableau | ligne-titre | niveau2 2 2" xfId="23474"/>
    <cellStyle name="tableau | ligne-titre | niveau2 2 2 2" xfId="23475"/>
    <cellStyle name="tableau | ligne-titre | niveau2 2 2 3" xfId="23476"/>
    <cellStyle name="tableau | ligne-titre | niveau2 2 3" xfId="23477"/>
    <cellStyle name="tableau | ligne-titre | niveau2 2 3 2" xfId="23478"/>
    <cellStyle name="tableau | ligne-titre | niveau2 2 3 3" xfId="23479"/>
    <cellStyle name="tableau | ligne-titre | niveau2 2 4" xfId="23480"/>
    <cellStyle name="tableau | ligne-titre | niveau2 2 5" xfId="23481"/>
    <cellStyle name="tableau | ligne-titre | niveau2 2 6" xfId="23482"/>
    <cellStyle name="tableau | ligne-titre | niveau2 3" xfId="23483"/>
    <cellStyle name="tableau | ligne-titre | niveau2 3 2" xfId="23484"/>
    <cellStyle name="tableau | ligne-titre | niveau2 3 2 2" xfId="23485"/>
    <cellStyle name="tableau | ligne-titre | niveau2 3 2 3" xfId="23486"/>
    <cellStyle name="tableau | ligne-titre | niveau2 3 3" xfId="23487"/>
    <cellStyle name="tableau | ligne-titre | niveau2 3 3 2" xfId="23488"/>
    <cellStyle name="tableau | ligne-titre | niveau2 3 3 3" xfId="23489"/>
    <cellStyle name="tableau | ligne-titre | niveau2 3 4" xfId="23490"/>
    <cellStyle name="tableau | ligne-titre | niveau2 3 5" xfId="23491"/>
    <cellStyle name="tableau | ligne-titre | niveau2 4" xfId="23492"/>
    <cellStyle name="tableau | ligne-titre | niveau2 4 2" xfId="23493"/>
    <cellStyle name="tableau | ligne-titre | niveau2 4 2 2" xfId="23494"/>
    <cellStyle name="tableau | ligne-titre | niveau2 4 2 3" xfId="23495"/>
    <cellStyle name="tableau | ligne-titre | niveau2 4 3" xfId="23496"/>
    <cellStyle name="tableau | ligne-titre | niveau2 4 3 2" xfId="23497"/>
    <cellStyle name="tableau | ligne-titre | niveau2 4 3 3" xfId="23498"/>
    <cellStyle name="tableau | ligne-titre | niveau2 4 4" xfId="23499"/>
    <cellStyle name="tableau | ligne-titre | niveau2 4 5" xfId="23500"/>
    <cellStyle name="tableau | ligne-titre | niveau2 5" xfId="23501"/>
    <cellStyle name="tableau | ligne-titre | niveau2 5 2" xfId="23502"/>
    <cellStyle name="tableau | ligne-titre | niveau2 5 2 2" xfId="23503"/>
    <cellStyle name="tableau | ligne-titre | niveau2 5 2 3" xfId="23504"/>
    <cellStyle name="tableau | ligne-titre | niveau2 5 3" xfId="23505"/>
    <cellStyle name="tableau | ligne-titre | niveau2 5 3 2" xfId="23506"/>
    <cellStyle name="tableau | ligne-titre | niveau2 5 3 3" xfId="23507"/>
    <cellStyle name="tableau | ligne-titre | niveau2 5 4" xfId="23508"/>
    <cellStyle name="tableau | ligne-titre | niveau2 5 4 2" xfId="23509"/>
    <cellStyle name="tableau | ligne-titre | niveau2 5 4 3" xfId="23510"/>
    <cellStyle name="tableau | ligne-titre | niveau2 5 5" xfId="23511"/>
    <cellStyle name="tableau | ligne-titre | niveau2 5 6" xfId="23512"/>
    <cellStyle name="tableau | ligne-titre | niveau2 6" xfId="23513"/>
    <cellStyle name="tableau | ligne-titre | niveau2 6 2" xfId="23514"/>
    <cellStyle name="tableau | ligne-titre | niveau2 6 2 2" xfId="23515"/>
    <cellStyle name="tableau | ligne-titre | niveau2 6 2 3" xfId="23516"/>
    <cellStyle name="tableau | ligne-titre | niveau2 6 3" xfId="23517"/>
    <cellStyle name="tableau | ligne-titre | niveau2 6 3 2" xfId="23518"/>
    <cellStyle name="tableau | ligne-titre | niveau2 6 3 3" xfId="23519"/>
    <cellStyle name="tableau | ligne-titre | niveau2 6 4" xfId="23520"/>
    <cellStyle name="tableau | ligne-titre | niveau2 6 5" xfId="23521"/>
    <cellStyle name="tableau | ligne-titre | niveau2 7" xfId="23522"/>
    <cellStyle name="tableau | ligne-titre | niveau2 7 2" xfId="23523"/>
    <cellStyle name="tableau | ligne-titre | niveau2 7 3" xfId="23524"/>
    <cellStyle name="tableau | ligne-titre | niveau2 8" xfId="23525"/>
    <cellStyle name="tableau | ligne-titre | niveau2 8 2" xfId="23526"/>
    <cellStyle name="tableau | ligne-titre | niveau2 8 3" xfId="23527"/>
    <cellStyle name="tableau | ligne-titre | niveau2 9" xfId="23528"/>
    <cellStyle name="tableau | ligne-titre | niveau2 9 2" xfId="23529"/>
    <cellStyle name="tableau | ligne-titre | niveau2 9 3" xfId="23530"/>
    <cellStyle name="Title 10" xfId="23531"/>
    <cellStyle name="Title 10 10" xfId="23532"/>
    <cellStyle name="Title 10 11" xfId="23533"/>
    <cellStyle name="Title 10 12" xfId="23534"/>
    <cellStyle name="Title 10 13" xfId="23535"/>
    <cellStyle name="Title 10 14" xfId="23536"/>
    <cellStyle name="Title 10 15" xfId="23537"/>
    <cellStyle name="Title 10 2" xfId="23538"/>
    <cellStyle name="Title 10 2 2" xfId="23539"/>
    <cellStyle name="Title 10 2 2 2" xfId="23540"/>
    <cellStyle name="Title 10 2 2 3" xfId="23541"/>
    <cellStyle name="Title 10 2 3" xfId="23542"/>
    <cellStyle name="Title 10 2 3 2" xfId="23543"/>
    <cellStyle name="Title 10 2 3 3" xfId="23544"/>
    <cellStyle name="Title 10 2 4" xfId="23545"/>
    <cellStyle name="Title 10 2 5" xfId="23546"/>
    <cellStyle name="Title 10 2 6" xfId="23547"/>
    <cellStyle name="Title 10 3" xfId="23548"/>
    <cellStyle name="Title 10 3 2" xfId="23549"/>
    <cellStyle name="Title 10 3 2 2" xfId="23550"/>
    <cellStyle name="Title 10 3 2 3" xfId="23551"/>
    <cellStyle name="Title 10 3 3" xfId="23552"/>
    <cellStyle name="Title 10 3 3 2" xfId="23553"/>
    <cellStyle name="Title 10 3 3 3" xfId="23554"/>
    <cellStyle name="Title 10 3 4" xfId="23555"/>
    <cellStyle name="Title 10 3 5" xfId="23556"/>
    <cellStyle name="Title 10 4" xfId="23557"/>
    <cellStyle name="Title 10 4 2" xfId="23558"/>
    <cellStyle name="Title 10 4 2 2" xfId="23559"/>
    <cellStyle name="Title 10 4 2 3" xfId="23560"/>
    <cellStyle name="Title 10 4 3" xfId="23561"/>
    <cellStyle name="Title 10 4 3 2" xfId="23562"/>
    <cellStyle name="Title 10 4 3 3" xfId="23563"/>
    <cellStyle name="Title 10 4 4" xfId="23564"/>
    <cellStyle name="Title 10 4 5" xfId="23565"/>
    <cellStyle name="Title 10 5" xfId="23566"/>
    <cellStyle name="Title 10 5 2" xfId="23567"/>
    <cellStyle name="Title 10 5 2 2" xfId="23568"/>
    <cellStyle name="Title 10 5 2 3" xfId="23569"/>
    <cellStyle name="Title 10 5 3" xfId="23570"/>
    <cellStyle name="Title 10 5 3 2" xfId="23571"/>
    <cellStyle name="Title 10 5 3 3" xfId="23572"/>
    <cellStyle name="Title 10 5 4" xfId="23573"/>
    <cellStyle name="Title 10 5 4 2" xfId="23574"/>
    <cellStyle name="Title 10 5 4 3" xfId="23575"/>
    <cellStyle name="Title 10 5 5" xfId="23576"/>
    <cellStyle name="Title 10 5 6" xfId="23577"/>
    <cellStyle name="Title 10 6" xfId="23578"/>
    <cellStyle name="Title 10 6 2" xfId="23579"/>
    <cellStyle name="Title 10 6 2 2" xfId="23580"/>
    <cellStyle name="Title 10 6 2 3" xfId="23581"/>
    <cellStyle name="Title 10 6 3" xfId="23582"/>
    <cellStyle name="Title 10 6 3 2" xfId="23583"/>
    <cellStyle name="Title 10 6 3 3" xfId="23584"/>
    <cellStyle name="Title 10 6 4" xfId="23585"/>
    <cellStyle name="Title 10 6 5" xfId="23586"/>
    <cellStyle name="Title 10 7" xfId="23587"/>
    <cellStyle name="Title 10 7 2" xfId="23588"/>
    <cellStyle name="Title 10 7 3" xfId="23589"/>
    <cellStyle name="Title 10 8" xfId="23590"/>
    <cellStyle name="Title 10 8 2" xfId="23591"/>
    <cellStyle name="Title 10 8 3" xfId="23592"/>
    <cellStyle name="Title 10 9" xfId="23593"/>
    <cellStyle name="Title 10 9 2" xfId="23594"/>
    <cellStyle name="Title 10 9 3" xfId="23595"/>
    <cellStyle name="Title 11" xfId="23596"/>
    <cellStyle name="Title 11 10" xfId="23597"/>
    <cellStyle name="Title 11 11" xfId="23598"/>
    <cellStyle name="Title 11 12" xfId="23599"/>
    <cellStyle name="Title 11 13" xfId="23600"/>
    <cellStyle name="Title 11 14" xfId="23601"/>
    <cellStyle name="Title 11 15" xfId="23602"/>
    <cellStyle name="Title 11 2" xfId="23603"/>
    <cellStyle name="Title 11 2 2" xfId="23604"/>
    <cellStyle name="Title 11 2 2 2" xfId="23605"/>
    <cellStyle name="Title 11 2 2 3" xfId="23606"/>
    <cellStyle name="Title 11 2 3" xfId="23607"/>
    <cellStyle name="Title 11 2 3 2" xfId="23608"/>
    <cellStyle name="Title 11 2 3 3" xfId="23609"/>
    <cellStyle name="Title 11 2 4" xfId="23610"/>
    <cellStyle name="Title 11 2 5" xfId="23611"/>
    <cellStyle name="Title 11 2 6" xfId="23612"/>
    <cellStyle name="Title 11 3" xfId="23613"/>
    <cellStyle name="Title 11 3 2" xfId="23614"/>
    <cellStyle name="Title 11 3 2 2" xfId="23615"/>
    <cellStyle name="Title 11 3 2 3" xfId="23616"/>
    <cellStyle name="Title 11 3 3" xfId="23617"/>
    <cellStyle name="Title 11 3 3 2" xfId="23618"/>
    <cellStyle name="Title 11 3 3 3" xfId="23619"/>
    <cellStyle name="Title 11 3 4" xfId="23620"/>
    <cellStyle name="Title 11 3 5" xfId="23621"/>
    <cellStyle name="Title 11 4" xfId="23622"/>
    <cellStyle name="Title 11 4 2" xfId="23623"/>
    <cellStyle name="Title 11 4 2 2" xfId="23624"/>
    <cellStyle name="Title 11 4 2 3" xfId="23625"/>
    <cellStyle name="Title 11 4 3" xfId="23626"/>
    <cellStyle name="Title 11 4 3 2" xfId="23627"/>
    <cellStyle name="Title 11 4 3 3" xfId="23628"/>
    <cellStyle name="Title 11 4 4" xfId="23629"/>
    <cellStyle name="Title 11 4 5" xfId="23630"/>
    <cellStyle name="Title 11 5" xfId="23631"/>
    <cellStyle name="Title 11 5 2" xfId="23632"/>
    <cellStyle name="Title 11 5 2 2" xfId="23633"/>
    <cellStyle name="Title 11 5 2 3" xfId="23634"/>
    <cellStyle name="Title 11 5 3" xfId="23635"/>
    <cellStyle name="Title 11 5 3 2" xfId="23636"/>
    <cellStyle name="Title 11 5 3 3" xfId="23637"/>
    <cellStyle name="Title 11 5 4" xfId="23638"/>
    <cellStyle name="Title 11 5 4 2" xfId="23639"/>
    <cellStyle name="Title 11 5 4 3" xfId="23640"/>
    <cellStyle name="Title 11 5 5" xfId="23641"/>
    <cellStyle name="Title 11 5 6" xfId="23642"/>
    <cellStyle name="Title 11 6" xfId="23643"/>
    <cellStyle name="Title 11 6 2" xfId="23644"/>
    <cellStyle name="Title 11 6 2 2" xfId="23645"/>
    <cellStyle name="Title 11 6 2 3" xfId="23646"/>
    <cellStyle name="Title 11 6 3" xfId="23647"/>
    <cellStyle name="Title 11 6 3 2" xfId="23648"/>
    <cellStyle name="Title 11 6 3 3" xfId="23649"/>
    <cellStyle name="Title 11 6 4" xfId="23650"/>
    <cellStyle name="Title 11 6 5" xfId="23651"/>
    <cellStyle name="Title 11 7" xfId="23652"/>
    <cellStyle name="Title 11 7 2" xfId="23653"/>
    <cellStyle name="Title 11 7 3" xfId="23654"/>
    <cellStyle name="Title 11 8" xfId="23655"/>
    <cellStyle name="Title 11 8 2" xfId="23656"/>
    <cellStyle name="Title 11 8 3" xfId="23657"/>
    <cellStyle name="Title 11 9" xfId="23658"/>
    <cellStyle name="Title 11 9 2" xfId="23659"/>
    <cellStyle name="Title 11 9 3" xfId="23660"/>
    <cellStyle name="Title 12" xfId="23661"/>
    <cellStyle name="Title 12 10" xfId="23662"/>
    <cellStyle name="Title 12 11" xfId="23663"/>
    <cellStyle name="Title 12 12" xfId="23664"/>
    <cellStyle name="Title 12 13" xfId="23665"/>
    <cellStyle name="Title 12 14" xfId="23666"/>
    <cellStyle name="Title 12 15" xfId="23667"/>
    <cellStyle name="Title 12 2" xfId="23668"/>
    <cellStyle name="Title 12 2 2" xfId="23669"/>
    <cellStyle name="Title 12 2 2 2" xfId="23670"/>
    <cellStyle name="Title 12 2 2 3" xfId="23671"/>
    <cellStyle name="Title 12 2 3" xfId="23672"/>
    <cellStyle name="Title 12 2 3 2" xfId="23673"/>
    <cellStyle name="Title 12 2 3 3" xfId="23674"/>
    <cellStyle name="Title 12 2 4" xfId="23675"/>
    <cellStyle name="Title 12 2 5" xfId="23676"/>
    <cellStyle name="Title 12 2 6" xfId="23677"/>
    <cellStyle name="Title 12 3" xfId="23678"/>
    <cellStyle name="Title 12 3 2" xfId="23679"/>
    <cellStyle name="Title 12 3 2 2" xfId="23680"/>
    <cellStyle name="Title 12 3 2 3" xfId="23681"/>
    <cellStyle name="Title 12 3 3" xfId="23682"/>
    <cellStyle name="Title 12 3 3 2" xfId="23683"/>
    <cellStyle name="Title 12 3 3 3" xfId="23684"/>
    <cellStyle name="Title 12 3 4" xfId="23685"/>
    <cellStyle name="Title 12 3 5" xfId="23686"/>
    <cellStyle name="Title 12 4" xfId="23687"/>
    <cellStyle name="Title 12 4 2" xfId="23688"/>
    <cellStyle name="Title 12 4 2 2" xfId="23689"/>
    <cellStyle name="Title 12 4 2 3" xfId="23690"/>
    <cellStyle name="Title 12 4 3" xfId="23691"/>
    <cellStyle name="Title 12 4 3 2" xfId="23692"/>
    <cellStyle name="Title 12 4 3 3" xfId="23693"/>
    <cellStyle name="Title 12 4 4" xfId="23694"/>
    <cellStyle name="Title 12 4 5" xfId="23695"/>
    <cellStyle name="Title 12 5" xfId="23696"/>
    <cellStyle name="Title 12 5 2" xfId="23697"/>
    <cellStyle name="Title 12 5 2 2" xfId="23698"/>
    <cellStyle name="Title 12 5 2 3" xfId="23699"/>
    <cellStyle name="Title 12 5 3" xfId="23700"/>
    <cellStyle name="Title 12 5 3 2" xfId="23701"/>
    <cellStyle name="Title 12 5 3 3" xfId="23702"/>
    <cellStyle name="Title 12 5 4" xfId="23703"/>
    <cellStyle name="Title 12 5 4 2" xfId="23704"/>
    <cellStyle name="Title 12 5 4 3" xfId="23705"/>
    <cellStyle name="Title 12 5 5" xfId="23706"/>
    <cellStyle name="Title 12 5 6" xfId="23707"/>
    <cellStyle name="Title 12 6" xfId="23708"/>
    <cellStyle name="Title 12 6 2" xfId="23709"/>
    <cellStyle name="Title 12 6 2 2" xfId="23710"/>
    <cellStyle name="Title 12 6 2 3" xfId="23711"/>
    <cellStyle name="Title 12 6 3" xfId="23712"/>
    <cellStyle name="Title 12 6 3 2" xfId="23713"/>
    <cellStyle name="Title 12 6 3 3" xfId="23714"/>
    <cellStyle name="Title 12 6 4" xfId="23715"/>
    <cellStyle name="Title 12 6 5" xfId="23716"/>
    <cellStyle name="Title 12 7" xfId="23717"/>
    <cellStyle name="Title 12 7 2" xfId="23718"/>
    <cellStyle name="Title 12 7 3" xfId="23719"/>
    <cellStyle name="Title 12 8" xfId="23720"/>
    <cellStyle name="Title 12 8 2" xfId="23721"/>
    <cellStyle name="Title 12 8 3" xfId="23722"/>
    <cellStyle name="Title 12 9" xfId="23723"/>
    <cellStyle name="Title 12 9 2" xfId="23724"/>
    <cellStyle name="Title 12 9 3" xfId="23725"/>
    <cellStyle name="Title 13" xfId="23726"/>
    <cellStyle name="Title 13 10" xfId="23727"/>
    <cellStyle name="Title 13 11" xfId="23728"/>
    <cellStyle name="Title 13 12" xfId="23729"/>
    <cellStyle name="Title 13 13" xfId="23730"/>
    <cellStyle name="Title 13 14" xfId="23731"/>
    <cellStyle name="Title 13 15" xfId="23732"/>
    <cellStyle name="Title 13 2" xfId="23733"/>
    <cellStyle name="Title 13 2 2" xfId="23734"/>
    <cellStyle name="Title 13 2 2 2" xfId="23735"/>
    <cellStyle name="Title 13 2 2 3" xfId="23736"/>
    <cellStyle name="Title 13 2 3" xfId="23737"/>
    <cellStyle name="Title 13 2 3 2" xfId="23738"/>
    <cellStyle name="Title 13 2 3 3" xfId="23739"/>
    <cellStyle name="Title 13 2 4" xfId="23740"/>
    <cellStyle name="Title 13 2 5" xfId="23741"/>
    <cellStyle name="Title 13 2 6" xfId="23742"/>
    <cellStyle name="Title 13 3" xfId="23743"/>
    <cellStyle name="Title 13 3 2" xfId="23744"/>
    <cellStyle name="Title 13 3 2 2" xfId="23745"/>
    <cellStyle name="Title 13 3 2 3" xfId="23746"/>
    <cellStyle name="Title 13 3 3" xfId="23747"/>
    <cellStyle name="Title 13 3 3 2" xfId="23748"/>
    <cellStyle name="Title 13 3 3 3" xfId="23749"/>
    <cellStyle name="Title 13 3 4" xfId="23750"/>
    <cellStyle name="Title 13 3 5" xfId="23751"/>
    <cellStyle name="Title 13 4" xfId="23752"/>
    <cellStyle name="Title 13 4 2" xfId="23753"/>
    <cellStyle name="Title 13 4 2 2" xfId="23754"/>
    <cellStyle name="Title 13 4 2 3" xfId="23755"/>
    <cellStyle name="Title 13 4 3" xfId="23756"/>
    <cellStyle name="Title 13 4 3 2" xfId="23757"/>
    <cellStyle name="Title 13 4 3 3" xfId="23758"/>
    <cellStyle name="Title 13 4 4" xfId="23759"/>
    <cellStyle name="Title 13 4 5" xfId="23760"/>
    <cellStyle name="Title 13 5" xfId="23761"/>
    <cellStyle name="Title 13 5 2" xfId="23762"/>
    <cellStyle name="Title 13 5 2 2" xfId="23763"/>
    <cellStyle name="Title 13 5 2 3" xfId="23764"/>
    <cellStyle name="Title 13 5 3" xfId="23765"/>
    <cellStyle name="Title 13 5 3 2" xfId="23766"/>
    <cellStyle name="Title 13 5 3 3" xfId="23767"/>
    <cellStyle name="Title 13 5 4" xfId="23768"/>
    <cellStyle name="Title 13 5 4 2" xfId="23769"/>
    <cellStyle name="Title 13 5 4 3" xfId="23770"/>
    <cellStyle name="Title 13 5 5" xfId="23771"/>
    <cellStyle name="Title 13 5 6" xfId="23772"/>
    <cellStyle name="Title 13 6" xfId="23773"/>
    <cellStyle name="Title 13 6 2" xfId="23774"/>
    <cellStyle name="Title 13 6 2 2" xfId="23775"/>
    <cellStyle name="Title 13 6 2 3" xfId="23776"/>
    <cellStyle name="Title 13 6 3" xfId="23777"/>
    <cellStyle name="Title 13 6 3 2" xfId="23778"/>
    <cellStyle name="Title 13 6 3 3" xfId="23779"/>
    <cellStyle name="Title 13 6 4" xfId="23780"/>
    <cellStyle name="Title 13 6 5" xfId="23781"/>
    <cellStyle name="Title 13 7" xfId="23782"/>
    <cellStyle name="Title 13 7 2" xfId="23783"/>
    <cellStyle name="Title 13 7 3" xfId="23784"/>
    <cellStyle name="Title 13 8" xfId="23785"/>
    <cellStyle name="Title 13 8 2" xfId="23786"/>
    <cellStyle name="Title 13 8 3" xfId="23787"/>
    <cellStyle name="Title 13 9" xfId="23788"/>
    <cellStyle name="Title 13 9 2" xfId="23789"/>
    <cellStyle name="Title 13 9 3" xfId="23790"/>
    <cellStyle name="Title 14" xfId="23791"/>
    <cellStyle name="Title 14 10" xfId="23792"/>
    <cellStyle name="Title 14 11" xfId="23793"/>
    <cellStyle name="Title 14 12" xfId="23794"/>
    <cellStyle name="Title 14 13" xfId="23795"/>
    <cellStyle name="Title 14 14" xfId="23796"/>
    <cellStyle name="Title 14 15" xfId="23797"/>
    <cellStyle name="Title 14 2" xfId="23798"/>
    <cellStyle name="Title 14 2 2" xfId="23799"/>
    <cellStyle name="Title 14 2 2 2" xfId="23800"/>
    <cellStyle name="Title 14 2 2 3" xfId="23801"/>
    <cellStyle name="Title 14 2 3" xfId="23802"/>
    <cellStyle name="Title 14 2 3 2" xfId="23803"/>
    <cellStyle name="Title 14 2 3 3" xfId="23804"/>
    <cellStyle name="Title 14 2 4" xfId="23805"/>
    <cellStyle name="Title 14 2 5" xfId="23806"/>
    <cellStyle name="Title 14 2 6" xfId="23807"/>
    <cellStyle name="Title 14 3" xfId="23808"/>
    <cellStyle name="Title 14 3 2" xfId="23809"/>
    <cellStyle name="Title 14 3 2 2" xfId="23810"/>
    <cellStyle name="Title 14 3 2 3" xfId="23811"/>
    <cellStyle name="Title 14 3 3" xfId="23812"/>
    <cellStyle name="Title 14 3 3 2" xfId="23813"/>
    <cellStyle name="Title 14 3 3 3" xfId="23814"/>
    <cellStyle name="Title 14 3 4" xfId="23815"/>
    <cellStyle name="Title 14 3 5" xfId="23816"/>
    <cellStyle name="Title 14 4" xfId="23817"/>
    <cellStyle name="Title 14 4 2" xfId="23818"/>
    <cellStyle name="Title 14 4 2 2" xfId="23819"/>
    <cellStyle name="Title 14 4 2 3" xfId="23820"/>
    <cellStyle name="Title 14 4 3" xfId="23821"/>
    <cellStyle name="Title 14 4 3 2" xfId="23822"/>
    <cellStyle name="Title 14 4 3 3" xfId="23823"/>
    <cellStyle name="Title 14 4 4" xfId="23824"/>
    <cellStyle name="Title 14 4 5" xfId="23825"/>
    <cellStyle name="Title 14 5" xfId="23826"/>
    <cellStyle name="Title 14 5 2" xfId="23827"/>
    <cellStyle name="Title 14 5 2 2" xfId="23828"/>
    <cellStyle name="Title 14 5 2 3" xfId="23829"/>
    <cellStyle name="Title 14 5 3" xfId="23830"/>
    <cellStyle name="Title 14 5 3 2" xfId="23831"/>
    <cellStyle name="Title 14 5 3 3" xfId="23832"/>
    <cellStyle name="Title 14 5 4" xfId="23833"/>
    <cellStyle name="Title 14 5 4 2" xfId="23834"/>
    <cellStyle name="Title 14 5 4 3" xfId="23835"/>
    <cellStyle name="Title 14 5 5" xfId="23836"/>
    <cellStyle name="Title 14 5 6" xfId="23837"/>
    <cellStyle name="Title 14 6" xfId="23838"/>
    <cellStyle name="Title 14 6 2" xfId="23839"/>
    <cellStyle name="Title 14 6 2 2" xfId="23840"/>
    <cellStyle name="Title 14 6 2 3" xfId="23841"/>
    <cellStyle name="Title 14 6 3" xfId="23842"/>
    <cellStyle name="Title 14 6 3 2" xfId="23843"/>
    <cellStyle name="Title 14 6 3 3" xfId="23844"/>
    <cellStyle name="Title 14 6 4" xfId="23845"/>
    <cellStyle name="Title 14 6 5" xfId="23846"/>
    <cellStyle name="Title 14 7" xfId="23847"/>
    <cellStyle name="Title 14 7 2" xfId="23848"/>
    <cellStyle name="Title 14 7 3" xfId="23849"/>
    <cellStyle name="Title 14 8" xfId="23850"/>
    <cellStyle name="Title 14 8 2" xfId="23851"/>
    <cellStyle name="Title 14 8 3" xfId="23852"/>
    <cellStyle name="Title 14 9" xfId="23853"/>
    <cellStyle name="Title 14 9 2" xfId="23854"/>
    <cellStyle name="Title 14 9 3" xfId="23855"/>
    <cellStyle name="Title 15" xfId="23856"/>
    <cellStyle name="Title 15 10" xfId="23857"/>
    <cellStyle name="Title 15 11" xfId="23858"/>
    <cellStyle name="Title 15 12" xfId="23859"/>
    <cellStyle name="Title 15 13" xfId="23860"/>
    <cellStyle name="Title 15 14" xfId="23861"/>
    <cellStyle name="Title 15 15" xfId="23862"/>
    <cellStyle name="Title 15 2" xfId="23863"/>
    <cellStyle name="Title 15 2 2" xfId="23864"/>
    <cellStyle name="Title 15 2 2 2" xfId="23865"/>
    <cellStyle name="Title 15 2 2 3" xfId="23866"/>
    <cellStyle name="Title 15 2 3" xfId="23867"/>
    <cellStyle name="Title 15 2 3 2" xfId="23868"/>
    <cellStyle name="Title 15 2 3 3" xfId="23869"/>
    <cellStyle name="Title 15 2 4" xfId="23870"/>
    <cellStyle name="Title 15 2 5" xfId="23871"/>
    <cellStyle name="Title 15 2 6" xfId="23872"/>
    <cellStyle name="Title 15 3" xfId="23873"/>
    <cellStyle name="Title 15 3 2" xfId="23874"/>
    <cellStyle name="Title 15 3 2 2" xfId="23875"/>
    <cellStyle name="Title 15 3 2 3" xfId="23876"/>
    <cellStyle name="Title 15 3 3" xfId="23877"/>
    <cellStyle name="Title 15 3 3 2" xfId="23878"/>
    <cellStyle name="Title 15 3 3 3" xfId="23879"/>
    <cellStyle name="Title 15 3 4" xfId="23880"/>
    <cellStyle name="Title 15 3 5" xfId="23881"/>
    <cellStyle name="Title 15 4" xfId="23882"/>
    <cellStyle name="Title 15 4 2" xfId="23883"/>
    <cellStyle name="Title 15 4 2 2" xfId="23884"/>
    <cellStyle name="Title 15 4 2 3" xfId="23885"/>
    <cellStyle name="Title 15 4 3" xfId="23886"/>
    <cellStyle name="Title 15 4 3 2" xfId="23887"/>
    <cellStyle name="Title 15 4 3 3" xfId="23888"/>
    <cellStyle name="Title 15 4 4" xfId="23889"/>
    <cellStyle name="Title 15 4 5" xfId="23890"/>
    <cellStyle name="Title 15 5" xfId="23891"/>
    <cellStyle name="Title 15 5 2" xfId="23892"/>
    <cellStyle name="Title 15 5 2 2" xfId="23893"/>
    <cellStyle name="Title 15 5 2 3" xfId="23894"/>
    <cellStyle name="Title 15 5 3" xfId="23895"/>
    <cellStyle name="Title 15 5 3 2" xfId="23896"/>
    <cellStyle name="Title 15 5 3 3" xfId="23897"/>
    <cellStyle name="Title 15 5 4" xfId="23898"/>
    <cellStyle name="Title 15 5 4 2" xfId="23899"/>
    <cellStyle name="Title 15 5 4 3" xfId="23900"/>
    <cellStyle name="Title 15 5 5" xfId="23901"/>
    <cellStyle name="Title 15 5 6" xfId="23902"/>
    <cellStyle name="Title 15 6" xfId="23903"/>
    <cellStyle name="Title 15 6 2" xfId="23904"/>
    <cellStyle name="Title 15 6 2 2" xfId="23905"/>
    <cellStyle name="Title 15 6 2 3" xfId="23906"/>
    <cellStyle name="Title 15 6 3" xfId="23907"/>
    <cellStyle name="Title 15 6 3 2" xfId="23908"/>
    <cellStyle name="Title 15 6 3 3" xfId="23909"/>
    <cellStyle name="Title 15 6 4" xfId="23910"/>
    <cellStyle name="Title 15 6 5" xfId="23911"/>
    <cellStyle name="Title 15 7" xfId="23912"/>
    <cellStyle name="Title 15 7 2" xfId="23913"/>
    <cellStyle name="Title 15 7 3" xfId="23914"/>
    <cellStyle name="Title 15 8" xfId="23915"/>
    <cellStyle name="Title 15 8 2" xfId="23916"/>
    <cellStyle name="Title 15 8 3" xfId="23917"/>
    <cellStyle name="Title 15 9" xfId="23918"/>
    <cellStyle name="Title 15 9 2" xfId="23919"/>
    <cellStyle name="Title 15 9 3" xfId="23920"/>
    <cellStyle name="Title 16" xfId="23921"/>
    <cellStyle name="Title 16 10" xfId="23922"/>
    <cellStyle name="Title 16 11" xfId="23923"/>
    <cellStyle name="Title 16 12" xfId="23924"/>
    <cellStyle name="Title 16 13" xfId="23925"/>
    <cellStyle name="Title 16 14" xfId="23926"/>
    <cellStyle name="Title 16 15" xfId="23927"/>
    <cellStyle name="Title 16 2" xfId="23928"/>
    <cellStyle name="Title 16 2 2" xfId="23929"/>
    <cellStyle name="Title 16 2 2 2" xfId="23930"/>
    <cellStyle name="Title 16 2 2 3" xfId="23931"/>
    <cellStyle name="Title 16 2 3" xfId="23932"/>
    <cellStyle name="Title 16 2 3 2" xfId="23933"/>
    <cellStyle name="Title 16 2 3 3" xfId="23934"/>
    <cellStyle name="Title 16 2 4" xfId="23935"/>
    <cellStyle name="Title 16 2 5" xfId="23936"/>
    <cellStyle name="Title 16 2 6" xfId="23937"/>
    <cellStyle name="Title 16 3" xfId="23938"/>
    <cellStyle name="Title 16 3 2" xfId="23939"/>
    <cellStyle name="Title 16 3 2 2" xfId="23940"/>
    <cellStyle name="Title 16 3 2 3" xfId="23941"/>
    <cellStyle name="Title 16 3 3" xfId="23942"/>
    <cellStyle name="Title 16 3 3 2" xfId="23943"/>
    <cellStyle name="Title 16 3 3 3" xfId="23944"/>
    <cellStyle name="Title 16 3 4" xfId="23945"/>
    <cellStyle name="Title 16 3 5" xfId="23946"/>
    <cellStyle name="Title 16 4" xfId="23947"/>
    <cellStyle name="Title 16 4 2" xfId="23948"/>
    <cellStyle name="Title 16 4 2 2" xfId="23949"/>
    <cellStyle name="Title 16 4 2 3" xfId="23950"/>
    <cellStyle name="Title 16 4 3" xfId="23951"/>
    <cellStyle name="Title 16 4 3 2" xfId="23952"/>
    <cellStyle name="Title 16 4 3 3" xfId="23953"/>
    <cellStyle name="Title 16 4 4" xfId="23954"/>
    <cellStyle name="Title 16 4 5" xfId="23955"/>
    <cellStyle name="Title 16 5" xfId="23956"/>
    <cellStyle name="Title 16 5 2" xfId="23957"/>
    <cellStyle name="Title 16 5 2 2" xfId="23958"/>
    <cellStyle name="Title 16 5 2 3" xfId="23959"/>
    <cellStyle name="Title 16 5 3" xfId="23960"/>
    <cellStyle name="Title 16 5 3 2" xfId="23961"/>
    <cellStyle name="Title 16 5 3 3" xfId="23962"/>
    <cellStyle name="Title 16 5 4" xfId="23963"/>
    <cellStyle name="Title 16 5 4 2" xfId="23964"/>
    <cellStyle name="Title 16 5 4 3" xfId="23965"/>
    <cellStyle name="Title 16 5 5" xfId="23966"/>
    <cellStyle name="Title 16 5 6" xfId="23967"/>
    <cellStyle name="Title 16 6" xfId="23968"/>
    <cellStyle name="Title 16 6 2" xfId="23969"/>
    <cellStyle name="Title 16 6 2 2" xfId="23970"/>
    <cellStyle name="Title 16 6 2 3" xfId="23971"/>
    <cellStyle name="Title 16 6 3" xfId="23972"/>
    <cellStyle name="Title 16 6 3 2" xfId="23973"/>
    <cellStyle name="Title 16 6 3 3" xfId="23974"/>
    <cellStyle name="Title 16 6 4" xfId="23975"/>
    <cellStyle name="Title 16 6 5" xfId="23976"/>
    <cellStyle name="Title 16 7" xfId="23977"/>
    <cellStyle name="Title 16 7 2" xfId="23978"/>
    <cellStyle name="Title 16 7 3" xfId="23979"/>
    <cellStyle name="Title 16 8" xfId="23980"/>
    <cellStyle name="Title 16 8 2" xfId="23981"/>
    <cellStyle name="Title 16 8 3" xfId="23982"/>
    <cellStyle name="Title 16 9" xfId="23983"/>
    <cellStyle name="Title 16 9 2" xfId="23984"/>
    <cellStyle name="Title 16 9 3" xfId="23985"/>
    <cellStyle name="Title 17" xfId="23986"/>
    <cellStyle name="Title 17 10" xfId="23987"/>
    <cellStyle name="Title 17 11" xfId="23988"/>
    <cellStyle name="Title 17 12" xfId="23989"/>
    <cellStyle name="Title 17 13" xfId="23990"/>
    <cellStyle name="Title 17 14" xfId="23991"/>
    <cellStyle name="Title 17 15" xfId="23992"/>
    <cellStyle name="Title 17 2" xfId="23993"/>
    <cellStyle name="Title 17 2 2" xfId="23994"/>
    <cellStyle name="Title 17 2 2 2" xfId="23995"/>
    <cellStyle name="Title 17 2 2 3" xfId="23996"/>
    <cellStyle name="Title 17 2 3" xfId="23997"/>
    <cellStyle name="Title 17 2 3 2" xfId="23998"/>
    <cellStyle name="Title 17 2 3 3" xfId="23999"/>
    <cellStyle name="Title 17 2 4" xfId="24000"/>
    <cellStyle name="Title 17 2 5" xfId="24001"/>
    <cellStyle name="Title 17 2 6" xfId="24002"/>
    <cellStyle name="Title 17 3" xfId="24003"/>
    <cellStyle name="Title 17 3 2" xfId="24004"/>
    <cellStyle name="Title 17 3 2 2" xfId="24005"/>
    <cellStyle name="Title 17 3 2 3" xfId="24006"/>
    <cellStyle name="Title 17 3 3" xfId="24007"/>
    <cellStyle name="Title 17 3 3 2" xfId="24008"/>
    <cellStyle name="Title 17 3 3 3" xfId="24009"/>
    <cellStyle name="Title 17 3 4" xfId="24010"/>
    <cellStyle name="Title 17 3 5" xfId="24011"/>
    <cellStyle name="Title 17 4" xfId="24012"/>
    <cellStyle name="Title 17 4 2" xfId="24013"/>
    <cellStyle name="Title 17 4 2 2" xfId="24014"/>
    <cellStyle name="Title 17 4 2 3" xfId="24015"/>
    <cellStyle name="Title 17 4 3" xfId="24016"/>
    <cellStyle name="Title 17 4 3 2" xfId="24017"/>
    <cellStyle name="Title 17 4 3 3" xfId="24018"/>
    <cellStyle name="Title 17 4 4" xfId="24019"/>
    <cellStyle name="Title 17 4 5" xfId="24020"/>
    <cellStyle name="Title 17 5" xfId="24021"/>
    <cellStyle name="Title 17 5 2" xfId="24022"/>
    <cellStyle name="Title 17 5 2 2" xfId="24023"/>
    <cellStyle name="Title 17 5 2 3" xfId="24024"/>
    <cellStyle name="Title 17 5 3" xfId="24025"/>
    <cellStyle name="Title 17 5 3 2" xfId="24026"/>
    <cellStyle name="Title 17 5 3 3" xfId="24027"/>
    <cellStyle name="Title 17 5 4" xfId="24028"/>
    <cellStyle name="Title 17 5 4 2" xfId="24029"/>
    <cellStyle name="Title 17 5 4 3" xfId="24030"/>
    <cellStyle name="Title 17 5 5" xfId="24031"/>
    <cellStyle name="Title 17 5 6" xfId="24032"/>
    <cellStyle name="Title 17 6" xfId="24033"/>
    <cellStyle name="Title 17 6 2" xfId="24034"/>
    <cellStyle name="Title 17 6 2 2" xfId="24035"/>
    <cellStyle name="Title 17 6 2 3" xfId="24036"/>
    <cellStyle name="Title 17 6 3" xfId="24037"/>
    <cellStyle name="Title 17 6 3 2" xfId="24038"/>
    <cellStyle name="Title 17 6 3 3" xfId="24039"/>
    <cellStyle name="Title 17 6 4" xfId="24040"/>
    <cellStyle name="Title 17 6 5" xfId="24041"/>
    <cellStyle name="Title 17 7" xfId="24042"/>
    <cellStyle name="Title 17 7 2" xfId="24043"/>
    <cellStyle name="Title 17 7 3" xfId="24044"/>
    <cellStyle name="Title 17 8" xfId="24045"/>
    <cellStyle name="Title 17 8 2" xfId="24046"/>
    <cellStyle name="Title 17 8 3" xfId="24047"/>
    <cellStyle name="Title 17 9" xfId="24048"/>
    <cellStyle name="Title 17 9 2" xfId="24049"/>
    <cellStyle name="Title 17 9 3" xfId="24050"/>
    <cellStyle name="Title 18" xfId="24051"/>
    <cellStyle name="Title 18 10" xfId="24052"/>
    <cellStyle name="Title 18 11" xfId="24053"/>
    <cellStyle name="Title 18 12" xfId="24054"/>
    <cellStyle name="Title 18 13" xfId="24055"/>
    <cellStyle name="Title 18 14" xfId="24056"/>
    <cellStyle name="Title 18 15" xfId="24057"/>
    <cellStyle name="Title 18 2" xfId="24058"/>
    <cellStyle name="Title 18 2 2" xfId="24059"/>
    <cellStyle name="Title 18 2 2 2" xfId="24060"/>
    <cellStyle name="Title 18 2 2 3" xfId="24061"/>
    <cellStyle name="Title 18 2 3" xfId="24062"/>
    <cellStyle name="Title 18 2 3 2" xfId="24063"/>
    <cellStyle name="Title 18 2 3 3" xfId="24064"/>
    <cellStyle name="Title 18 2 4" xfId="24065"/>
    <cellStyle name="Title 18 2 5" xfId="24066"/>
    <cellStyle name="Title 18 2 6" xfId="24067"/>
    <cellStyle name="Title 18 3" xfId="24068"/>
    <cellStyle name="Title 18 3 2" xfId="24069"/>
    <cellStyle name="Title 18 3 2 2" xfId="24070"/>
    <cellStyle name="Title 18 3 2 3" xfId="24071"/>
    <cellStyle name="Title 18 3 3" xfId="24072"/>
    <cellStyle name="Title 18 3 3 2" xfId="24073"/>
    <cellStyle name="Title 18 3 3 3" xfId="24074"/>
    <cellStyle name="Title 18 3 4" xfId="24075"/>
    <cellStyle name="Title 18 3 5" xfId="24076"/>
    <cellStyle name="Title 18 4" xfId="24077"/>
    <cellStyle name="Title 18 4 2" xfId="24078"/>
    <cellStyle name="Title 18 4 2 2" xfId="24079"/>
    <cellStyle name="Title 18 4 2 3" xfId="24080"/>
    <cellStyle name="Title 18 4 3" xfId="24081"/>
    <cellStyle name="Title 18 4 3 2" xfId="24082"/>
    <cellStyle name="Title 18 4 3 3" xfId="24083"/>
    <cellStyle name="Title 18 4 4" xfId="24084"/>
    <cellStyle name="Title 18 4 5" xfId="24085"/>
    <cellStyle name="Title 18 5" xfId="24086"/>
    <cellStyle name="Title 18 5 2" xfId="24087"/>
    <cellStyle name="Title 18 5 2 2" xfId="24088"/>
    <cellStyle name="Title 18 5 2 3" xfId="24089"/>
    <cellStyle name="Title 18 5 3" xfId="24090"/>
    <cellStyle name="Title 18 5 3 2" xfId="24091"/>
    <cellStyle name="Title 18 5 3 3" xfId="24092"/>
    <cellStyle name="Title 18 5 4" xfId="24093"/>
    <cellStyle name="Title 18 5 4 2" xfId="24094"/>
    <cellStyle name="Title 18 5 4 3" xfId="24095"/>
    <cellStyle name="Title 18 5 5" xfId="24096"/>
    <cellStyle name="Title 18 5 6" xfId="24097"/>
    <cellStyle name="Title 18 6" xfId="24098"/>
    <cellStyle name="Title 18 6 2" xfId="24099"/>
    <cellStyle name="Title 18 6 2 2" xfId="24100"/>
    <cellStyle name="Title 18 6 2 3" xfId="24101"/>
    <cellStyle name="Title 18 6 3" xfId="24102"/>
    <cellStyle name="Title 18 6 3 2" xfId="24103"/>
    <cellStyle name="Title 18 6 3 3" xfId="24104"/>
    <cellStyle name="Title 18 6 4" xfId="24105"/>
    <cellStyle name="Title 18 6 5" xfId="24106"/>
    <cellStyle name="Title 18 7" xfId="24107"/>
    <cellStyle name="Title 18 7 2" xfId="24108"/>
    <cellStyle name="Title 18 7 3" xfId="24109"/>
    <cellStyle name="Title 18 8" xfId="24110"/>
    <cellStyle name="Title 18 8 2" xfId="24111"/>
    <cellStyle name="Title 18 8 3" xfId="24112"/>
    <cellStyle name="Title 18 9" xfId="24113"/>
    <cellStyle name="Title 18 9 2" xfId="24114"/>
    <cellStyle name="Title 18 9 3" xfId="24115"/>
    <cellStyle name="Title 19" xfId="24116"/>
    <cellStyle name="Title 19 10" xfId="24117"/>
    <cellStyle name="Title 19 11" xfId="24118"/>
    <cellStyle name="Title 19 12" xfId="24119"/>
    <cellStyle name="Title 19 13" xfId="24120"/>
    <cellStyle name="Title 19 14" xfId="24121"/>
    <cellStyle name="Title 19 15" xfId="24122"/>
    <cellStyle name="Title 19 2" xfId="24123"/>
    <cellStyle name="Title 19 2 2" xfId="24124"/>
    <cellStyle name="Title 19 2 2 2" xfId="24125"/>
    <cellStyle name="Title 19 2 2 3" xfId="24126"/>
    <cellStyle name="Title 19 2 3" xfId="24127"/>
    <cellStyle name="Title 19 2 3 2" xfId="24128"/>
    <cellStyle name="Title 19 2 3 3" xfId="24129"/>
    <cellStyle name="Title 19 2 4" xfId="24130"/>
    <cellStyle name="Title 19 2 5" xfId="24131"/>
    <cellStyle name="Title 19 2 6" xfId="24132"/>
    <cellStyle name="Title 19 3" xfId="24133"/>
    <cellStyle name="Title 19 3 2" xfId="24134"/>
    <cellStyle name="Title 19 3 2 2" xfId="24135"/>
    <cellStyle name="Title 19 3 2 3" xfId="24136"/>
    <cellStyle name="Title 19 3 3" xfId="24137"/>
    <cellStyle name="Title 19 3 3 2" xfId="24138"/>
    <cellStyle name="Title 19 3 3 3" xfId="24139"/>
    <cellStyle name="Title 19 3 4" xfId="24140"/>
    <cellStyle name="Title 19 3 5" xfId="24141"/>
    <cellStyle name="Title 19 4" xfId="24142"/>
    <cellStyle name="Title 19 4 2" xfId="24143"/>
    <cellStyle name="Title 19 4 2 2" xfId="24144"/>
    <cellStyle name="Title 19 4 2 3" xfId="24145"/>
    <cellStyle name="Title 19 4 3" xfId="24146"/>
    <cellStyle name="Title 19 4 3 2" xfId="24147"/>
    <cellStyle name="Title 19 4 3 3" xfId="24148"/>
    <cellStyle name="Title 19 4 4" xfId="24149"/>
    <cellStyle name="Title 19 4 5" xfId="24150"/>
    <cellStyle name="Title 19 5" xfId="24151"/>
    <cellStyle name="Title 19 5 2" xfId="24152"/>
    <cellStyle name="Title 19 5 2 2" xfId="24153"/>
    <cellStyle name="Title 19 5 2 3" xfId="24154"/>
    <cellStyle name="Title 19 5 3" xfId="24155"/>
    <cellStyle name="Title 19 5 3 2" xfId="24156"/>
    <cellStyle name="Title 19 5 3 3" xfId="24157"/>
    <cellStyle name="Title 19 5 4" xfId="24158"/>
    <cellStyle name="Title 19 5 4 2" xfId="24159"/>
    <cellStyle name="Title 19 5 4 3" xfId="24160"/>
    <cellStyle name="Title 19 5 5" xfId="24161"/>
    <cellStyle name="Title 19 5 6" xfId="24162"/>
    <cellStyle name="Title 19 6" xfId="24163"/>
    <cellStyle name="Title 19 6 2" xfId="24164"/>
    <cellStyle name="Title 19 6 2 2" xfId="24165"/>
    <cellStyle name="Title 19 6 2 3" xfId="24166"/>
    <cellStyle name="Title 19 6 3" xfId="24167"/>
    <cellStyle name="Title 19 6 3 2" xfId="24168"/>
    <cellStyle name="Title 19 6 3 3" xfId="24169"/>
    <cellStyle name="Title 19 6 4" xfId="24170"/>
    <cellStyle name="Title 19 6 5" xfId="24171"/>
    <cellStyle name="Title 19 7" xfId="24172"/>
    <cellStyle name="Title 19 7 2" xfId="24173"/>
    <cellStyle name="Title 19 7 3" xfId="24174"/>
    <cellStyle name="Title 19 8" xfId="24175"/>
    <cellStyle name="Title 19 8 2" xfId="24176"/>
    <cellStyle name="Title 19 8 3" xfId="24177"/>
    <cellStyle name="Title 19 9" xfId="24178"/>
    <cellStyle name="Title 19 9 2" xfId="24179"/>
    <cellStyle name="Title 19 9 3" xfId="24180"/>
    <cellStyle name="Title 2" xfId="24181"/>
    <cellStyle name="Title 2 10" xfId="24182"/>
    <cellStyle name="Title 2 10 10" xfId="24183"/>
    <cellStyle name="Title 2 10 11" xfId="24184"/>
    <cellStyle name="Title 2 10 12" xfId="24185"/>
    <cellStyle name="Title 2 10 13" xfId="24186"/>
    <cellStyle name="Title 2 10 14" xfId="24187"/>
    <cellStyle name="Title 2 10 2" xfId="24188"/>
    <cellStyle name="Title 2 10 2 2" xfId="24189"/>
    <cellStyle name="Title 2 10 2 2 2" xfId="24190"/>
    <cellStyle name="Title 2 10 2 2 3" xfId="24191"/>
    <cellStyle name="Title 2 10 2 3" xfId="24192"/>
    <cellStyle name="Title 2 10 2 3 2" xfId="24193"/>
    <cellStyle name="Title 2 10 2 3 3" xfId="24194"/>
    <cellStyle name="Title 2 10 2 4" xfId="24195"/>
    <cellStyle name="Title 2 10 2 5" xfId="24196"/>
    <cellStyle name="Title 2 10 3" xfId="24197"/>
    <cellStyle name="Title 2 10 3 2" xfId="24198"/>
    <cellStyle name="Title 2 10 3 2 2" xfId="24199"/>
    <cellStyle name="Title 2 10 3 2 3" xfId="24200"/>
    <cellStyle name="Title 2 10 3 3" xfId="24201"/>
    <cellStyle name="Title 2 10 3 3 2" xfId="24202"/>
    <cellStyle name="Title 2 10 3 3 3" xfId="24203"/>
    <cellStyle name="Title 2 10 3 4" xfId="24204"/>
    <cellStyle name="Title 2 10 3 5" xfId="24205"/>
    <cellStyle name="Title 2 10 4" xfId="24206"/>
    <cellStyle name="Title 2 10 4 2" xfId="24207"/>
    <cellStyle name="Title 2 10 4 2 2" xfId="24208"/>
    <cellStyle name="Title 2 10 4 2 3" xfId="24209"/>
    <cellStyle name="Title 2 10 4 3" xfId="24210"/>
    <cellStyle name="Title 2 10 4 3 2" xfId="24211"/>
    <cellStyle name="Title 2 10 4 3 3" xfId="24212"/>
    <cellStyle name="Title 2 10 4 4" xfId="24213"/>
    <cellStyle name="Title 2 10 4 4 2" xfId="24214"/>
    <cellStyle name="Title 2 10 4 4 3" xfId="24215"/>
    <cellStyle name="Title 2 10 4 5" xfId="24216"/>
    <cellStyle name="Title 2 10 4 6" xfId="24217"/>
    <cellStyle name="Title 2 10 5" xfId="24218"/>
    <cellStyle name="Title 2 10 5 2" xfId="24219"/>
    <cellStyle name="Title 2 10 5 2 2" xfId="24220"/>
    <cellStyle name="Title 2 10 5 2 3" xfId="24221"/>
    <cellStyle name="Title 2 10 5 3" xfId="24222"/>
    <cellStyle name="Title 2 10 5 3 2" xfId="24223"/>
    <cellStyle name="Title 2 10 5 3 3" xfId="24224"/>
    <cellStyle name="Title 2 10 5 4" xfId="24225"/>
    <cellStyle name="Title 2 10 5 5" xfId="24226"/>
    <cellStyle name="Title 2 10 6" xfId="24227"/>
    <cellStyle name="Title 2 10 6 2" xfId="24228"/>
    <cellStyle name="Title 2 10 6 3" xfId="24229"/>
    <cellStyle name="Title 2 10 7" xfId="24230"/>
    <cellStyle name="Title 2 10 7 2" xfId="24231"/>
    <cellStyle name="Title 2 10 7 3" xfId="24232"/>
    <cellStyle name="Title 2 10 8" xfId="24233"/>
    <cellStyle name="Title 2 10 8 2" xfId="24234"/>
    <cellStyle name="Title 2 10 8 3" xfId="24235"/>
    <cellStyle name="Title 2 10 9" xfId="24236"/>
    <cellStyle name="Title 2 11" xfId="24237"/>
    <cellStyle name="Title 2 11 10" xfId="24238"/>
    <cellStyle name="Title 2 11 11" xfId="24239"/>
    <cellStyle name="Title 2 11 2" xfId="24240"/>
    <cellStyle name="Title 2 11 2 2" xfId="24241"/>
    <cellStyle name="Title 2 11 2 2 2" xfId="24242"/>
    <cellStyle name="Title 2 11 2 2 3" xfId="24243"/>
    <cellStyle name="Title 2 11 2 3" xfId="24244"/>
    <cellStyle name="Title 2 11 2 3 2" xfId="24245"/>
    <cellStyle name="Title 2 11 2 3 3" xfId="24246"/>
    <cellStyle name="Title 2 11 2 4" xfId="24247"/>
    <cellStyle name="Title 2 11 2 5" xfId="24248"/>
    <cellStyle name="Title 2 11 3" xfId="24249"/>
    <cellStyle name="Title 2 11 3 2" xfId="24250"/>
    <cellStyle name="Title 2 11 3 2 2" xfId="24251"/>
    <cellStyle name="Title 2 11 3 2 3" xfId="24252"/>
    <cellStyle name="Title 2 11 3 3" xfId="24253"/>
    <cellStyle name="Title 2 11 3 3 2" xfId="24254"/>
    <cellStyle name="Title 2 11 3 3 3" xfId="24255"/>
    <cellStyle name="Title 2 11 3 4" xfId="24256"/>
    <cellStyle name="Title 2 11 3 5" xfId="24257"/>
    <cellStyle name="Title 2 11 4" xfId="24258"/>
    <cellStyle name="Title 2 11 4 2" xfId="24259"/>
    <cellStyle name="Title 2 11 4 2 2" xfId="24260"/>
    <cellStyle name="Title 2 11 4 2 3" xfId="24261"/>
    <cellStyle name="Title 2 11 4 3" xfId="24262"/>
    <cellStyle name="Title 2 11 4 3 2" xfId="24263"/>
    <cellStyle name="Title 2 11 4 3 3" xfId="24264"/>
    <cellStyle name="Title 2 11 4 4" xfId="24265"/>
    <cellStyle name="Title 2 11 4 4 2" xfId="24266"/>
    <cellStyle name="Title 2 11 4 4 3" xfId="24267"/>
    <cellStyle name="Title 2 11 4 5" xfId="24268"/>
    <cellStyle name="Title 2 11 4 6" xfId="24269"/>
    <cellStyle name="Title 2 11 5" xfId="24270"/>
    <cellStyle name="Title 2 11 5 2" xfId="24271"/>
    <cellStyle name="Title 2 11 5 2 2" xfId="24272"/>
    <cellStyle name="Title 2 11 5 2 3" xfId="24273"/>
    <cellStyle name="Title 2 11 5 3" xfId="24274"/>
    <cellStyle name="Title 2 11 5 3 2" xfId="24275"/>
    <cellStyle name="Title 2 11 5 3 3" xfId="24276"/>
    <cellStyle name="Title 2 11 5 4" xfId="24277"/>
    <cellStyle name="Title 2 11 5 5" xfId="24278"/>
    <cellStyle name="Title 2 11 6" xfId="24279"/>
    <cellStyle name="Title 2 11 6 2" xfId="24280"/>
    <cellStyle name="Title 2 11 6 3" xfId="24281"/>
    <cellStyle name="Title 2 11 7" xfId="24282"/>
    <cellStyle name="Title 2 11 7 2" xfId="24283"/>
    <cellStyle name="Title 2 11 7 3" xfId="24284"/>
    <cellStyle name="Title 2 11 8" xfId="24285"/>
    <cellStyle name="Title 2 11 8 2" xfId="24286"/>
    <cellStyle name="Title 2 11 8 3" xfId="24287"/>
    <cellStyle name="Title 2 11 9" xfId="24288"/>
    <cellStyle name="Title 2 12" xfId="24289"/>
    <cellStyle name="Title 2 12 2" xfId="24290"/>
    <cellStyle name="Title 2 12 2 2" xfId="24291"/>
    <cellStyle name="Title 2 12 2 3" xfId="24292"/>
    <cellStyle name="Title 2 12 3" xfId="24293"/>
    <cellStyle name="Title 2 12 3 2" xfId="24294"/>
    <cellStyle name="Title 2 12 3 3" xfId="24295"/>
    <cellStyle name="Title 2 12 4" xfId="24296"/>
    <cellStyle name="Title 2 12 5" xfId="24297"/>
    <cellStyle name="Title 2 12 6" xfId="24298"/>
    <cellStyle name="Title 2 13" xfId="24299"/>
    <cellStyle name="Title 2 13 2" xfId="24300"/>
    <cellStyle name="Title 2 13 2 2" xfId="24301"/>
    <cellStyle name="Title 2 13 2 3" xfId="24302"/>
    <cellStyle name="Title 2 13 3" xfId="24303"/>
    <cellStyle name="Title 2 13 3 2" xfId="24304"/>
    <cellStyle name="Title 2 13 3 3" xfId="24305"/>
    <cellStyle name="Title 2 13 4" xfId="24306"/>
    <cellStyle name="Title 2 13 5" xfId="24307"/>
    <cellStyle name="Title 2 14" xfId="24308"/>
    <cellStyle name="Title 2 14 2" xfId="24309"/>
    <cellStyle name="Title 2 14 2 2" xfId="24310"/>
    <cellStyle name="Title 2 14 2 3" xfId="24311"/>
    <cellStyle name="Title 2 14 3" xfId="24312"/>
    <cellStyle name="Title 2 14 3 2" xfId="24313"/>
    <cellStyle name="Title 2 14 3 3" xfId="24314"/>
    <cellStyle name="Title 2 14 4" xfId="24315"/>
    <cellStyle name="Title 2 14 5" xfId="24316"/>
    <cellStyle name="Title 2 15" xfId="24317"/>
    <cellStyle name="Title 2 15 2" xfId="24318"/>
    <cellStyle name="Title 2 15 2 2" xfId="24319"/>
    <cellStyle name="Title 2 15 2 3" xfId="24320"/>
    <cellStyle name="Title 2 15 3" xfId="24321"/>
    <cellStyle name="Title 2 15 3 2" xfId="24322"/>
    <cellStyle name="Title 2 15 3 3" xfId="24323"/>
    <cellStyle name="Title 2 15 4" xfId="24324"/>
    <cellStyle name="Title 2 15 4 2" xfId="24325"/>
    <cellStyle name="Title 2 15 4 3" xfId="24326"/>
    <cellStyle name="Title 2 15 5" xfId="24327"/>
    <cellStyle name="Title 2 15 6" xfId="24328"/>
    <cellStyle name="Title 2 16" xfId="24329"/>
    <cellStyle name="Title 2 16 2" xfId="24330"/>
    <cellStyle name="Title 2 16 2 2" xfId="24331"/>
    <cellStyle name="Title 2 16 2 3" xfId="24332"/>
    <cellStyle name="Title 2 16 3" xfId="24333"/>
    <cellStyle name="Title 2 16 3 2" xfId="24334"/>
    <cellStyle name="Title 2 16 3 3" xfId="24335"/>
    <cellStyle name="Title 2 16 4" xfId="24336"/>
    <cellStyle name="Title 2 16 5" xfId="24337"/>
    <cellStyle name="Title 2 17" xfId="24338"/>
    <cellStyle name="Title 2 17 2" xfId="24339"/>
    <cellStyle name="Title 2 17 3" xfId="24340"/>
    <cellStyle name="Title 2 18" xfId="24341"/>
    <cellStyle name="Title 2 18 2" xfId="24342"/>
    <cellStyle name="Title 2 18 3" xfId="24343"/>
    <cellStyle name="Title 2 19" xfId="24344"/>
    <cellStyle name="Title 2 19 2" xfId="24345"/>
    <cellStyle name="Title 2 19 3" xfId="24346"/>
    <cellStyle name="Title 2 2" xfId="24347"/>
    <cellStyle name="Title 2 2 10" xfId="24348"/>
    <cellStyle name="Title 2 2 11" xfId="24349"/>
    <cellStyle name="Title 2 2 12" xfId="24350"/>
    <cellStyle name="Title 2 2 13" xfId="24351"/>
    <cellStyle name="Title 2 2 14" xfId="24352"/>
    <cellStyle name="Title 2 2 2" xfId="24353"/>
    <cellStyle name="Title 2 2 2 2" xfId="24354"/>
    <cellStyle name="Title 2 2 2 2 2" xfId="24355"/>
    <cellStyle name="Title 2 2 2 2 3" xfId="24356"/>
    <cellStyle name="Title 2 2 2 3" xfId="24357"/>
    <cellStyle name="Title 2 2 2 3 2" xfId="24358"/>
    <cellStyle name="Title 2 2 2 3 3" xfId="24359"/>
    <cellStyle name="Title 2 2 2 4" xfId="24360"/>
    <cellStyle name="Title 2 2 2 5" xfId="24361"/>
    <cellStyle name="Title 2 2 3" xfId="24362"/>
    <cellStyle name="Title 2 2 3 2" xfId="24363"/>
    <cellStyle name="Title 2 2 3 2 2" xfId="24364"/>
    <cellStyle name="Title 2 2 3 2 3" xfId="24365"/>
    <cellStyle name="Title 2 2 3 3" xfId="24366"/>
    <cellStyle name="Title 2 2 3 3 2" xfId="24367"/>
    <cellStyle name="Title 2 2 3 3 3" xfId="24368"/>
    <cellStyle name="Title 2 2 3 4" xfId="24369"/>
    <cellStyle name="Title 2 2 3 5" xfId="24370"/>
    <cellStyle name="Title 2 2 4" xfId="24371"/>
    <cellStyle name="Title 2 2 4 2" xfId="24372"/>
    <cellStyle name="Title 2 2 4 2 2" xfId="24373"/>
    <cellStyle name="Title 2 2 4 2 3" xfId="24374"/>
    <cellStyle name="Title 2 2 4 3" xfId="24375"/>
    <cellStyle name="Title 2 2 4 3 2" xfId="24376"/>
    <cellStyle name="Title 2 2 4 3 3" xfId="24377"/>
    <cellStyle name="Title 2 2 4 4" xfId="24378"/>
    <cellStyle name="Title 2 2 4 4 2" xfId="24379"/>
    <cellStyle name="Title 2 2 4 4 3" xfId="24380"/>
    <cellStyle name="Title 2 2 4 5" xfId="24381"/>
    <cellStyle name="Title 2 2 4 6" xfId="24382"/>
    <cellStyle name="Title 2 2 5" xfId="24383"/>
    <cellStyle name="Title 2 2 5 2" xfId="24384"/>
    <cellStyle name="Title 2 2 5 2 2" xfId="24385"/>
    <cellStyle name="Title 2 2 5 2 3" xfId="24386"/>
    <cellStyle name="Title 2 2 5 3" xfId="24387"/>
    <cellStyle name="Title 2 2 5 3 2" xfId="24388"/>
    <cellStyle name="Title 2 2 5 3 3" xfId="24389"/>
    <cellStyle name="Title 2 2 5 4" xfId="24390"/>
    <cellStyle name="Title 2 2 5 5" xfId="24391"/>
    <cellStyle name="Title 2 2 6" xfId="24392"/>
    <cellStyle name="Title 2 2 6 2" xfId="24393"/>
    <cellStyle name="Title 2 2 6 3" xfId="24394"/>
    <cellStyle name="Title 2 2 7" xfId="24395"/>
    <cellStyle name="Title 2 2 7 2" xfId="24396"/>
    <cellStyle name="Title 2 2 7 3" xfId="24397"/>
    <cellStyle name="Title 2 2 8" xfId="24398"/>
    <cellStyle name="Title 2 2 8 2" xfId="24399"/>
    <cellStyle name="Title 2 2 8 3" xfId="24400"/>
    <cellStyle name="Title 2 2 9" xfId="24401"/>
    <cellStyle name="Title 2 20" xfId="24402"/>
    <cellStyle name="Title 2 21" xfId="24403"/>
    <cellStyle name="Title 2 22" xfId="24404"/>
    <cellStyle name="Title 2 23" xfId="24405"/>
    <cellStyle name="Title 2 24" xfId="24406"/>
    <cellStyle name="Title 2 25" xfId="24407"/>
    <cellStyle name="Title 2 3" xfId="24408"/>
    <cellStyle name="Title 2 3 10" xfId="24409"/>
    <cellStyle name="Title 2 3 11" xfId="24410"/>
    <cellStyle name="Title 2 3 12" xfId="24411"/>
    <cellStyle name="Title 2 3 13" xfId="24412"/>
    <cellStyle name="Title 2 3 14" xfId="24413"/>
    <cellStyle name="Title 2 3 2" xfId="24414"/>
    <cellStyle name="Title 2 3 2 2" xfId="24415"/>
    <cellStyle name="Title 2 3 2 2 2" xfId="24416"/>
    <cellStyle name="Title 2 3 2 2 3" xfId="24417"/>
    <cellStyle name="Title 2 3 2 3" xfId="24418"/>
    <cellStyle name="Title 2 3 2 3 2" xfId="24419"/>
    <cellStyle name="Title 2 3 2 3 3" xfId="24420"/>
    <cellStyle name="Title 2 3 2 4" xfId="24421"/>
    <cellStyle name="Title 2 3 2 5" xfId="24422"/>
    <cellStyle name="Title 2 3 3" xfId="24423"/>
    <cellStyle name="Title 2 3 3 2" xfId="24424"/>
    <cellStyle name="Title 2 3 3 2 2" xfId="24425"/>
    <cellStyle name="Title 2 3 3 2 3" xfId="24426"/>
    <cellStyle name="Title 2 3 3 3" xfId="24427"/>
    <cellStyle name="Title 2 3 3 3 2" xfId="24428"/>
    <cellStyle name="Title 2 3 3 3 3" xfId="24429"/>
    <cellStyle name="Title 2 3 3 4" xfId="24430"/>
    <cellStyle name="Title 2 3 3 5" xfId="24431"/>
    <cellStyle name="Title 2 3 4" xfId="24432"/>
    <cellStyle name="Title 2 3 4 2" xfId="24433"/>
    <cellStyle name="Title 2 3 4 2 2" xfId="24434"/>
    <cellStyle name="Title 2 3 4 2 3" xfId="24435"/>
    <cellStyle name="Title 2 3 4 3" xfId="24436"/>
    <cellStyle name="Title 2 3 4 3 2" xfId="24437"/>
    <cellStyle name="Title 2 3 4 3 3" xfId="24438"/>
    <cellStyle name="Title 2 3 4 4" xfId="24439"/>
    <cellStyle name="Title 2 3 4 4 2" xfId="24440"/>
    <cellStyle name="Title 2 3 4 4 3" xfId="24441"/>
    <cellStyle name="Title 2 3 4 5" xfId="24442"/>
    <cellStyle name="Title 2 3 4 6" xfId="24443"/>
    <cellStyle name="Title 2 3 5" xfId="24444"/>
    <cellStyle name="Title 2 3 5 2" xfId="24445"/>
    <cellStyle name="Title 2 3 5 2 2" xfId="24446"/>
    <cellStyle name="Title 2 3 5 2 3" xfId="24447"/>
    <cellStyle name="Title 2 3 5 3" xfId="24448"/>
    <cellStyle name="Title 2 3 5 3 2" xfId="24449"/>
    <cellStyle name="Title 2 3 5 3 3" xfId="24450"/>
    <cellStyle name="Title 2 3 5 4" xfId="24451"/>
    <cellStyle name="Title 2 3 5 5" xfId="24452"/>
    <cellStyle name="Title 2 3 6" xfId="24453"/>
    <cellStyle name="Title 2 3 6 2" xfId="24454"/>
    <cellStyle name="Title 2 3 6 3" xfId="24455"/>
    <cellStyle name="Title 2 3 7" xfId="24456"/>
    <cellStyle name="Title 2 3 7 2" xfId="24457"/>
    <cellStyle name="Title 2 3 7 3" xfId="24458"/>
    <cellStyle name="Title 2 3 8" xfId="24459"/>
    <cellStyle name="Title 2 3 8 2" xfId="24460"/>
    <cellStyle name="Title 2 3 8 3" xfId="24461"/>
    <cellStyle name="Title 2 3 9" xfId="24462"/>
    <cellStyle name="Title 2 4" xfId="24463"/>
    <cellStyle name="Title 2 4 10" xfId="24464"/>
    <cellStyle name="Title 2 4 11" xfId="24465"/>
    <cellStyle name="Title 2 4 12" xfId="24466"/>
    <cellStyle name="Title 2 4 13" xfId="24467"/>
    <cellStyle name="Title 2 4 14" xfId="24468"/>
    <cellStyle name="Title 2 4 2" xfId="24469"/>
    <cellStyle name="Title 2 4 2 2" xfId="24470"/>
    <cellStyle name="Title 2 4 2 2 2" xfId="24471"/>
    <cellStyle name="Title 2 4 2 2 3" xfId="24472"/>
    <cellStyle name="Title 2 4 2 3" xfId="24473"/>
    <cellStyle name="Title 2 4 2 3 2" xfId="24474"/>
    <cellStyle name="Title 2 4 2 3 3" xfId="24475"/>
    <cellStyle name="Title 2 4 2 4" xfId="24476"/>
    <cellStyle name="Title 2 4 2 5" xfId="24477"/>
    <cellStyle name="Title 2 4 3" xfId="24478"/>
    <cellStyle name="Title 2 4 3 2" xfId="24479"/>
    <cellStyle name="Title 2 4 3 2 2" xfId="24480"/>
    <cellStyle name="Title 2 4 3 2 3" xfId="24481"/>
    <cellStyle name="Title 2 4 3 3" xfId="24482"/>
    <cellStyle name="Title 2 4 3 3 2" xfId="24483"/>
    <cellStyle name="Title 2 4 3 3 3" xfId="24484"/>
    <cellStyle name="Title 2 4 3 4" xfId="24485"/>
    <cellStyle name="Title 2 4 3 5" xfId="24486"/>
    <cellStyle name="Title 2 4 4" xfId="24487"/>
    <cellStyle name="Title 2 4 4 2" xfId="24488"/>
    <cellStyle name="Title 2 4 4 2 2" xfId="24489"/>
    <cellStyle name="Title 2 4 4 2 3" xfId="24490"/>
    <cellStyle name="Title 2 4 4 3" xfId="24491"/>
    <cellStyle name="Title 2 4 4 3 2" xfId="24492"/>
    <cellStyle name="Title 2 4 4 3 3" xfId="24493"/>
    <cellStyle name="Title 2 4 4 4" xfId="24494"/>
    <cellStyle name="Title 2 4 4 4 2" xfId="24495"/>
    <cellStyle name="Title 2 4 4 4 3" xfId="24496"/>
    <cellStyle name="Title 2 4 4 5" xfId="24497"/>
    <cellStyle name="Title 2 4 4 6" xfId="24498"/>
    <cellStyle name="Title 2 4 5" xfId="24499"/>
    <cellStyle name="Title 2 4 5 2" xfId="24500"/>
    <cellStyle name="Title 2 4 5 2 2" xfId="24501"/>
    <cellStyle name="Title 2 4 5 2 3" xfId="24502"/>
    <cellStyle name="Title 2 4 5 3" xfId="24503"/>
    <cellStyle name="Title 2 4 5 3 2" xfId="24504"/>
    <cellStyle name="Title 2 4 5 3 3" xfId="24505"/>
    <cellStyle name="Title 2 4 5 4" xfId="24506"/>
    <cellStyle name="Title 2 4 5 5" xfId="24507"/>
    <cellStyle name="Title 2 4 6" xfId="24508"/>
    <cellStyle name="Title 2 4 6 2" xfId="24509"/>
    <cellStyle name="Title 2 4 6 3" xfId="24510"/>
    <cellStyle name="Title 2 4 7" xfId="24511"/>
    <cellStyle name="Title 2 4 7 2" xfId="24512"/>
    <cellStyle name="Title 2 4 7 3" xfId="24513"/>
    <cellStyle name="Title 2 4 8" xfId="24514"/>
    <cellStyle name="Title 2 4 8 2" xfId="24515"/>
    <cellStyle name="Title 2 4 8 3" xfId="24516"/>
    <cellStyle name="Title 2 4 9" xfId="24517"/>
    <cellStyle name="Title 2 5" xfId="24518"/>
    <cellStyle name="Title 2 5 10" xfId="24519"/>
    <cellStyle name="Title 2 5 11" xfId="24520"/>
    <cellStyle name="Title 2 5 12" xfId="24521"/>
    <cellStyle name="Title 2 5 13" xfId="24522"/>
    <cellStyle name="Title 2 5 14" xfId="24523"/>
    <cellStyle name="Title 2 5 2" xfId="24524"/>
    <cellStyle name="Title 2 5 2 2" xfId="24525"/>
    <cellStyle name="Title 2 5 2 2 2" xfId="24526"/>
    <cellStyle name="Title 2 5 2 2 3" xfId="24527"/>
    <cellStyle name="Title 2 5 2 3" xfId="24528"/>
    <cellStyle name="Title 2 5 2 3 2" xfId="24529"/>
    <cellStyle name="Title 2 5 2 3 3" xfId="24530"/>
    <cellStyle name="Title 2 5 2 4" xfId="24531"/>
    <cellStyle name="Title 2 5 2 5" xfId="24532"/>
    <cellStyle name="Title 2 5 3" xfId="24533"/>
    <cellStyle name="Title 2 5 3 2" xfId="24534"/>
    <cellStyle name="Title 2 5 3 2 2" xfId="24535"/>
    <cellStyle name="Title 2 5 3 2 3" xfId="24536"/>
    <cellStyle name="Title 2 5 3 3" xfId="24537"/>
    <cellStyle name="Title 2 5 3 3 2" xfId="24538"/>
    <cellStyle name="Title 2 5 3 3 3" xfId="24539"/>
    <cellStyle name="Title 2 5 3 4" xfId="24540"/>
    <cellStyle name="Title 2 5 3 5" xfId="24541"/>
    <cellStyle name="Title 2 5 4" xfId="24542"/>
    <cellStyle name="Title 2 5 4 2" xfId="24543"/>
    <cellStyle name="Title 2 5 4 2 2" xfId="24544"/>
    <cellStyle name="Title 2 5 4 2 3" xfId="24545"/>
    <cellStyle name="Title 2 5 4 3" xfId="24546"/>
    <cellStyle name="Title 2 5 4 3 2" xfId="24547"/>
    <cellStyle name="Title 2 5 4 3 3" xfId="24548"/>
    <cellStyle name="Title 2 5 4 4" xfId="24549"/>
    <cellStyle name="Title 2 5 4 4 2" xfId="24550"/>
    <cellStyle name="Title 2 5 4 4 3" xfId="24551"/>
    <cellStyle name="Title 2 5 4 5" xfId="24552"/>
    <cellStyle name="Title 2 5 4 6" xfId="24553"/>
    <cellStyle name="Title 2 5 5" xfId="24554"/>
    <cellStyle name="Title 2 5 5 2" xfId="24555"/>
    <cellStyle name="Title 2 5 5 2 2" xfId="24556"/>
    <cellStyle name="Title 2 5 5 2 3" xfId="24557"/>
    <cellStyle name="Title 2 5 5 3" xfId="24558"/>
    <cellStyle name="Title 2 5 5 3 2" xfId="24559"/>
    <cellStyle name="Title 2 5 5 3 3" xfId="24560"/>
    <cellStyle name="Title 2 5 5 4" xfId="24561"/>
    <cellStyle name="Title 2 5 5 5" xfId="24562"/>
    <cellStyle name="Title 2 5 6" xfId="24563"/>
    <cellStyle name="Title 2 5 6 2" xfId="24564"/>
    <cellStyle name="Title 2 5 6 3" xfId="24565"/>
    <cellStyle name="Title 2 5 7" xfId="24566"/>
    <cellStyle name="Title 2 5 7 2" xfId="24567"/>
    <cellStyle name="Title 2 5 7 3" xfId="24568"/>
    <cellStyle name="Title 2 5 8" xfId="24569"/>
    <cellStyle name="Title 2 5 8 2" xfId="24570"/>
    <cellStyle name="Title 2 5 8 3" xfId="24571"/>
    <cellStyle name="Title 2 5 9" xfId="24572"/>
    <cellStyle name="Title 2 6" xfId="24573"/>
    <cellStyle name="Title 2 6 10" xfId="24574"/>
    <cellStyle name="Title 2 6 11" xfId="24575"/>
    <cellStyle name="Title 2 6 12" xfId="24576"/>
    <cellStyle name="Title 2 6 13" xfId="24577"/>
    <cellStyle name="Title 2 6 14" xfId="24578"/>
    <cellStyle name="Title 2 6 2" xfId="24579"/>
    <cellStyle name="Title 2 6 2 2" xfId="24580"/>
    <cellStyle name="Title 2 6 2 2 2" xfId="24581"/>
    <cellStyle name="Title 2 6 2 2 3" xfId="24582"/>
    <cellStyle name="Title 2 6 2 3" xfId="24583"/>
    <cellStyle name="Title 2 6 2 3 2" xfId="24584"/>
    <cellStyle name="Title 2 6 2 3 3" xfId="24585"/>
    <cellStyle name="Title 2 6 2 4" xfId="24586"/>
    <cellStyle name="Title 2 6 2 5" xfId="24587"/>
    <cellStyle name="Title 2 6 3" xfId="24588"/>
    <cellStyle name="Title 2 6 3 2" xfId="24589"/>
    <cellStyle name="Title 2 6 3 2 2" xfId="24590"/>
    <cellStyle name="Title 2 6 3 2 3" xfId="24591"/>
    <cellStyle name="Title 2 6 3 3" xfId="24592"/>
    <cellStyle name="Title 2 6 3 3 2" xfId="24593"/>
    <cellStyle name="Title 2 6 3 3 3" xfId="24594"/>
    <cellStyle name="Title 2 6 3 4" xfId="24595"/>
    <cellStyle name="Title 2 6 3 5" xfId="24596"/>
    <cellStyle name="Title 2 6 4" xfId="24597"/>
    <cellStyle name="Title 2 6 4 2" xfId="24598"/>
    <cellStyle name="Title 2 6 4 2 2" xfId="24599"/>
    <cellStyle name="Title 2 6 4 2 3" xfId="24600"/>
    <cellStyle name="Title 2 6 4 3" xfId="24601"/>
    <cellStyle name="Title 2 6 4 3 2" xfId="24602"/>
    <cellStyle name="Title 2 6 4 3 3" xfId="24603"/>
    <cellStyle name="Title 2 6 4 4" xfId="24604"/>
    <cellStyle name="Title 2 6 4 4 2" xfId="24605"/>
    <cellStyle name="Title 2 6 4 4 3" xfId="24606"/>
    <cellStyle name="Title 2 6 4 5" xfId="24607"/>
    <cellStyle name="Title 2 6 4 6" xfId="24608"/>
    <cellStyle name="Title 2 6 5" xfId="24609"/>
    <cellStyle name="Title 2 6 5 2" xfId="24610"/>
    <cellStyle name="Title 2 6 5 2 2" xfId="24611"/>
    <cellStyle name="Title 2 6 5 2 3" xfId="24612"/>
    <cellStyle name="Title 2 6 5 3" xfId="24613"/>
    <cellStyle name="Title 2 6 5 3 2" xfId="24614"/>
    <cellStyle name="Title 2 6 5 3 3" xfId="24615"/>
    <cellStyle name="Title 2 6 5 4" xfId="24616"/>
    <cellStyle name="Title 2 6 5 5" xfId="24617"/>
    <cellStyle name="Title 2 6 6" xfId="24618"/>
    <cellStyle name="Title 2 6 6 2" xfId="24619"/>
    <cellStyle name="Title 2 6 6 3" xfId="24620"/>
    <cellStyle name="Title 2 6 7" xfId="24621"/>
    <cellStyle name="Title 2 6 7 2" xfId="24622"/>
    <cellStyle name="Title 2 6 7 3" xfId="24623"/>
    <cellStyle name="Title 2 6 8" xfId="24624"/>
    <cellStyle name="Title 2 6 8 2" xfId="24625"/>
    <cellStyle name="Title 2 6 8 3" xfId="24626"/>
    <cellStyle name="Title 2 6 9" xfId="24627"/>
    <cellStyle name="Title 2 7" xfId="24628"/>
    <cellStyle name="Title 2 7 10" xfId="24629"/>
    <cellStyle name="Title 2 7 11" xfId="24630"/>
    <cellStyle name="Title 2 7 12" xfId="24631"/>
    <cellStyle name="Title 2 7 13" xfId="24632"/>
    <cellStyle name="Title 2 7 14" xfId="24633"/>
    <cellStyle name="Title 2 7 2" xfId="24634"/>
    <cellStyle name="Title 2 7 2 2" xfId="24635"/>
    <cellStyle name="Title 2 7 2 2 2" xfId="24636"/>
    <cellStyle name="Title 2 7 2 2 3" xfId="24637"/>
    <cellStyle name="Title 2 7 2 3" xfId="24638"/>
    <cellStyle name="Title 2 7 2 3 2" xfId="24639"/>
    <cellStyle name="Title 2 7 2 3 3" xfId="24640"/>
    <cellStyle name="Title 2 7 2 4" xfId="24641"/>
    <cellStyle name="Title 2 7 2 5" xfId="24642"/>
    <cellStyle name="Title 2 7 3" xfId="24643"/>
    <cellStyle name="Title 2 7 3 2" xfId="24644"/>
    <cellStyle name="Title 2 7 3 2 2" xfId="24645"/>
    <cellStyle name="Title 2 7 3 2 3" xfId="24646"/>
    <cellStyle name="Title 2 7 3 3" xfId="24647"/>
    <cellStyle name="Title 2 7 3 3 2" xfId="24648"/>
    <cellStyle name="Title 2 7 3 3 3" xfId="24649"/>
    <cellStyle name="Title 2 7 3 4" xfId="24650"/>
    <cellStyle name="Title 2 7 3 5" xfId="24651"/>
    <cellStyle name="Title 2 7 4" xfId="24652"/>
    <cellStyle name="Title 2 7 4 2" xfId="24653"/>
    <cellStyle name="Title 2 7 4 2 2" xfId="24654"/>
    <cellStyle name="Title 2 7 4 2 3" xfId="24655"/>
    <cellStyle name="Title 2 7 4 3" xfId="24656"/>
    <cellStyle name="Title 2 7 4 3 2" xfId="24657"/>
    <cellStyle name="Title 2 7 4 3 3" xfId="24658"/>
    <cellStyle name="Title 2 7 4 4" xfId="24659"/>
    <cellStyle name="Title 2 7 4 4 2" xfId="24660"/>
    <cellStyle name="Title 2 7 4 4 3" xfId="24661"/>
    <cellStyle name="Title 2 7 4 5" xfId="24662"/>
    <cellStyle name="Title 2 7 4 6" xfId="24663"/>
    <cellStyle name="Title 2 7 5" xfId="24664"/>
    <cellStyle name="Title 2 7 5 2" xfId="24665"/>
    <cellStyle name="Title 2 7 5 2 2" xfId="24666"/>
    <cellStyle name="Title 2 7 5 2 3" xfId="24667"/>
    <cellStyle name="Title 2 7 5 3" xfId="24668"/>
    <cellStyle name="Title 2 7 5 3 2" xfId="24669"/>
    <cellStyle name="Title 2 7 5 3 3" xfId="24670"/>
    <cellStyle name="Title 2 7 5 4" xfId="24671"/>
    <cellStyle name="Title 2 7 5 5" xfId="24672"/>
    <cellStyle name="Title 2 7 6" xfId="24673"/>
    <cellStyle name="Title 2 7 6 2" xfId="24674"/>
    <cellStyle name="Title 2 7 6 3" xfId="24675"/>
    <cellStyle name="Title 2 7 7" xfId="24676"/>
    <cellStyle name="Title 2 7 7 2" xfId="24677"/>
    <cellStyle name="Title 2 7 7 3" xfId="24678"/>
    <cellStyle name="Title 2 7 8" xfId="24679"/>
    <cellStyle name="Title 2 7 8 2" xfId="24680"/>
    <cellStyle name="Title 2 7 8 3" xfId="24681"/>
    <cellStyle name="Title 2 7 9" xfId="24682"/>
    <cellStyle name="Title 2 8" xfId="24683"/>
    <cellStyle name="Title 2 8 10" xfId="24684"/>
    <cellStyle name="Title 2 8 11" xfId="24685"/>
    <cellStyle name="Title 2 8 12" xfId="24686"/>
    <cellStyle name="Title 2 8 13" xfId="24687"/>
    <cellStyle name="Title 2 8 14" xfId="24688"/>
    <cellStyle name="Title 2 8 2" xfId="24689"/>
    <cellStyle name="Title 2 8 2 2" xfId="24690"/>
    <cellStyle name="Title 2 8 2 2 2" xfId="24691"/>
    <cellStyle name="Title 2 8 2 2 3" xfId="24692"/>
    <cellStyle name="Title 2 8 2 3" xfId="24693"/>
    <cellStyle name="Title 2 8 2 3 2" xfId="24694"/>
    <cellStyle name="Title 2 8 2 3 3" xfId="24695"/>
    <cellStyle name="Title 2 8 2 4" xfId="24696"/>
    <cellStyle name="Title 2 8 2 5" xfId="24697"/>
    <cellStyle name="Title 2 8 3" xfId="24698"/>
    <cellStyle name="Title 2 8 3 2" xfId="24699"/>
    <cellStyle name="Title 2 8 3 2 2" xfId="24700"/>
    <cellStyle name="Title 2 8 3 2 3" xfId="24701"/>
    <cellStyle name="Title 2 8 3 3" xfId="24702"/>
    <cellStyle name="Title 2 8 3 3 2" xfId="24703"/>
    <cellStyle name="Title 2 8 3 3 3" xfId="24704"/>
    <cellStyle name="Title 2 8 3 4" xfId="24705"/>
    <cellStyle name="Title 2 8 3 5" xfId="24706"/>
    <cellStyle name="Title 2 8 4" xfId="24707"/>
    <cellStyle name="Title 2 8 4 2" xfId="24708"/>
    <cellStyle name="Title 2 8 4 2 2" xfId="24709"/>
    <cellStyle name="Title 2 8 4 2 3" xfId="24710"/>
    <cellStyle name="Title 2 8 4 3" xfId="24711"/>
    <cellStyle name="Title 2 8 4 3 2" xfId="24712"/>
    <cellStyle name="Title 2 8 4 3 3" xfId="24713"/>
    <cellStyle name="Title 2 8 4 4" xfId="24714"/>
    <cellStyle name="Title 2 8 4 4 2" xfId="24715"/>
    <cellStyle name="Title 2 8 4 4 3" xfId="24716"/>
    <cellStyle name="Title 2 8 4 5" xfId="24717"/>
    <cellStyle name="Title 2 8 4 6" xfId="24718"/>
    <cellStyle name="Title 2 8 5" xfId="24719"/>
    <cellStyle name="Title 2 8 5 2" xfId="24720"/>
    <cellStyle name="Title 2 8 5 2 2" xfId="24721"/>
    <cellStyle name="Title 2 8 5 2 3" xfId="24722"/>
    <cellStyle name="Title 2 8 5 3" xfId="24723"/>
    <cellStyle name="Title 2 8 5 3 2" xfId="24724"/>
    <cellStyle name="Title 2 8 5 3 3" xfId="24725"/>
    <cellStyle name="Title 2 8 5 4" xfId="24726"/>
    <cellStyle name="Title 2 8 5 5" xfId="24727"/>
    <cellStyle name="Title 2 8 6" xfId="24728"/>
    <cellStyle name="Title 2 8 6 2" xfId="24729"/>
    <cellStyle name="Title 2 8 6 3" xfId="24730"/>
    <cellStyle name="Title 2 8 7" xfId="24731"/>
    <cellStyle name="Title 2 8 7 2" xfId="24732"/>
    <cellStyle name="Title 2 8 7 3" xfId="24733"/>
    <cellStyle name="Title 2 8 8" xfId="24734"/>
    <cellStyle name="Title 2 8 8 2" xfId="24735"/>
    <cellStyle name="Title 2 8 8 3" xfId="24736"/>
    <cellStyle name="Title 2 8 9" xfId="24737"/>
    <cellStyle name="Title 2 9" xfId="24738"/>
    <cellStyle name="Title 2 9 10" xfId="24739"/>
    <cellStyle name="Title 2 9 11" xfId="24740"/>
    <cellStyle name="Title 2 9 12" xfId="24741"/>
    <cellStyle name="Title 2 9 13" xfId="24742"/>
    <cellStyle name="Title 2 9 14" xfId="24743"/>
    <cellStyle name="Title 2 9 2" xfId="24744"/>
    <cellStyle name="Title 2 9 2 2" xfId="24745"/>
    <cellStyle name="Title 2 9 2 2 2" xfId="24746"/>
    <cellStyle name="Title 2 9 2 2 3" xfId="24747"/>
    <cellStyle name="Title 2 9 2 3" xfId="24748"/>
    <cellStyle name="Title 2 9 2 3 2" xfId="24749"/>
    <cellStyle name="Title 2 9 2 3 3" xfId="24750"/>
    <cellStyle name="Title 2 9 2 4" xfId="24751"/>
    <cellStyle name="Title 2 9 2 5" xfId="24752"/>
    <cellStyle name="Title 2 9 3" xfId="24753"/>
    <cellStyle name="Title 2 9 3 2" xfId="24754"/>
    <cellStyle name="Title 2 9 3 2 2" xfId="24755"/>
    <cellStyle name="Title 2 9 3 2 3" xfId="24756"/>
    <cellStyle name="Title 2 9 3 3" xfId="24757"/>
    <cellStyle name="Title 2 9 3 3 2" xfId="24758"/>
    <cellStyle name="Title 2 9 3 3 3" xfId="24759"/>
    <cellStyle name="Title 2 9 3 4" xfId="24760"/>
    <cellStyle name="Title 2 9 3 5" xfId="24761"/>
    <cellStyle name="Title 2 9 4" xfId="24762"/>
    <cellStyle name="Title 2 9 4 2" xfId="24763"/>
    <cellStyle name="Title 2 9 4 2 2" xfId="24764"/>
    <cellStyle name="Title 2 9 4 2 3" xfId="24765"/>
    <cellStyle name="Title 2 9 4 3" xfId="24766"/>
    <cellStyle name="Title 2 9 4 3 2" xfId="24767"/>
    <cellStyle name="Title 2 9 4 3 3" xfId="24768"/>
    <cellStyle name="Title 2 9 4 4" xfId="24769"/>
    <cellStyle name="Title 2 9 4 4 2" xfId="24770"/>
    <cellStyle name="Title 2 9 4 4 3" xfId="24771"/>
    <cellStyle name="Title 2 9 4 5" xfId="24772"/>
    <cellStyle name="Title 2 9 4 6" xfId="24773"/>
    <cellStyle name="Title 2 9 5" xfId="24774"/>
    <cellStyle name="Title 2 9 5 2" xfId="24775"/>
    <cellStyle name="Title 2 9 5 2 2" xfId="24776"/>
    <cellStyle name="Title 2 9 5 2 3" xfId="24777"/>
    <cellStyle name="Title 2 9 5 3" xfId="24778"/>
    <cellStyle name="Title 2 9 5 3 2" xfId="24779"/>
    <cellStyle name="Title 2 9 5 3 3" xfId="24780"/>
    <cellStyle name="Title 2 9 5 4" xfId="24781"/>
    <cellStyle name="Title 2 9 5 5" xfId="24782"/>
    <cellStyle name="Title 2 9 6" xfId="24783"/>
    <cellStyle name="Title 2 9 6 2" xfId="24784"/>
    <cellStyle name="Title 2 9 6 3" xfId="24785"/>
    <cellStyle name="Title 2 9 7" xfId="24786"/>
    <cellStyle name="Title 2 9 7 2" xfId="24787"/>
    <cellStyle name="Title 2 9 7 3" xfId="24788"/>
    <cellStyle name="Title 2 9 8" xfId="24789"/>
    <cellStyle name="Title 2 9 8 2" xfId="24790"/>
    <cellStyle name="Title 2 9 8 3" xfId="24791"/>
    <cellStyle name="Title 2 9 9" xfId="24792"/>
    <cellStyle name="Title 20" xfId="24793"/>
    <cellStyle name="Title 20 10" xfId="24794"/>
    <cellStyle name="Title 20 11" xfId="24795"/>
    <cellStyle name="Title 20 12" xfId="24796"/>
    <cellStyle name="Title 20 13" xfId="24797"/>
    <cellStyle name="Title 20 14" xfId="24798"/>
    <cellStyle name="Title 20 15" xfId="24799"/>
    <cellStyle name="Title 20 2" xfId="24800"/>
    <cellStyle name="Title 20 2 2" xfId="24801"/>
    <cellStyle name="Title 20 2 2 2" xfId="24802"/>
    <cellStyle name="Title 20 2 2 3" xfId="24803"/>
    <cellStyle name="Title 20 2 3" xfId="24804"/>
    <cellStyle name="Title 20 2 3 2" xfId="24805"/>
    <cellStyle name="Title 20 2 3 3" xfId="24806"/>
    <cellStyle name="Title 20 2 4" xfId="24807"/>
    <cellStyle name="Title 20 2 5" xfId="24808"/>
    <cellStyle name="Title 20 2 6" xfId="24809"/>
    <cellStyle name="Title 20 3" xfId="24810"/>
    <cellStyle name="Title 20 3 2" xfId="24811"/>
    <cellStyle name="Title 20 3 2 2" xfId="24812"/>
    <cellStyle name="Title 20 3 2 3" xfId="24813"/>
    <cellStyle name="Title 20 3 3" xfId="24814"/>
    <cellStyle name="Title 20 3 3 2" xfId="24815"/>
    <cellStyle name="Title 20 3 3 3" xfId="24816"/>
    <cellStyle name="Title 20 3 4" xfId="24817"/>
    <cellStyle name="Title 20 3 5" xfId="24818"/>
    <cellStyle name="Title 20 4" xfId="24819"/>
    <cellStyle name="Title 20 4 2" xfId="24820"/>
    <cellStyle name="Title 20 4 2 2" xfId="24821"/>
    <cellStyle name="Title 20 4 2 3" xfId="24822"/>
    <cellStyle name="Title 20 4 3" xfId="24823"/>
    <cellStyle name="Title 20 4 3 2" xfId="24824"/>
    <cellStyle name="Title 20 4 3 3" xfId="24825"/>
    <cellStyle name="Title 20 4 4" xfId="24826"/>
    <cellStyle name="Title 20 4 5" xfId="24827"/>
    <cellStyle name="Title 20 5" xfId="24828"/>
    <cellStyle name="Title 20 5 2" xfId="24829"/>
    <cellStyle name="Title 20 5 2 2" xfId="24830"/>
    <cellStyle name="Title 20 5 2 3" xfId="24831"/>
    <cellStyle name="Title 20 5 3" xfId="24832"/>
    <cellStyle name="Title 20 5 3 2" xfId="24833"/>
    <cellStyle name="Title 20 5 3 3" xfId="24834"/>
    <cellStyle name="Title 20 5 4" xfId="24835"/>
    <cellStyle name="Title 20 5 4 2" xfId="24836"/>
    <cellStyle name="Title 20 5 4 3" xfId="24837"/>
    <cellStyle name="Title 20 5 5" xfId="24838"/>
    <cellStyle name="Title 20 5 6" xfId="24839"/>
    <cellStyle name="Title 20 6" xfId="24840"/>
    <cellStyle name="Title 20 6 2" xfId="24841"/>
    <cellStyle name="Title 20 6 2 2" xfId="24842"/>
    <cellStyle name="Title 20 6 2 3" xfId="24843"/>
    <cellStyle name="Title 20 6 3" xfId="24844"/>
    <cellStyle name="Title 20 6 3 2" xfId="24845"/>
    <cellStyle name="Title 20 6 3 3" xfId="24846"/>
    <cellStyle name="Title 20 6 4" xfId="24847"/>
    <cellStyle name="Title 20 6 5" xfId="24848"/>
    <cellStyle name="Title 20 7" xfId="24849"/>
    <cellStyle name="Title 20 7 2" xfId="24850"/>
    <cellStyle name="Title 20 7 3" xfId="24851"/>
    <cellStyle name="Title 20 8" xfId="24852"/>
    <cellStyle name="Title 20 8 2" xfId="24853"/>
    <cellStyle name="Title 20 8 3" xfId="24854"/>
    <cellStyle name="Title 20 9" xfId="24855"/>
    <cellStyle name="Title 20 9 2" xfId="24856"/>
    <cellStyle name="Title 20 9 3" xfId="24857"/>
    <cellStyle name="Title 21" xfId="24858"/>
    <cellStyle name="Title 21 10" xfId="24859"/>
    <cellStyle name="Title 21 11" xfId="24860"/>
    <cellStyle name="Title 21 12" xfId="24861"/>
    <cellStyle name="Title 21 13" xfId="24862"/>
    <cellStyle name="Title 21 14" xfId="24863"/>
    <cellStyle name="Title 21 15" xfId="24864"/>
    <cellStyle name="Title 21 2" xfId="24865"/>
    <cellStyle name="Title 21 2 2" xfId="24866"/>
    <cellStyle name="Title 21 2 2 2" xfId="24867"/>
    <cellStyle name="Title 21 2 2 3" xfId="24868"/>
    <cellStyle name="Title 21 2 3" xfId="24869"/>
    <cellStyle name="Title 21 2 3 2" xfId="24870"/>
    <cellStyle name="Title 21 2 3 3" xfId="24871"/>
    <cellStyle name="Title 21 2 4" xfId="24872"/>
    <cellStyle name="Title 21 2 5" xfId="24873"/>
    <cellStyle name="Title 21 2 6" xfId="24874"/>
    <cellStyle name="Title 21 3" xfId="24875"/>
    <cellStyle name="Title 21 3 2" xfId="24876"/>
    <cellStyle name="Title 21 3 2 2" xfId="24877"/>
    <cellStyle name="Title 21 3 2 3" xfId="24878"/>
    <cellStyle name="Title 21 3 3" xfId="24879"/>
    <cellStyle name="Title 21 3 3 2" xfId="24880"/>
    <cellStyle name="Title 21 3 3 3" xfId="24881"/>
    <cellStyle name="Title 21 3 4" xfId="24882"/>
    <cellStyle name="Title 21 3 5" xfId="24883"/>
    <cellStyle name="Title 21 4" xfId="24884"/>
    <cellStyle name="Title 21 4 2" xfId="24885"/>
    <cellStyle name="Title 21 4 2 2" xfId="24886"/>
    <cellStyle name="Title 21 4 2 3" xfId="24887"/>
    <cellStyle name="Title 21 4 3" xfId="24888"/>
    <cellStyle name="Title 21 4 3 2" xfId="24889"/>
    <cellStyle name="Title 21 4 3 3" xfId="24890"/>
    <cellStyle name="Title 21 4 4" xfId="24891"/>
    <cellStyle name="Title 21 4 5" xfId="24892"/>
    <cellStyle name="Title 21 5" xfId="24893"/>
    <cellStyle name="Title 21 5 2" xfId="24894"/>
    <cellStyle name="Title 21 5 2 2" xfId="24895"/>
    <cellStyle name="Title 21 5 2 3" xfId="24896"/>
    <cellStyle name="Title 21 5 3" xfId="24897"/>
    <cellStyle name="Title 21 5 3 2" xfId="24898"/>
    <cellStyle name="Title 21 5 3 3" xfId="24899"/>
    <cellStyle name="Title 21 5 4" xfId="24900"/>
    <cellStyle name="Title 21 5 4 2" xfId="24901"/>
    <cellStyle name="Title 21 5 4 3" xfId="24902"/>
    <cellStyle name="Title 21 5 5" xfId="24903"/>
    <cellStyle name="Title 21 5 6" xfId="24904"/>
    <cellStyle name="Title 21 6" xfId="24905"/>
    <cellStyle name="Title 21 6 2" xfId="24906"/>
    <cellStyle name="Title 21 6 2 2" xfId="24907"/>
    <cellStyle name="Title 21 6 2 3" xfId="24908"/>
    <cellStyle name="Title 21 6 3" xfId="24909"/>
    <cellStyle name="Title 21 6 3 2" xfId="24910"/>
    <cellStyle name="Title 21 6 3 3" xfId="24911"/>
    <cellStyle name="Title 21 6 4" xfId="24912"/>
    <cellStyle name="Title 21 6 5" xfId="24913"/>
    <cellStyle name="Title 21 7" xfId="24914"/>
    <cellStyle name="Title 21 7 2" xfId="24915"/>
    <cellStyle name="Title 21 7 3" xfId="24916"/>
    <cellStyle name="Title 21 8" xfId="24917"/>
    <cellStyle name="Title 21 8 2" xfId="24918"/>
    <cellStyle name="Title 21 8 3" xfId="24919"/>
    <cellStyle name="Title 21 9" xfId="24920"/>
    <cellStyle name="Title 21 9 2" xfId="24921"/>
    <cellStyle name="Title 21 9 3" xfId="24922"/>
    <cellStyle name="Title 22" xfId="24923"/>
    <cellStyle name="Title 22 10" xfId="24924"/>
    <cellStyle name="Title 22 11" xfId="24925"/>
    <cellStyle name="Title 22 12" xfId="24926"/>
    <cellStyle name="Title 22 13" xfId="24927"/>
    <cellStyle name="Title 22 14" xfId="24928"/>
    <cellStyle name="Title 22 15" xfId="24929"/>
    <cellStyle name="Title 22 2" xfId="24930"/>
    <cellStyle name="Title 22 2 2" xfId="24931"/>
    <cellStyle name="Title 22 2 2 2" xfId="24932"/>
    <cellStyle name="Title 22 2 2 3" xfId="24933"/>
    <cellStyle name="Title 22 2 3" xfId="24934"/>
    <cellStyle name="Title 22 2 3 2" xfId="24935"/>
    <cellStyle name="Title 22 2 3 3" xfId="24936"/>
    <cellStyle name="Title 22 2 4" xfId="24937"/>
    <cellStyle name="Title 22 2 5" xfId="24938"/>
    <cellStyle name="Title 22 2 6" xfId="24939"/>
    <cellStyle name="Title 22 3" xfId="24940"/>
    <cellStyle name="Title 22 3 2" xfId="24941"/>
    <cellStyle name="Title 22 3 2 2" xfId="24942"/>
    <cellStyle name="Title 22 3 2 3" xfId="24943"/>
    <cellStyle name="Title 22 3 3" xfId="24944"/>
    <cellStyle name="Title 22 3 3 2" xfId="24945"/>
    <cellStyle name="Title 22 3 3 3" xfId="24946"/>
    <cellStyle name="Title 22 3 4" xfId="24947"/>
    <cellStyle name="Title 22 3 5" xfId="24948"/>
    <cellStyle name="Title 22 4" xfId="24949"/>
    <cellStyle name="Title 22 4 2" xfId="24950"/>
    <cellStyle name="Title 22 4 2 2" xfId="24951"/>
    <cellStyle name="Title 22 4 2 3" xfId="24952"/>
    <cellStyle name="Title 22 4 3" xfId="24953"/>
    <cellStyle name="Title 22 4 3 2" xfId="24954"/>
    <cellStyle name="Title 22 4 3 3" xfId="24955"/>
    <cellStyle name="Title 22 4 4" xfId="24956"/>
    <cellStyle name="Title 22 4 5" xfId="24957"/>
    <cellStyle name="Title 22 5" xfId="24958"/>
    <cellStyle name="Title 22 5 2" xfId="24959"/>
    <cellStyle name="Title 22 5 2 2" xfId="24960"/>
    <cellStyle name="Title 22 5 2 3" xfId="24961"/>
    <cellStyle name="Title 22 5 3" xfId="24962"/>
    <cellStyle name="Title 22 5 3 2" xfId="24963"/>
    <cellStyle name="Title 22 5 3 3" xfId="24964"/>
    <cellStyle name="Title 22 5 4" xfId="24965"/>
    <cellStyle name="Title 22 5 4 2" xfId="24966"/>
    <cellStyle name="Title 22 5 4 3" xfId="24967"/>
    <cellStyle name="Title 22 5 5" xfId="24968"/>
    <cellStyle name="Title 22 5 6" xfId="24969"/>
    <cellStyle name="Title 22 6" xfId="24970"/>
    <cellStyle name="Title 22 6 2" xfId="24971"/>
    <cellStyle name="Title 22 6 2 2" xfId="24972"/>
    <cellStyle name="Title 22 6 2 3" xfId="24973"/>
    <cellStyle name="Title 22 6 3" xfId="24974"/>
    <cellStyle name="Title 22 6 3 2" xfId="24975"/>
    <cellStyle name="Title 22 6 3 3" xfId="24976"/>
    <cellStyle name="Title 22 6 4" xfId="24977"/>
    <cellStyle name="Title 22 6 5" xfId="24978"/>
    <cellStyle name="Title 22 7" xfId="24979"/>
    <cellStyle name="Title 22 7 2" xfId="24980"/>
    <cellStyle name="Title 22 7 3" xfId="24981"/>
    <cellStyle name="Title 22 8" xfId="24982"/>
    <cellStyle name="Title 22 8 2" xfId="24983"/>
    <cellStyle name="Title 22 8 3" xfId="24984"/>
    <cellStyle name="Title 22 9" xfId="24985"/>
    <cellStyle name="Title 22 9 2" xfId="24986"/>
    <cellStyle name="Title 22 9 3" xfId="24987"/>
    <cellStyle name="Title 23" xfId="24988"/>
    <cellStyle name="Title 23 10" xfId="24989"/>
    <cellStyle name="Title 23 11" xfId="24990"/>
    <cellStyle name="Title 23 12" xfId="24991"/>
    <cellStyle name="Title 23 13" xfId="24992"/>
    <cellStyle name="Title 23 14" xfId="24993"/>
    <cellStyle name="Title 23 15" xfId="24994"/>
    <cellStyle name="Title 23 2" xfId="24995"/>
    <cellStyle name="Title 23 2 2" xfId="24996"/>
    <cellStyle name="Title 23 2 2 2" xfId="24997"/>
    <cellStyle name="Title 23 2 2 3" xfId="24998"/>
    <cellStyle name="Title 23 2 3" xfId="24999"/>
    <cellStyle name="Title 23 2 3 2" xfId="25000"/>
    <cellStyle name="Title 23 2 3 3" xfId="25001"/>
    <cellStyle name="Title 23 2 4" xfId="25002"/>
    <cellStyle name="Title 23 2 5" xfId="25003"/>
    <cellStyle name="Title 23 2 6" xfId="25004"/>
    <cellStyle name="Title 23 3" xfId="25005"/>
    <cellStyle name="Title 23 3 2" xfId="25006"/>
    <cellStyle name="Title 23 3 2 2" xfId="25007"/>
    <cellStyle name="Title 23 3 2 3" xfId="25008"/>
    <cellStyle name="Title 23 3 3" xfId="25009"/>
    <cellStyle name="Title 23 3 3 2" xfId="25010"/>
    <cellStyle name="Title 23 3 3 3" xfId="25011"/>
    <cellStyle name="Title 23 3 4" xfId="25012"/>
    <cellStyle name="Title 23 3 5" xfId="25013"/>
    <cellStyle name="Title 23 4" xfId="25014"/>
    <cellStyle name="Title 23 4 2" xfId="25015"/>
    <cellStyle name="Title 23 4 2 2" xfId="25016"/>
    <cellStyle name="Title 23 4 2 3" xfId="25017"/>
    <cellStyle name="Title 23 4 3" xfId="25018"/>
    <cellStyle name="Title 23 4 3 2" xfId="25019"/>
    <cellStyle name="Title 23 4 3 3" xfId="25020"/>
    <cellStyle name="Title 23 4 4" xfId="25021"/>
    <cellStyle name="Title 23 4 5" xfId="25022"/>
    <cellStyle name="Title 23 5" xfId="25023"/>
    <cellStyle name="Title 23 5 2" xfId="25024"/>
    <cellStyle name="Title 23 5 2 2" xfId="25025"/>
    <cellStyle name="Title 23 5 2 3" xfId="25026"/>
    <cellStyle name="Title 23 5 3" xfId="25027"/>
    <cellStyle name="Title 23 5 3 2" xfId="25028"/>
    <cellStyle name="Title 23 5 3 3" xfId="25029"/>
    <cellStyle name="Title 23 5 4" xfId="25030"/>
    <cellStyle name="Title 23 5 4 2" xfId="25031"/>
    <cellStyle name="Title 23 5 4 3" xfId="25032"/>
    <cellStyle name="Title 23 5 5" xfId="25033"/>
    <cellStyle name="Title 23 5 6" xfId="25034"/>
    <cellStyle name="Title 23 6" xfId="25035"/>
    <cellStyle name="Title 23 6 2" xfId="25036"/>
    <cellStyle name="Title 23 6 2 2" xfId="25037"/>
    <cellStyle name="Title 23 6 2 3" xfId="25038"/>
    <cellStyle name="Title 23 6 3" xfId="25039"/>
    <cellStyle name="Title 23 6 3 2" xfId="25040"/>
    <cellStyle name="Title 23 6 3 3" xfId="25041"/>
    <cellStyle name="Title 23 6 4" xfId="25042"/>
    <cellStyle name="Title 23 6 5" xfId="25043"/>
    <cellStyle name="Title 23 7" xfId="25044"/>
    <cellStyle name="Title 23 7 2" xfId="25045"/>
    <cellStyle name="Title 23 7 3" xfId="25046"/>
    <cellStyle name="Title 23 8" xfId="25047"/>
    <cellStyle name="Title 23 8 2" xfId="25048"/>
    <cellStyle name="Title 23 8 3" xfId="25049"/>
    <cellStyle name="Title 23 9" xfId="25050"/>
    <cellStyle name="Title 23 9 2" xfId="25051"/>
    <cellStyle name="Title 23 9 3" xfId="25052"/>
    <cellStyle name="Title 24" xfId="25053"/>
    <cellStyle name="Title 24 10" xfId="25054"/>
    <cellStyle name="Title 24 11" xfId="25055"/>
    <cellStyle name="Title 24 12" xfId="25056"/>
    <cellStyle name="Title 24 13" xfId="25057"/>
    <cellStyle name="Title 24 14" xfId="25058"/>
    <cellStyle name="Title 24 15" xfId="25059"/>
    <cellStyle name="Title 24 2" xfId="25060"/>
    <cellStyle name="Title 24 2 2" xfId="25061"/>
    <cellStyle name="Title 24 2 2 2" xfId="25062"/>
    <cellStyle name="Title 24 2 2 3" xfId="25063"/>
    <cellStyle name="Title 24 2 3" xfId="25064"/>
    <cellStyle name="Title 24 2 3 2" xfId="25065"/>
    <cellStyle name="Title 24 2 3 3" xfId="25066"/>
    <cellStyle name="Title 24 2 4" xfId="25067"/>
    <cellStyle name="Title 24 2 5" xfId="25068"/>
    <cellStyle name="Title 24 2 6" xfId="25069"/>
    <cellStyle name="Title 24 3" xfId="25070"/>
    <cellStyle name="Title 24 3 2" xfId="25071"/>
    <cellStyle name="Title 24 3 2 2" xfId="25072"/>
    <cellStyle name="Title 24 3 2 3" xfId="25073"/>
    <cellStyle name="Title 24 3 3" xfId="25074"/>
    <cellStyle name="Title 24 3 3 2" xfId="25075"/>
    <cellStyle name="Title 24 3 3 3" xfId="25076"/>
    <cellStyle name="Title 24 3 4" xfId="25077"/>
    <cellStyle name="Title 24 3 5" xfId="25078"/>
    <cellStyle name="Title 24 4" xfId="25079"/>
    <cellStyle name="Title 24 4 2" xfId="25080"/>
    <cellStyle name="Title 24 4 2 2" xfId="25081"/>
    <cellStyle name="Title 24 4 2 3" xfId="25082"/>
    <cellStyle name="Title 24 4 3" xfId="25083"/>
    <cellStyle name="Title 24 4 3 2" xfId="25084"/>
    <cellStyle name="Title 24 4 3 3" xfId="25085"/>
    <cellStyle name="Title 24 4 4" xfId="25086"/>
    <cellStyle name="Title 24 4 5" xfId="25087"/>
    <cellStyle name="Title 24 5" xfId="25088"/>
    <cellStyle name="Title 24 5 2" xfId="25089"/>
    <cellStyle name="Title 24 5 2 2" xfId="25090"/>
    <cellStyle name="Title 24 5 2 3" xfId="25091"/>
    <cellStyle name="Title 24 5 3" xfId="25092"/>
    <cellStyle name="Title 24 5 3 2" xfId="25093"/>
    <cellStyle name="Title 24 5 3 3" xfId="25094"/>
    <cellStyle name="Title 24 5 4" xfId="25095"/>
    <cellStyle name="Title 24 5 4 2" xfId="25096"/>
    <cellStyle name="Title 24 5 4 3" xfId="25097"/>
    <cellStyle name="Title 24 5 5" xfId="25098"/>
    <cellStyle name="Title 24 5 6" xfId="25099"/>
    <cellStyle name="Title 24 6" xfId="25100"/>
    <cellStyle name="Title 24 6 2" xfId="25101"/>
    <cellStyle name="Title 24 6 2 2" xfId="25102"/>
    <cellStyle name="Title 24 6 2 3" xfId="25103"/>
    <cellStyle name="Title 24 6 3" xfId="25104"/>
    <cellStyle name="Title 24 6 3 2" xfId="25105"/>
    <cellStyle name="Title 24 6 3 3" xfId="25106"/>
    <cellStyle name="Title 24 6 4" xfId="25107"/>
    <cellStyle name="Title 24 6 5" xfId="25108"/>
    <cellStyle name="Title 24 7" xfId="25109"/>
    <cellStyle name="Title 24 7 2" xfId="25110"/>
    <cellStyle name="Title 24 7 3" xfId="25111"/>
    <cellStyle name="Title 24 8" xfId="25112"/>
    <cellStyle name="Title 24 8 2" xfId="25113"/>
    <cellStyle name="Title 24 8 3" xfId="25114"/>
    <cellStyle name="Title 24 9" xfId="25115"/>
    <cellStyle name="Title 24 9 2" xfId="25116"/>
    <cellStyle name="Title 24 9 3" xfId="25117"/>
    <cellStyle name="Title 25" xfId="25118"/>
    <cellStyle name="Title 25 10" xfId="25119"/>
    <cellStyle name="Title 25 11" xfId="25120"/>
    <cellStyle name="Title 25 12" xfId="25121"/>
    <cellStyle name="Title 25 13" xfId="25122"/>
    <cellStyle name="Title 25 14" xfId="25123"/>
    <cellStyle name="Title 25 15" xfId="25124"/>
    <cellStyle name="Title 25 2" xfId="25125"/>
    <cellStyle name="Title 25 2 2" xfId="25126"/>
    <cellStyle name="Title 25 2 2 2" xfId="25127"/>
    <cellStyle name="Title 25 2 2 3" xfId="25128"/>
    <cellStyle name="Title 25 2 3" xfId="25129"/>
    <cellStyle name="Title 25 2 3 2" xfId="25130"/>
    <cellStyle name="Title 25 2 3 3" xfId="25131"/>
    <cellStyle name="Title 25 2 4" xfId="25132"/>
    <cellStyle name="Title 25 2 5" xfId="25133"/>
    <cellStyle name="Title 25 2 6" xfId="25134"/>
    <cellStyle name="Title 25 3" xfId="25135"/>
    <cellStyle name="Title 25 3 2" xfId="25136"/>
    <cellStyle name="Title 25 3 2 2" xfId="25137"/>
    <cellStyle name="Title 25 3 2 3" xfId="25138"/>
    <cellStyle name="Title 25 3 3" xfId="25139"/>
    <cellStyle name="Title 25 3 3 2" xfId="25140"/>
    <cellStyle name="Title 25 3 3 3" xfId="25141"/>
    <cellStyle name="Title 25 3 4" xfId="25142"/>
    <cellStyle name="Title 25 3 5" xfId="25143"/>
    <cellStyle name="Title 25 4" xfId="25144"/>
    <cellStyle name="Title 25 4 2" xfId="25145"/>
    <cellStyle name="Title 25 4 2 2" xfId="25146"/>
    <cellStyle name="Title 25 4 2 3" xfId="25147"/>
    <cellStyle name="Title 25 4 3" xfId="25148"/>
    <cellStyle name="Title 25 4 3 2" xfId="25149"/>
    <cellStyle name="Title 25 4 3 3" xfId="25150"/>
    <cellStyle name="Title 25 4 4" xfId="25151"/>
    <cellStyle name="Title 25 4 5" xfId="25152"/>
    <cellStyle name="Title 25 5" xfId="25153"/>
    <cellStyle name="Title 25 5 2" xfId="25154"/>
    <cellStyle name="Title 25 5 2 2" xfId="25155"/>
    <cellStyle name="Title 25 5 2 3" xfId="25156"/>
    <cellStyle name="Title 25 5 3" xfId="25157"/>
    <cellStyle name="Title 25 5 3 2" xfId="25158"/>
    <cellStyle name="Title 25 5 3 3" xfId="25159"/>
    <cellStyle name="Title 25 5 4" xfId="25160"/>
    <cellStyle name="Title 25 5 4 2" xfId="25161"/>
    <cellStyle name="Title 25 5 4 3" xfId="25162"/>
    <cellStyle name="Title 25 5 5" xfId="25163"/>
    <cellStyle name="Title 25 5 6" xfId="25164"/>
    <cellStyle name="Title 25 6" xfId="25165"/>
    <cellStyle name="Title 25 6 2" xfId="25166"/>
    <cellStyle name="Title 25 6 2 2" xfId="25167"/>
    <cellStyle name="Title 25 6 2 3" xfId="25168"/>
    <cellStyle name="Title 25 6 3" xfId="25169"/>
    <cellStyle name="Title 25 6 3 2" xfId="25170"/>
    <cellStyle name="Title 25 6 3 3" xfId="25171"/>
    <cellStyle name="Title 25 6 4" xfId="25172"/>
    <cellStyle name="Title 25 6 5" xfId="25173"/>
    <cellStyle name="Title 25 7" xfId="25174"/>
    <cellStyle name="Title 25 7 2" xfId="25175"/>
    <cellStyle name="Title 25 7 3" xfId="25176"/>
    <cellStyle name="Title 25 8" xfId="25177"/>
    <cellStyle name="Title 25 8 2" xfId="25178"/>
    <cellStyle name="Title 25 8 3" xfId="25179"/>
    <cellStyle name="Title 25 9" xfId="25180"/>
    <cellStyle name="Title 25 9 2" xfId="25181"/>
    <cellStyle name="Title 25 9 3" xfId="25182"/>
    <cellStyle name="Title 26" xfId="25183"/>
    <cellStyle name="Title 26 10" xfId="25184"/>
    <cellStyle name="Title 26 11" xfId="25185"/>
    <cellStyle name="Title 26 12" xfId="25186"/>
    <cellStyle name="Title 26 13" xfId="25187"/>
    <cellStyle name="Title 26 14" xfId="25188"/>
    <cellStyle name="Title 26 15" xfId="25189"/>
    <cellStyle name="Title 26 2" xfId="25190"/>
    <cellStyle name="Title 26 2 2" xfId="25191"/>
    <cellStyle name="Title 26 2 2 2" xfId="25192"/>
    <cellStyle name="Title 26 2 2 3" xfId="25193"/>
    <cellStyle name="Title 26 2 3" xfId="25194"/>
    <cellStyle name="Title 26 2 3 2" xfId="25195"/>
    <cellStyle name="Title 26 2 3 3" xfId="25196"/>
    <cellStyle name="Title 26 2 4" xfId="25197"/>
    <cellStyle name="Title 26 2 5" xfId="25198"/>
    <cellStyle name="Title 26 2 6" xfId="25199"/>
    <cellStyle name="Title 26 3" xfId="25200"/>
    <cellStyle name="Title 26 3 2" xfId="25201"/>
    <cellStyle name="Title 26 3 2 2" xfId="25202"/>
    <cellStyle name="Title 26 3 2 3" xfId="25203"/>
    <cellStyle name="Title 26 3 3" xfId="25204"/>
    <cellStyle name="Title 26 3 3 2" xfId="25205"/>
    <cellStyle name="Title 26 3 3 3" xfId="25206"/>
    <cellStyle name="Title 26 3 4" xfId="25207"/>
    <cellStyle name="Title 26 3 5" xfId="25208"/>
    <cellStyle name="Title 26 4" xfId="25209"/>
    <cellStyle name="Title 26 4 2" xfId="25210"/>
    <cellStyle name="Title 26 4 2 2" xfId="25211"/>
    <cellStyle name="Title 26 4 2 3" xfId="25212"/>
    <cellStyle name="Title 26 4 3" xfId="25213"/>
    <cellStyle name="Title 26 4 3 2" xfId="25214"/>
    <cellStyle name="Title 26 4 3 3" xfId="25215"/>
    <cellStyle name="Title 26 4 4" xfId="25216"/>
    <cellStyle name="Title 26 4 5" xfId="25217"/>
    <cellStyle name="Title 26 5" xfId="25218"/>
    <cellStyle name="Title 26 5 2" xfId="25219"/>
    <cellStyle name="Title 26 5 2 2" xfId="25220"/>
    <cellStyle name="Title 26 5 2 3" xfId="25221"/>
    <cellStyle name="Title 26 5 3" xfId="25222"/>
    <cellStyle name="Title 26 5 3 2" xfId="25223"/>
    <cellStyle name="Title 26 5 3 3" xfId="25224"/>
    <cellStyle name="Title 26 5 4" xfId="25225"/>
    <cellStyle name="Title 26 5 4 2" xfId="25226"/>
    <cellStyle name="Title 26 5 4 3" xfId="25227"/>
    <cellStyle name="Title 26 5 5" xfId="25228"/>
    <cellStyle name="Title 26 5 6" xfId="25229"/>
    <cellStyle name="Title 26 6" xfId="25230"/>
    <cellStyle name="Title 26 6 2" xfId="25231"/>
    <cellStyle name="Title 26 6 2 2" xfId="25232"/>
    <cellStyle name="Title 26 6 2 3" xfId="25233"/>
    <cellStyle name="Title 26 6 3" xfId="25234"/>
    <cellStyle name="Title 26 6 3 2" xfId="25235"/>
    <cellStyle name="Title 26 6 3 3" xfId="25236"/>
    <cellStyle name="Title 26 6 4" xfId="25237"/>
    <cellStyle name="Title 26 6 5" xfId="25238"/>
    <cellStyle name="Title 26 7" xfId="25239"/>
    <cellStyle name="Title 26 7 2" xfId="25240"/>
    <cellStyle name="Title 26 7 3" xfId="25241"/>
    <cellStyle name="Title 26 8" xfId="25242"/>
    <cellStyle name="Title 26 8 2" xfId="25243"/>
    <cellStyle name="Title 26 8 3" xfId="25244"/>
    <cellStyle name="Title 26 9" xfId="25245"/>
    <cellStyle name="Title 26 9 2" xfId="25246"/>
    <cellStyle name="Title 26 9 3" xfId="25247"/>
    <cellStyle name="Title 27" xfId="25248"/>
    <cellStyle name="Title 27 10" xfId="25249"/>
    <cellStyle name="Title 27 11" xfId="25250"/>
    <cellStyle name="Title 27 12" xfId="25251"/>
    <cellStyle name="Title 27 13" xfId="25252"/>
    <cellStyle name="Title 27 14" xfId="25253"/>
    <cellStyle name="Title 27 15" xfId="25254"/>
    <cellStyle name="Title 27 2" xfId="25255"/>
    <cellStyle name="Title 27 2 2" xfId="25256"/>
    <cellStyle name="Title 27 2 2 2" xfId="25257"/>
    <cellStyle name="Title 27 2 2 3" xfId="25258"/>
    <cellStyle name="Title 27 2 3" xfId="25259"/>
    <cellStyle name="Title 27 2 3 2" xfId="25260"/>
    <cellStyle name="Title 27 2 3 3" xfId="25261"/>
    <cellStyle name="Title 27 2 4" xfId="25262"/>
    <cellStyle name="Title 27 2 5" xfId="25263"/>
    <cellStyle name="Title 27 2 6" xfId="25264"/>
    <cellStyle name="Title 27 3" xfId="25265"/>
    <cellStyle name="Title 27 3 2" xfId="25266"/>
    <cellStyle name="Title 27 3 2 2" xfId="25267"/>
    <cellStyle name="Title 27 3 2 3" xfId="25268"/>
    <cellStyle name="Title 27 3 3" xfId="25269"/>
    <cellStyle name="Title 27 3 3 2" xfId="25270"/>
    <cellStyle name="Title 27 3 3 3" xfId="25271"/>
    <cellStyle name="Title 27 3 4" xfId="25272"/>
    <cellStyle name="Title 27 3 5" xfId="25273"/>
    <cellStyle name="Title 27 4" xfId="25274"/>
    <cellStyle name="Title 27 4 2" xfId="25275"/>
    <cellStyle name="Title 27 4 2 2" xfId="25276"/>
    <cellStyle name="Title 27 4 2 3" xfId="25277"/>
    <cellStyle name="Title 27 4 3" xfId="25278"/>
    <cellStyle name="Title 27 4 3 2" xfId="25279"/>
    <cellStyle name="Title 27 4 3 3" xfId="25280"/>
    <cellStyle name="Title 27 4 4" xfId="25281"/>
    <cellStyle name="Title 27 4 5" xfId="25282"/>
    <cellStyle name="Title 27 5" xfId="25283"/>
    <cellStyle name="Title 27 5 2" xfId="25284"/>
    <cellStyle name="Title 27 5 2 2" xfId="25285"/>
    <cellStyle name="Title 27 5 2 3" xfId="25286"/>
    <cellStyle name="Title 27 5 3" xfId="25287"/>
    <cellStyle name="Title 27 5 3 2" xfId="25288"/>
    <cellStyle name="Title 27 5 3 3" xfId="25289"/>
    <cellStyle name="Title 27 5 4" xfId="25290"/>
    <cellStyle name="Title 27 5 4 2" xfId="25291"/>
    <cellStyle name="Title 27 5 4 3" xfId="25292"/>
    <cellStyle name="Title 27 5 5" xfId="25293"/>
    <cellStyle name="Title 27 5 6" xfId="25294"/>
    <cellStyle name="Title 27 6" xfId="25295"/>
    <cellStyle name="Title 27 6 2" xfId="25296"/>
    <cellStyle name="Title 27 6 2 2" xfId="25297"/>
    <cellStyle name="Title 27 6 2 3" xfId="25298"/>
    <cellStyle name="Title 27 6 3" xfId="25299"/>
    <cellStyle name="Title 27 6 3 2" xfId="25300"/>
    <cellStyle name="Title 27 6 3 3" xfId="25301"/>
    <cellStyle name="Title 27 6 4" xfId="25302"/>
    <cellStyle name="Title 27 6 5" xfId="25303"/>
    <cellStyle name="Title 27 7" xfId="25304"/>
    <cellStyle name="Title 27 7 2" xfId="25305"/>
    <cellStyle name="Title 27 7 3" xfId="25306"/>
    <cellStyle name="Title 27 8" xfId="25307"/>
    <cellStyle name="Title 27 8 2" xfId="25308"/>
    <cellStyle name="Title 27 8 3" xfId="25309"/>
    <cellStyle name="Title 27 9" xfId="25310"/>
    <cellStyle name="Title 27 9 2" xfId="25311"/>
    <cellStyle name="Title 27 9 3" xfId="25312"/>
    <cellStyle name="Title 28" xfId="25313"/>
    <cellStyle name="Title 28 10" xfId="25314"/>
    <cellStyle name="Title 28 11" xfId="25315"/>
    <cellStyle name="Title 28 12" xfId="25316"/>
    <cellStyle name="Title 28 13" xfId="25317"/>
    <cellStyle name="Title 28 14" xfId="25318"/>
    <cellStyle name="Title 28 15" xfId="25319"/>
    <cellStyle name="Title 28 2" xfId="25320"/>
    <cellStyle name="Title 28 2 2" xfId="25321"/>
    <cellStyle name="Title 28 2 2 2" xfId="25322"/>
    <cellStyle name="Title 28 2 2 3" xfId="25323"/>
    <cellStyle name="Title 28 2 3" xfId="25324"/>
    <cellStyle name="Title 28 2 3 2" xfId="25325"/>
    <cellStyle name="Title 28 2 3 3" xfId="25326"/>
    <cellStyle name="Title 28 2 4" xfId="25327"/>
    <cellStyle name="Title 28 2 5" xfId="25328"/>
    <cellStyle name="Title 28 2 6" xfId="25329"/>
    <cellStyle name="Title 28 3" xfId="25330"/>
    <cellStyle name="Title 28 3 2" xfId="25331"/>
    <cellStyle name="Title 28 3 2 2" xfId="25332"/>
    <cellStyle name="Title 28 3 2 3" xfId="25333"/>
    <cellStyle name="Title 28 3 3" xfId="25334"/>
    <cellStyle name="Title 28 3 3 2" xfId="25335"/>
    <cellStyle name="Title 28 3 3 3" xfId="25336"/>
    <cellStyle name="Title 28 3 4" xfId="25337"/>
    <cellStyle name="Title 28 3 5" xfId="25338"/>
    <cellStyle name="Title 28 4" xfId="25339"/>
    <cellStyle name="Title 28 4 2" xfId="25340"/>
    <cellStyle name="Title 28 4 2 2" xfId="25341"/>
    <cellStyle name="Title 28 4 2 3" xfId="25342"/>
    <cellStyle name="Title 28 4 3" xfId="25343"/>
    <cellStyle name="Title 28 4 3 2" xfId="25344"/>
    <cellStyle name="Title 28 4 3 3" xfId="25345"/>
    <cellStyle name="Title 28 4 4" xfId="25346"/>
    <cellStyle name="Title 28 4 5" xfId="25347"/>
    <cellStyle name="Title 28 5" xfId="25348"/>
    <cellStyle name="Title 28 5 2" xfId="25349"/>
    <cellStyle name="Title 28 5 2 2" xfId="25350"/>
    <cellStyle name="Title 28 5 2 3" xfId="25351"/>
    <cellStyle name="Title 28 5 3" xfId="25352"/>
    <cellStyle name="Title 28 5 3 2" xfId="25353"/>
    <cellStyle name="Title 28 5 3 3" xfId="25354"/>
    <cellStyle name="Title 28 5 4" xfId="25355"/>
    <cellStyle name="Title 28 5 4 2" xfId="25356"/>
    <cellStyle name="Title 28 5 4 3" xfId="25357"/>
    <cellStyle name="Title 28 5 5" xfId="25358"/>
    <cellStyle name="Title 28 5 6" xfId="25359"/>
    <cellStyle name="Title 28 6" xfId="25360"/>
    <cellStyle name="Title 28 6 2" xfId="25361"/>
    <cellStyle name="Title 28 6 2 2" xfId="25362"/>
    <cellStyle name="Title 28 6 2 3" xfId="25363"/>
    <cellStyle name="Title 28 6 3" xfId="25364"/>
    <cellStyle name="Title 28 6 3 2" xfId="25365"/>
    <cellStyle name="Title 28 6 3 3" xfId="25366"/>
    <cellStyle name="Title 28 6 4" xfId="25367"/>
    <cellStyle name="Title 28 6 5" xfId="25368"/>
    <cellStyle name="Title 28 7" xfId="25369"/>
    <cellStyle name="Title 28 7 2" xfId="25370"/>
    <cellStyle name="Title 28 7 3" xfId="25371"/>
    <cellStyle name="Title 28 8" xfId="25372"/>
    <cellStyle name="Title 28 8 2" xfId="25373"/>
    <cellStyle name="Title 28 8 3" xfId="25374"/>
    <cellStyle name="Title 28 9" xfId="25375"/>
    <cellStyle name="Title 28 9 2" xfId="25376"/>
    <cellStyle name="Title 28 9 3" xfId="25377"/>
    <cellStyle name="Title 29" xfId="25378"/>
    <cellStyle name="Title 29 10" xfId="25379"/>
    <cellStyle name="Title 29 11" xfId="25380"/>
    <cellStyle name="Title 29 12" xfId="25381"/>
    <cellStyle name="Title 29 13" xfId="25382"/>
    <cellStyle name="Title 29 14" xfId="25383"/>
    <cellStyle name="Title 29 15" xfId="25384"/>
    <cellStyle name="Title 29 2" xfId="25385"/>
    <cellStyle name="Title 29 2 2" xfId="25386"/>
    <cellStyle name="Title 29 2 2 2" xfId="25387"/>
    <cellStyle name="Title 29 2 2 3" xfId="25388"/>
    <cellStyle name="Title 29 2 3" xfId="25389"/>
    <cellStyle name="Title 29 2 3 2" xfId="25390"/>
    <cellStyle name="Title 29 2 3 3" xfId="25391"/>
    <cellStyle name="Title 29 2 4" xfId="25392"/>
    <cellStyle name="Title 29 2 5" xfId="25393"/>
    <cellStyle name="Title 29 2 6" xfId="25394"/>
    <cellStyle name="Title 29 3" xfId="25395"/>
    <cellStyle name="Title 29 3 2" xfId="25396"/>
    <cellStyle name="Title 29 3 2 2" xfId="25397"/>
    <cellStyle name="Title 29 3 2 3" xfId="25398"/>
    <cellStyle name="Title 29 3 3" xfId="25399"/>
    <cellStyle name="Title 29 3 3 2" xfId="25400"/>
    <cellStyle name="Title 29 3 3 3" xfId="25401"/>
    <cellStyle name="Title 29 3 4" xfId="25402"/>
    <cellStyle name="Title 29 3 5" xfId="25403"/>
    <cellStyle name="Title 29 4" xfId="25404"/>
    <cellStyle name="Title 29 4 2" xfId="25405"/>
    <cellStyle name="Title 29 4 2 2" xfId="25406"/>
    <cellStyle name="Title 29 4 2 3" xfId="25407"/>
    <cellStyle name="Title 29 4 3" xfId="25408"/>
    <cellStyle name="Title 29 4 3 2" xfId="25409"/>
    <cellStyle name="Title 29 4 3 3" xfId="25410"/>
    <cellStyle name="Title 29 4 4" xfId="25411"/>
    <cellStyle name="Title 29 4 5" xfId="25412"/>
    <cellStyle name="Title 29 5" xfId="25413"/>
    <cellStyle name="Title 29 5 2" xfId="25414"/>
    <cellStyle name="Title 29 5 2 2" xfId="25415"/>
    <cellStyle name="Title 29 5 2 3" xfId="25416"/>
    <cellStyle name="Title 29 5 3" xfId="25417"/>
    <cellStyle name="Title 29 5 3 2" xfId="25418"/>
    <cellStyle name="Title 29 5 3 3" xfId="25419"/>
    <cellStyle name="Title 29 5 4" xfId="25420"/>
    <cellStyle name="Title 29 5 4 2" xfId="25421"/>
    <cellStyle name="Title 29 5 4 3" xfId="25422"/>
    <cellStyle name="Title 29 5 5" xfId="25423"/>
    <cellStyle name="Title 29 5 6" xfId="25424"/>
    <cellStyle name="Title 29 6" xfId="25425"/>
    <cellStyle name="Title 29 6 2" xfId="25426"/>
    <cellStyle name="Title 29 6 2 2" xfId="25427"/>
    <cellStyle name="Title 29 6 2 3" xfId="25428"/>
    <cellStyle name="Title 29 6 3" xfId="25429"/>
    <cellStyle name="Title 29 6 3 2" xfId="25430"/>
    <cellStyle name="Title 29 6 3 3" xfId="25431"/>
    <cellStyle name="Title 29 6 4" xfId="25432"/>
    <cellStyle name="Title 29 6 5" xfId="25433"/>
    <cellStyle name="Title 29 7" xfId="25434"/>
    <cellStyle name="Title 29 7 2" xfId="25435"/>
    <cellStyle name="Title 29 7 3" xfId="25436"/>
    <cellStyle name="Title 29 8" xfId="25437"/>
    <cellStyle name="Title 29 8 2" xfId="25438"/>
    <cellStyle name="Title 29 8 3" xfId="25439"/>
    <cellStyle name="Title 29 9" xfId="25440"/>
    <cellStyle name="Title 29 9 2" xfId="25441"/>
    <cellStyle name="Title 29 9 3" xfId="25442"/>
    <cellStyle name="Title 3" xfId="25443"/>
    <cellStyle name="Title 3 10" xfId="25444"/>
    <cellStyle name="Title 3 10 2" xfId="25445"/>
    <cellStyle name="Title 3 10 3" xfId="25446"/>
    <cellStyle name="Title 3 11" xfId="25447"/>
    <cellStyle name="Title 3 12" xfId="25448"/>
    <cellStyle name="Title 3 13" xfId="25449"/>
    <cellStyle name="Title 3 14" xfId="25450"/>
    <cellStyle name="Title 3 15" xfId="25451"/>
    <cellStyle name="Title 3 16" xfId="25452"/>
    <cellStyle name="Title 3 2" xfId="25453"/>
    <cellStyle name="Title 3 2 10" xfId="25454"/>
    <cellStyle name="Title 3 2 11" xfId="25455"/>
    <cellStyle name="Title 3 2 12" xfId="25456"/>
    <cellStyle name="Title 3 2 13" xfId="25457"/>
    <cellStyle name="Title 3 2 14" xfId="25458"/>
    <cellStyle name="Title 3 2 2" xfId="25459"/>
    <cellStyle name="Title 3 2 2 2" xfId="25460"/>
    <cellStyle name="Title 3 2 2 2 2" xfId="25461"/>
    <cellStyle name="Title 3 2 2 2 3" xfId="25462"/>
    <cellStyle name="Title 3 2 2 3" xfId="25463"/>
    <cellStyle name="Title 3 2 2 3 2" xfId="25464"/>
    <cellStyle name="Title 3 2 2 3 3" xfId="25465"/>
    <cellStyle name="Title 3 2 2 4" xfId="25466"/>
    <cellStyle name="Title 3 2 2 5" xfId="25467"/>
    <cellStyle name="Title 3 2 3" xfId="25468"/>
    <cellStyle name="Title 3 2 3 2" xfId="25469"/>
    <cellStyle name="Title 3 2 3 2 2" xfId="25470"/>
    <cellStyle name="Title 3 2 3 2 3" xfId="25471"/>
    <cellStyle name="Title 3 2 3 3" xfId="25472"/>
    <cellStyle name="Title 3 2 3 3 2" xfId="25473"/>
    <cellStyle name="Title 3 2 3 3 3" xfId="25474"/>
    <cellStyle name="Title 3 2 3 4" xfId="25475"/>
    <cellStyle name="Title 3 2 3 5" xfId="25476"/>
    <cellStyle name="Title 3 2 4" xfId="25477"/>
    <cellStyle name="Title 3 2 4 2" xfId="25478"/>
    <cellStyle name="Title 3 2 4 2 2" xfId="25479"/>
    <cellStyle name="Title 3 2 4 2 3" xfId="25480"/>
    <cellStyle name="Title 3 2 4 3" xfId="25481"/>
    <cellStyle name="Title 3 2 4 3 2" xfId="25482"/>
    <cellStyle name="Title 3 2 4 3 3" xfId="25483"/>
    <cellStyle name="Title 3 2 4 4" xfId="25484"/>
    <cellStyle name="Title 3 2 4 4 2" xfId="25485"/>
    <cellStyle name="Title 3 2 4 4 3" xfId="25486"/>
    <cellStyle name="Title 3 2 4 5" xfId="25487"/>
    <cellStyle name="Title 3 2 4 6" xfId="25488"/>
    <cellStyle name="Title 3 2 5" xfId="25489"/>
    <cellStyle name="Title 3 2 5 2" xfId="25490"/>
    <cellStyle name="Title 3 2 5 2 2" xfId="25491"/>
    <cellStyle name="Title 3 2 5 2 3" xfId="25492"/>
    <cellStyle name="Title 3 2 5 3" xfId="25493"/>
    <cellStyle name="Title 3 2 5 3 2" xfId="25494"/>
    <cellStyle name="Title 3 2 5 3 3" xfId="25495"/>
    <cellStyle name="Title 3 2 5 4" xfId="25496"/>
    <cellStyle name="Title 3 2 5 5" xfId="25497"/>
    <cellStyle name="Title 3 2 6" xfId="25498"/>
    <cellStyle name="Title 3 2 6 2" xfId="25499"/>
    <cellStyle name="Title 3 2 6 3" xfId="25500"/>
    <cellStyle name="Title 3 2 7" xfId="25501"/>
    <cellStyle name="Title 3 2 7 2" xfId="25502"/>
    <cellStyle name="Title 3 2 7 3" xfId="25503"/>
    <cellStyle name="Title 3 2 8" xfId="25504"/>
    <cellStyle name="Title 3 2 8 2" xfId="25505"/>
    <cellStyle name="Title 3 2 8 3" xfId="25506"/>
    <cellStyle name="Title 3 2 9" xfId="25507"/>
    <cellStyle name="Title 3 3" xfId="25508"/>
    <cellStyle name="Title 3 3 2" xfId="25509"/>
    <cellStyle name="Title 3 3 2 2" xfId="25510"/>
    <cellStyle name="Title 3 3 2 3" xfId="25511"/>
    <cellStyle name="Title 3 3 3" xfId="25512"/>
    <cellStyle name="Title 3 3 3 2" xfId="25513"/>
    <cellStyle name="Title 3 3 3 3" xfId="25514"/>
    <cellStyle name="Title 3 3 4" xfId="25515"/>
    <cellStyle name="Title 3 3 5" xfId="25516"/>
    <cellStyle name="Title 3 3 6" xfId="25517"/>
    <cellStyle name="Title 3 3 7" xfId="25518"/>
    <cellStyle name="Title 3 3 8" xfId="25519"/>
    <cellStyle name="Title 3 3 9" xfId="25520"/>
    <cellStyle name="Title 3 4" xfId="25521"/>
    <cellStyle name="Title 3 4 2" xfId="25522"/>
    <cellStyle name="Title 3 4 2 2" xfId="25523"/>
    <cellStyle name="Title 3 4 2 3" xfId="25524"/>
    <cellStyle name="Title 3 4 3" xfId="25525"/>
    <cellStyle name="Title 3 4 3 2" xfId="25526"/>
    <cellStyle name="Title 3 4 3 3" xfId="25527"/>
    <cellStyle name="Title 3 4 4" xfId="25528"/>
    <cellStyle name="Title 3 4 5" xfId="25529"/>
    <cellStyle name="Title 3 5" xfId="25530"/>
    <cellStyle name="Title 3 5 2" xfId="25531"/>
    <cellStyle name="Title 3 5 2 2" xfId="25532"/>
    <cellStyle name="Title 3 5 2 3" xfId="25533"/>
    <cellStyle name="Title 3 5 3" xfId="25534"/>
    <cellStyle name="Title 3 5 3 2" xfId="25535"/>
    <cellStyle name="Title 3 5 3 3" xfId="25536"/>
    <cellStyle name="Title 3 5 4" xfId="25537"/>
    <cellStyle name="Title 3 5 5" xfId="25538"/>
    <cellStyle name="Title 3 6" xfId="25539"/>
    <cellStyle name="Title 3 6 2" xfId="25540"/>
    <cellStyle name="Title 3 6 2 2" xfId="25541"/>
    <cellStyle name="Title 3 6 2 3" xfId="25542"/>
    <cellStyle name="Title 3 6 3" xfId="25543"/>
    <cellStyle name="Title 3 6 3 2" xfId="25544"/>
    <cellStyle name="Title 3 6 3 3" xfId="25545"/>
    <cellStyle name="Title 3 6 4" xfId="25546"/>
    <cellStyle name="Title 3 6 4 2" xfId="25547"/>
    <cellStyle name="Title 3 6 4 3" xfId="25548"/>
    <cellStyle name="Title 3 6 5" xfId="25549"/>
    <cellStyle name="Title 3 6 6" xfId="25550"/>
    <cellStyle name="Title 3 7" xfId="25551"/>
    <cellStyle name="Title 3 7 2" xfId="25552"/>
    <cellStyle name="Title 3 7 2 2" xfId="25553"/>
    <cellStyle name="Title 3 7 2 3" xfId="25554"/>
    <cellStyle name="Title 3 7 3" xfId="25555"/>
    <cellStyle name="Title 3 7 3 2" xfId="25556"/>
    <cellStyle name="Title 3 7 3 3" xfId="25557"/>
    <cellStyle name="Title 3 7 4" xfId="25558"/>
    <cellStyle name="Title 3 7 5" xfId="25559"/>
    <cellStyle name="Title 3 8" xfId="25560"/>
    <cellStyle name="Title 3 8 2" xfId="25561"/>
    <cellStyle name="Title 3 8 3" xfId="25562"/>
    <cellStyle name="Title 3 9" xfId="25563"/>
    <cellStyle name="Title 3 9 2" xfId="25564"/>
    <cellStyle name="Title 3 9 3" xfId="25565"/>
    <cellStyle name="Title 30" xfId="25566"/>
    <cellStyle name="Title 30 10" xfId="25567"/>
    <cellStyle name="Title 30 11" xfId="25568"/>
    <cellStyle name="Title 30 12" xfId="25569"/>
    <cellStyle name="Title 30 13" xfId="25570"/>
    <cellStyle name="Title 30 14" xfId="25571"/>
    <cellStyle name="Title 30 15" xfId="25572"/>
    <cellStyle name="Title 30 2" xfId="25573"/>
    <cellStyle name="Title 30 2 2" xfId="25574"/>
    <cellStyle name="Title 30 2 2 2" xfId="25575"/>
    <cellStyle name="Title 30 2 2 3" xfId="25576"/>
    <cellStyle name="Title 30 2 3" xfId="25577"/>
    <cellStyle name="Title 30 2 3 2" xfId="25578"/>
    <cellStyle name="Title 30 2 3 3" xfId="25579"/>
    <cellStyle name="Title 30 2 4" xfId="25580"/>
    <cellStyle name="Title 30 2 5" xfId="25581"/>
    <cellStyle name="Title 30 2 6" xfId="25582"/>
    <cellStyle name="Title 30 3" xfId="25583"/>
    <cellStyle name="Title 30 3 2" xfId="25584"/>
    <cellStyle name="Title 30 3 2 2" xfId="25585"/>
    <cellStyle name="Title 30 3 2 3" xfId="25586"/>
    <cellStyle name="Title 30 3 3" xfId="25587"/>
    <cellStyle name="Title 30 3 3 2" xfId="25588"/>
    <cellStyle name="Title 30 3 3 3" xfId="25589"/>
    <cellStyle name="Title 30 3 4" xfId="25590"/>
    <cellStyle name="Title 30 3 5" xfId="25591"/>
    <cellStyle name="Title 30 4" xfId="25592"/>
    <cellStyle name="Title 30 4 2" xfId="25593"/>
    <cellStyle name="Title 30 4 2 2" xfId="25594"/>
    <cellStyle name="Title 30 4 2 3" xfId="25595"/>
    <cellStyle name="Title 30 4 3" xfId="25596"/>
    <cellStyle name="Title 30 4 3 2" xfId="25597"/>
    <cellStyle name="Title 30 4 3 3" xfId="25598"/>
    <cellStyle name="Title 30 4 4" xfId="25599"/>
    <cellStyle name="Title 30 4 5" xfId="25600"/>
    <cellStyle name="Title 30 5" xfId="25601"/>
    <cellStyle name="Title 30 5 2" xfId="25602"/>
    <cellStyle name="Title 30 5 2 2" xfId="25603"/>
    <cellStyle name="Title 30 5 2 3" xfId="25604"/>
    <cellStyle name="Title 30 5 3" xfId="25605"/>
    <cellStyle name="Title 30 5 3 2" xfId="25606"/>
    <cellStyle name="Title 30 5 3 3" xfId="25607"/>
    <cellStyle name="Title 30 5 4" xfId="25608"/>
    <cellStyle name="Title 30 5 4 2" xfId="25609"/>
    <cellStyle name="Title 30 5 4 3" xfId="25610"/>
    <cellStyle name="Title 30 5 5" xfId="25611"/>
    <cellStyle name="Title 30 5 6" xfId="25612"/>
    <cellStyle name="Title 30 6" xfId="25613"/>
    <cellStyle name="Title 30 6 2" xfId="25614"/>
    <cellStyle name="Title 30 6 2 2" xfId="25615"/>
    <cellStyle name="Title 30 6 2 3" xfId="25616"/>
    <cellStyle name="Title 30 6 3" xfId="25617"/>
    <cellStyle name="Title 30 6 3 2" xfId="25618"/>
    <cellStyle name="Title 30 6 3 3" xfId="25619"/>
    <cellStyle name="Title 30 6 4" xfId="25620"/>
    <cellStyle name="Title 30 6 5" xfId="25621"/>
    <cellStyle name="Title 30 7" xfId="25622"/>
    <cellStyle name="Title 30 7 2" xfId="25623"/>
    <cellStyle name="Title 30 7 3" xfId="25624"/>
    <cellStyle name="Title 30 8" xfId="25625"/>
    <cellStyle name="Title 30 8 2" xfId="25626"/>
    <cellStyle name="Title 30 8 3" xfId="25627"/>
    <cellStyle name="Title 30 9" xfId="25628"/>
    <cellStyle name="Title 30 9 2" xfId="25629"/>
    <cellStyle name="Title 30 9 3" xfId="25630"/>
    <cellStyle name="Title 31" xfId="25631"/>
    <cellStyle name="Title 31 10" xfId="25632"/>
    <cellStyle name="Title 31 11" xfId="25633"/>
    <cellStyle name="Title 31 12" xfId="25634"/>
    <cellStyle name="Title 31 13" xfId="25635"/>
    <cellStyle name="Title 31 14" xfId="25636"/>
    <cellStyle name="Title 31 15" xfId="25637"/>
    <cellStyle name="Title 31 2" xfId="25638"/>
    <cellStyle name="Title 31 2 2" xfId="25639"/>
    <cellStyle name="Title 31 2 2 2" xfId="25640"/>
    <cellStyle name="Title 31 2 2 3" xfId="25641"/>
    <cellStyle name="Title 31 2 3" xfId="25642"/>
    <cellStyle name="Title 31 2 3 2" xfId="25643"/>
    <cellStyle name="Title 31 2 3 3" xfId="25644"/>
    <cellStyle name="Title 31 2 4" xfId="25645"/>
    <cellStyle name="Title 31 2 5" xfId="25646"/>
    <cellStyle name="Title 31 2 6" xfId="25647"/>
    <cellStyle name="Title 31 3" xfId="25648"/>
    <cellStyle name="Title 31 3 2" xfId="25649"/>
    <cellStyle name="Title 31 3 2 2" xfId="25650"/>
    <cellStyle name="Title 31 3 2 3" xfId="25651"/>
    <cellStyle name="Title 31 3 3" xfId="25652"/>
    <cellStyle name="Title 31 3 3 2" xfId="25653"/>
    <cellStyle name="Title 31 3 3 3" xfId="25654"/>
    <cellStyle name="Title 31 3 4" xfId="25655"/>
    <cellStyle name="Title 31 3 5" xfId="25656"/>
    <cellStyle name="Title 31 4" xfId="25657"/>
    <cellStyle name="Title 31 4 2" xfId="25658"/>
    <cellStyle name="Title 31 4 2 2" xfId="25659"/>
    <cellStyle name="Title 31 4 2 3" xfId="25660"/>
    <cellStyle name="Title 31 4 3" xfId="25661"/>
    <cellStyle name="Title 31 4 3 2" xfId="25662"/>
    <cellStyle name="Title 31 4 3 3" xfId="25663"/>
    <cellStyle name="Title 31 4 4" xfId="25664"/>
    <cellStyle name="Title 31 4 5" xfId="25665"/>
    <cellStyle name="Title 31 5" xfId="25666"/>
    <cellStyle name="Title 31 5 2" xfId="25667"/>
    <cellStyle name="Title 31 5 2 2" xfId="25668"/>
    <cellStyle name="Title 31 5 2 3" xfId="25669"/>
    <cellStyle name="Title 31 5 3" xfId="25670"/>
    <cellStyle name="Title 31 5 3 2" xfId="25671"/>
    <cellStyle name="Title 31 5 3 3" xfId="25672"/>
    <cellStyle name="Title 31 5 4" xfId="25673"/>
    <cellStyle name="Title 31 5 4 2" xfId="25674"/>
    <cellStyle name="Title 31 5 4 3" xfId="25675"/>
    <cellStyle name="Title 31 5 5" xfId="25676"/>
    <cellStyle name="Title 31 5 6" xfId="25677"/>
    <cellStyle name="Title 31 6" xfId="25678"/>
    <cellStyle name="Title 31 6 2" xfId="25679"/>
    <cellStyle name="Title 31 6 2 2" xfId="25680"/>
    <cellStyle name="Title 31 6 2 3" xfId="25681"/>
    <cellStyle name="Title 31 6 3" xfId="25682"/>
    <cellStyle name="Title 31 6 3 2" xfId="25683"/>
    <cellStyle name="Title 31 6 3 3" xfId="25684"/>
    <cellStyle name="Title 31 6 4" xfId="25685"/>
    <cellStyle name="Title 31 6 5" xfId="25686"/>
    <cellStyle name="Title 31 7" xfId="25687"/>
    <cellStyle name="Title 31 7 2" xfId="25688"/>
    <cellStyle name="Title 31 7 3" xfId="25689"/>
    <cellStyle name="Title 31 8" xfId="25690"/>
    <cellStyle name="Title 31 8 2" xfId="25691"/>
    <cellStyle name="Title 31 8 3" xfId="25692"/>
    <cellStyle name="Title 31 9" xfId="25693"/>
    <cellStyle name="Title 31 9 2" xfId="25694"/>
    <cellStyle name="Title 31 9 3" xfId="25695"/>
    <cellStyle name="Title 32" xfId="25696"/>
    <cellStyle name="Title 32 10" xfId="25697"/>
    <cellStyle name="Title 32 11" xfId="25698"/>
    <cellStyle name="Title 32 12" xfId="25699"/>
    <cellStyle name="Title 32 13" xfId="25700"/>
    <cellStyle name="Title 32 14" xfId="25701"/>
    <cellStyle name="Title 32 15" xfId="25702"/>
    <cellStyle name="Title 32 2" xfId="25703"/>
    <cellStyle name="Title 32 2 2" xfId="25704"/>
    <cellStyle name="Title 32 2 2 2" xfId="25705"/>
    <cellStyle name="Title 32 2 2 3" xfId="25706"/>
    <cellStyle name="Title 32 2 3" xfId="25707"/>
    <cellStyle name="Title 32 2 3 2" xfId="25708"/>
    <cellStyle name="Title 32 2 3 3" xfId="25709"/>
    <cellStyle name="Title 32 2 4" xfId="25710"/>
    <cellStyle name="Title 32 2 5" xfId="25711"/>
    <cellStyle name="Title 32 2 6" xfId="25712"/>
    <cellStyle name="Title 32 3" xfId="25713"/>
    <cellStyle name="Title 32 3 2" xfId="25714"/>
    <cellStyle name="Title 32 3 2 2" xfId="25715"/>
    <cellStyle name="Title 32 3 2 3" xfId="25716"/>
    <cellStyle name="Title 32 3 3" xfId="25717"/>
    <cellStyle name="Title 32 3 3 2" xfId="25718"/>
    <cellStyle name="Title 32 3 3 3" xfId="25719"/>
    <cellStyle name="Title 32 3 4" xfId="25720"/>
    <cellStyle name="Title 32 3 5" xfId="25721"/>
    <cellStyle name="Title 32 4" xfId="25722"/>
    <cellStyle name="Title 32 4 2" xfId="25723"/>
    <cellStyle name="Title 32 4 2 2" xfId="25724"/>
    <cellStyle name="Title 32 4 2 3" xfId="25725"/>
    <cellStyle name="Title 32 4 3" xfId="25726"/>
    <cellStyle name="Title 32 4 3 2" xfId="25727"/>
    <cellStyle name="Title 32 4 3 3" xfId="25728"/>
    <cellStyle name="Title 32 4 4" xfId="25729"/>
    <cellStyle name="Title 32 4 5" xfId="25730"/>
    <cellStyle name="Title 32 5" xfId="25731"/>
    <cellStyle name="Title 32 5 2" xfId="25732"/>
    <cellStyle name="Title 32 5 2 2" xfId="25733"/>
    <cellStyle name="Title 32 5 2 3" xfId="25734"/>
    <cellStyle name="Title 32 5 3" xfId="25735"/>
    <cellStyle name="Title 32 5 3 2" xfId="25736"/>
    <cellStyle name="Title 32 5 3 3" xfId="25737"/>
    <cellStyle name="Title 32 5 4" xfId="25738"/>
    <cellStyle name="Title 32 5 4 2" xfId="25739"/>
    <cellStyle name="Title 32 5 4 3" xfId="25740"/>
    <cellStyle name="Title 32 5 5" xfId="25741"/>
    <cellStyle name="Title 32 5 6" xfId="25742"/>
    <cellStyle name="Title 32 6" xfId="25743"/>
    <cellStyle name="Title 32 6 2" xfId="25744"/>
    <cellStyle name="Title 32 6 2 2" xfId="25745"/>
    <cellStyle name="Title 32 6 2 3" xfId="25746"/>
    <cellStyle name="Title 32 6 3" xfId="25747"/>
    <cellStyle name="Title 32 6 3 2" xfId="25748"/>
    <cellStyle name="Title 32 6 3 3" xfId="25749"/>
    <cellStyle name="Title 32 6 4" xfId="25750"/>
    <cellStyle name="Title 32 6 5" xfId="25751"/>
    <cellStyle name="Title 32 7" xfId="25752"/>
    <cellStyle name="Title 32 7 2" xfId="25753"/>
    <cellStyle name="Title 32 7 3" xfId="25754"/>
    <cellStyle name="Title 32 8" xfId="25755"/>
    <cellStyle name="Title 32 8 2" xfId="25756"/>
    <cellStyle name="Title 32 8 3" xfId="25757"/>
    <cellStyle name="Title 32 9" xfId="25758"/>
    <cellStyle name="Title 32 9 2" xfId="25759"/>
    <cellStyle name="Title 32 9 3" xfId="25760"/>
    <cellStyle name="Title 33" xfId="25761"/>
    <cellStyle name="Title 33 10" xfId="25762"/>
    <cellStyle name="Title 33 11" xfId="25763"/>
    <cellStyle name="Title 33 12" xfId="25764"/>
    <cellStyle name="Title 33 13" xfId="25765"/>
    <cellStyle name="Title 33 14" xfId="25766"/>
    <cellStyle name="Title 33 15" xfId="25767"/>
    <cellStyle name="Title 33 2" xfId="25768"/>
    <cellStyle name="Title 33 2 2" xfId="25769"/>
    <cellStyle name="Title 33 2 2 2" xfId="25770"/>
    <cellStyle name="Title 33 2 2 3" xfId="25771"/>
    <cellStyle name="Title 33 2 3" xfId="25772"/>
    <cellStyle name="Title 33 2 3 2" xfId="25773"/>
    <cellStyle name="Title 33 2 3 3" xfId="25774"/>
    <cellStyle name="Title 33 2 4" xfId="25775"/>
    <cellStyle name="Title 33 2 5" xfId="25776"/>
    <cellStyle name="Title 33 2 6" xfId="25777"/>
    <cellStyle name="Title 33 3" xfId="25778"/>
    <cellStyle name="Title 33 3 2" xfId="25779"/>
    <cellStyle name="Title 33 3 2 2" xfId="25780"/>
    <cellStyle name="Title 33 3 2 3" xfId="25781"/>
    <cellStyle name="Title 33 3 3" xfId="25782"/>
    <cellStyle name="Title 33 3 3 2" xfId="25783"/>
    <cellStyle name="Title 33 3 3 3" xfId="25784"/>
    <cellStyle name="Title 33 3 4" xfId="25785"/>
    <cellStyle name="Title 33 3 5" xfId="25786"/>
    <cellStyle name="Title 33 4" xfId="25787"/>
    <cellStyle name="Title 33 4 2" xfId="25788"/>
    <cellStyle name="Title 33 4 2 2" xfId="25789"/>
    <cellStyle name="Title 33 4 2 3" xfId="25790"/>
    <cellStyle name="Title 33 4 3" xfId="25791"/>
    <cellStyle name="Title 33 4 3 2" xfId="25792"/>
    <cellStyle name="Title 33 4 3 3" xfId="25793"/>
    <cellStyle name="Title 33 4 4" xfId="25794"/>
    <cellStyle name="Title 33 4 5" xfId="25795"/>
    <cellStyle name="Title 33 5" xfId="25796"/>
    <cellStyle name="Title 33 5 2" xfId="25797"/>
    <cellStyle name="Title 33 5 2 2" xfId="25798"/>
    <cellStyle name="Title 33 5 2 3" xfId="25799"/>
    <cellStyle name="Title 33 5 3" xfId="25800"/>
    <cellStyle name="Title 33 5 3 2" xfId="25801"/>
    <cellStyle name="Title 33 5 3 3" xfId="25802"/>
    <cellStyle name="Title 33 5 4" xfId="25803"/>
    <cellStyle name="Title 33 5 4 2" xfId="25804"/>
    <cellStyle name="Title 33 5 4 3" xfId="25805"/>
    <cellStyle name="Title 33 5 5" xfId="25806"/>
    <cellStyle name="Title 33 5 6" xfId="25807"/>
    <cellStyle name="Title 33 6" xfId="25808"/>
    <cellStyle name="Title 33 6 2" xfId="25809"/>
    <cellStyle name="Title 33 6 2 2" xfId="25810"/>
    <cellStyle name="Title 33 6 2 3" xfId="25811"/>
    <cellStyle name="Title 33 6 3" xfId="25812"/>
    <cellStyle name="Title 33 6 3 2" xfId="25813"/>
    <cellStyle name="Title 33 6 3 3" xfId="25814"/>
    <cellStyle name="Title 33 6 4" xfId="25815"/>
    <cellStyle name="Title 33 6 5" xfId="25816"/>
    <cellStyle name="Title 33 7" xfId="25817"/>
    <cellStyle name="Title 33 7 2" xfId="25818"/>
    <cellStyle name="Title 33 7 3" xfId="25819"/>
    <cellStyle name="Title 33 8" xfId="25820"/>
    <cellStyle name="Title 33 8 2" xfId="25821"/>
    <cellStyle name="Title 33 8 3" xfId="25822"/>
    <cellStyle name="Title 33 9" xfId="25823"/>
    <cellStyle name="Title 33 9 2" xfId="25824"/>
    <cellStyle name="Title 33 9 3" xfId="25825"/>
    <cellStyle name="Title 34" xfId="25826"/>
    <cellStyle name="Title 34 10" xfId="25827"/>
    <cellStyle name="Title 34 11" xfId="25828"/>
    <cellStyle name="Title 34 12" xfId="25829"/>
    <cellStyle name="Title 34 13" xfId="25830"/>
    <cellStyle name="Title 34 14" xfId="25831"/>
    <cellStyle name="Title 34 15" xfId="25832"/>
    <cellStyle name="Title 34 2" xfId="25833"/>
    <cellStyle name="Title 34 2 2" xfId="25834"/>
    <cellStyle name="Title 34 2 2 2" xfId="25835"/>
    <cellStyle name="Title 34 2 2 3" xfId="25836"/>
    <cellStyle name="Title 34 2 3" xfId="25837"/>
    <cellStyle name="Title 34 2 3 2" xfId="25838"/>
    <cellStyle name="Title 34 2 3 3" xfId="25839"/>
    <cellStyle name="Title 34 2 4" xfId="25840"/>
    <cellStyle name="Title 34 2 5" xfId="25841"/>
    <cellStyle name="Title 34 2 6" xfId="25842"/>
    <cellStyle name="Title 34 3" xfId="25843"/>
    <cellStyle name="Title 34 3 2" xfId="25844"/>
    <cellStyle name="Title 34 3 2 2" xfId="25845"/>
    <cellStyle name="Title 34 3 2 3" xfId="25846"/>
    <cellStyle name="Title 34 3 3" xfId="25847"/>
    <cellStyle name="Title 34 3 3 2" xfId="25848"/>
    <cellStyle name="Title 34 3 3 3" xfId="25849"/>
    <cellStyle name="Title 34 3 4" xfId="25850"/>
    <cellStyle name="Title 34 3 5" xfId="25851"/>
    <cellStyle name="Title 34 4" xfId="25852"/>
    <cellStyle name="Title 34 4 2" xfId="25853"/>
    <cellStyle name="Title 34 4 2 2" xfId="25854"/>
    <cellStyle name="Title 34 4 2 3" xfId="25855"/>
    <cellStyle name="Title 34 4 3" xfId="25856"/>
    <cellStyle name="Title 34 4 3 2" xfId="25857"/>
    <cellStyle name="Title 34 4 3 3" xfId="25858"/>
    <cellStyle name="Title 34 4 4" xfId="25859"/>
    <cellStyle name="Title 34 4 5" xfId="25860"/>
    <cellStyle name="Title 34 5" xfId="25861"/>
    <cellStyle name="Title 34 5 2" xfId="25862"/>
    <cellStyle name="Title 34 5 2 2" xfId="25863"/>
    <cellStyle name="Title 34 5 2 3" xfId="25864"/>
    <cellStyle name="Title 34 5 3" xfId="25865"/>
    <cellStyle name="Title 34 5 3 2" xfId="25866"/>
    <cellStyle name="Title 34 5 3 3" xfId="25867"/>
    <cellStyle name="Title 34 5 4" xfId="25868"/>
    <cellStyle name="Title 34 5 4 2" xfId="25869"/>
    <cellStyle name="Title 34 5 4 3" xfId="25870"/>
    <cellStyle name="Title 34 5 5" xfId="25871"/>
    <cellStyle name="Title 34 5 6" xfId="25872"/>
    <cellStyle name="Title 34 6" xfId="25873"/>
    <cellStyle name="Title 34 6 2" xfId="25874"/>
    <cellStyle name="Title 34 6 2 2" xfId="25875"/>
    <cellStyle name="Title 34 6 2 3" xfId="25876"/>
    <cellStyle name="Title 34 6 3" xfId="25877"/>
    <cellStyle name="Title 34 6 3 2" xfId="25878"/>
    <cellStyle name="Title 34 6 3 3" xfId="25879"/>
    <cellStyle name="Title 34 6 4" xfId="25880"/>
    <cellStyle name="Title 34 6 5" xfId="25881"/>
    <cellStyle name="Title 34 7" xfId="25882"/>
    <cellStyle name="Title 34 7 2" xfId="25883"/>
    <cellStyle name="Title 34 7 3" xfId="25884"/>
    <cellStyle name="Title 34 8" xfId="25885"/>
    <cellStyle name="Title 34 8 2" xfId="25886"/>
    <cellStyle name="Title 34 8 3" xfId="25887"/>
    <cellStyle name="Title 34 9" xfId="25888"/>
    <cellStyle name="Title 34 9 2" xfId="25889"/>
    <cellStyle name="Title 34 9 3" xfId="25890"/>
    <cellStyle name="Title 35" xfId="25891"/>
    <cellStyle name="Title 35 10" xfId="25892"/>
    <cellStyle name="Title 35 11" xfId="25893"/>
    <cellStyle name="Title 35 12" xfId="25894"/>
    <cellStyle name="Title 35 13" xfId="25895"/>
    <cellStyle name="Title 35 14" xfId="25896"/>
    <cellStyle name="Title 35 15" xfId="25897"/>
    <cellStyle name="Title 35 2" xfId="25898"/>
    <cellStyle name="Title 35 2 2" xfId="25899"/>
    <cellStyle name="Title 35 2 2 2" xfId="25900"/>
    <cellStyle name="Title 35 2 2 3" xfId="25901"/>
    <cellStyle name="Title 35 2 3" xfId="25902"/>
    <cellStyle name="Title 35 2 3 2" xfId="25903"/>
    <cellStyle name="Title 35 2 3 3" xfId="25904"/>
    <cellStyle name="Title 35 2 4" xfId="25905"/>
    <cellStyle name="Title 35 2 5" xfId="25906"/>
    <cellStyle name="Title 35 2 6" xfId="25907"/>
    <cellStyle name="Title 35 3" xfId="25908"/>
    <cellStyle name="Title 35 3 2" xfId="25909"/>
    <cellStyle name="Title 35 3 2 2" xfId="25910"/>
    <cellStyle name="Title 35 3 2 3" xfId="25911"/>
    <cellStyle name="Title 35 3 3" xfId="25912"/>
    <cellStyle name="Title 35 3 3 2" xfId="25913"/>
    <cellStyle name="Title 35 3 3 3" xfId="25914"/>
    <cellStyle name="Title 35 3 4" xfId="25915"/>
    <cellStyle name="Title 35 3 5" xfId="25916"/>
    <cellStyle name="Title 35 4" xfId="25917"/>
    <cellStyle name="Title 35 4 2" xfId="25918"/>
    <cellStyle name="Title 35 4 2 2" xfId="25919"/>
    <cellStyle name="Title 35 4 2 3" xfId="25920"/>
    <cellStyle name="Title 35 4 3" xfId="25921"/>
    <cellStyle name="Title 35 4 3 2" xfId="25922"/>
    <cellStyle name="Title 35 4 3 3" xfId="25923"/>
    <cellStyle name="Title 35 4 4" xfId="25924"/>
    <cellStyle name="Title 35 4 5" xfId="25925"/>
    <cellStyle name="Title 35 5" xfId="25926"/>
    <cellStyle name="Title 35 5 2" xfId="25927"/>
    <cellStyle name="Title 35 5 2 2" xfId="25928"/>
    <cellStyle name="Title 35 5 2 3" xfId="25929"/>
    <cellStyle name="Title 35 5 3" xfId="25930"/>
    <cellStyle name="Title 35 5 3 2" xfId="25931"/>
    <cellStyle name="Title 35 5 3 3" xfId="25932"/>
    <cellStyle name="Title 35 5 4" xfId="25933"/>
    <cellStyle name="Title 35 5 4 2" xfId="25934"/>
    <cellStyle name="Title 35 5 4 3" xfId="25935"/>
    <cellStyle name="Title 35 5 5" xfId="25936"/>
    <cellStyle name="Title 35 5 6" xfId="25937"/>
    <cellStyle name="Title 35 6" xfId="25938"/>
    <cellStyle name="Title 35 6 2" xfId="25939"/>
    <cellStyle name="Title 35 6 2 2" xfId="25940"/>
    <cellStyle name="Title 35 6 2 3" xfId="25941"/>
    <cellStyle name="Title 35 6 3" xfId="25942"/>
    <cellStyle name="Title 35 6 3 2" xfId="25943"/>
    <cellStyle name="Title 35 6 3 3" xfId="25944"/>
    <cellStyle name="Title 35 6 4" xfId="25945"/>
    <cellStyle name="Title 35 6 5" xfId="25946"/>
    <cellStyle name="Title 35 7" xfId="25947"/>
    <cellStyle name="Title 35 7 2" xfId="25948"/>
    <cellStyle name="Title 35 7 3" xfId="25949"/>
    <cellStyle name="Title 35 8" xfId="25950"/>
    <cellStyle name="Title 35 8 2" xfId="25951"/>
    <cellStyle name="Title 35 8 3" xfId="25952"/>
    <cellStyle name="Title 35 9" xfId="25953"/>
    <cellStyle name="Title 35 9 2" xfId="25954"/>
    <cellStyle name="Title 35 9 3" xfId="25955"/>
    <cellStyle name="Title 36" xfId="25956"/>
    <cellStyle name="Title 36 10" xfId="25957"/>
    <cellStyle name="Title 36 11" xfId="25958"/>
    <cellStyle name="Title 36 12" xfId="25959"/>
    <cellStyle name="Title 36 13" xfId="25960"/>
    <cellStyle name="Title 36 14" xfId="25961"/>
    <cellStyle name="Title 36 15" xfId="25962"/>
    <cellStyle name="Title 36 2" xfId="25963"/>
    <cellStyle name="Title 36 2 2" xfId="25964"/>
    <cellStyle name="Title 36 2 2 2" xfId="25965"/>
    <cellStyle name="Title 36 2 2 3" xfId="25966"/>
    <cellStyle name="Title 36 2 3" xfId="25967"/>
    <cellStyle name="Title 36 2 3 2" xfId="25968"/>
    <cellStyle name="Title 36 2 3 3" xfId="25969"/>
    <cellStyle name="Title 36 2 4" xfId="25970"/>
    <cellStyle name="Title 36 2 5" xfId="25971"/>
    <cellStyle name="Title 36 2 6" xfId="25972"/>
    <cellStyle name="Title 36 3" xfId="25973"/>
    <cellStyle name="Title 36 3 2" xfId="25974"/>
    <cellStyle name="Title 36 3 2 2" xfId="25975"/>
    <cellStyle name="Title 36 3 2 3" xfId="25976"/>
    <cellStyle name="Title 36 3 3" xfId="25977"/>
    <cellStyle name="Title 36 3 3 2" xfId="25978"/>
    <cellStyle name="Title 36 3 3 3" xfId="25979"/>
    <cellStyle name="Title 36 3 4" xfId="25980"/>
    <cellStyle name="Title 36 3 5" xfId="25981"/>
    <cellStyle name="Title 36 4" xfId="25982"/>
    <cellStyle name="Title 36 4 2" xfId="25983"/>
    <cellStyle name="Title 36 4 2 2" xfId="25984"/>
    <cellStyle name="Title 36 4 2 3" xfId="25985"/>
    <cellStyle name="Title 36 4 3" xfId="25986"/>
    <cellStyle name="Title 36 4 3 2" xfId="25987"/>
    <cellStyle name="Title 36 4 3 3" xfId="25988"/>
    <cellStyle name="Title 36 4 4" xfId="25989"/>
    <cellStyle name="Title 36 4 5" xfId="25990"/>
    <cellStyle name="Title 36 5" xfId="25991"/>
    <cellStyle name="Title 36 5 2" xfId="25992"/>
    <cellStyle name="Title 36 5 2 2" xfId="25993"/>
    <cellStyle name="Title 36 5 2 3" xfId="25994"/>
    <cellStyle name="Title 36 5 3" xfId="25995"/>
    <cellStyle name="Title 36 5 3 2" xfId="25996"/>
    <cellStyle name="Title 36 5 3 3" xfId="25997"/>
    <cellStyle name="Title 36 5 4" xfId="25998"/>
    <cellStyle name="Title 36 5 4 2" xfId="25999"/>
    <cellStyle name="Title 36 5 4 3" xfId="26000"/>
    <cellStyle name="Title 36 5 5" xfId="26001"/>
    <cellStyle name="Title 36 5 6" xfId="26002"/>
    <cellStyle name="Title 36 6" xfId="26003"/>
    <cellStyle name="Title 36 6 2" xfId="26004"/>
    <cellStyle name="Title 36 6 2 2" xfId="26005"/>
    <cellStyle name="Title 36 6 2 3" xfId="26006"/>
    <cellStyle name="Title 36 6 3" xfId="26007"/>
    <cellStyle name="Title 36 6 3 2" xfId="26008"/>
    <cellStyle name="Title 36 6 3 3" xfId="26009"/>
    <cellStyle name="Title 36 6 4" xfId="26010"/>
    <cellStyle name="Title 36 6 5" xfId="26011"/>
    <cellStyle name="Title 36 7" xfId="26012"/>
    <cellStyle name="Title 36 7 2" xfId="26013"/>
    <cellStyle name="Title 36 7 3" xfId="26014"/>
    <cellStyle name="Title 36 8" xfId="26015"/>
    <cellStyle name="Title 36 8 2" xfId="26016"/>
    <cellStyle name="Title 36 8 3" xfId="26017"/>
    <cellStyle name="Title 36 9" xfId="26018"/>
    <cellStyle name="Title 36 9 2" xfId="26019"/>
    <cellStyle name="Title 36 9 3" xfId="26020"/>
    <cellStyle name="Title 37" xfId="26021"/>
    <cellStyle name="Title 37 10" xfId="26022"/>
    <cellStyle name="Title 37 11" xfId="26023"/>
    <cellStyle name="Title 37 12" xfId="26024"/>
    <cellStyle name="Title 37 13" xfId="26025"/>
    <cellStyle name="Title 37 14" xfId="26026"/>
    <cellStyle name="Title 37 15" xfId="26027"/>
    <cellStyle name="Title 37 2" xfId="26028"/>
    <cellStyle name="Title 37 2 2" xfId="26029"/>
    <cellStyle name="Title 37 2 2 2" xfId="26030"/>
    <cellStyle name="Title 37 2 2 3" xfId="26031"/>
    <cellStyle name="Title 37 2 3" xfId="26032"/>
    <cellStyle name="Title 37 2 3 2" xfId="26033"/>
    <cellStyle name="Title 37 2 3 3" xfId="26034"/>
    <cellStyle name="Title 37 2 4" xfId="26035"/>
    <cellStyle name="Title 37 2 5" xfId="26036"/>
    <cellStyle name="Title 37 2 6" xfId="26037"/>
    <cellStyle name="Title 37 3" xfId="26038"/>
    <cellStyle name="Title 37 3 2" xfId="26039"/>
    <cellStyle name="Title 37 3 2 2" xfId="26040"/>
    <cellStyle name="Title 37 3 2 3" xfId="26041"/>
    <cellStyle name="Title 37 3 3" xfId="26042"/>
    <cellStyle name="Title 37 3 3 2" xfId="26043"/>
    <cellStyle name="Title 37 3 3 3" xfId="26044"/>
    <cellStyle name="Title 37 3 4" xfId="26045"/>
    <cellStyle name="Title 37 3 5" xfId="26046"/>
    <cellStyle name="Title 37 4" xfId="26047"/>
    <cellStyle name="Title 37 4 2" xfId="26048"/>
    <cellStyle name="Title 37 4 2 2" xfId="26049"/>
    <cellStyle name="Title 37 4 2 3" xfId="26050"/>
    <cellStyle name="Title 37 4 3" xfId="26051"/>
    <cellStyle name="Title 37 4 3 2" xfId="26052"/>
    <cellStyle name="Title 37 4 3 3" xfId="26053"/>
    <cellStyle name="Title 37 4 4" xfId="26054"/>
    <cellStyle name="Title 37 4 5" xfId="26055"/>
    <cellStyle name="Title 37 5" xfId="26056"/>
    <cellStyle name="Title 37 5 2" xfId="26057"/>
    <cellStyle name="Title 37 5 2 2" xfId="26058"/>
    <cellStyle name="Title 37 5 2 3" xfId="26059"/>
    <cellStyle name="Title 37 5 3" xfId="26060"/>
    <cellStyle name="Title 37 5 3 2" xfId="26061"/>
    <cellStyle name="Title 37 5 3 3" xfId="26062"/>
    <cellStyle name="Title 37 5 4" xfId="26063"/>
    <cellStyle name="Title 37 5 4 2" xfId="26064"/>
    <cellStyle name="Title 37 5 4 3" xfId="26065"/>
    <cellStyle name="Title 37 5 5" xfId="26066"/>
    <cellStyle name="Title 37 5 6" xfId="26067"/>
    <cellStyle name="Title 37 6" xfId="26068"/>
    <cellStyle name="Title 37 6 2" xfId="26069"/>
    <cellStyle name="Title 37 6 2 2" xfId="26070"/>
    <cellStyle name="Title 37 6 2 3" xfId="26071"/>
    <cellStyle name="Title 37 6 3" xfId="26072"/>
    <cellStyle name="Title 37 6 3 2" xfId="26073"/>
    <cellStyle name="Title 37 6 3 3" xfId="26074"/>
    <cellStyle name="Title 37 6 4" xfId="26075"/>
    <cellStyle name="Title 37 6 5" xfId="26076"/>
    <cellStyle name="Title 37 7" xfId="26077"/>
    <cellStyle name="Title 37 7 2" xfId="26078"/>
    <cellStyle name="Title 37 7 3" xfId="26079"/>
    <cellStyle name="Title 37 8" xfId="26080"/>
    <cellStyle name="Title 37 8 2" xfId="26081"/>
    <cellStyle name="Title 37 8 3" xfId="26082"/>
    <cellStyle name="Title 37 9" xfId="26083"/>
    <cellStyle name="Title 37 9 2" xfId="26084"/>
    <cellStyle name="Title 37 9 3" xfId="26085"/>
    <cellStyle name="Title 38" xfId="26086"/>
    <cellStyle name="Title 38 10" xfId="26087"/>
    <cellStyle name="Title 38 11" xfId="26088"/>
    <cellStyle name="Title 38 12" xfId="26089"/>
    <cellStyle name="Title 38 13" xfId="26090"/>
    <cellStyle name="Title 38 14" xfId="26091"/>
    <cellStyle name="Title 38 15" xfId="26092"/>
    <cellStyle name="Title 38 2" xfId="26093"/>
    <cellStyle name="Title 38 2 2" xfId="26094"/>
    <cellStyle name="Title 38 2 2 2" xfId="26095"/>
    <cellStyle name="Title 38 2 2 3" xfId="26096"/>
    <cellStyle name="Title 38 2 3" xfId="26097"/>
    <cellStyle name="Title 38 2 3 2" xfId="26098"/>
    <cellStyle name="Title 38 2 3 3" xfId="26099"/>
    <cellStyle name="Title 38 2 4" xfId="26100"/>
    <cellStyle name="Title 38 2 5" xfId="26101"/>
    <cellStyle name="Title 38 2 6" xfId="26102"/>
    <cellStyle name="Title 38 3" xfId="26103"/>
    <cellStyle name="Title 38 3 2" xfId="26104"/>
    <cellStyle name="Title 38 3 2 2" xfId="26105"/>
    <cellStyle name="Title 38 3 2 3" xfId="26106"/>
    <cellStyle name="Title 38 3 3" xfId="26107"/>
    <cellStyle name="Title 38 3 3 2" xfId="26108"/>
    <cellStyle name="Title 38 3 3 3" xfId="26109"/>
    <cellStyle name="Title 38 3 4" xfId="26110"/>
    <cellStyle name="Title 38 3 5" xfId="26111"/>
    <cellStyle name="Title 38 4" xfId="26112"/>
    <cellStyle name="Title 38 4 2" xfId="26113"/>
    <cellStyle name="Title 38 4 2 2" xfId="26114"/>
    <cellStyle name="Title 38 4 2 3" xfId="26115"/>
    <cellStyle name="Title 38 4 3" xfId="26116"/>
    <cellStyle name="Title 38 4 3 2" xfId="26117"/>
    <cellStyle name="Title 38 4 3 3" xfId="26118"/>
    <cellStyle name="Title 38 4 4" xfId="26119"/>
    <cellStyle name="Title 38 4 5" xfId="26120"/>
    <cellStyle name="Title 38 5" xfId="26121"/>
    <cellStyle name="Title 38 5 2" xfId="26122"/>
    <cellStyle name="Title 38 5 2 2" xfId="26123"/>
    <cellStyle name="Title 38 5 2 3" xfId="26124"/>
    <cellStyle name="Title 38 5 3" xfId="26125"/>
    <cellStyle name="Title 38 5 3 2" xfId="26126"/>
    <cellStyle name="Title 38 5 3 3" xfId="26127"/>
    <cellStyle name="Title 38 5 4" xfId="26128"/>
    <cellStyle name="Title 38 5 4 2" xfId="26129"/>
    <cellStyle name="Title 38 5 4 3" xfId="26130"/>
    <cellStyle name="Title 38 5 5" xfId="26131"/>
    <cellStyle name="Title 38 5 6" xfId="26132"/>
    <cellStyle name="Title 38 6" xfId="26133"/>
    <cellStyle name="Title 38 6 2" xfId="26134"/>
    <cellStyle name="Title 38 6 2 2" xfId="26135"/>
    <cellStyle name="Title 38 6 2 3" xfId="26136"/>
    <cellStyle name="Title 38 6 3" xfId="26137"/>
    <cellStyle name="Title 38 6 3 2" xfId="26138"/>
    <cellStyle name="Title 38 6 3 3" xfId="26139"/>
    <cellStyle name="Title 38 6 4" xfId="26140"/>
    <cellStyle name="Title 38 6 5" xfId="26141"/>
    <cellStyle name="Title 38 7" xfId="26142"/>
    <cellStyle name="Title 38 7 2" xfId="26143"/>
    <cellStyle name="Title 38 7 3" xfId="26144"/>
    <cellStyle name="Title 38 8" xfId="26145"/>
    <cellStyle name="Title 38 8 2" xfId="26146"/>
    <cellStyle name="Title 38 8 3" xfId="26147"/>
    <cellStyle name="Title 38 9" xfId="26148"/>
    <cellStyle name="Title 38 9 2" xfId="26149"/>
    <cellStyle name="Title 38 9 3" xfId="26150"/>
    <cellStyle name="Title 39" xfId="26151"/>
    <cellStyle name="Title 39 10" xfId="26152"/>
    <cellStyle name="Title 39 11" xfId="26153"/>
    <cellStyle name="Title 39 12" xfId="26154"/>
    <cellStyle name="Title 39 13" xfId="26155"/>
    <cellStyle name="Title 39 14" xfId="26156"/>
    <cellStyle name="Title 39 15" xfId="26157"/>
    <cellStyle name="Title 39 2" xfId="26158"/>
    <cellStyle name="Title 39 2 2" xfId="26159"/>
    <cellStyle name="Title 39 2 2 2" xfId="26160"/>
    <cellStyle name="Title 39 2 2 3" xfId="26161"/>
    <cellStyle name="Title 39 2 3" xfId="26162"/>
    <cellStyle name="Title 39 2 3 2" xfId="26163"/>
    <cellStyle name="Title 39 2 3 3" xfId="26164"/>
    <cellStyle name="Title 39 2 4" xfId="26165"/>
    <cellStyle name="Title 39 2 5" xfId="26166"/>
    <cellStyle name="Title 39 2 6" xfId="26167"/>
    <cellStyle name="Title 39 3" xfId="26168"/>
    <cellStyle name="Title 39 3 2" xfId="26169"/>
    <cellStyle name="Title 39 3 2 2" xfId="26170"/>
    <cellStyle name="Title 39 3 2 3" xfId="26171"/>
    <cellStyle name="Title 39 3 3" xfId="26172"/>
    <cellStyle name="Title 39 3 3 2" xfId="26173"/>
    <cellStyle name="Title 39 3 3 3" xfId="26174"/>
    <cellStyle name="Title 39 3 4" xfId="26175"/>
    <cellStyle name="Title 39 3 5" xfId="26176"/>
    <cellStyle name="Title 39 4" xfId="26177"/>
    <cellStyle name="Title 39 4 2" xfId="26178"/>
    <cellStyle name="Title 39 4 2 2" xfId="26179"/>
    <cellStyle name="Title 39 4 2 3" xfId="26180"/>
    <cellStyle name="Title 39 4 3" xfId="26181"/>
    <cellStyle name="Title 39 4 3 2" xfId="26182"/>
    <cellStyle name="Title 39 4 3 3" xfId="26183"/>
    <cellStyle name="Title 39 4 4" xfId="26184"/>
    <cellStyle name="Title 39 4 5" xfId="26185"/>
    <cellStyle name="Title 39 5" xfId="26186"/>
    <cellStyle name="Title 39 5 2" xfId="26187"/>
    <cellStyle name="Title 39 5 2 2" xfId="26188"/>
    <cellStyle name="Title 39 5 2 3" xfId="26189"/>
    <cellStyle name="Title 39 5 3" xfId="26190"/>
    <cellStyle name="Title 39 5 3 2" xfId="26191"/>
    <cellStyle name="Title 39 5 3 3" xfId="26192"/>
    <cellStyle name="Title 39 5 4" xfId="26193"/>
    <cellStyle name="Title 39 5 4 2" xfId="26194"/>
    <cellStyle name="Title 39 5 4 3" xfId="26195"/>
    <cellStyle name="Title 39 5 5" xfId="26196"/>
    <cellStyle name="Title 39 5 6" xfId="26197"/>
    <cellStyle name="Title 39 6" xfId="26198"/>
    <cellStyle name="Title 39 6 2" xfId="26199"/>
    <cellStyle name="Title 39 6 2 2" xfId="26200"/>
    <cellStyle name="Title 39 6 2 3" xfId="26201"/>
    <cellStyle name="Title 39 6 3" xfId="26202"/>
    <cellStyle name="Title 39 6 3 2" xfId="26203"/>
    <cellStyle name="Title 39 6 3 3" xfId="26204"/>
    <cellStyle name="Title 39 6 4" xfId="26205"/>
    <cellStyle name="Title 39 6 5" xfId="26206"/>
    <cellStyle name="Title 39 7" xfId="26207"/>
    <cellStyle name="Title 39 7 2" xfId="26208"/>
    <cellStyle name="Title 39 7 3" xfId="26209"/>
    <cellStyle name="Title 39 8" xfId="26210"/>
    <cellStyle name="Title 39 8 2" xfId="26211"/>
    <cellStyle name="Title 39 8 3" xfId="26212"/>
    <cellStyle name="Title 39 9" xfId="26213"/>
    <cellStyle name="Title 39 9 2" xfId="26214"/>
    <cellStyle name="Title 39 9 3" xfId="26215"/>
    <cellStyle name="Title 4" xfId="26216"/>
    <cellStyle name="Title 4 10" xfId="26217"/>
    <cellStyle name="Title 4 10 2" xfId="26218"/>
    <cellStyle name="Title 4 10 3" xfId="26219"/>
    <cellStyle name="Title 4 11" xfId="26220"/>
    <cellStyle name="Title 4 12" xfId="26221"/>
    <cellStyle name="Title 4 13" xfId="26222"/>
    <cellStyle name="Title 4 14" xfId="26223"/>
    <cellStyle name="Title 4 15" xfId="26224"/>
    <cellStyle name="Title 4 16" xfId="26225"/>
    <cellStyle name="Title 4 2" xfId="26226"/>
    <cellStyle name="Title 4 2 10" xfId="26227"/>
    <cellStyle name="Title 4 2 11" xfId="26228"/>
    <cellStyle name="Title 4 2 2" xfId="26229"/>
    <cellStyle name="Title 4 2 2 2" xfId="26230"/>
    <cellStyle name="Title 4 2 2 2 2" xfId="26231"/>
    <cellStyle name="Title 4 2 2 2 3" xfId="26232"/>
    <cellStyle name="Title 4 2 2 3" xfId="26233"/>
    <cellStyle name="Title 4 2 2 3 2" xfId="26234"/>
    <cellStyle name="Title 4 2 2 3 3" xfId="26235"/>
    <cellStyle name="Title 4 2 2 4" xfId="26236"/>
    <cellStyle name="Title 4 2 2 5" xfId="26237"/>
    <cellStyle name="Title 4 2 3" xfId="26238"/>
    <cellStyle name="Title 4 2 3 2" xfId="26239"/>
    <cellStyle name="Title 4 2 3 2 2" xfId="26240"/>
    <cellStyle name="Title 4 2 3 2 3" xfId="26241"/>
    <cellStyle name="Title 4 2 3 3" xfId="26242"/>
    <cellStyle name="Title 4 2 3 3 2" xfId="26243"/>
    <cellStyle name="Title 4 2 3 3 3" xfId="26244"/>
    <cellStyle name="Title 4 2 3 4" xfId="26245"/>
    <cellStyle name="Title 4 2 3 5" xfId="26246"/>
    <cellStyle name="Title 4 2 4" xfId="26247"/>
    <cellStyle name="Title 4 2 4 2" xfId="26248"/>
    <cellStyle name="Title 4 2 4 2 2" xfId="26249"/>
    <cellStyle name="Title 4 2 4 2 3" xfId="26250"/>
    <cellStyle name="Title 4 2 4 3" xfId="26251"/>
    <cellStyle name="Title 4 2 4 3 2" xfId="26252"/>
    <cellStyle name="Title 4 2 4 3 3" xfId="26253"/>
    <cellStyle name="Title 4 2 4 4" xfId="26254"/>
    <cellStyle name="Title 4 2 4 4 2" xfId="26255"/>
    <cellStyle name="Title 4 2 4 4 3" xfId="26256"/>
    <cellStyle name="Title 4 2 4 5" xfId="26257"/>
    <cellStyle name="Title 4 2 4 6" xfId="26258"/>
    <cellStyle name="Title 4 2 5" xfId="26259"/>
    <cellStyle name="Title 4 2 5 2" xfId="26260"/>
    <cellStyle name="Title 4 2 5 2 2" xfId="26261"/>
    <cellStyle name="Title 4 2 5 2 3" xfId="26262"/>
    <cellStyle name="Title 4 2 5 3" xfId="26263"/>
    <cellStyle name="Title 4 2 5 3 2" xfId="26264"/>
    <cellStyle name="Title 4 2 5 3 3" xfId="26265"/>
    <cellStyle name="Title 4 2 5 4" xfId="26266"/>
    <cellStyle name="Title 4 2 5 5" xfId="26267"/>
    <cellStyle name="Title 4 2 6" xfId="26268"/>
    <cellStyle name="Title 4 2 6 2" xfId="26269"/>
    <cellStyle name="Title 4 2 6 3" xfId="26270"/>
    <cellStyle name="Title 4 2 7" xfId="26271"/>
    <cellStyle name="Title 4 2 7 2" xfId="26272"/>
    <cellStyle name="Title 4 2 7 3" xfId="26273"/>
    <cellStyle name="Title 4 2 8" xfId="26274"/>
    <cellStyle name="Title 4 2 8 2" xfId="26275"/>
    <cellStyle name="Title 4 2 8 3" xfId="26276"/>
    <cellStyle name="Title 4 2 9" xfId="26277"/>
    <cellStyle name="Title 4 3" xfId="26278"/>
    <cellStyle name="Title 4 3 2" xfId="26279"/>
    <cellStyle name="Title 4 3 2 2" xfId="26280"/>
    <cellStyle name="Title 4 3 2 3" xfId="26281"/>
    <cellStyle name="Title 4 3 3" xfId="26282"/>
    <cellStyle name="Title 4 3 3 2" xfId="26283"/>
    <cellStyle name="Title 4 3 3 3" xfId="26284"/>
    <cellStyle name="Title 4 3 4" xfId="26285"/>
    <cellStyle name="Title 4 3 5" xfId="26286"/>
    <cellStyle name="Title 4 3 6" xfId="26287"/>
    <cellStyle name="Title 4 4" xfId="26288"/>
    <cellStyle name="Title 4 4 2" xfId="26289"/>
    <cellStyle name="Title 4 4 2 2" xfId="26290"/>
    <cellStyle name="Title 4 4 2 3" xfId="26291"/>
    <cellStyle name="Title 4 4 3" xfId="26292"/>
    <cellStyle name="Title 4 4 3 2" xfId="26293"/>
    <cellStyle name="Title 4 4 3 3" xfId="26294"/>
    <cellStyle name="Title 4 4 4" xfId="26295"/>
    <cellStyle name="Title 4 4 5" xfId="26296"/>
    <cellStyle name="Title 4 5" xfId="26297"/>
    <cellStyle name="Title 4 5 2" xfId="26298"/>
    <cellStyle name="Title 4 5 2 2" xfId="26299"/>
    <cellStyle name="Title 4 5 2 3" xfId="26300"/>
    <cellStyle name="Title 4 5 3" xfId="26301"/>
    <cellStyle name="Title 4 5 3 2" xfId="26302"/>
    <cellStyle name="Title 4 5 3 3" xfId="26303"/>
    <cellStyle name="Title 4 5 4" xfId="26304"/>
    <cellStyle name="Title 4 5 5" xfId="26305"/>
    <cellStyle name="Title 4 6" xfId="26306"/>
    <cellStyle name="Title 4 6 2" xfId="26307"/>
    <cellStyle name="Title 4 6 2 2" xfId="26308"/>
    <cellStyle name="Title 4 6 2 3" xfId="26309"/>
    <cellStyle name="Title 4 6 3" xfId="26310"/>
    <cellStyle name="Title 4 6 3 2" xfId="26311"/>
    <cellStyle name="Title 4 6 3 3" xfId="26312"/>
    <cellStyle name="Title 4 6 4" xfId="26313"/>
    <cellStyle name="Title 4 6 4 2" xfId="26314"/>
    <cellStyle name="Title 4 6 4 3" xfId="26315"/>
    <cellStyle name="Title 4 6 5" xfId="26316"/>
    <cellStyle name="Title 4 6 6" xfId="26317"/>
    <cellStyle name="Title 4 7" xfId="26318"/>
    <cellStyle name="Title 4 7 2" xfId="26319"/>
    <cellStyle name="Title 4 7 2 2" xfId="26320"/>
    <cellStyle name="Title 4 7 2 3" xfId="26321"/>
    <cellStyle name="Title 4 7 3" xfId="26322"/>
    <cellStyle name="Title 4 7 3 2" xfId="26323"/>
    <cellStyle name="Title 4 7 3 3" xfId="26324"/>
    <cellStyle name="Title 4 7 4" xfId="26325"/>
    <cellStyle name="Title 4 7 5" xfId="26326"/>
    <cellStyle name="Title 4 8" xfId="26327"/>
    <cellStyle name="Title 4 8 2" xfId="26328"/>
    <cellStyle name="Title 4 8 3" xfId="26329"/>
    <cellStyle name="Title 4 9" xfId="26330"/>
    <cellStyle name="Title 4 9 2" xfId="26331"/>
    <cellStyle name="Title 4 9 3" xfId="26332"/>
    <cellStyle name="Title 40" xfId="26333"/>
    <cellStyle name="Title 40 10" xfId="26334"/>
    <cellStyle name="Title 40 11" xfId="26335"/>
    <cellStyle name="Title 40 12" xfId="26336"/>
    <cellStyle name="Title 40 13" xfId="26337"/>
    <cellStyle name="Title 40 14" xfId="26338"/>
    <cellStyle name="Title 40 15" xfId="26339"/>
    <cellStyle name="Title 40 2" xfId="26340"/>
    <cellStyle name="Title 40 2 2" xfId="26341"/>
    <cellStyle name="Title 40 2 2 2" xfId="26342"/>
    <cellStyle name="Title 40 2 2 3" xfId="26343"/>
    <cellStyle name="Title 40 2 3" xfId="26344"/>
    <cellStyle name="Title 40 2 3 2" xfId="26345"/>
    <cellStyle name="Title 40 2 3 3" xfId="26346"/>
    <cellStyle name="Title 40 2 4" xfId="26347"/>
    <cellStyle name="Title 40 2 5" xfId="26348"/>
    <cellStyle name="Title 40 2 6" xfId="26349"/>
    <cellStyle name="Title 40 3" xfId="26350"/>
    <cellStyle name="Title 40 3 2" xfId="26351"/>
    <cellStyle name="Title 40 3 2 2" xfId="26352"/>
    <cellStyle name="Title 40 3 2 3" xfId="26353"/>
    <cellStyle name="Title 40 3 3" xfId="26354"/>
    <cellStyle name="Title 40 3 3 2" xfId="26355"/>
    <cellStyle name="Title 40 3 3 3" xfId="26356"/>
    <cellStyle name="Title 40 3 4" xfId="26357"/>
    <cellStyle name="Title 40 3 5" xfId="26358"/>
    <cellStyle name="Title 40 4" xfId="26359"/>
    <cellStyle name="Title 40 4 2" xfId="26360"/>
    <cellStyle name="Title 40 4 2 2" xfId="26361"/>
    <cellStyle name="Title 40 4 2 3" xfId="26362"/>
    <cellStyle name="Title 40 4 3" xfId="26363"/>
    <cellStyle name="Title 40 4 3 2" xfId="26364"/>
    <cellStyle name="Title 40 4 3 3" xfId="26365"/>
    <cellStyle name="Title 40 4 4" xfId="26366"/>
    <cellStyle name="Title 40 4 5" xfId="26367"/>
    <cellStyle name="Title 40 5" xfId="26368"/>
    <cellStyle name="Title 40 5 2" xfId="26369"/>
    <cellStyle name="Title 40 5 2 2" xfId="26370"/>
    <cellStyle name="Title 40 5 2 3" xfId="26371"/>
    <cellStyle name="Title 40 5 3" xfId="26372"/>
    <cellStyle name="Title 40 5 3 2" xfId="26373"/>
    <cellStyle name="Title 40 5 3 3" xfId="26374"/>
    <cellStyle name="Title 40 5 4" xfId="26375"/>
    <cellStyle name="Title 40 5 4 2" xfId="26376"/>
    <cellStyle name="Title 40 5 4 3" xfId="26377"/>
    <cellStyle name="Title 40 5 5" xfId="26378"/>
    <cellStyle name="Title 40 5 6" xfId="26379"/>
    <cellStyle name="Title 40 6" xfId="26380"/>
    <cellStyle name="Title 40 6 2" xfId="26381"/>
    <cellStyle name="Title 40 6 2 2" xfId="26382"/>
    <cellStyle name="Title 40 6 2 3" xfId="26383"/>
    <cellStyle name="Title 40 6 3" xfId="26384"/>
    <cellStyle name="Title 40 6 3 2" xfId="26385"/>
    <cellStyle name="Title 40 6 3 3" xfId="26386"/>
    <cellStyle name="Title 40 6 4" xfId="26387"/>
    <cellStyle name="Title 40 6 5" xfId="26388"/>
    <cellStyle name="Title 40 7" xfId="26389"/>
    <cellStyle name="Title 40 7 2" xfId="26390"/>
    <cellStyle name="Title 40 7 3" xfId="26391"/>
    <cellStyle name="Title 40 8" xfId="26392"/>
    <cellStyle name="Title 40 8 2" xfId="26393"/>
    <cellStyle name="Title 40 8 3" xfId="26394"/>
    <cellStyle name="Title 40 9" xfId="26395"/>
    <cellStyle name="Title 40 9 2" xfId="26396"/>
    <cellStyle name="Title 40 9 3" xfId="26397"/>
    <cellStyle name="Title 41" xfId="26398"/>
    <cellStyle name="Title 41 10" xfId="26399"/>
    <cellStyle name="Title 41 11" xfId="26400"/>
    <cellStyle name="Title 41 12" xfId="26401"/>
    <cellStyle name="Title 41 13" xfId="26402"/>
    <cellStyle name="Title 41 14" xfId="26403"/>
    <cellStyle name="Title 41 15" xfId="26404"/>
    <cellStyle name="Title 41 2" xfId="26405"/>
    <cellStyle name="Title 41 2 2" xfId="26406"/>
    <cellStyle name="Title 41 2 2 2" xfId="26407"/>
    <cellStyle name="Title 41 2 2 3" xfId="26408"/>
    <cellStyle name="Title 41 2 3" xfId="26409"/>
    <cellStyle name="Title 41 2 3 2" xfId="26410"/>
    <cellStyle name="Title 41 2 3 3" xfId="26411"/>
    <cellStyle name="Title 41 2 4" xfId="26412"/>
    <cellStyle name="Title 41 2 5" xfId="26413"/>
    <cellStyle name="Title 41 2 6" xfId="26414"/>
    <cellStyle name="Title 41 3" xfId="26415"/>
    <cellStyle name="Title 41 3 2" xfId="26416"/>
    <cellStyle name="Title 41 3 2 2" xfId="26417"/>
    <cellStyle name="Title 41 3 2 3" xfId="26418"/>
    <cellStyle name="Title 41 3 3" xfId="26419"/>
    <cellStyle name="Title 41 3 3 2" xfId="26420"/>
    <cellStyle name="Title 41 3 3 3" xfId="26421"/>
    <cellStyle name="Title 41 3 4" xfId="26422"/>
    <cellStyle name="Title 41 3 5" xfId="26423"/>
    <cellStyle name="Title 41 4" xfId="26424"/>
    <cellStyle name="Title 41 4 2" xfId="26425"/>
    <cellStyle name="Title 41 4 2 2" xfId="26426"/>
    <cellStyle name="Title 41 4 2 3" xfId="26427"/>
    <cellStyle name="Title 41 4 3" xfId="26428"/>
    <cellStyle name="Title 41 4 3 2" xfId="26429"/>
    <cellStyle name="Title 41 4 3 3" xfId="26430"/>
    <cellStyle name="Title 41 4 4" xfId="26431"/>
    <cellStyle name="Title 41 4 5" xfId="26432"/>
    <cellStyle name="Title 41 5" xfId="26433"/>
    <cellStyle name="Title 41 5 2" xfId="26434"/>
    <cellStyle name="Title 41 5 2 2" xfId="26435"/>
    <cellStyle name="Title 41 5 2 3" xfId="26436"/>
    <cellStyle name="Title 41 5 3" xfId="26437"/>
    <cellStyle name="Title 41 5 3 2" xfId="26438"/>
    <cellStyle name="Title 41 5 3 3" xfId="26439"/>
    <cellStyle name="Title 41 5 4" xfId="26440"/>
    <cellStyle name="Title 41 5 4 2" xfId="26441"/>
    <cellStyle name="Title 41 5 4 3" xfId="26442"/>
    <cellStyle name="Title 41 5 5" xfId="26443"/>
    <cellStyle name="Title 41 5 6" xfId="26444"/>
    <cellStyle name="Title 41 6" xfId="26445"/>
    <cellStyle name="Title 41 6 2" xfId="26446"/>
    <cellStyle name="Title 41 6 2 2" xfId="26447"/>
    <cellStyle name="Title 41 6 2 3" xfId="26448"/>
    <cellStyle name="Title 41 6 3" xfId="26449"/>
    <cellStyle name="Title 41 6 3 2" xfId="26450"/>
    <cellStyle name="Title 41 6 3 3" xfId="26451"/>
    <cellStyle name="Title 41 6 4" xfId="26452"/>
    <cellStyle name="Title 41 6 5" xfId="26453"/>
    <cellStyle name="Title 41 7" xfId="26454"/>
    <cellStyle name="Title 41 7 2" xfId="26455"/>
    <cellStyle name="Title 41 7 3" xfId="26456"/>
    <cellStyle name="Title 41 8" xfId="26457"/>
    <cellStyle name="Title 41 8 2" xfId="26458"/>
    <cellStyle name="Title 41 8 3" xfId="26459"/>
    <cellStyle name="Title 41 9" xfId="26460"/>
    <cellStyle name="Title 41 9 2" xfId="26461"/>
    <cellStyle name="Title 41 9 3" xfId="26462"/>
    <cellStyle name="Title 42" xfId="26463"/>
    <cellStyle name="Title 42 10" xfId="26464"/>
    <cellStyle name="Title 42 11" xfId="26465"/>
    <cellStyle name="Title 42 12" xfId="26466"/>
    <cellStyle name="Title 42 13" xfId="26467"/>
    <cellStyle name="Title 42 14" xfId="26468"/>
    <cellStyle name="Title 42 15" xfId="26469"/>
    <cellStyle name="Title 42 2" xfId="26470"/>
    <cellStyle name="Title 42 2 2" xfId="26471"/>
    <cellStyle name="Title 42 2 2 2" xfId="26472"/>
    <cellStyle name="Title 42 2 2 3" xfId="26473"/>
    <cellStyle name="Title 42 2 3" xfId="26474"/>
    <cellStyle name="Title 42 2 3 2" xfId="26475"/>
    <cellStyle name="Title 42 2 3 3" xfId="26476"/>
    <cellStyle name="Title 42 2 4" xfId="26477"/>
    <cellStyle name="Title 42 2 5" xfId="26478"/>
    <cellStyle name="Title 42 2 6" xfId="26479"/>
    <cellStyle name="Title 42 3" xfId="26480"/>
    <cellStyle name="Title 42 3 2" xfId="26481"/>
    <cellStyle name="Title 42 3 2 2" xfId="26482"/>
    <cellStyle name="Title 42 3 2 3" xfId="26483"/>
    <cellStyle name="Title 42 3 3" xfId="26484"/>
    <cellStyle name="Title 42 3 3 2" xfId="26485"/>
    <cellStyle name="Title 42 3 3 3" xfId="26486"/>
    <cellStyle name="Title 42 3 4" xfId="26487"/>
    <cellStyle name="Title 42 3 5" xfId="26488"/>
    <cellStyle name="Title 42 4" xfId="26489"/>
    <cellStyle name="Title 42 4 2" xfId="26490"/>
    <cellStyle name="Title 42 4 2 2" xfId="26491"/>
    <cellStyle name="Title 42 4 2 3" xfId="26492"/>
    <cellStyle name="Title 42 4 3" xfId="26493"/>
    <cellStyle name="Title 42 4 3 2" xfId="26494"/>
    <cellStyle name="Title 42 4 3 3" xfId="26495"/>
    <cellStyle name="Title 42 4 4" xfId="26496"/>
    <cellStyle name="Title 42 4 5" xfId="26497"/>
    <cellStyle name="Title 42 5" xfId="26498"/>
    <cellStyle name="Title 42 5 2" xfId="26499"/>
    <cellStyle name="Title 42 5 2 2" xfId="26500"/>
    <cellStyle name="Title 42 5 2 3" xfId="26501"/>
    <cellStyle name="Title 42 5 3" xfId="26502"/>
    <cellStyle name="Title 42 5 3 2" xfId="26503"/>
    <cellStyle name="Title 42 5 3 3" xfId="26504"/>
    <cellStyle name="Title 42 5 4" xfId="26505"/>
    <cellStyle name="Title 42 5 4 2" xfId="26506"/>
    <cellStyle name="Title 42 5 4 3" xfId="26507"/>
    <cellStyle name="Title 42 5 5" xfId="26508"/>
    <cellStyle name="Title 42 5 6" xfId="26509"/>
    <cellStyle name="Title 42 6" xfId="26510"/>
    <cellStyle name="Title 42 6 2" xfId="26511"/>
    <cellStyle name="Title 42 6 2 2" xfId="26512"/>
    <cellStyle name="Title 42 6 2 3" xfId="26513"/>
    <cellStyle name="Title 42 6 3" xfId="26514"/>
    <cellStyle name="Title 42 6 3 2" xfId="26515"/>
    <cellStyle name="Title 42 6 3 3" xfId="26516"/>
    <cellStyle name="Title 42 6 4" xfId="26517"/>
    <cellStyle name="Title 42 6 5" xfId="26518"/>
    <cellStyle name="Title 42 7" xfId="26519"/>
    <cellStyle name="Title 42 7 2" xfId="26520"/>
    <cellStyle name="Title 42 7 3" xfId="26521"/>
    <cellStyle name="Title 42 8" xfId="26522"/>
    <cellStyle name="Title 42 8 2" xfId="26523"/>
    <cellStyle name="Title 42 8 3" xfId="26524"/>
    <cellStyle name="Title 42 9" xfId="26525"/>
    <cellStyle name="Title 42 9 2" xfId="26526"/>
    <cellStyle name="Title 42 9 3" xfId="26527"/>
    <cellStyle name="Title 43" xfId="26528"/>
    <cellStyle name="Title 43 10" xfId="26529"/>
    <cellStyle name="Title 43 11" xfId="26530"/>
    <cellStyle name="Title 43 12" xfId="26531"/>
    <cellStyle name="Title 43 13" xfId="26532"/>
    <cellStyle name="Title 43 14" xfId="26533"/>
    <cellStyle name="Title 43 15" xfId="26534"/>
    <cellStyle name="Title 43 2" xfId="26535"/>
    <cellStyle name="Title 43 2 2" xfId="26536"/>
    <cellStyle name="Title 43 2 2 2" xfId="26537"/>
    <cellStyle name="Title 43 2 2 3" xfId="26538"/>
    <cellStyle name="Title 43 2 3" xfId="26539"/>
    <cellStyle name="Title 43 2 3 2" xfId="26540"/>
    <cellStyle name="Title 43 2 3 3" xfId="26541"/>
    <cellStyle name="Title 43 2 4" xfId="26542"/>
    <cellStyle name="Title 43 2 5" xfId="26543"/>
    <cellStyle name="Title 43 2 6" xfId="26544"/>
    <cellStyle name="Title 43 3" xfId="26545"/>
    <cellStyle name="Title 43 3 2" xfId="26546"/>
    <cellStyle name="Title 43 3 2 2" xfId="26547"/>
    <cellStyle name="Title 43 3 2 3" xfId="26548"/>
    <cellStyle name="Title 43 3 3" xfId="26549"/>
    <cellStyle name="Title 43 3 3 2" xfId="26550"/>
    <cellStyle name="Title 43 3 3 3" xfId="26551"/>
    <cellStyle name="Title 43 3 4" xfId="26552"/>
    <cellStyle name="Title 43 3 5" xfId="26553"/>
    <cellStyle name="Title 43 4" xfId="26554"/>
    <cellStyle name="Title 43 4 2" xfId="26555"/>
    <cellStyle name="Title 43 4 2 2" xfId="26556"/>
    <cellStyle name="Title 43 4 2 3" xfId="26557"/>
    <cellStyle name="Title 43 4 3" xfId="26558"/>
    <cellStyle name="Title 43 4 3 2" xfId="26559"/>
    <cellStyle name="Title 43 4 3 3" xfId="26560"/>
    <cellStyle name="Title 43 4 4" xfId="26561"/>
    <cellStyle name="Title 43 4 5" xfId="26562"/>
    <cellStyle name="Title 43 5" xfId="26563"/>
    <cellStyle name="Title 43 5 2" xfId="26564"/>
    <cellStyle name="Title 43 5 2 2" xfId="26565"/>
    <cellStyle name="Title 43 5 2 3" xfId="26566"/>
    <cellStyle name="Title 43 5 3" xfId="26567"/>
    <cellStyle name="Title 43 5 3 2" xfId="26568"/>
    <cellStyle name="Title 43 5 3 3" xfId="26569"/>
    <cellStyle name="Title 43 5 4" xfId="26570"/>
    <cellStyle name="Title 43 5 4 2" xfId="26571"/>
    <cellStyle name="Title 43 5 4 3" xfId="26572"/>
    <cellStyle name="Title 43 5 5" xfId="26573"/>
    <cellStyle name="Title 43 5 6" xfId="26574"/>
    <cellStyle name="Title 43 6" xfId="26575"/>
    <cellStyle name="Title 43 6 2" xfId="26576"/>
    <cellStyle name="Title 43 6 2 2" xfId="26577"/>
    <cellStyle name="Title 43 6 2 3" xfId="26578"/>
    <cellStyle name="Title 43 6 3" xfId="26579"/>
    <cellStyle name="Title 43 6 3 2" xfId="26580"/>
    <cellStyle name="Title 43 6 3 3" xfId="26581"/>
    <cellStyle name="Title 43 6 4" xfId="26582"/>
    <cellStyle name="Title 43 6 5" xfId="26583"/>
    <cellStyle name="Title 43 7" xfId="26584"/>
    <cellStyle name="Title 43 7 2" xfId="26585"/>
    <cellStyle name="Title 43 7 3" xfId="26586"/>
    <cellStyle name="Title 43 8" xfId="26587"/>
    <cellStyle name="Title 43 8 2" xfId="26588"/>
    <cellStyle name="Title 43 8 3" xfId="26589"/>
    <cellStyle name="Title 43 9" xfId="26590"/>
    <cellStyle name="Title 43 9 2" xfId="26591"/>
    <cellStyle name="Title 43 9 3" xfId="26592"/>
    <cellStyle name="Title 44" xfId="26593"/>
    <cellStyle name="Title 45" xfId="26594"/>
    <cellStyle name="Title 46" xfId="26595"/>
    <cellStyle name="Title 47" xfId="26596"/>
    <cellStyle name="Title 48" xfId="26597"/>
    <cellStyle name="Title 5" xfId="26598"/>
    <cellStyle name="Title 5 10" xfId="26599"/>
    <cellStyle name="Title 5 10 2" xfId="26600"/>
    <cellStyle name="Title 5 10 3" xfId="26601"/>
    <cellStyle name="Title 5 11" xfId="26602"/>
    <cellStyle name="Title 5 12" xfId="26603"/>
    <cellStyle name="Title 5 13" xfId="26604"/>
    <cellStyle name="Title 5 14" xfId="26605"/>
    <cellStyle name="Title 5 15" xfId="26606"/>
    <cellStyle name="Title 5 16" xfId="26607"/>
    <cellStyle name="Title 5 2" xfId="26608"/>
    <cellStyle name="Title 5 2 10" xfId="26609"/>
    <cellStyle name="Title 5 2 11" xfId="26610"/>
    <cellStyle name="Title 5 2 2" xfId="26611"/>
    <cellStyle name="Title 5 2 2 2" xfId="26612"/>
    <cellStyle name="Title 5 2 2 2 2" xfId="26613"/>
    <cellStyle name="Title 5 2 2 2 3" xfId="26614"/>
    <cellStyle name="Title 5 2 2 3" xfId="26615"/>
    <cellStyle name="Title 5 2 2 3 2" xfId="26616"/>
    <cellStyle name="Title 5 2 2 3 3" xfId="26617"/>
    <cellStyle name="Title 5 2 2 4" xfId="26618"/>
    <cellStyle name="Title 5 2 2 5" xfId="26619"/>
    <cellStyle name="Title 5 2 3" xfId="26620"/>
    <cellStyle name="Title 5 2 3 2" xfId="26621"/>
    <cellStyle name="Title 5 2 3 2 2" xfId="26622"/>
    <cellStyle name="Title 5 2 3 2 3" xfId="26623"/>
    <cellStyle name="Title 5 2 3 3" xfId="26624"/>
    <cellStyle name="Title 5 2 3 3 2" xfId="26625"/>
    <cellStyle name="Title 5 2 3 3 3" xfId="26626"/>
    <cellStyle name="Title 5 2 3 4" xfId="26627"/>
    <cellStyle name="Title 5 2 3 5" xfId="26628"/>
    <cellStyle name="Title 5 2 4" xfId="26629"/>
    <cellStyle name="Title 5 2 4 2" xfId="26630"/>
    <cellStyle name="Title 5 2 4 2 2" xfId="26631"/>
    <cellStyle name="Title 5 2 4 2 3" xfId="26632"/>
    <cellStyle name="Title 5 2 4 3" xfId="26633"/>
    <cellStyle name="Title 5 2 4 3 2" xfId="26634"/>
    <cellStyle name="Title 5 2 4 3 3" xfId="26635"/>
    <cellStyle name="Title 5 2 4 4" xfId="26636"/>
    <cellStyle name="Title 5 2 4 4 2" xfId="26637"/>
    <cellStyle name="Title 5 2 4 4 3" xfId="26638"/>
    <cellStyle name="Title 5 2 4 5" xfId="26639"/>
    <cellStyle name="Title 5 2 4 6" xfId="26640"/>
    <cellStyle name="Title 5 2 5" xfId="26641"/>
    <cellStyle name="Title 5 2 5 2" xfId="26642"/>
    <cellStyle name="Title 5 2 5 2 2" xfId="26643"/>
    <cellStyle name="Title 5 2 5 2 3" xfId="26644"/>
    <cellStyle name="Title 5 2 5 3" xfId="26645"/>
    <cellStyle name="Title 5 2 5 3 2" xfId="26646"/>
    <cellStyle name="Title 5 2 5 3 3" xfId="26647"/>
    <cellStyle name="Title 5 2 5 4" xfId="26648"/>
    <cellStyle name="Title 5 2 5 5" xfId="26649"/>
    <cellStyle name="Title 5 2 6" xfId="26650"/>
    <cellStyle name="Title 5 2 6 2" xfId="26651"/>
    <cellStyle name="Title 5 2 6 3" xfId="26652"/>
    <cellStyle name="Title 5 2 7" xfId="26653"/>
    <cellStyle name="Title 5 2 7 2" xfId="26654"/>
    <cellStyle name="Title 5 2 7 3" xfId="26655"/>
    <cellStyle name="Title 5 2 8" xfId="26656"/>
    <cellStyle name="Title 5 2 8 2" xfId="26657"/>
    <cellStyle name="Title 5 2 8 3" xfId="26658"/>
    <cellStyle name="Title 5 2 9" xfId="26659"/>
    <cellStyle name="Title 5 3" xfId="26660"/>
    <cellStyle name="Title 5 3 2" xfId="26661"/>
    <cellStyle name="Title 5 3 2 2" xfId="26662"/>
    <cellStyle name="Title 5 3 2 3" xfId="26663"/>
    <cellStyle name="Title 5 3 3" xfId="26664"/>
    <cellStyle name="Title 5 3 3 2" xfId="26665"/>
    <cellStyle name="Title 5 3 3 3" xfId="26666"/>
    <cellStyle name="Title 5 3 4" xfId="26667"/>
    <cellStyle name="Title 5 3 5" xfId="26668"/>
    <cellStyle name="Title 5 3 6" xfId="26669"/>
    <cellStyle name="Title 5 4" xfId="26670"/>
    <cellStyle name="Title 5 4 2" xfId="26671"/>
    <cellStyle name="Title 5 4 2 2" xfId="26672"/>
    <cellStyle name="Title 5 4 2 3" xfId="26673"/>
    <cellStyle name="Title 5 4 3" xfId="26674"/>
    <cellStyle name="Title 5 4 3 2" xfId="26675"/>
    <cellStyle name="Title 5 4 3 3" xfId="26676"/>
    <cellStyle name="Title 5 4 4" xfId="26677"/>
    <cellStyle name="Title 5 4 5" xfId="26678"/>
    <cellStyle name="Title 5 5" xfId="26679"/>
    <cellStyle name="Title 5 5 2" xfId="26680"/>
    <cellStyle name="Title 5 5 2 2" xfId="26681"/>
    <cellStyle name="Title 5 5 2 3" xfId="26682"/>
    <cellStyle name="Title 5 5 3" xfId="26683"/>
    <cellStyle name="Title 5 5 3 2" xfId="26684"/>
    <cellStyle name="Title 5 5 3 3" xfId="26685"/>
    <cellStyle name="Title 5 5 4" xfId="26686"/>
    <cellStyle name="Title 5 5 5" xfId="26687"/>
    <cellStyle name="Title 5 6" xfId="26688"/>
    <cellStyle name="Title 5 6 2" xfId="26689"/>
    <cellStyle name="Title 5 6 2 2" xfId="26690"/>
    <cellStyle name="Title 5 6 2 3" xfId="26691"/>
    <cellStyle name="Title 5 6 3" xfId="26692"/>
    <cellStyle name="Title 5 6 3 2" xfId="26693"/>
    <cellStyle name="Title 5 6 3 3" xfId="26694"/>
    <cellStyle name="Title 5 6 4" xfId="26695"/>
    <cellStyle name="Title 5 6 4 2" xfId="26696"/>
    <cellStyle name="Title 5 6 4 3" xfId="26697"/>
    <cellStyle name="Title 5 6 5" xfId="26698"/>
    <cellStyle name="Title 5 6 6" xfId="26699"/>
    <cellStyle name="Title 5 7" xfId="26700"/>
    <cellStyle name="Title 5 7 2" xfId="26701"/>
    <cellStyle name="Title 5 7 2 2" xfId="26702"/>
    <cellStyle name="Title 5 7 2 3" xfId="26703"/>
    <cellStyle name="Title 5 7 3" xfId="26704"/>
    <cellStyle name="Title 5 7 3 2" xfId="26705"/>
    <cellStyle name="Title 5 7 3 3" xfId="26706"/>
    <cellStyle name="Title 5 7 4" xfId="26707"/>
    <cellStyle name="Title 5 7 5" xfId="26708"/>
    <cellStyle name="Title 5 8" xfId="26709"/>
    <cellStyle name="Title 5 8 2" xfId="26710"/>
    <cellStyle name="Title 5 8 3" xfId="26711"/>
    <cellStyle name="Title 5 9" xfId="26712"/>
    <cellStyle name="Title 5 9 2" xfId="26713"/>
    <cellStyle name="Title 5 9 3" xfId="26714"/>
    <cellStyle name="Title 6" xfId="26715"/>
    <cellStyle name="Title 6 10" xfId="26716"/>
    <cellStyle name="Title 6 10 2" xfId="26717"/>
    <cellStyle name="Title 6 10 3" xfId="26718"/>
    <cellStyle name="Title 6 11" xfId="26719"/>
    <cellStyle name="Title 6 12" xfId="26720"/>
    <cellStyle name="Title 6 13" xfId="26721"/>
    <cellStyle name="Title 6 14" xfId="26722"/>
    <cellStyle name="Title 6 15" xfId="26723"/>
    <cellStyle name="Title 6 16" xfId="26724"/>
    <cellStyle name="Title 6 2" xfId="26725"/>
    <cellStyle name="Title 6 2 10" xfId="26726"/>
    <cellStyle name="Title 6 2 11" xfId="26727"/>
    <cellStyle name="Title 6 2 2" xfId="26728"/>
    <cellStyle name="Title 6 2 2 2" xfId="26729"/>
    <cellStyle name="Title 6 2 2 2 2" xfId="26730"/>
    <cellStyle name="Title 6 2 2 2 3" xfId="26731"/>
    <cellStyle name="Title 6 2 2 3" xfId="26732"/>
    <cellStyle name="Title 6 2 2 3 2" xfId="26733"/>
    <cellStyle name="Title 6 2 2 3 3" xfId="26734"/>
    <cellStyle name="Title 6 2 2 4" xfId="26735"/>
    <cellStyle name="Title 6 2 2 5" xfId="26736"/>
    <cellStyle name="Title 6 2 3" xfId="26737"/>
    <cellStyle name="Title 6 2 3 2" xfId="26738"/>
    <cellStyle name="Title 6 2 3 2 2" xfId="26739"/>
    <cellStyle name="Title 6 2 3 2 3" xfId="26740"/>
    <cellStyle name="Title 6 2 3 3" xfId="26741"/>
    <cellStyle name="Title 6 2 3 3 2" xfId="26742"/>
    <cellStyle name="Title 6 2 3 3 3" xfId="26743"/>
    <cellStyle name="Title 6 2 3 4" xfId="26744"/>
    <cellStyle name="Title 6 2 3 5" xfId="26745"/>
    <cellStyle name="Title 6 2 4" xfId="26746"/>
    <cellStyle name="Title 6 2 4 2" xfId="26747"/>
    <cellStyle name="Title 6 2 4 2 2" xfId="26748"/>
    <cellStyle name="Title 6 2 4 2 3" xfId="26749"/>
    <cellStyle name="Title 6 2 4 3" xfId="26750"/>
    <cellStyle name="Title 6 2 4 3 2" xfId="26751"/>
    <cellStyle name="Title 6 2 4 3 3" xfId="26752"/>
    <cellStyle name="Title 6 2 4 4" xfId="26753"/>
    <cellStyle name="Title 6 2 4 4 2" xfId="26754"/>
    <cellStyle name="Title 6 2 4 4 3" xfId="26755"/>
    <cellStyle name="Title 6 2 4 5" xfId="26756"/>
    <cellStyle name="Title 6 2 4 6" xfId="26757"/>
    <cellStyle name="Title 6 2 5" xfId="26758"/>
    <cellStyle name="Title 6 2 5 2" xfId="26759"/>
    <cellStyle name="Title 6 2 5 2 2" xfId="26760"/>
    <cellStyle name="Title 6 2 5 2 3" xfId="26761"/>
    <cellStyle name="Title 6 2 5 3" xfId="26762"/>
    <cellStyle name="Title 6 2 5 3 2" xfId="26763"/>
    <cellStyle name="Title 6 2 5 3 3" xfId="26764"/>
    <cellStyle name="Title 6 2 5 4" xfId="26765"/>
    <cellStyle name="Title 6 2 5 5" xfId="26766"/>
    <cellStyle name="Title 6 2 6" xfId="26767"/>
    <cellStyle name="Title 6 2 6 2" xfId="26768"/>
    <cellStyle name="Title 6 2 6 3" xfId="26769"/>
    <cellStyle name="Title 6 2 7" xfId="26770"/>
    <cellStyle name="Title 6 2 7 2" xfId="26771"/>
    <cellStyle name="Title 6 2 7 3" xfId="26772"/>
    <cellStyle name="Title 6 2 8" xfId="26773"/>
    <cellStyle name="Title 6 2 8 2" xfId="26774"/>
    <cellStyle name="Title 6 2 8 3" xfId="26775"/>
    <cellStyle name="Title 6 2 9" xfId="26776"/>
    <cellStyle name="Title 6 3" xfId="26777"/>
    <cellStyle name="Title 6 3 2" xfId="26778"/>
    <cellStyle name="Title 6 3 2 2" xfId="26779"/>
    <cellStyle name="Title 6 3 2 3" xfId="26780"/>
    <cellStyle name="Title 6 3 3" xfId="26781"/>
    <cellStyle name="Title 6 3 3 2" xfId="26782"/>
    <cellStyle name="Title 6 3 3 3" xfId="26783"/>
    <cellStyle name="Title 6 3 4" xfId="26784"/>
    <cellStyle name="Title 6 3 5" xfId="26785"/>
    <cellStyle name="Title 6 3 6" xfId="26786"/>
    <cellStyle name="Title 6 4" xfId="26787"/>
    <cellStyle name="Title 6 4 2" xfId="26788"/>
    <cellStyle name="Title 6 4 2 2" xfId="26789"/>
    <cellStyle name="Title 6 4 2 3" xfId="26790"/>
    <cellStyle name="Title 6 4 3" xfId="26791"/>
    <cellStyle name="Title 6 4 3 2" xfId="26792"/>
    <cellStyle name="Title 6 4 3 3" xfId="26793"/>
    <cellStyle name="Title 6 4 4" xfId="26794"/>
    <cellStyle name="Title 6 4 5" xfId="26795"/>
    <cellStyle name="Title 6 5" xfId="26796"/>
    <cellStyle name="Title 6 5 2" xfId="26797"/>
    <cellStyle name="Title 6 5 2 2" xfId="26798"/>
    <cellStyle name="Title 6 5 2 3" xfId="26799"/>
    <cellStyle name="Title 6 5 3" xfId="26800"/>
    <cellStyle name="Title 6 5 3 2" xfId="26801"/>
    <cellStyle name="Title 6 5 3 3" xfId="26802"/>
    <cellStyle name="Title 6 5 4" xfId="26803"/>
    <cellStyle name="Title 6 5 5" xfId="26804"/>
    <cellStyle name="Title 6 6" xfId="26805"/>
    <cellStyle name="Title 6 6 2" xfId="26806"/>
    <cellStyle name="Title 6 6 2 2" xfId="26807"/>
    <cellStyle name="Title 6 6 2 3" xfId="26808"/>
    <cellStyle name="Title 6 6 3" xfId="26809"/>
    <cellStyle name="Title 6 6 3 2" xfId="26810"/>
    <cellStyle name="Title 6 6 3 3" xfId="26811"/>
    <cellStyle name="Title 6 6 4" xfId="26812"/>
    <cellStyle name="Title 6 6 4 2" xfId="26813"/>
    <cellStyle name="Title 6 6 4 3" xfId="26814"/>
    <cellStyle name="Title 6 6 5" xfId="26815"/>
    <cellStyle name="Title 6 6 6" xfId="26816"/>
    <cellStyle name="Title 6 7" xfId="26817"/>
    <cellStyle name="Title 6 7 2" xfId="26818"/>
    <cellStyle name="Title 6 7 2 2" xfId="26819"/>
    <cellStyle name="Title 6 7 2 3" xfId="26820"/>
    <cellStyle name="Title 6 7 3" xfId="26821"/>
    <cellStyle name="Title 6 7 3 2" xfId="26822"/>
    <cellStyle name="Title 6 7 3 3" xfId="26823"/>
    <cellStyle name="Title 6 7 4" xfId="26824"/>
    <cellStyle name="Title 6 7 5" xfId="26825"/>
    <cellStyle name="Title 6 8" xfId="26826"/>
    <cellStyle name="Title 6 8 2" xfId="26827"/>
    <cellStyle name="Title 6 8 3" xfId="26828"/>
    <cellStyle name="Title 6 9" xfId="26829"/>
    <cellStyle name="Title 6 9 2" xfId="26830"/>
    <cellStyle name="Title 6 9 3" xfId="26831"/>
    <cellStyle name="Title 7" xfId="26832"/>
    <cellStyle name="Title 7 10" xfId="26833"/>
    <cellStyle name="Title 7 11" xfId="26834"/>
    <cellStyle name="Title 7 12" xfId="26835"/>
    <cellStyle name="Title 7 13" xfId="26836"/>
    <cellStyle name="Title 7 14" xfId="26837"/>
    <cellStyle name="Title 7 15" xfId="26838"/>
    <cellStyle name="Title 7 2" xfId="26839"/>
    <cellStyle name="Title 7 2 2" xfId="26840"/>
    <cellStyle name="Title 7 2 2 2" xfId="26841"/>
    <cellStyle name="Title 7 2 2 3" xfId="26842"/>
    <cellStyle name="Title 7 2 3" xfId="26843"/>
    <cellStyle name="Title 7 2 3 2" xfId="26844"/>
    <cellStyle name="Title 7 2 3 3" xfId="26845"/>
    <cellStyle name="Title 7 2 4" xfId="26846"/>
    <cellStyle name="Title 7 2 5" xfId="26847"/>
    <cellStyle name="Title 7 2 6" xfId="26848"/>
    <cellStyle name="Title 7 3" xfId="26849"/>
    <cellStyle name="Title 7 3 2" xfId="26850"/>
    <cellStyle name="Title 7 3 2 2" xfId="26851"/>
    <cellStyle name="Title 7 3 2 3" xfId="26852"/>
    <cellStyle name="Title 7 3 3" xfId="26853"/>
    <cellStyle name="Title 7 3 3 2" xfId="26854"/>
    <cellStyle name="Title 7 3 3 3" xfId="26855"/>
    <cellStyle name="Title 7 3 4" xfId="26856"/>
    <cellStyle name="Title 7 3 5" xfId="26857"/>
    <cellStyle name="Title 7 4" xfId="26858"/>
    <cellStyle name="Title 7 4 2" xfId="26859"/>
    <cellStyle name="Title 7 4 2 2" xfId="26860"/>
    <cellStyle name="Title 7 4 2 3" xfId="26861"/>
    <cellStyle name="Title 7 4 3" xfId="26862"/>
    <cellStyle name="Title 7 4 3 2" xfId="26863"/>
    <cellStyle name="Title 7 4 3 3" xfId="26864"/>
    <cellStyle name="Title 7 4 4" xfId="26865"/>
    <cellStyle name="Title 7 4 5" xfId="26866"/>
    <cellStyle name="Title 7 5" xfId="26867"/>
    <cellStyle name="Title 7 5 2" xfId="26868"/>
    <cellStyle name="Title 7 5 2 2" xfId="26869"/>
    <cellStyle name="Title 7 5 2 3" xfId="26870"/>
    <cellStyle name="Title 7 5 3" xfId="26871"/>
    <cellStyle name="Title 7 5 3 2" xfId="26872"/>
    <cellStyle name="Title 7 5 3 3" xfId="26873"/>
    <cellStyle name="Title 7 5 4" xfId="26874"/>
    <cellStyle name="Title 7 5 4 2" xfId="26875"/>
    <cellStyle name="Title 7 5 4 3" xfId="26876"/>
    <cellStyle name="Title 7 5 5" xfId="26877"/>
    <cellStyle name="Title 7 5 6" xfId="26878"/>
    <cellStyle name="Title 7 6" xfId="26879"/>
    <cellStyle name="Title 7 6 2" xfId="26880"/>
    <cellStyle name="Title 7 6 2 2" xfId="26881"/>
    <cellStyle name="Title 7 6 2 3" xfId="26882"/>
    <cellStyle name="Title 7 6 3" xfId="26883"/>
    <cellStyle name="Title 7 6 3 2" xfId="26884"/>
    <cellStyle name="Title 7 6 3 3" xfId="26885"/>
    <cellStyle name="Title 7 6 4" xfId="26886"/>
    <cellStyle name="Title 7 6 5" xfId="26887"/>
    <cellStyle name="Title 7 7" xfId="26888"/>
    <cellStyle name="Title 7 7 2" xfId="26889"/>
    <cellStyle name="Title 7 7 3" xfId="26890"/>
    <cellStyle name="Title 7 8" xfId="26891"/>
    <cellStyle name="Title 7 8 2" xfId="26892"/>
    <cellStyle name="Title 7 8 3" xfId="26893"/>
    <cellStyle name="Title 7 9" xfId="26894"/>
    <cellStyle name="Title 7 9 2" xfId="26895"/>
    <cellStyle name="Title 7 9 3" xfId="26896"/>
    <cellStyle name="Title 8" xfId="26897"/>
    <cellStyle name="Title 8 10" xfId="26898"/>
    <cellStyle name="Title 8 11" xfId="26899"/>
    <cellStyle name="Title 8 12" xfId="26900"/>
    <cellStyle name="Title 8 13" xfId="26901"/>
    <cellStyle name="Title 8 14" xfId="26902"/>
    <cellStyle name="Title 8 15" xfId="26903"/>
    <cellStyle name="Title 8 2" xfId="26904"/>
    <cellStyle name="Title 8 2 2" xfId="26905"/>
    <cellStyle name="Title 8 2 2 2" xfId="26906"/>
    <cellStyle name="Title 8 2 2 3" xfId="26907"/>
    <cellStyle name="Title 8 2 3" xfId="26908"/>
    <cellStyle name="Title 8 2 3 2" xfId="26909"/>
    <cellStyle name="Title 8 2 3 3" xfId="26910"/>
    <cellStyle name="Title 8 2 4" xfId="26911"/>
    <cellStyle name="Title 8 2 5" xfId="26912"/>
    <cellStyle name="Title 8 2 6" xfId="26913"/>
    <cellStyle name="Title 8 3" xfId="26914"/>
    <cellStyle name="Title 8 3 2" xfId="26915"/>
    <cellStyle name="Title 8 3 2 2" xfId="26916"/>
    <cellStyle name="Title 8 3 2 3" xfId="26917"/>
    <cellStyle name="Title 8 3 3" xfId="26918"/>
    <cellStyle name="Title 8 3 3 2" xfId="26919"/>
    <cellStyle name="Title 8 3 3 3" xfId="26920"/>
    <cellStyle name="Title 8 3 4" xfId="26921"/>
    <cellStyle name="Title 8 3 5" xfId="26922"/>
    <cellStyle name="Title 8 4" xfId="26923"/>
    <cellStyle name="Title 8 4 2" xfId="26924"/>
    <cellStyle name="Title 8 4 2 2" xfId="26925"/>
    <cellStyle name="Title 8 4 2 3" xfId="26926"/>
    <cellStyle name="Title 8 4 3" xfId="26927"/>
    <cellStyle name="Title 8 4 3 2" xfId="26928"/>
    <cellStyle name="Title 8 4 3 3" xfId="26929"/>
    <cellStyle name="Title 8 4 4" xfId="26930"/>
    <cellStyle name="Title 8 4 5" xfId="26931"/>
    <cellStyle name="Title 8 5" xfId="26932"/>
    <cellStyle name="Title 8 5 2" xfId="26933"/>
    <cellStyle name="Title 8 5 2 2" xfId="26934"/>
    <cellStyle name="Title 8 5 2 3" xfId="26935"/>
    <cellStyle name="Title 8 5 3" xfId="26936"/>
    <cellStyle name="Title 8 5 3 2" xfId="26937"/>
    <cellStyle name="Title 8 5 3 3" xfId="26938"/>
    <cellStyle name="Title 8 5 4" xfId="26939"/>
    <cellStyle name="Title 8 5 4 2" xfId="26940"/>
    <cellStyle name="Title 8 5 4 3" xfId="26941"/>
    <cellStyle name="Title 8 5 5" xfId="26942"/>
    <cellStyle name="Title 8 5 6" xfId="26943"/>
    <cellStyle name="Title 8 6" xfId="26944"/>
    <cellStyle name="Title 8 6 2" xfId="26945"/>
    <cellStyle name="Title 8 6 2 2" xfId="26946"/>
    <cellStyle name="Title 8 6 2 3" xfId="26947"/>
    <cellStyle name="Title 8 6 3" xfId="26948"/>
    <cellStyle name="Title 8 6 3 2" xfId="26949"/>
    <cellStyle name="Title 8 6 3 3" xfId="26950"/>
    <cellStyle name="Title 8 6 4" xfId="26951"/>
    <cellStyle name="Title 8 6 5" xfId="26952"/>
    <cellStyle name="Title 8 7" xfId="26953"/>
    <cellStyle name="Title 8 7 2" xfId="26954"/>
    <cellStyle name="Title 8 7 3" xfId="26955"/>
    <cellStyle name="Title 8 8" xfId="26956"/>
    <cellStyle name="Title 8 8 2" xfId="26957"/>
    <cellStyle name="Title 8 8 3" xfId="26958"/>
    <cellStyle name="Title 8 9" xfId="26959"/>
    <cellStyle name="Title 8 9 2" xfId="26960"/>
    <cellStyle name="Title 8 9 3" xfId="26961"/>
    <cellStyle name="Title 9" xfId="26962"/>
    <cellStyle name="Title 9 10" xfId="26963"/>
    <cellStyle name="Title 9 11" xfId="26964"/>
    <cellStyle name="Title 9 12" xfId="26965"/>
    <cellStyle name="Title 9 13" xfId="26966"/>
    <cellStyle name="Title 9 14" xfId="26967"/>
    <cellStyle name="Title 9 15" xfId="26968"/>
    <cellStyle name="Title 9 2" xfId="26969"/>
    <cellStyle name="Title 9 2 2" xfId="26970"/>
    <cellStyle name="Title 9 2 2 2" xfId="26971"/>
    <cellStyle name="Title 9 2 2 3" xfId="26972"/>
    <cellStyle name="Title 9 2 3" xfId="26973"/>
    <cellStyle name="Title 9 2 3 2" xfId="26974"/>
    <cellStyle name="Title 9 2 3 3" xfId="26975"/>
    <cellStyle name="Title 9 2 4" xfId="26976"/>
    <cellStyle name="Title 9 2 5" xfId="26977"/>
    <cellStyle name="Title 9 2 6" xfId="26978"/>
    <cellStyle name="Title 9 3" xfId="26979"/>
    <cellStyle name="Title 9 3 2" xfId="26980"/>
    <cellStyle name="Title 9 3 2 2" xfId="26981"/>
    <cellStyle name="Title 9 3 2 3" xfId="26982"/>
    <cellStyle name="Title 9 3 3" xfId="26983"/>
    <cellStyle name="Title 9 3 3 2" xfId="26984"/>
    <cellStyle name="Title 9 3 3 3" xfId="26985"/>
    <cellStyle name="Title 9 3 4" xfId="26986"/>
    <cellStyle name="Title 9 3 5" xfId="26987"/>
    <cellStyle name="Title 9 4" xfId="26988"/>
    <cellStyle name="Title 9 4 2" xfId="26989"/>
    <cellStyle name="Title 9 4 2 2" xfId="26990"/>
    <cellStyle name="Title 9 4 2 3" xfId="26991"/>
    <cellStyle name="Title 9 4 3" xfId="26992"/>
    <cellStyle name="Title 9 4 3 2" xfId="26993"/>
    <cellStyle name="Title 9 4 3 3" xfId="26994"/>
    <cellStyle name="Title 9 4 4" xfId="26995"/>
    <cellStyle name="Title 9 4 5" xfId="26996"/>
    <cellStyle name="Title 9 5" xfId="26997"/>
    <cellStyle name="Title 9 5 2" xfId="26998"/>
    <cellStyle name="Title 9 5 2 2" xfId="26999"/>
    <cellStyle name="Title 9 5 2 3" xfId="27000"/>
    <cellStyle name="Title 9 5 3" xfId="27001"/>
    <cellStyle name="Title 9 5 3 2" xfId="27002"/>
    <cellStyle name="Title 9 5 3 3" xfId="27003"/>
    <cellStyle name="Title 9 5 4" xfId="27004"/>
    <cellStyle name="Title 9 5 4 2" xfId="27005"/>
    <cellStyle name="Title 9 5 4 3" xfId="27006"/>
    <cellStyle name="Title 9 5 5" xfId="27007"/>
    <cellStyle name="Title 9 5 6" xfId="27008"/>
    <cellStyle name="Title 9 6" xfId="27009"/>
    <cellStyle name="Title 9 6 2" xfId="27010"/>
    <cellStyle name="Title 9 6 2 2" xfId="27011"/>
    <cellStyle name="Title 9 6 2 3" xfId="27012"/>
    <cellStyle name="Title 9 6 3" xfId="27013"/>
    <cellStyle name="Title 9 6 3 2" xfId="27014"/>
    <cellStyle name="Title 9 6 3 3" xfId="27015"/>
    <cellStyle name="Title 9 6 4" xfId="27016"/>
    <cellStyle name="Title 9 6 5" xfId="27017"/>
    <cellStyle name="Title 9 7" xfId="27018"/>
    <cellStyle name="Title 9 7 2" xfId="27019"/>
    <cellStyle name="Title 9 7 3" xfId="27020"/>
    <cellStyle name="Title 9 8" xfId="27021"/>
    <cellStyle name="Title 9 8 2" xfId="27022"/>
    <cellStyle name="Title 9 8 3" xfId="27023"/>
    <cellStyle name="Title 9 9" xfId="27024"/>
    <cellStyle name="Title 9 9 2" xfId="27025"/>
    <cellStyle name="Title 9 9 3" xfId="27026"/>
    <cellStyle name="Total 10" xfId="27027"/>
    <cellStyle name="Total 10 10" xfId="27028"/>
    <cellStyle name="Total 10 11" xfId="27029"/>
    <cellStyle name="Total 10 12" xfId="27030"/>
    <cellStyle name="Total 10 13" xfId="27031"/>
    <cellStyle name="Total 10 14" xfId="27032"/>
    <cellStyle name="Total 10 15" xfId="27033"/>
    <cellStyle name="Total 10 2" xfId="27034"/>
    <cellStyle name="Total 10 2 2" xfId="27035"/>
    <cellStyle name="Total 10 2 2 2" xfId="27036"/>
    <cellStyle name="Total 10 2 2 3" xfId="27037"/>
    <cellStyle name="Total 10 2 3" xfId="27038"/>
    <cellStyle name="Total 10 2 3 2" xfId="27039"/>
    <cellStyle name="Total 10 2 3 3" xfId="27040"/>
    <cellStyle name="Total 10 2 4" xfId="27041"/>
    <cellStyle name="Total 10 2 5" xfId="27042"/>
    <cellStyle name="Total 10 2 6" xfId="27043"/>
    <cellStyle name="Total 10 3" xfId="27044"/>
    <cellStyle name="Total 10 3 2" xfId="27045"/>
    <cellStyle name="Total 10 3 2 2" xfId="27046"/>
    <cellStyle name="Total 10 3 2 3" xfId="27047"/>
    <cellStyle name="Total 10 3 3" xfId="27048"/>
    <cellStyle name="Total 10 3 3 2" xfId="27049"/>
    <cellStyle name="Total 10 3 3 3" xfId="27050"/>
    <cellStyle name="Total 10 3 4" xfId="27051"/>
    <cellStyle name="Total 10 3 5" xfId="27052"/>
    <cellStyle name="Total 10 4" xfId="27053"/>
    <cellStyle name="Total 10 4 2" xfId="27054"/>
    <cellStyle name="Total 10 4 2 2" xfId="27055"/>
    <cellStyle name="Total 10 4 2 3" xfId="27056"/>
    <cellStyle name="Total 10 4 3" xfId="27057"/>
    <cellStyle name="Total 10 4 3 2" xfId="27058"/>
    <cellStyle name="Total 10 4 3 3" xfId="27059"/>
    <cellStyle name="Total 10 4 4" xfId="27060"/>
    <cellStyle name="Total 10 4 5" xfId="27061"/>
    <cellStyle name="Total 10 5" xfId="27062"/>
    <cellStyle name="Total 10 5 2" xfId="27063"/>
    <cellStyle name="Total 10 5 2 2" xfId="27064"/>
    <cellStyle name="Total 10 5 2 3" xfId="27065"/>
    <cellStyle name="Total 10 5 3" xfId="27066"/>
    <cellStyle name="Total 10 5 3 2" xfId="27067"/>
    <cellStyle name="Total 10 5 3 3" xfId="27068"/>
    <cellStyle name="Total 10 5 4" xfId="27069"/>
    <cellStyle name="Total 10 5 4 2" xfId="27070"/>
    <cellStyle name="Total 10 5 4 3" xfId="27071"/>
    <cellStyle name="Total 10 5 5" xfId="27072"/>
    <cellStyle name="Total 10 5 6" xfId="27073"/>
    <cellStyle name="Total 10 6" xfId="27074"/>
    <cellStyle name="Total 10 6 2" xfId="27075"/>
    <cellStyle name="Total 10 6 2 2" xfId="27076"/>
    <cellStyle name="Total 10 6 2 3" xfId="27077"/>
    <cellStyle name="Total 10 6 3" xfId="27078"/>
    <cellStyle name="Total 10 6 3 2" xfId="27079"/>
    <cellStyle name="Total 10 6 3 3" xfId="27080"/>
    <cellStyle name="Total 10 6 4" xfId="27081"/>
    <cellStyle name="Total 10 6 5" xfId="27082"/>
    <cellStyle name="Total 10 7" xfId="27083"/>
    <cellStyle name="Total 10 7 2" xfId="27084"/>
    <cellStyle name="Total 10 7 3" xfId="27085"/>
    <cellStyle name="Total 10 8" xfId="27086"/>
    <cellStyle name="Total 10 8 2" xfId="27087"/>
    <cellStyle name="Total 10 8 3" xfId="27088"/>
    <cellStyle name="Total 10 9" xfId="27089"/>
    <cellStyle name="Total 10 9 2" xfId="27090"/>
    <cellStyle name="Total 10 9 3" xfId="27091"/>
    <cellStyle name="Total 11" xfId="27092"/>
    <cellStyle name="Total 11 10" xfId="27093"/>
    <cellStyle name="Total 11 11" xfId="27094"/>
    <cellStyle name="Total 11 12" xfId="27095"/>
    <cellStyle name="Total 11 13" xfId="27096"/>
    <cellStyle name="Total 11 14" xfId="27097"/>
    <cellStyle name="Total 11 15" xfId="27098"/>
    <cellStyle name="Total 11 2" xfId="27099"/>
    <cellStyle name="Total 11 2 2" xfId="27100"/>
    <cellStyle name="Total 11 2 2 2" xfId="27101"/>
    <cellStyle name="Total 11 2 2 3" xfId="27102"/>
    <cellStyle name="Total 11 2 3" xfId="27103"/>
    <cellStyle name="Total 11 2 3 2" xfId="27104"/>
    <cellStyle name="Total 11 2 3 3" xfId="27105"/>
    <cellStyle name="Total 11 2 4" xfId="27106"/>
    <cellStyle name="Total 11 2 5" xfId="27107"/>
    <cellStyle name="Total 11 2 6" xfId="27108"/>
    <cellStyle name="Total 11 3" xfId="27109"/>
    <cellStyle name="Total 11 3 2" xfId="27110"/>
    <cellStyle name="Total 11 3 2 2" xfId="27111"/>
    <cellStyle name="Total 11 3 2 3" xfId="27112"/>
    <cellStyle name="Total 11 3 3" xfId="27113"/>
    <cellStyle name="Total 11 3 3 2" xfId="27114"/>
    <cellStyle name="Total 11 3 3 3" xfId="27115"/>
    <cellStyle name="Total 11 3 4" xfId="27116"/>
    <cellStyle name="Total 11 3 5" xfId="27117"/>
    <cellStyle name="Total 11 4" xfId="27118"/>
    <cellStyle name="Total 11 4 2" xfId="27119"/>
    <cellStyle name="Total 11 4 2 2" xfId="27120"/>
    <cellStyle name="Total 11 4 2 3" xfId="27121"/>
    <cellStyle name="Total 11 4 3" xfId="27122"/>
    <cellStyle name="Total 11 4 3 2" xfId="27123"/>
    <cellStyle name="Total 11 4 3 3" xfId="27124"/>
    <cellStyle name="Total 11 4 4" xfId="27125"/>
    <cellStyle name="Total 11 4 5" xfId="27126"/>
    <cellStyle name="Total 11 5" xfId="27127"/>
    <cellStyle name="Total 11 5 2" xfId="27128"/>
    <cellStyle name="Total 11 5 2 2" xfId="27129"/>
    <cellStyle name="Total 11 5 2 3" xfId="27130"/>
    <cellStyle name="Total 11 5 3" xfId="27131"/>
    <cellStyle name="Total 11 5 3 2" xfId="27132"/>
    <cellStyle name="Total 11 5 3 3" xfId="27133"/>
    <cellStyle name="Total 11 5 4" xfId="27134"/>
    <cellStyle name="Total 11 5 4 2" xfId="27135"/>
    <cellStyle name="Total 11 5 4 3" xfId="27136"/>
    <cellStyle name="Total 11 5 5" xfId="27137"/>
    <cellStyle name="Total 11 5 6" xfId="27138"/>
    <cellStyle name="Total 11 6" xfId="27139"/>
    <cellStyle name="Total 11 6 2" xfId="27140"/>
    <cellStyle name="Total 11 6 2 2" xfId="27141"/>
    <cellStyle name="Total 11 6 2 3" xfId="27142"/>
    <cellStyle name="Total 11 6 3" xfId="27143"/>
    <cellStyle name="Total 11 6 3 2" xfId="27144"/>
    <cellStyle name="Total 11 6 3 3" xfId="27145"/>
    <cellStyle name="Total 11 6 4" xfId="27146"/>
    <cellStyle name="Total 11 6 5" xfId="27147"/>
    <cellStyle name="Total 11 7" xfId="27148"/>
    <cellStyle name="Total 11 7 2" xfId="27149"/>
    <cellStyle name="Total 11 7 3" xfId="27150"/>
    <cellStyle name="Total 11 8" xfId="27151"/>
    <cellStyle name="Total 11 8 2" xfId="27152"/>
    <cellStyle name="Total 11 8 3" xfId="27153"/>
    <cellStyle name="Total 11 9" xfId="27154"/>
    <cellStyle name="Total 11 9 2" xfId="27155"/>
    <cellStyle name="Total 11 9 3" xfId="27156"/>
    <cellStyle name="Total 12" xfId="27157"/>
    <cellStyle name="Total 12 10" xfId="27158"/>
    <cellStyle name="Total 12 11" xfId="27159"/>
    <cellStyle name="Total 12 12" xfId="27160"/>
    <cellStyle name="Total 12 13" xfId="27161"/>
    <cellStyle name="Total 12 14" xfId="27162"/>
    <cellStyle name="Total 12 15" xfId="27163"/>
    <cellStyle name="Total 12 2" xfId="27164"/>
    <cellStyle name="Total 12 2 2" xfId="27165"/>
    <cellStyle name="Total 12 2 2 2" xfId="27166"/>
    <cellStyle name="Total 12 2 2 3" xfId="27167"/>
    <cellStyle name="Total 12 2 3" xfId="27168"/>
    <cellStyle name="Total 12 2 3 2" xfId="27169"/>
    <cellStyle name="Total 12 2 3 3" xfId="27170"/>
    <cellStyle name="Total 12 2 4" xfId="27171"/>
    <cellStyle name="Total 12 2 5" xfId="27172"/>
    <cellStyle name="Total 12 2 6" xfId="27173"/>
    <cellStyle name="Total 12 3" xfId="27174"/>
    <cellStyle name="Total 12 3 2" xfId="27175"/>
    <cellStyle name="Total 12 3 2 2" xfId="27176"/>
    <cellStyle name="Total 12 3 2 3" xfId="27177"/>
    <cellStyle name="Total 12 3 3" xfId="27178"/>
    <cellStyle name="Total 12 3 3 2" xfId="27179"/>
    <cellStyle name="Total 12 3 3 3" xfId="27180"/>
    <cellStyle name="Total 12 3 4" xfId="27181"/>
    <cellStyle name="Total 12 3 5" xfId="27182"/>
    <cellStyle name="Total 12 4" xfId="27183"/>
    <cellStyle name="Total 12 4 2" xfId="27184"/>
    <cellStyle name="Total 12 4 2 2" xfId="27185"/>
    <cellStyle name="Total 12 4 2 3" xfId="27186"/>
    <cellStyle name="Total 12 4 3" xfId="27187"/>
    <cellStyle name="Total 12 4 3 2" xfId="27188"/>
    <cellStyle name="Total 12 4 3 3" xfId="27189"/>
    <cellStyle name="Total 12 4 4" xfId="27190"/>
    <cellStyle name="Total 12 4 5" xfId="27191"/>
    <cellStyle name="Total 12 5" xfId="27192"/>
    <cellStyle name="Total 12 5 2" xfId="27193"/>
    <cellStyle name="Total 12 5 2 2" xfId="27194"/>
    <cellStyle name="Total 12 5 2 3" xfId="27195"/>
    <cellStyle name="Total 12 5 3" xfId="27196"/>
    <cellStyle name="Total 12 5 3 2" xfId="27197"/>
    <cellStyle name="Total 12 5 3 3" xfId="27198"/>
    <cellStyle name="Total 12 5 4" xfId="27199"/>
    <cellStyle name="Total 12 5 4 2" xfId="27200"/>
    <cellStyle name="Total 12 5 4 3" xfId="27201"/>
    <cellStyle name="Total 12 5 5" xfId="27202"/>
    <cellStyle name="Total 12 5 6" xfId="27203"/>
    <cellStyle name="Total 12 6" xfId="27204"/>
    <cellStyle name="Total 12 6 2" xfId="27205"/>
    <cellStyle name="Total 12 6 2 2" xfId="27206"/>
    <cellStyle name="Total 12 6 2 3" xfId="27207"/>
    <cellStyle name="Total 12 6 3" xfId="27208"/>
    <cellStyle name="Total 12 6 3 2" xfId="27209"/>
    <cellStyle name="Total 12 6 3 3" xfId="27210"/>
    <cellStyle name="Total 12 6 4" xfId="27211"/>
    <cellStyle name="Total 12 6 5" xfId="27212"/>
    <cellStyle name="Total 12 7" xfId="27213"/>
    <cellStyle name="Total 12 7 2" xfId="27214"/>
    <cellStyle name="Total 12 7 3" xfId="27215"/>
    <cellStyle name="Total 12 8" xfId="27216"/>
    <cellStyle name="Total 12 8 2" xfId="27217"/>
    <cellStyle name="Total 12 8 3" xfId="27218"/>
    <cellStyle name="Total 12 9" xfId="27219"/>
    <cellStyle name="Total 12 9 2" xfId="27220"/>
    <cellStyle name="Total 12 9 3" xfId="27221"/>
    <cellStyle name="Total 13" xfId="27222"/>
    <cellStyle name="Total 13 10" xfId="27223"/>
    <cellStyle name="Total 13 11" xfId="27224"/>
    <cellStyle name="Total 13 12" xfId="27225"/>
    <cellStyle name="Total 13 13" xfId="27226"/>
    <cellStyle name="Total 13 14" xfId="27227"/>
    <cellStyle name="Total 13 15" xfId="27228"/>
    <cellStyle name="Total 13 2" xfId="27229"/>
    <cellStyle name="Total 13 2 2" xfId="27230"/>
    <cellStyle name="Total 13 2 2 2" xfId="27231"/>
    <cellStyle name="Total 13 2 2 3" xfId="27232"/>
    <cellStyle name="Total 13 2 3" xfId="27233"/>
    <cellStyle name="Total 13 2 3 2" xfId="27234"/>
    <cellStyle name="Total 13 2 3 3" xfId="27235"/>
    <cellStyle name="Total 13 2 4" xfId="27236"/>
    <cellStyle name="Total 13 2 5" xfId="27237"/>
    <cellStyle name="Total 13 2 6" xfId="27238"/>
    <cellStyle name="Total 13 3" xfId="27239"/>
    <cellStyle name="Total 13 3 2" xfId="27240"/>
    <cellStyle name="Total 13 3 2 2" xfId="27241"/>
    <cellStyle name="Total 13 3 2 3" xfId="27242"/>
    <cellStyle name="Total 13 3 3" xfId="27243"/>
    <cellStyle name="Total 13 3 3 2" xfId="27244"/>
    <cellStyle name="Total 13 3 3 3" xfId="27245"/>
    <cellStyle name="Total 13 3 4" xfId="27246"/>
    <cellStyle name="Total 13 3 5" xfId="27247"/>
    <cellStyle name="Total 13 4" xfId="27248"/>
    <cellStyle name="Total 13 4 2" xfId="27249"/>
    <cellStyle name="Total 13 4 2 2" xfId="27250"/>
    <cellStyle name="Total 13 4 2 3" xfId="27251"/>
    <cellStyle name="Total 13 4 3" xfId="27252"/>
    <cellStyle name="Total 13 4 3 2" xfId="27253"/>
    <cellStyle name="Total 13 4 3 3" xfId="27254"/>
    <cellStyle name="Total 13 4 4" xfId="27255"/>
    <cellStyle name="Total 13 4 5" xfId="27256"/>
    <cellStyle name="Total 13 5" xfId="27257"/>
    <cellStyle name="Total 13 5 2" xfId="27258"/>
    <cellStyle name="Total 13 5 2 2" xfId="27259"/>
    <cellStyle name="Total 13 5 2 3" xfId="27260"/>
    <cellStyle name="Total 13 5 3" xfId="27261"/>
    <cellStyle name="Total 13 5 3 2" xfId="27262"/>
    <cellStyle name="Total 13 5 3 3" xfId="27263"/>
    <cellStyle name="Total 13 5 4" xfId="27264"/>
    <cellStyle name="Total 13 5 4 2" xfId="27265"/>
    <cellStyle name="Total 13 5 4 3" xfId="27266"/>
    <cellStyle name="Total 13 5 5" xfId="27267"/>
    <cellStyle name="Total 13 5 6" xfId="27268"/>
    <cellStyle name="Total 13 6" xfId="27269"/>
    <cellStyle name="Total 13 6 2" xfId="27270"/>
    <cellStyle name="Total 13 6 2 2" xfId="27271"/>
    <cellStyle name="Total 13 6 2 3" xfId="27272"/>
    <cellStyle name="Total 13 6 3" xfId="27273"/>
    <cellStyle name="Total 13 6 3 2" xfId="27274"/>
    <cellStyle name="Total 13 6 3 3" xfId="27275"/>
    <cellStyle name="Total 13 6 4" xfId="27276"/>
    <cellStyle name="Total 13 6 5" xfId="27277"/>
    <cellStyle name="Total 13 7" xfId="27278"/>
    <cellStyle name="Total 13 7 2" xfId="27279"/>
    <cellStyle name="Total 13 7 3" xfId="27280"/>
    <cellStyle name="Total 13 8" xfId="27281"/>
    <cellStyle name="Total 13 8 2" xfId="27282"/>
    <cellStyle name="Total 13 8 3" xfId="27283"/>
    <cellStyle name="Total 13 9" xfId="27284"/>
    <cellStyle name="Total 13 9 2" xfId="27285"/>
    <cellStyle name="Total 13 9 3" xfId="27286"/>
    <cellStyle name="Total 14" xfId="27287"/>
    <cellStyle name="Total 14 10" xfId="27288"/>
    <cellStyle name="Total 14 11" xfId="27289"/>
    <cellStyle name="Total 14 12" xfId="27290"/>
    <cellStyle name="Total 14 13" xfId="27291"/>
    <cellStyle name="Total 14 14" xfId="27292"/>
    <cellStyle name="Total 14 15" xfId="27293"/>
    <cellStyle name="Total 14 2" xfId="27294"/>
    <cellStyle name="Total 14 2 2" xfId="27295"/>
    <cellStyle name="Total 14 2 2 2" xfId="27296"/>
    <cellStyle name="Total 14 2 2 3" xfId="27297"/>
    <cellStyle name="Total 14 2 3" xfId="27298"/>
    <cellStyle name="Total 14 2 3 2" xfId="27299"/>
    <cellStyle name="Total 14 2 3 3" xfId="27300"/>
    <cellStyle name="Total 14 2 4" xfId="27301"/>
    <cellStyle name="Total 14 2 5" xfId="27302"/>
    <cellStyle name="Total 14 2 6" xfId="27303"/>
    <cellStyle name="Total 14 3" xfId="27304"/>
    <cellStyle name="Total 14 3 2" xfId="27305"/>
    <cellStyle name="Total 14 3 2 2" xfId="27306"/>
    <cellStyle name="Total 14 3 2 3" xfId="27307"/>
    <cellStyle name="Total 14 3 3" xfId="27308"/>
    <cellStyle name="Total 14 3 3 2" xfId="27309"/>
    <cellStyle name="Total 14 3 3 3" xfId="27310"/>
    <cellStyle name="Total 14 3 4" xfId="27311"/>
    <cellStyle name="Total 14 3 5" xfId="27312"/>
    <cellStyle name="Total 14 4" xfId="27313"/>
    <cellStyle name="Total 14 4 2" xfId="27314"/>
    <cellStyle name="Total 14 4 2 2" xfId="27315"/>
    <cellStyle name="Total 14 4 2 3" xfId="27316"/>
    <cellStyle name="Total 14 4 3" xfId="27317"/>
    <cellStyle name="Total 14 4 3 2" xfId="27318"/>
    <cellStyle name="Total 14 4 3 3" xfId="27319"/>
    <cellStyle name="Total 14 4 4" xfId="27320"/>
    <cellStyle name="Total 14 4 5" xfId="27321"/>
    <cellStyle name="Total 14 5" xfId="27322"/>
    <cellStyle name="Total 14 5 2" xfId="27323"/>
    <cellStyle name="Total 14 5 2 2" xfId="27324"/>
    <cellStyle name="Total 14 5 2 3" xfId="27325"/>
    <cellStyle name="Total 14 5 3" xfId="27326"/>
    <cellStyle name="Total 14 5 3 2" xfId="27327"/>
    <cellStyle name="Total 14 5 3 3" xfId="27328"/>
    <cellStyle name="Total 14 5 4" xfId="27329"/>
    <cellStyle name="Total 14 5 4 2" xfId="27330"/>
    <cellStyle name="Total 14 5 4 3" xfId="27331"/>
    <cellStyle name="Total 14 5 5" xfId="27332"/>
    <cellStyle name="Total 14 5 6" xfId="27333"/>
    <cellStyle name="Total 14 6" xfId="27334"/>
    <cellStyle name="Total 14 6 2" xfId="27335"/>
    <cellStyle name="Total 14 6 2 2" xfId="27336"/>
    <cellStyle name="Total 14 6 2 3" xfId="27337"/>
    <cellStyle name="Total 14 6 3" xfId="27338"/>
    <cellStyle name="Total 14 6 3 2" xfId="27339"/>
    <cellStyle name="Total 14 6 3 3" xfId="27340"/>
    <cellStyle name="Total 14 6 4" xfId="27341"/>
    <cellStyle name="Total 14 6 5" xfId="27342"/>
    <cellStyle name="Total 14 7" xfId="27343"/>
    <cellStyle name="Total 14 7 2" xfId="27344"/>
    <cellStyle name="Total 14 7 3" xfId="27345"/>
    <cellStyle name="Total 14 8" xfId="27346"/>
    <cellStyle name="Total 14 8 2" xfId="27347"/>
    <cellStyle name="Total 14 8 3" xfId="27348"/>
    <cellStyle name="Total 14 9" xfId="27349"/>
    <cellStyle name="Total 14 9 2" xfId="27350"/>
    <cellStyle name="Total 14 9 3" xfId="27351"/>
    <cellStyle name="Total 15" xfId="27352"/>
    <cellStyle name="Total 15 10" xfId="27353"/>
    <cellStyle name="Total 15 11" xfId="27354"/>
    <cellStyle name="Total 15 12" xfId="27355"/>
    <cellStyle name="Total 15 13" xfId="27356"/>
    <cellStyle name="Total 15 14" xfId="27357"/>
    <cellStyle name="Total 15 15" xfId="27358"/>
    <cellStyle name="Total 15 2" xfId="27359"/>
    <cellStyle name="Total 15 2 2" xfId="27360"/>
    <cellStyle name="Total 15 2 2 2" xfId="27361"/>
    <cellStyle name="Total 15 2 2 3" xfId="27362"/>
    <cellStyle name="Total 15 2 3" xfId="27363"/>
    <cellStyle name="Total 15 2 3 2" xfId="27364"/>
    <cellStyle name="Total 15 2 3 3" xfId="27365"/>
    <cellStyle name="Total 15 2 4" xfId="27366"/>
    <cellStyle name="Total 15 2 5" xfId="27367"/>
    <cellStyle name="Total 15 2 6" xfId="27368"/>
    <cellStyle name="Total 15 3" xfId="27369"/>
    <cellStyle name="Total 15 3 2" xfId="27370"/>
    <cellStyle name="Total 15 3 2 2" xfId="27371"/>
    <cellStyle name="Total 15 3 2 3" xfId="27372"/>
    <cellStyle name="Total 15 3 3" xfId="27373"/>
    <cellStyle name="Total 15 3 3 2" xfId="27374"/>
    <cellStyle name="Total 15 3 3 3" xfId="27375"/>
    <cellStyle name="Total 15 3 4" xfId="27376"/>
    <cellStyle name="Total 15 3 5" xfId="27377"/>
    <cellStyle name="Total 15 4" xfId="27378"/>
    <cellStyle name="Total 15 4 2" xfId="27379"/>
    <cellStyle name="Total 15 4 2 2" xfId="27380"/>
    <cellStyle name="Total 15 4 2 3" xfId="27381"/>
    <cellStyle name="Total 15 4 3" xfId="27382"/>
    <cellStyle name="Total 15 4 3 2" xfId="27383"/>
    <cellStyle name="Total 15 4 3 3" xfId="27384"/>
    <cellStyle name="Total 15 4 4" xfId="27385"/>
    <cellStyle name="Total 15 4 5" xfId="27386"/>
    <cellStyle name="Total 15 5" xfId="27387"/>
    <cellStyle name="Total 15 5 2" xfId="27388"/>
    <cellStyle name="Total 15 5 2 2" xfId="27389"/>
    <cellStyle name="Total 15 5 2 3" xfId="27390"/>
    <cellStyle name="Total 15 5 3" xfId="27391"/>
    <cellStyle name="Total 15 5 3 2" xfId="27392"/>
    <cellStyle name="Total 15 5 3 3" xfId="27393"/>
    <cellStyle name="Total 15 5 4" xfId="27394"/>
    <cellStyle name="Total 15 5 4 2" xfId="27395"/>
    <cellStyle name="Total 15 5 4 3" xfId="27396"/>
    <cellStyle name="Total 15 5 5" xfId="27397"/>
    <cellStyle name="Total 15 5 6" xfId="27398"/>
    <cellStyle name="Total 15 6" xfId="27399"/>
    <cellStyle name="Total 15 6 2" xfId="27400"/>
    <cellStyle name="Total 15 6 2 2" xfId="27401"/>
    <cellStyle name="Total 15 6 2 3" xfId="27402"/>
    <cellStyle name="Total 15 6 3" xfId="27403"/>
    <cellStyle name="Total 15 6 3 2" xfId="27404"/>
    <cellStyle name="Total 15 6 3 3" xfId="27405"/>
    <cellStyle name="Total 15 6 4" xfId="27406"/>
    <cellStyle name="Total 15 6 5" xfId="27407"/>
    <cellStyle name="Total 15 7" xfId="27408"/>
    <cellStyle name="Total 15 7 2" xfId="27409"/>
    <cellStyle name="Total 15 7 3" xfId="27410"/>
    <cellStyle name="Total 15 8" xfId="27411"/>
    <cellStyle name="Total 15 8 2" xfId="27412"/>
    <cellStyle name="Total 15 8 3" xfId="27413"/>
    <cellStyle name="Total 15 9" xfId="27414"/>
    <cellStyle name="Total 15 9 2" xfId="27415"/>
    <cellStyle name="Total 15 9 3" xfId="27416"/>
    <cellStyle name="Total 16" xfId="27417"/>
    <cellStyle name="Total 16 10" xfId="27418"/>
    <cellStyle name="Total 16 11" xfId="27419"/>
    <cellStyle name="Total 16 12" xfId="27420"/>
    <cellStyle name="Total 16 13" xfId="27421"/>
    <cellStyle name="Total 16 14" xfId="27422"/>
    <cellStyle name="Total 16 15" xfId="27423"/>
    <cellStyle name="Total 16 2" xfId="27424"/>
    <cellStyle name="Total 16 2 2" xfId="27425"/>
    <cellStyle name="Total 16 2 2 2" xfId="27426"/>
    <cellStyle name="Total 16 2 2 3" xfId="27427"/>
    <cellStyle name="Total 16 2 3" xfId="27428"/>
    <cellStyle name="Total 16 2 3 2" xfId="27429"/>
    <cellStyle name="Total 16 2 3 3" xfId="27430"/>
    <cellStyle name="Total 16 2 4" xfId="27431"/>
    <cellStyle name="Total 16 2 5" xfId="27432"/>
    <cellStyle name="Total 16 2 6" xfId="27433"/>
    <cellStyle name="Total 16 3" xfId="27434"/>
    <cellStyle name="Total 16 3 2" xfId="27435"/>
    <cellStyle name="Total 16 3 2 2" xfId="27436"/>
    <cellStyle name="Total 16 3 2 3" xfId="27437"/>
    <cellStyle name="Total 16 3 3" xfId="27438"/>
    <cellStyle name="Total 16 3 3 2" xfId="27439"/>
    <cellStyle name="Total 16 3 3 3" xfId="27440"/>
    <cellStyle name="Total 16 3 4" xfId="27441"/>
    <cellStyle name="Total 16 3 5" xfId="27442"/>
    <cellStyle name="Total 16 4" xfId="27443"/>
    <cellStyle name="Total 16 4 2" xfId="27444"/>
    <cellStyle name="Total 16 4 2 2" xfId="27445"/>
    <cellStyle name="Total 16 4 2 3" xfId="27446"/>
    <cellStyle name="Total 16 4 3" xfId="27447"/>
    <cellStyle name="Total 16 4 3 2" xfId="27448"/>
    <cellStyle name="Total 16 4 3 3" xfId="27449"/>
    <cellStyle name="Total 16 4 4" xfId="27450"/>
    <cellStyle name="Total 16 4 5" xfId="27451"/>
    <cellStyle name="Total 16 5" xfId="27452"/>
    <cellStyle name="Total 16 5 2" xfId="27453"/>
    <cellStyle name="Total 16 5 2 2" xfId="27454"/>
    <cellStyle name="Total 16 5 2 3" xfId="27455"/>
    <cellStyle name="Total 16 5 3" xfId="27456"/>
    <cellStyle name="Total 16 5 3 2" xfId="27457"/>
    <cellStyle name="Total 16 5 3 3" xfId="27458"/>
    <cellStyle name="Total 16 5 4" xfId="27459"/>
    <cellStyle name="Total 16 5 4 2" xfId="27460"/>
    <cellStyle name="Total 16 5 4 3" xfId="27461"/>
    <cellStyle name="Total 16 5 5" xfId="27462"/>
    <cellStyle name="Total 16 5 6" xfId="27463"/>
    <cellStyle name="Total 16 6" xfId="27464"/>
    <cellStyle name="Total 16 6 2" xfId="27465"/>
    <cellStyle name="Total 16 6 2 2" xfId="27466"/>
    <cellStyle name="Total 16 6 2 3" xfId="27467"/>
    <cellStyle name="Total 16 6 3" xfId="27468"/>
    <cellStyle name="Total 16 6 3 2" xfId="27469"/>
    <cellStyle name="Total 16 6 3 3" xfId="27470"/>
    <cellStyle name="Total 16 6 4" xfId="27471"/>
    <cellStyle name="Total 16 6 5" xfId="27472"/>
    <cellStyle name="Total 16 7" xfId="27473"/>
    <cellStyle name="Total 16 7 2" xfId="27474"/>
    <cellStyle name="Total 16 7 3" xfId="27475"/>
    <cellStyle name="Total 16 8" xfId="27476"/>
    <cellStyle name="Total 16 8 2" xfId="27477"/>
    <cellStyle name="Total 16 8 3" xfId="27478"/>
    <cellStyle name="Total 16 9" xfId="27479"/>
    <cellStyle name="Total 16 9 2" xfId="27480"/>
    <cellStyle name="Total 16 9 3" xfId="27481"/>
    <cellStyle name="Total 17" xfId="27482"/>
    <cellStyle name="Total 17 10" xfId="27483"/>
    <cellStyle name="Total 17 11" xfId="27484"/>
    <cellStyle name="Total 17 12" xfId="27485"/>
    <cellStyle name="Total 17 13" xfId="27486"/>
    <cellStyle name="Total 17 14" xfId="27487"/>
    <cellStyle name="Total 17 15" xfId="27488"/>
    <cellStyle name="Total 17 2" xfId="27489"/>
    <cellStyle name="Total 17 2 2" xfId="27490"/>
    <cellStyle name="Total 17 2 2 2" xfId="27491"/>
    <cellStyle name="Total 17 2 2 3" xfId="27492"/>
    <cellStyle name="Total 17 2 3" xfId="27493"/>
    <cellStyle name="Total 17 2 3 2" xfId="27494"/>
    <cellStyle name="Total 17 2 3 3" xfId="27495"/>
    <cellStyle name="Total 17 2 4" xfId="27496"/>
    <cellStyle name="Total 17 2 5" xfId="27497"/>
    <cellStyle name="Total 17 2 6" xfId="27498"/>
    <cellStyle name="Total 17 3" xfId="27499"/>
    <cellStyle name="Total 17 3 2" xfId="27500"/>
    <cellStyle name="Total 17 3 2 2" xfId="27501"/>
    <cellStyle name="Total 17 3 2 3" xfId="27502"/>
    <cellStyle name="Total 17 3 3" xfId="27503"/>
    <cellStyle name="Total 17 3 3 2" xfId="27504"/>
    <cellStyle name="Total 17 3 3 3" xfId="27505"/>
    <cellStyle name="Total 17 3 4" xfId="27506"/>
    <cellStyle name="Total 17 3 5" xfId="27507"/>
    <cellStyle name="Total 17 4" xfId="27508"/>
    <cellStyle name="Total 17 4 2" xfId="27509"/>
    <cellStyle name="Total 17 4 2 2" xfId="27510"/>
    <cellStyle name="Total 17 4 2 3" xfId="27511"/>
    <cellStyle name="Total 17 4 3" xfId="27512"/>
    <cellStyle name="Total 17 4 3 2" xfId="27513"/>
    <cellStyle name="Total 17 4 3 3" xfId="27514"/>
    <cellStyle name="Total 17 4 4" xfId="27515"/>
    <cellStyle name="Total 17 4 5" xfId="27516"/>
    <cellStyle name="Total 17 5" xfId="27517"/>
    <cellStyle name="Total 17 5 2" xfId="27518"/>
    <cellStyle name="Total 17 5 2 2" xfId="27519"/>
    <cellStyle name="Total 17 5 2 3" xfId="27520"/>
    <cellStyle name="Total 17 5 3" xfId="27521"/>
    <cellStyle name="Total 17 5 3 2" xfId="27522"/>
    <cellStyle name="Total 17 5 3 3" xfId="27523"/>
    <cellStyle name="Total 17 5 4" xfId="27524"/>
    <cellStyle name="Total 17 5 4 2" xfId="27525"/>
    <cellStyle name="Total 17 5 4 3" xfId="27526"/>
    <cellStyle name="Total 17 5 5" xfId="27527"/>
    <cellStyle name="Total 17 5 6" xfId="27528"/>
    <cellStyle name="Total 17 6" xfId="27529"/>
    <cellStyle name="Total 17 6 2" xfId="27530"/>
    <cellStyle name="Total 17 6 2 2" xfId="27531"/>
    <cellStyle name="Total 17 6 2 3" xfId="27532"/>
    <cellStyle name="Total 17 6 3" xfId="27533"/>
    <cellStyle name="Total 17 6 3 2" xfId="27534"/>
    <cellStyle name="Total 17 6 3 3" xfId="27535"/>
    <cellStyle name="Total 17 6 4" xfId="27536"/>
    <cellStyle name="Total 17 6 5" xfId="27537"/>
    <cellStyle name="Total 17 7" xfId="27538"/>
    <cellStyle name="Total 17 7 2" xfId="27539"/>
    <cellStyle name="Total 17 7 3" xfId="27540"/>
    <cellStyle name="Total 17 8" xfId="27541"/>
    <cellStyle name="Total 17 8 2" xfId="27542"/>
    <cellStyle name="Total 17 8 3" xfId="27543"/>
    <cellStyle name="Total 17 9" xfId="27544"/>
    <cellStyle name="Total 17 9 2" xfId="27545"/>
    <cellStyle name="Total 17 9 3" xfId="27546"/>
    <cellStyle name="Total 18" xfId="27547"/>
    <cellStyle name="Total 18 10" xfId="27548"/>
    <cellStyle name="Total 18 11" xfId="27549"/>
    <cellStyle name="Total 18 12" xfId="27550"/>
    <cellStyle name="Total 18 13" xfId="27551"/>
    <cellStyle name="Total 18 14" xfId="27552"/>
    <cellStyle name="Total 18 15" xfId="27553"/>
    <cellStyle name="Total 18 2" xfId="27554"/>
    <cellStyle name="Total 18 2 2" xfId="27555"/>
    <cellStyle name="Total 18 2 2 2" xfId="27556"/>
    <cellStyle name="Total 18 2 2 3" xfId="27557"/>
    <cellStyle name="Total 18 2 3" xfId="27558"/>
    <cellStyle name="Total 18 2 3 2" xfId="27559"/>
    <cellStyle name="Total 18 2 3 3" xfId="27560"/>
    <cellStyle name="Total 18 2 4" xfId="27561"/>
    <cellStyle name="Total 18 2 5" xfId="27562"/>
    <cellStyle name="Total 18 2 6" xfId="27563"/>
    <cellStyle name="Total 18 3" xfId="27564"/>
    <cellStyle name="Total 18 3 2" xfId="27565"/>
    <cellStyle name="Total 18 3 2 2" xfId="27566"/>
    <cellStyle name="Total 18 3 2 3" xfId="27567"/>
    <cellStyle name="Total 18 3 3" xfId="27568"/>
    <cellStyle name="Total 18 3 3 2" xfId="27569"/>
    <cellStyle name="Total 18 3 3 3" xfId="27570"/>
    <cellStyle name="Total 18 3 4" xfId="27571"/>
    <cellStyle name="Total 18 3 5" xfId="27572"/>
    <cellStyle name="Total 18 4" xfId="27573"/>
    <cellStyle name="Total 18 4 2" xfId="27574"/>
    <cellStyle name="Total 18 4 2 2" xfId="27575"/>
    <cellStyle name="Total 18 4 2 3" xfId="27576"/>
    <cellStyle name="Total 18 4 3" xfId="27577"/>
    <cellStyle name="Total 18 4 3 2" xfId="27578"/>
    <cellStyle name="Total 18 4 3 3" xfId="27579"/>
    <cellStyle name="Total 18 4 4" xfId="27580"/>
    <cellStyle name="Total 18 4 5" xfId="27581"/>
    <cellStyle name="Total 18 5" xfId="27582"/>
    <cellStyle name="Total 18 5 2" xfId="27583"/>
    <cellStyle name="Total 18 5 2 2" xfId="27584"/>
    <cellStyle name="Total 18 5 2 3" xfId="27585"/>
    <cellStyle name="Total 18 5 3" xfId="27586"/>
    <cellStyle name="Total 18 5 3 2" xfId="27587"/>
    <cellStyle name="Total 18 5 3 3" xfId="27588"/>
    <cellStyle name="Total 18 5 4" xfId="27589"/>
    <cellStyle name="Total 18 5 4 2" xfId="27590"/>
    <cellStyle name="Total 18 5 4 3" xfId="27591"/>
    <cellStyle name="Total 18 5 5" xfId="27592"/>
    <cellStyle name="Total 18 5 6" xfId="27593"/>
    <cellStyle name="Total 18 6" xfId="27594"/>
    <cellStyle name="Total 18 6 2" xfId="27595"/>
    <cellStyle name="Total 18 6 2 2" xfId="27596"/>
    <cellStyle name="Total 18 6 2 3" xfId="27597"/>
    <cellStyle name="Total 18 6 3" xfId="27598"/>
    <cellStyle name="Total 18 6 3 2" xfId="27599"/>
    <cellStyle name="Total 18 6 3 3" xfId="27600"/>
    <cellStyle name="Total 18 6 4" xfId="27601"/>
    <cellStyle name="Total 18 6 5" xfId="27602"/>
    <cellStyle name="Total 18 7" xfId="27603"/>
    <cellStyle name="Total 18 7 2" xfId="27604"/>
    <cellStyle name="Total 18 7 3" xfId="27605"/>
    <cellStyle name="Total 18 8" xfId="27606"/>
    <cellStyle name="Total 18 8 2" xfId="27607"/>
    <cellStyle name="Total 18 8 3" xfId="27608"/>
    <cellStyle name="Total 18 9" xfId="27609"/>
    <cellStyle name="Total 18 9 2" xfId="27610"/>
    <cellStyle name="Total 18 9 3" xfId="27611"/>
    <cellStyle name="Total 19" xfId="27612"/>
    <cellStyle name="Total 19 10" xfId="27613"/>
    <cellStyle name="Total 19 11" xfId="27614"/>
    <cellStyle name="Total 19 12" xfId="27615"/>
    <cellStyle name="Total 19 13" xfId="27616"/>
    <cellStyle name="Total 19 14" xfId="27617"/>
    <cellStyle name="Total 19 15" xfId="27618"/>
    <cellStyle name="Total 19 2" xfId="27619"/>
    <cellStyle name="Total 19 2 2" xfId="27620"/>
    <cellStyle name="Total 19 2 2 2" xfId="27621"/>
    <cellStyle name="Total 19 2 2 3" xfId="27622"/>
    <cellStyle name="Total 19 2 3" xfId="27623"/>
    <cellStyle name="Total 19 2 3 2" xfId="27624"/>
    <cellStyle name="Total 19 2 3 3" xfId="27625"/>
    <cellStyle name="Total 19 2 4" xfId="27626"/>
    <cellStyle name="Total 19 2 5" xfId="27627"/>
    <cellStyle name="Total 19 2 6" xfId="27628"/>
    <cellStyle name="Total 19 3" xfId="27629"/>
    <cellStyle name="Total 19 3 2" xfId="27630"/>
    <cellStyle name="Total 19 3 2 2" xfId="27631"/>
    <cellStyle name="Total 19 3 2 3" xfId="27632"/>
    <cellStyle name="Total 19 3 3" xfId="27633"/>
    <cellStyle name="Total 19 3 3 2" xfId="27634"/>
    <cellStyle name="Total 19 3 3 3" xfId="27635"/>
    <cellStyle name="Total 19 3 4" xfId="27636"/>
    <cellStyle name="Total 19 3 5" xfId="27637"/>
    <cellStyle name="Total 19 4" xfId="27638"/>
    <cellStyle name="Total 19 4 2" xfId="27639"/>
    <cellStyle name="Total 19 4 2 2" xfId="27640"/>
    <cellStyle name="Total 19 4 2 3" xfId="27641"/>
    <cellStyle name="Total 19 4 3" xfId="27642"/>
    <cellStyle name="Total 19 4 3 2" xfId="27643"/>
    <cellStyle name="Total 19 4 3 3" xfId="27644"/>
    <cellStyle name="Total 19 4 4" xfId="27645"/>
    <cellStyle name="Total 19 4 5" xfId="27646"/>
    <cellStyle name="Total 19 5" xfId="27647"/>
    <cellStyle name="Total 19 5 2" xfId="27648"/>
    <cellStyle name="Total 19 5 2 2" xfId="27649"/>
    <cellStyle name="Total 19 5 2 3" xfId="27650"/>
    <cellStyle name="Total 19 5 3" xfId="27651"/>
    <cellStyle name="Total 19 5 3 2" xfId="27652"/>
    <cellStyle name="Total 19 5 3 3" xfId="27653"/>
    <cellStyle name="Total 19 5 4" xfId="27654"/>
    <cellStyle name="Total 19 5 4 2" xfId="27655"/>
    <cellStyle name="Total 19 5 4 3" xfId="27656"/>
    <cellStyle name="Total 19 5 5" xfId="27657"/>
    <cellStyle name="Total 19 5 6" xfId="27658"/>
    <cellStyle name="Total 19 6" xfId="27659"/>
    <cellStyle name="Total 19 6 2" xfId="27660"/>
    <cellStyle name="Total 19 6 2 2" xfId="27661"/>
    <cellStyle name="Total 19 6 2 3" xfId="27662"/>
    <cellStyle name="Total 19 6 3" xfId="27663"/>
    <cellStyle name="Total 19 6 3 2" xfId="27664"/>
    <cellStyle name="Total 19 6 3 3" xfId="27665"/>
    <cellStyle name="Total 19 6 4" xfId="27666"/>
    <cellStyle name="Total 19 6 5" xfId="27667"/>
    <cellStyle name="Total 19 7" xfId="27668"/>
    <cellStyle name="Total 19 7 2" xfId="27669"/>
    <cellStyle name="Total 19 7 3" xfId="27670"/>
    <cellStyle name="Total 19 8" xfId="27671"/>
    <cellStyle name="Total 19 8 2" xfId="27672"/>
    <cellStyle name="Total 19 8 3" xfId="27673"/>
    <cellStyle name="Total 19 9" xfId="27674"/>
    <cellStyle name="Total 19 9 2" xfId="27675"/>
    <cellStyle name="Total 19 9 3" xfId="27676"/>
    <cellStyle name="Total 2" xfId="27677"/>
    <cellStyle name="Total 2 10" xfId="27678"/>
    <cellStyle name="Total 2 10 10" xfId="27679"/>
    <cellStyle name="Total 2 10 11" xfId="27680"/>
    <cellStyle name="Total 2 10 12" xfId="27681"/>
    <cellStyle name="Total 2 10 13" xfId="27682"/>
    <cellStyle name="Total 2 10 14" xfId="27683"/>
    <cellStyle name="Total 2 10 2" xfId="27684"/>
    <cellStyle name="Total 2 10 2 2" xfId="27685"/>
    <cellStyle name="Total 2 10 2 2 2" xfId="27686"/>
    <cellStyle name="Total 2 10 2 2 3" xfId="27687"/>
    <cellStyle name="Total 2 10 2 3" xfId="27688"/>
    <cellStyle name="Total 2 10 2 3 2" xfId="27689"/>
    <cellStyle name="Total 2 10 2 3 3" xfId="27690"/>
    <cellStyle name="Total 2 10 2 4" xfId="27691"/>
    <cellStyle name="Total 2 10 2 5" xfId="27692"/>
    <cellStyle name="Total 2 10 3" xfId="27693"/>
    <cellStyle name="Total 2 10 3 2" xfId="27694"/>
    <cellStyle name="Total 2 10 3 2 2" xfId="27695"/>
    <cellStyle name="Total 2 10 3 2 3" xfId="27696"/>
    <cellStyle name="Total 2 10 3 3" xfId="27697"/>
    <cellStyle name="Total 2 10 3 3 2" xfId="27698"/>
    <cellStyle name="Total 2 10 3 3 3" xfId="27699"/>
    <cellStyle name="Total 2 10 3 4" xfId="27700"/>
    <cellStyle name="Total 2 10 3 5" xfId="27701"/>
    <cellStyle name="Total 2 10 4" xfId="27702"/>
    <cellStyle name="Total 2 10 4 2" xfId="27703"/>
    <cellStyle name="Total 2 10 4 2 2" xfId="27704"/>
    <cellStyle name="Total 2 10 4 2 3" xfId="27705"/>
    <cellStyle name="Total 2 10 4 3" xfId="27706"/>
    <cellStyle name="Total 2 10 4 3 2" xfId="27707"/>
    <cellStyle name="Total 2 10 4 3 3" xfId="27708"/>
    <cellStyle name="Total 2 10 4 4" xfId="27709"/>
    <cellStyle name="Total 2 10 4 4 2" xfId="27710"/>
    <cellStyle name="Total 2 10 4 4 3" xfId="27711"/>
    <cellStyle name="Total 2 10 4 5" xfId="27712"/>
    <cellStyle name="Total 2 10 4 6" xfId="27713"/>
    <cellStyle name="Total 2 10 5" xfId="27714"/>
    <cellStyle name="Total 2 10 5 2" xfId="27715"/>
    <cellStyle name="Total 2 10 5 2 2" xfId="27716"/>
    <cellStyle name="Total 2 10 5 2 3" xfId="27717"/>
    <cellStyle name="Total 2 10 5 3" xfId="27718"/>
    <cellStyle name="Total 2 10 5 3 2" xfId="27719"/>
    <cellStyle name="Total 2 10 5 3 3" xfId="27720"/>
    <cellStyle name="Total 2 10 5 4" xfId="27721"/>
    <cellStyle name="Total 2 10 5 5" xfId="27722"/>
    <cellStyle name="Total 2 10 6" xfId="27723"/>
    <cellStyle name="Total 2 10 6 2" xfId="27724"/>
    <cellStyle name="Total 2 10 6 3" xfId="27725"/>
    <cellStyle name="Total 2 10 7" xfId="27726"/>
    <cellStyle name="Total 2 10 7 2" xfId="27727"/>
    <cellStyle name="Total 2 10 7 3" xfId="27728"/>
    <cellStyle name="Total 2 10 8" xfId="27729"/>
    <cellStyle name="Total 2 10 8 2" xfId="27730"/>
    <cellStyle name="Total 2 10 8 3" xfId="27731"/>
    <cellStyle name="Total 2 10 9" xfId="27732"/>
    <cellStyle name="Total 2 11" xfId="27733"/>
    <cellStyle name="Total 2 11 10" xfId="27734"/>
    <cellStyle name="Total 2 11 11" xfId="27735"/>
    <cellStyle name="Total 2 11 2" xfId="27736"/>
    <cellStyle name="Total 2 11 2 2" xfId="27737"/>
    <cellStyle name="Total 2 11 2 2 2" xfId="27738"/>
    <cellStyle name="Total 2 11 2 2 3" xfId="27739"/>
    <cellStyle name="Total 2 11 2 3" xfId="27740"/>
    <cellStyle name="Total 2 11 2 3 2" xfId="27741"/>
    <cellStyle name="Total 2 11 2 3 3" xfId="27742"/>
    <cellStyle name="Total 2 11 2 4" xfId="27743"/>
    <cellStyle name="Total 2 11 2 5" xfId="27744"/>
    <cellStyle name="Total 2 11 3" xfId="27745"/>
    <cellStyle name="Total 2 11 3 2" xfId="27746"/>
    <cellStyle name="Total 2 11 3 2 2" xfId="27747"/>
    <cellStyle name="Total 2 11 3 2 3" xfId="27748"/>
    <cellStyle name="Total 2 11 3 3" xfId="27749"/>
    <cellStyle name="Total 2 11 3 3 2" xfId="27750"/>
    <cellStyle name="Total 2 11 3 3 3" xfId="27751"/>
    <cellStyle name="Total 2 11 3 4" xfId="27752"/>
    <cellStyle name="Total 2 11 3 5" xfId="27753"/>
    <cellStyle name="Total 2 11 4" xfId="27754"/>
    <cellStyle name="Total 2 11 4 2" xfId="27755"/>
    <cellStyle name="Total 2 11 4 2 2" xfId="27756"/>
    <cellStyle name="Total 2 11 4 2 3" xfId="27757"/>
    <cellStyle name="Total 2 11 4 3" xfId="27758"/>
    <cellStyle name="Total 2 11 4 3 2" xfId="27759"/>
    <cellStyle name="Total 2 11 4 3 3" xfId="27760"/>
    <cellStyle name="Total 2 11 4 4" xfId="27761"/>
    <cellStyle name="Total 2 11 4 4 2" xfId="27762"/>
    <cellStyle name="Total 2 11 4 4 3" xfId="27763"/>
    <cellStyle name="Total 2 11 4 5" xfId="27764"/>
    <cellStyle name="Total 2 11 4 6" xfId="27765"/>
    <cellStyle name="Total 2 11 5" xfId="27766"/>
    <cellStyle name="Total 2 11 5 2" xfId="27767"/>
    <cellStyle name="Total 2 11 5 2 2" xfId="27768"/>
    <cellStyle name="Total 2 11 5 2 3" xfId="27769"/>
    <cellStyle name="Total 2 11 5 3" xfId="27770"/>
    <cellStyle name="Total 2 11 5 3 2" xfId="27771"/>
    <cellStyle name="Total 2 11 5 3 3" xfId="27772"/>
    <cellStyle name="Total 2 11 5 4" xfId="27773"/>
    <cellStyle name="Total 2 11 5 5" xfId="27774"/>
    <cellStyle name="Total 2 11 6" xfId="27775"/>
    <cellStyle name="Total 2 11 6 2" xfId="27776"/>
    <cellStyle name="Total 2 11 6 3" xfId="27777"/>
    <cellStyle name="Total 2 11 7" xfId="27778"/>
    <cellStyle name="Total 2 11 7 2" xfId="27779"/>
    <cellStyle name="Total 2 11 7 3" xfId="27780"/>
    <cellStyle name="Total 2 11 8" xfId="27781"/>
    <cellStyle name="Total 2 11 8 2" xfId="27782"/>
    <cellStyle name="Total 2 11 8 3" xfId="27783"/>
    <cellStyle name="Total 2 11 9" xfId="27784"/>
    <cellStyle name="Total 2 12" xfId="27785"/>
    <cellStyle name="Total 2 12 2" xfId="27786"/>
    <cellStyle name="Total 2 12 2 2" xfId="27787"/>
    <cellStyle name="Total 2 12 2 3" xfId="27788"/>
    <cellStyle name="Total 2 12 3" xfId="27789"/>
    <cellStyle name="Total 2 12 3 2" xfId="27790"/>
    <cellStyle name="Total 2 12 3 3" xfId="27791"/>
    <cellStyle name="Total 2 12 4" xfId="27792"/>
    <cellStyle name="Total 2 12 5" xfId="27793"/>
    <cellStyle name="Total 2 12 6" xfId="27794"/>
    <cellStyle name="Total 2 13" xfId="27795"/>
    <cellStyle name="Total 2 13 2" xfId="27796"/>
    <cellStyle name="Total 2 13 2 2" xfId="27797"/>
    <cellStyle name="Total 2 13 2 3" xfId="27798"/>
    <cellStyle name="Total 2 13 3" xfId="27799"/>
    <cellStyle name="Total 2 13 3 2" xfId="27800"/>
    <cellStyle name="Total 2 13 3 3" xfId="27801"/>
    <cellStyle name="Total 2 13 4" xfId="27802"/>
    <cellStyle name="Total 2 13 5" xfId="27803"/>
    <cellStyle name="Total 2 14" xfId="27804"/>
    <cellStyle name="Total 2 14 2" xfId="27805"/>
    <cellStyle name="Total 2 14 2 2" xfId="27806"/>
    <cellStyle name="Total 2 14 2 3" xfId="27807"/>
    <cellStyle name="Total 2 14 3" xfId="27808"/>
    <cellStyle name="Total 2 14 3 2" xfId="27809"/>
    <cellStyle name="Total 2 14 3 3" xfId="27810"/>
    <cellStyle name="Total 2 14 4" xfId="27811"/>
    <cellStyle name="Total 2 14 5" xfId="27812"/>
    <cellStyle name="Total 2 15" xfId="27813"/>
    <cellStyle name="Total 2 15 2" xfId="27814"/>
    <cellStyle name="Total 2 15 2 2" xfId="27815"/>
    <cellStyle name="Total 2 15 2 3" xfId="27816"/>
    <cellStyle name="Total 2 15 3" xfId="27817"/>
    <cellStyle name="Total 2 15 3 2" xfId="27818"/>
    <cellStyle name="Total 2 15 3 3" xfId="27819"/>
    <cellStyle name="Total 2 15 4" xfId="27820"/>
    <cellStyle name="Total 2 15 4 2" xfId="27821"/>
    <cellStyle name="Total 2 15 4 3" xfId="27822"/>
    <cellStyle name="Total 2 15 5" xfId="27823"/>
    <cellStyle name="Total 2 15 6" xfId="27824"/>
    <cellStyle name="Total 2 16" xfId="27825"/>
    <cellStyle name="Total 2 16 2" xfId="27826"/>
    <cellStyle name="Total 2 16 2 2" xfId="27827"/>
    <cellStyle name="Total 2 16 2 3" xfId="27828"/>
    <cellStyle name="Total 2 16 3" xfId="27829"/>
    <cellStyle name="Total 2 16 3 2" xfId="27830"/>
    <cellStyle name="Total 2 16 3 3" xfId="27831"/>
    <cellStyle name="Total 2 16 4" xfId="27832"/>
    <cellStyle name="Total 2 16 5" xfId="27833"/>
    <cellStyle name="Total 2 17" xfId="27834"/>
    <cellStyle name="Total 2 17 2" xfId="27835"/>
    <cellStyle name="Total 2 17 3" xfId="27836"/>
    <cellStyle name="Total 2 18" xfId="27837"/>
    <cellStyle name="Total 2 18 2" xfId="27838"/>
    <cellStyle name="Total 2 18 3" xfId="27839"/>
    <cellStyle name="Total 2 19" xfId="27840"/>
    <cellStyle name="Total 2 19 2" xfId="27841"/>
    <cellStyle name="Total 2 19 3" xfId="27842"/>
    <cellStyle name="Total 2 2" xfId="27843"/>
    <cellStyle name="Total 2 2 10" xfId="27844"/>
    <cellStyle name="Total 2 2 11" xfId="27845"/>
    <cellStyle name="Total 2 2 12" xfId="27846"/>
    <cellStyle name="Total 2 2 13" xfId="27847"/>
    <cellStyle name="Total 2 2 14" xfId="27848"/>
    <cellStyle name="Total 2 2 2" xfId="27849"/>
    <cellStyle name="Total 2 2 2 2" xfId="27850"/>
    <cellStyle name="Total 2 2 2 2 2" xfId="27851"/>
    <cellStyle name="Total 2 2 2 2 3" xfId="27852"/>
    <cellStyle name="Total 2 2 2 3" xfId="27853"/>
    <cellStyle name="Total 2 2 2 3 2" xfId="27854"/>
    <cellStyle name="Total 2 2 2 3 3" xfId="27855"/>
    <cellStyle name="Total 2 2 2 4" xfId="27856"/>
    <cellStyle name="Total 2 2 2 5" xfId="27857"/>
    <cellStyle name="Total 2 2 3" xfId="27858"/>
    <cellStyle name="Total 2 2 3 2" xfId="27859"/>
    <cellStyle name="Total 2 2 3 2 2" xfId="27860"/>
    <cellStyle name="Total 2 2 3 2 3" xfId="27861"/>
    <cellStyle name="Total 2 2 3 3" xfId="27862"/>
    <cellStyle name="Total 2 2 3 3 2" xfId="27863"/>
    <cellStyle name="Total 2 2 3 3 3" xfId="27864"/>
    <cellStyle name="Total 2 2 3 4" xfId="27865"/>
    <cellStyle name="Total 2 2 3 5" xfId="27866"/>
    <cellStyle name="Total 2 2 4" xfId="27867"/>
    <cellStyle name="Total 2 2 4 2" xfId="27868"/>
    <cellStyle name="Total 2 2 4 2 2" xfId="27869"/>
    <cellStyle name="Total 2 2 4 2 3" xfId="27870"/>
    <cellStyle name="Total 2 2 4 3" xfId="27871"/>
    <cellStyle name="Total 2 2 4 3 2" xfId="27872"/>
    <cellStyle name="Total 2 2 4 3 3" xfId="27873"/>
    <cellStyle name="Total 2 2 4 4" xfId="27874"/>
    <cellStyle name="Total 2 2 4 4 2" xfId="27875"/>
    <cellStyle name="Total 2 2 4 4 3" xfId="27876"/>
    <cellStyle name="Total 2 2 4 5" xfId="27877"/>
    <cellStyle name="Total 2 2 4 6" xfId="27878"/>
    <cellStyle name="Total 2 2 5" xfId="27879"/>
    <cellStyle name="Total 2 2 5 2" xfId="27880"/>
    <cellStyle name="Total 2 2 5 2 2" xfId="27881"/>
    <cellStyle name="Total 2 2 5 2 3" xfId="27882"/>
    <cellStyle name="Total 2 2 5 3" xfId="27883"/>
    <cellStyle name="Total 2 2 5 3 2" xfId="27884"/>
    <cellStyle name="Total 2 2 5 3 3" xfId="27885"/>
    <cellStyle name="Total 2 2 5 4" xfId="27886"/>
    <cellStyle name="Total 2 2 5 5" xfId="27887"/>
    <cellStyle name="Total 2 2 6" xfId="27888"/>
    <cellStyle name="Total 2 2 6 2" xfId="27889"/>
    <cellStyle name="Total 2 2 6 3" xfId="27890"/>
    <cellStyle name="Total 2 2 7" xfId="27891"/>
    <cellStyle name="Total 2 2 7 2" xfId="27892"/>
    <cellStyle name="Total 2 2 7 3" xfId="27893"/>
    <cellStyle name="Total 2 2 8" xfId="27894"/>
    <cellStyle name="Total 2 2 8 2" xfId="27895"/>
    <cellStyle name="Total 2 2 8 3" xfId="27896"/>
    <cellStyle name="Total 2 2 9" xfId="27897"/>
    <cellStyle name="Total 2 20" xfId="27898"/>
    <cellStyle name="Total 2 21" xfId="27899"/>
    <cellStyle name="Total 2 22" xfId="27900"/>
    <cellStyle name="Total 2 23" xfId="27901"/>
    <cellStyle name="Total 2 24" xfId="27902"/>
    <cellStyle name="Total 2 25" xfId="27903"/>
    <cellStyle name="Total 2 3" xfId="27904"/>
    <cellStyle name="Total 2 3 10" xfId="27905"/>
    <cellStyle name="Total 2 3 11" xfId="27906"/>
    <cellStyle name="Total 2 3 12" xfId="27907"/>
    <cellStyle name="Total 2 3 13" xfId="27908"/>
    <cellStyle name="Total 2 3 14" xfId="27909"/>
    <cellStyle name="Total 2 3 2" xfId="27910"/>
    <cellStyle name="Total 2 3 2 2" xfId="27911"/>
    <cellStyle name="Total 2 3 2 2 2" xfId="27912"/>
    <cellStyle name="Total 2 3 2 2 3" xfId="27913"/>
    <cellStyle name="Total 2 3 2 3" xfId="27914"/>
    <cellStyle name="Total 2 3 2 3 2" xfId="27915"/>
    <cellStyle name="Total 2 3 2 3 3" xfId="27916"/>
    <cellStyle name="Total 2 3 2 4" xfId="27917"/>
    <cellStyle name="Total 2 3 2 5" xfId="27918"/>
    <cellStyle name="Total 2 3 3" xfId="27919"/>
    <cellStyle name="Total 2 3 3 2" xfId="27920"/>
    <cellStyle name="Total 2 3 3 2 2" xfId="27921"/>
    <cellStyle name="Total 2 3 3 2 3" xfId="27922"/>
    <cellStyle name="Total 2 3 3 3" xfId="27923"/>
    <cellStyle name="Total 2 3 3 3 2" xfId="27924"/>
    <cellStyle name="Total 2 3 3 3 3" xfId="27925"/>
    <cellStyle name="Total 2 3 3 4" xfId="27926"/>
    <cellStyle name="Total 2 3 3 5" xfId="27927"/>
    <cellStyle name="Total 2 3 4" xfId="27928"/>
    <cellStyle name="Total 2 3 4 2" xfId="27929"/>
    <cellStyle name="Total 2 3 4 2 2" xfId="27930"/>
    <cellStyle name="Total 2 3 4 2 3" xfId="27931"/>
    <cellStyle name="Total 2 3 4 3" xfId="27932"/>
    <cellStyle name="Total 2 3 4 3 2" xfId="27933"/>
    <cellStyle name="Total 2 3 4 3 3" xfId="27934"/>
    <cellStyle name="Total 2 3 4 4" xfId="27935"/>
    <cellStyle name="Total 2 3 4 4 2" xfId="27936"/>
    <cellStyle name="Total 2 3 4 4 3" xfId="27937"/>
    <cellStyle name="Total 2 3 4 5" xfId="27938"/>
    <cellStyle name="Total 2 3 4 6" xfId="27939"/>
    <cellStyle name="Total 2 3 5" xfId="27940"/>
    <cellStyle name="Total 2 3 5 2" xfId="27941"/>
    <cellStyle name="Total 2 3 5 2 2" xfId="27942"/>
    <cellStyle name="Total 2 3 5 2 3" xfId="27943"/>
    <cellStyle name="Total 2 3 5 3" xfId="27944"/>
    <cellStyle name="Total 2 3 5 3 2" xfId="27945"/>
    <cellStyle name="Total 2 3 5 3 3" xfId="27946"/>
    <cellStyle name="Total 2 3 5 4" xfId="27947"/>
    <cellStyle name="Total 2 3 5 5" xfId="27948"/>
    <cellStyle name="Total 2 3 6" xfId="27949"/>
    <cellStyle name="Total 2 3 6 2" xfId="27950"/>
    <cellStyle name="Total 2 3 6 3" xfId="27951"/>
    <cellStyle name="Total 2 3 7" xfId="27952"/>
    <cellStyle name="Total 2 3 7 2" xfId="27953"/>
    <cellStyle name="Total 2 3 7 3" xfId="27954"/>
    <cellStyle name="Total 2 3 8" xfId="27955"/>
    <cellStyle name="Total 2 3 8 2" xfId="27956"/>
    <cellStyle name="Total 2 3 8 3" xfId="27957"/>
    <cellStyle name="Total 2 3 9" xfId="27958"/>
    <cellStyle name="Total 2 4" xfId="27959"/>
    <cellStyle name="Total 2 4 10" xfId="27960"/>
    <cellStyle name="Total 2 4 11" xfId="27961"/>
    <cellStyle name="Total 2 4 12" xfId="27962"/>
    <cellStyle name="Total 2 4 13" xfId="27963"/>
    <cellStyle name="Total 2 4 14" xfId="27964"/>
    <cellStyle name="Total 2 4 2" xfId="27965"/>
    <cellStyle name="Total 2 4 2 2" xfId="27966"/>
    <cellStyle name="Total 2 4 2 2 2" xfId="27967"/>
    <cellStyle name="Total 2 4 2 2 3" xfId="27968"/>
    <cellStyle name="Total 2 4 2 3" xfId="27969"/>
    <cellStyle name="Total 2 4 2 3 2" xfId="27970"/>
    <cellStyle name="Total 2 4 2 3 3" xfId="27971"/>
    <cellStyle name="Total 2 4 2 4" xfId="27972"/>
    <cellStyle name="Total 2 4 2 5" xfId="27973"/>
    <cellStyle name="Total 2 4 3" xfId="27974"/>
    <cellStyle name="Total 2 4 3 2" xfId="27975"/>
    <cellStyle name="Total 2 4 3 2 2" xfId="27976"/>
    <cellStyle name="Total 2 4 3 2 3" xfId="27977"/>
    <cellStyle name="Total 2 4 3 3" xfId="27978"/>
    <cellStyle name="Total 2 4 3 3 2" xfId="27979"/>
    <cellStyle name="Total 2 4 3 3 3" xfId="27980"/>
    <cellStyle name="Total 2 4 3 4" xfId="27981"/>
    <cellStyle name="Total 2 4 3 5" xfId="27982"/>
    <cellStyle name="Total 2 4 4" xfId="27983"/>
    <cellStyle name="Total 2 4 4 2" xfId="27984"/>
    <cellStyle name="Total 2 4 4 2 2" xfId="27985"/>
    <cellStyle name="Total 2 4 4 2 3" xfId="27986"/>
    <cellStyle name="Total 2 4 4 3" xfId="27987"/>
    <cellStyle name="Total 2 4 4 3 2" xfId="27988"/>
    <cellStyle name="Total 2 4 4 3 3" xfId="27989"/>
    <cellStyle name="Total 2 4 4 4" xfId="27990"/>
    <cellStyle name="Total 2 4 4 4 2" xfId="27991"/>
    <cellStyle name="Total 2 4 4 4 3" xfId="27992"/>
    <cellStyle name="Total 2 4 4 5" xfId="27993"/>
    <cellStyle name="Total 2 4 4 6" xfId="27994"/>
    <cellStyle name="Total 2 4 5" xfId="27995"/>
    <cellStyle name="Total 2 4 5 2" xfId="27996"/>
    <cellStyle name="Total 2 4 5 2 2" xfId="27997"/>
    <cellStyle name="Total 2 4 5 2 3" xfId="27998"/>
    <cellStyle name="Total 2 4 5 3" xfId="27999"/>
    <cellStyle name="Total 2 4 5 3 2" xfId="28000"/>
    <cellStyle name="Total 2 4 5 3 3" xfId="28001"/>
    <cellStyle name="Total 2 4 5 4" xfId="28002"/>
    <cellStyle name="Total 2 4 5 5" xfId="28003"/>
    <cellStyle name="Total 2 4 6" xfId="28004"/>
    <cellStyle name="Total 2 4 6 2" xfId="28005"/>
    <cellStyle name="Total 2 4 6 3" xfId="28006"/>
    <cellStyle name="Total 2 4 7" xfId="28007"/>
    <cellStyle name="Total 2 4 7 2" xfId="28008"/>
    <cellStyle name="Total 2 4 7 3" xfId="28009"/>
    <cellStyle name="Total 2 4 8" xfId="28010"/>
    <cellStyle name="Total 2 4 8 2" xfId="28011"/>
    <cellStyle name="Total 2 4 8 3" xfId="28012"/>
    <cellStyle name="Total 2 4 9" xfId="28013"/>
    <cellStyle name="Total 2 5" xfId="28014"/>
    <cellStyle name="Total 2 5 10" xfId="28015"/>
    <cellStyle name="Total 2 5 11" xfId="28016"/>
    <cellStyle name="Total 2 5 12" xfId="28017"/>
    <cellStyle name="Total 2 5 13" xfId="28018"/>
    <cellStyle name="Total 2 5 14" xfId="28019"/>
    <cellStyle name="Total 2 5 2" xfId="28020"/>
    <cellStyle name="Total 2 5 2 2" xfId="28021"/>
    <cellStyle name="Total 2 5 2 2 2" xfId="28022"/>
    <cellStyle name="Total 2 5 2 2 3" xfId="28023"/>
    <cellStyle name="Total 2 5 2 3" xfId="28024"/>
    <cellStyle name="Total 2 5 2 3 2" xfId="28025"/>
    <cellStyle name="Total 2 5 2 3 3" xfId="28026"/>
    <cellStyle name="Total 2 5 2 4" xfId="28027"/>
    <cellStyle name="Total 2 5 2 5" xfId="28028"/>
    <cellStyle name="Total 2 5 3" xfId="28029"/>
    <cellStyle name="Total 2 5 3 2" xfId="28030"/>
    <cellStyle name="Total 2 5 3 2 2" xfId="28031"/>
    <cellStyle name="Total 2 5 3 2 3" xfId="28032"/>
    <cellStyle name="Total 2 5 3 3" xfId="28033"/>
    <cellStyle name="Total 2 5 3 3 2" xfId="28034"/>
    <cellStyle name="Total 2 5 3 3 3" xfId="28035"/>
    <cellStyle name="Total 2 5 3 4" xfId="28036"/>
    <cellStyle name="Total 2 5 3 5" xfId="28037"/>
    <cellStyle name="Total 2 5 4" xfId="28038"/>
    <cellStyle name="Total 2 5 4 2" xfId="28039"/>
    <cellStyle name="Total 2 5 4 2 2" xfId="28040"/>
    <cellStyle name="Total 2 5 4 2 3" xfId="28041"/>
    <cellStyle name="Total 2 5 4 3" xfId="28042"/>
    <cellStyle name="Total 2 5 4 3 2" xfId="28043"/>
    <cellStyle name="Total 2 5 4 3 3" xfId="28044"/>
    <cellStyle name="Total 2 5 4 4" xfId="28045"/>
    <cellStyle name="Total 2 5 4 4 2" xfId="28046"/>
    <cellStyle name="Total 2 5 4 4 3" xfId="28047"/>
    <cellStyle name="Total 2 5 4 5" xfId="28048"/>
    <cellStyle name="Total 2 5 4 6" xfId="28049"/>
    <cellStyle name="Total 2 5 5" xfId="28050"/>
    <cellStyle name="Total 2 5 5 2" xfId="28051"/>
    <cellStyle name="Total 2 5 5 2 2" xfId="28052"/>
    <cellStyle name="Total 2 5 5 2 3" xfId="28053"/>
    <cellStyle name="Total 2 5 5 3" xfId="28054"/>
    <cellStyle name="Total 2 5 5 3 2" xfId="28055"/>
    <cellStyle name="Total 2 5 5 3 3" xfId="28056"/>
    <cellStyle name="Total 2 5 5 4" xfId="28057"/>
    <cellStyle name="Total 2 5 5 5" xfId="28058"/>
    <cellStyle name="Total 2 5 6" xfId="28059"/>
    <cellStyle name="Total 2 5 6 2" xfId="28060"/>
    <cellStyle name="Total 2 5 6 3" xfId="28061"/>
    <cellStyle name="Total 2 5 7" xfId="28062"/>
    <cellStyle name="Total 2 5 7 2" xfId="28063"/>
    <cellStyle name="Total 2 5 7 3" xfId="28064"/>
    <cellStyle name="Total 2 5 8" xfId="28065"/>
    <cellStyle name="Total 2 5 8 2" xfId="28066"/>
    <cellStyle name="Total 2 5 8 3" xfId="28067"/>
    <cellStyle name="Total 2 5 9" xfId="28068"/>
    <cellStyle name="Total 2 6" xfId="28069"/>
    <cellStyle name="Total 2 6 10" xfId="28070"/>
    <cellStyle name="Total 2 6 11" xfId="28071"/>
    <cellStyle name="Total 2 6 12" xfId="28072"/>
    <cellStyle name="Total 2 6 13" xfId="28073"/>
    <cellStyle name="Total 2 6 14" xfId="28074"/>
    <cellStyle name="Total 2 6 2" xfId="28075"/>
    <cellStyle name="Total 2 6 2 2" xfId="28076"/>
    <cellStyle name="Total 2 6 2 2 2" xfId="28077"/>
    <cellStyle name="Total 2 6 2 2 3" xfId="28078"/>
    <cellStyle name="Total 2 6 2 3" xfId="28079"/>
    <cellStyle name="Total 2 6 2 3 2" xfId="28080"/>
    <cellStyle name="Total 2 6 2 3 3" xfId="28081"/>
    <cellStyle name="Total 2 6 2 4" xfId="28082"/>
    <cellStyle name="Total 2 6 2 5" xfId="28083"/>
    <cellStyle name="Total 2 6 3" xfId="28084"/>
    <cellStyle name="Total 2 6 3 2" xfId="28085"/>
    <cellStyle name="Total 2 6 3 2 2" xfId="28086"/>
    <cellStyle name="Total 2 6 3 2 3" xfId="28087"/>
    <cellStyle name="Total 2 6 3 3" xfId="28088"/>
    <cellStyle name="Total 2 6 3 3 2" xfId="28089"/>
    <cellStyle name="Total 2 6 3 3 3" xfId="28090"/>
    <cellStyle name="Total 2 6 3 4" xfId="28091"/>
    <cellStyle name="Total 2 6 3 5" xfId="28092"/>
    <cellStyle name="Total 2 6 4" xfId="28093"/>
    <cellStyle name="Total 2 6 4 2" xfId="28094"/>
    <cellStyle name="Total 2 6 4 2 2" xfId="28095"/>
    <cellStyle name="Total 2 6 4 2 3" xfId="28096"/>
    <cellStyle name="Total 2 6 4 3" xfId="28097"/>
    <cellStyle name="Total 2 6 4 3 2" xfId="28098"/>
    <cellStyle name="Total 2 6 4 3 3" xfId="28099"/>
    <cellStyle name="Total 2 6 4 4" xfId="28100"/>
    <cellStyle name="Total 2 6 4 4 2" xfId="28101"/>
    <cellStyle name="Total 2 6 4 4 3" xfId="28102"/>
    <cellStyle name="Total 2 6 4 5" xfId="28103"/>
    <cellStyle name="Total 2 6 4 6" xfId="28104"/>
    <cellStyle name="Total 2 6 5" xfId="28105"/>
    <cellStyle name="Total 2 6 5 2" xfId="28106"/>
    <cellStyle name="Total 2 6 5 2 2" xfId="28107"/>
    <cellStyle name="Total 2 6 5 2 3" xfId="28108"/>
    <cellStyle name="Total 2 6 5 3" xfId="28109"/>
    <cellStyle name="Total 2 6 5 3 2" xfId="28110"/>
    <cellStyle name="Total 2 6 5 3 3" xfId="28111"/>
    <cellStyle name="Total 2 6 5 4" xfId="28112"/>
    <cellStyle name="Total 2 6 5 5" xfId="28113"/>
    <cellStyle name="Total 2 6 6" xfId="28114"/>
    <cellStyle name="Total 2 6 6 2" xfId="28115"/>
    <cellStyle name="Total 2 6 6 3" xfId="28116"/>
    <cellStyle name="Total 2 6 7" xfId="28117"/>
    <cellStyle name="Total 2 6 7 2" xfId="28118"/>
    <cellStyle name="Total 2 6 7 3" xfId="28119"/>
    <cellStyle name="Total 2 6 8" xfId="28120"/>
    <cellStyle name="Total 2 6 8 2" xfId="28121"/>
    <cellStyle name="Total 2 6 8 3" xfId="28122"/>
    <cellStyle name="Total 2 6 9" xfId="28123"/>
    <cellStyle name="Total 2 7" xfId="28124"/>
    <cellStyle name="Total 2 7 10" xfId="28125"/>
    <cellStyle name="Total 2 7 11" xfId="28126"/>
    <cellStyle name="Total 2 7 12" xfId="28127"/>
    <cellStyle name="Total 2 7 13" xfId="28128"/>
    <cellStyle name="Total 2 7 14" xfId="28129"/>
    <cellStyle name="Total 2 7 2" xfId="28130"/>
    <cellStyle name="Total 2 7 2 2" xfId="28131"/>
    <cellStyle name="Total 2 7 2 2 2" xfId="28132"/>
    <cellStyle name="Total 2 7 2 2 3" xfId="28133"/>
    <cellStyle name="Total 2 7 2 3" xfId="28134"/>
    <cellStyle name="Total 2 7 2 3 2" xfId="28135"/>
    <cellStyle name="Total 2 7 2 3 3" xfId="28136"/>
    <cellStyle name="Total 2 7 2 4" xfId="28137"/>
    <cellStyle name="Total 2 7 2 5" xfId="28138"/>
    <cellStyle name="Total 2 7 3" xfId="28139"/>
    <cellStyle name="Total 2 7 3 2" xfId="28140"/>
    <cellStyle name="Total 2 7 3 2 2" xfId="28141"/>
    <cellStyle name="Total 2 7 3 2 3" xfId="28142"/>
    <cellStyle name="Total 2 7 3 3" xfId="28143"/>
    <cellStyle name="Total 2 7 3 3 2" xfId="28144"/>
    <cellStyle name="Total 2 7 3 3 3" xfId="28145"/>
    <cellStyle name="Total 2 7 3 4" xfId="28146"/>
    <cellStyle name="Total 2 7 3 5" xfId="28147"/>
    <cellStyle name="Total 2 7 4" xfId="28148"/>
    <cellStyle name="Total 2 7 4 2" xfId="28149"/>
    <cellStyle name="Total 2 7 4 2 2" xfId="28150"/>
    <cellStyle name="Total 2 7 4 2 3" xfId="28151"/>
    <cellStyle name="Total 2 7 4 3" xfId="28152"/>
    <cellStyle name="Total 2 7 4 3 2" xfId="28153"/>
    <cellStyle name="Total 2 7 4 3 3" xfId="28154"/>
    <cellStyle name="Total 2 7 4 4" xfId="28155"/>
    <cellStyle name="Total 2 7 4 4 2" xfId="28156"/>
    <cellStyle name="Total 2 7 4 4 3" xfId="28157"/>
    <cellStyle name="Total 2 7 4 5" xfId="28158"/>
    <cellStyle name="Total 2 7 4 6" xfId="28159"/>
    <cellStyle name="Total 2 7 5" xfId="28160"/>
    <cellStyle name="Total 2 7 5 2" xfId="28161"/>
    <cellStyle name="Total 2 7 5 2 2" xfId="28162"/>
    <cellStyle name="Total 2 7 5 2 3" xfId="28163"/>
    <cellStyle name="Total 2 7 5 3" xfId="28164"/>
    <cellStyle name="Total 2 7 5 3 2" xfId="28165"/>
    <cellStyle name="Total 2 7 5 3 3" xfId="28166"/>
    <cellStyle name="Total 2 7 5 4" xfId="28167"/>
    <cellStyle name="Total 2 7 5 5" xfId="28168"/>
    <cellStyle name="Total 2 7 6" xfId="28169"/>
    <cellStyle name="Total 2 7 6 2" xfId="28170"/>
    <cellStyle name="Total 2 7 6 3" xfId="28171"/>
    <cellStyle name="Total 2 7 7" xfId="28172"/>
    <cellStyle name="Total 2 7 7 2" xfId="28173"/>
    <cellStyle name="Total 2 7 7 3" xfId="28174"/>
    <cellStyle name="Total 2 7 8" xfId="28175"/>
    <cellStyle name="Total 2 7 8 2" xfId="28176"/>
    <cellStyle name="Total 2 7 8 3" xfId="28177"/>
    <cellStyle name="Total 2 7 9" xfId="28178"/>
    <cellStyle name="Total 2 8" xfId="28179"/>
    <cellStyle name="Total 2 8 10" xfId="28180"/>
    <cellStyle name="Total 2 8 11" xfId="28181"/>
    <cellStyle name="Total 2 8 12" xfId="28182"/>
    <cellStyle name="Total 2 8 13" xfId="28183"/>
    <cellStyle name="Total 2 8 14" xfId="28184"/>
    <cellStyle name="Total 2 8 2" xfId="28185"/>
    <cellStyle name="Total 2 8 2 2" xfId="28186"/>
    <cellStyle name="Total 2 8 2 2 2" xfId="28187"/>
    <cellStyle name="Total 2 8 2 2 3" xfId="28188"/>
    <cellStyle name="Total 2 8 2 3" xfId="28189"/>
    <cellStyle name="Total 2 8 2 3 2" xfId="28190"/>
    <cellStyle name="Total 2 8 2 3 3" xfId="28191"/>
    <cellStyle name="Total 2 8 2 4" xfId="28192"/>
    <cellStyle name="Total 2 8 2 5" xfId="28193"/>
    <cellStyle name="Total 2 8 3" xfId="28194"/>
    <cellStyle name="Total 2 8 3 2" xfId="28195"/>
    <cellStyle name="Total 2 8 3 2 2" xfId="28196"/>
    <cellStyle name="Total 2 8 3 2 3" xfId="28197"/>
    <cellStyle name="Total 2 8 3 3" xfId="28198"/>
    <cellStyle name="Total 2 8 3 3 2" xfId="28199"/>
    <cellStyle name="Total 2 8 3 3 3" xfId="28200"/>
    <cellStyle name="Total 2 8 3 4" xfId="28201"/>
    <cellStyle name="Total 2 8 3 5" xfId="28202"/>
    <cellStyle name="Total 2 8 4" xfId="28203"/>
    <cellStyle name="Total 2 8 4 2" xfId="28204"/>
    <cellStyle name="Total 2 8 4 2 2" xfId="28205"/>
    <cellStyle name="Total 2 8 4 2 3" xfId="28206"/>
    <cellStyle name="Total 2 8 4 3" xfId="28207"/>
    <cellStyle name="Total 2 8 4 3 2" xfId="28208"/>
    <cellStyle name="Total 2 8 4 3 3" xfId="28209"/>
    <cellStyle name="Total 2 8 4 4" xfId="28210"/>
    <cellStyle name="Total 2 8 4 4 2" xfId="28211"/>
    <cellStyle name="Total 2 8 4 4 3" xfId="28212"/>
    <cellStyle name="Total 2 8 4 5" xfId="28213"/>
    <cellStyle name="Total 2 8 4 6" xfId="28214"/>
    <cellStyle name="Total 2 8 5" xfId="28215"/>
    <cellStyle name="Total 2 8 5 2" xfId="28216"/>
    <cellStyle name="Total 2 8 5 2 2" xfId="28217"/>
    <cellStyle name="Total 2 8 5 2 3" xfId="28218"/>
    <cellStyle name="Total 2 8 5 3" xfId="28219"/>
    <cellStyle name="Total 2 8 5 3 2" xfId="28220"/>
    <cellStyle name="Total 2 8 5 3 3" xfId="28221"/>
    <cellStyle name="Total 2 8 5 4" xfId="28222"/>
    <cellStyle name="Total 2 8 5 5" xfId="28223"/>
    <cellStyle name="Total 2 8 6" xfId="28224"/>
    <cellStyle name="Total 2 8 6 2" xfId="28225"/>
    <cellStyle name="Total 2 8 6 3" xfId="28226"/>
    <cellStyle name="Total 2 8 7" xfId="28227"/>
    <cellStyle name="Total 2 8 7 2" xfId="28228"/>
    <cellStyle name="Total 2 8 7 3" xfId="28229"/>
    <cellStyle name="Total 2 8 8" xfId="28230"/>
    <cellStyle name="Total 2 8 8 2" xfId="28231"/>
    <cellStyle name="Total 2 8 8 3" xfId="28232"/>
    <cellStyle name="Total 2 8 9" xfId="28233"/>
    <cellStyle name="Total 2 9" xfId="28234"/>
    <cellStyle name="Total 2 9 10" xfId="28235"/>
    <cellStyle name="Total 2 9 11" xfId="28236"/>
    <cellStyle name="Total 2 9 12" xfId="28237"/>
    <cellStyle name="Total 2 9 13" xfId="28238"/>
    <cellStyle name="Total 2 9 14" xfId="28239"/>
    <cellStyle name="Total 2 9 2" xfId="28240"/>
    <cellStyle name="Total 2 9 2 2" xfId="28241"/>
    <cellStyle name="Total 2 9 2 2 2" xfId="28242"/>
    <cellStyle name="Total 2 9 2 2 3" xfId="28243"/>
    <cellStyle name="Total 2 9 2 3" xfId="28244"/>
    <cellStyle name="Total 2 9 2 3 2" xfId="28245"/>
    <cellStyle name="Total 2 9 2 3 3" xfId="28246"/>
    <cellStyle name="Total 2 9 2 4" xfId="28247"/>
    <cellStyle name="Total 2 9 2 5" xfId="28248"/>
    <cellStyle name="Total 2 9 3" xfId="28249"/>
    <cellStyle name="Total 2 9 3 2" xfId="28250"/>
    <cellStyle name="Total 2 9 3 2 2" xfId="28251"/>
    <cellStyle name="Total 2 9 3 2 3" xfId="28252"/>
    <cellStyle name="Total 2 9 3 3" xfId="28253"/>
    <cellStyle name="Total 2 9 3 3 2" xfId="28254"/>
    <cellStyle name="Total 2 9 3 3 3" xfId="28255"/>
    <cellStyle name="Total 2 9 3 4" xfId="28256"/>
    <cellStyle name="Total 2 9 3 5" xfId="28257"/>
    <cellStyle name="Total 2 9 4" xfId="28258"/>
    <cellStyle name="Total 2 9 4 2" xfId="28259"/>
    <cellStyle name="Total 2 9 4 2 2" xfId="28260"/>
    <cellStyle name="Total 2 9 4 2 3" xfId="28261"/>
    <cellStyle name="Total 2 9 4 3" xfId="28262"/>
    <cellStyle name="Total 2 9 4 3 2" xfId="28263"/>
    <cellStyle name="Total 2 9 4 3 3" xfId="28264"/>
    <cellStyle name="Total 2 9 4 4" xfId="28265"/>
    <cellStyle name="Total 2 9 4 4 2" xfId="28266"/>
    <cellStyle name="Total 2 9 4 4 3" xfId="28267"/>
    <cellStyle name="Total 2 9 4 5" xfId="28268"/>
    <cellStyle name="Total 2 9 4 6" xfId="28269"/>
    <cellStyle name="Total 2 9 5" xfId="28270"/>
    <cellStyle name="Total 2 9 5 2" xfId="28271"/>
    <cellStyle name="Total 2 9 5 2 2" xfId="28272"/>
    <cellStyle name="Total 2 9 5 2 3" xfId="28273"/>
    <cellStyle name="Total 2 9 5 3" xfId="28274"/>
    <cellStyle name="Total 2 9 5 3 2" xfId="28275"/>
    <cellStyle name="Total 2 9 5 3 3" xfId="28276"/>
    <cellStyle name="Total 2 9 5 4" xfId="28277"/>
    <cellStyle name="Total 2 9 5 5" xfId="28278"/>
    <cellStyle name="Total 2 9 6" xfId="28279"/>
    <cellStyle name="Total 2 9 6 2" xfId="28280"/>
    <cellStyle name="Total 2 9 6 3" xfId="28281"/>
    <cellStyle name="Total 2 9 7" xfId="28282"/>
    <cellStyle name="Total 2 9 7 2" xfId="28283"/>
    <cellStyle name="Total 2 9 7 3" xfId="28284"/>
    <cellStyle name="Total 2 9 8" xfId="28285"/>
    <cellStyle name="Total 2 9 8 2" xfId="28286"/>
    <cellStyle name="Total 2 9 8 3" xfId="28287"/>
    <cellStyle name="Total 2 9 9" xfId="28288"/>
    <cellStyle name="Total 20" xfId="28289"/>
    <cellStyle name="Total 20 10" xfId="28290"/>
    <cellStyle name="Total 20 11" xfId="28291"/>
    <cellStyle name="Total 20 12" xfId="28292"/>
    <cellStyle name="Total 20 13" xfId="28293"/>
    <cellStyle name="Total 20 14" xfId="28294"/>
    <cellStyle name="Total 20 15" xfId="28295"/>
    <cellStyle name="Total 20 2" xfId="28296"/>
    <cellStyle name="Total 20 2 2" xfId="28297"/>
    <cellStyle name="Total 20 2 2 2" xfId="28298"/>
    <cellStyle name="Total 20 2 2 3" xfId="28299"/>
    <cellStyle name="Total 20 2 3" xfId="28300"/>
    <cellStyle name="Total 20 2 3 2" xfId="28301"/>
    <cellStyle name="Total 20 2 3 3" xfId="28302"/>
    <cellStyle name="Total 20 2 4" xfId="28303"/>
    <cellStyle name="Total 20 2 5" xfId="28304"/>
    <cellStyle name="Total 20 2 6" xfId="28305"/>
    <cellStyle name="Total 20 3" xfId="28306"/>
    <cellStyle name="Total 20 3 2" xfId="28307"/>
    <cellStyle name="Total 20 3 2 2" xfId="28308"/>
    <cellStyle name="Total 20 3 2 3" xfId="28309"/>
    <cellStyle name="Total 20 3 3" xfId="28310"/>
    <cellStyle name="Total 20 3 3 2" xfId="28311"/>
    <cellStyle name="Total 20 3 3 3" xfId="28312"/>
    <cellStyle name="Total 20 3 4" xfId="28313"/>
    <cellStyle name="Total 20 3 5" xfId="28314"/>
    <cellStyle name="Total 20 4" xfId="28315"/>
    <cellStyle name="Total 20 4 2" xfId="28316"/>
    <cellStyle name="Total 20 4 2 2" xfId="28317"/>
    <cellStyle name="Total 20 4 2 3" xfId="28318"/>
    <cellStyle name="Total 20 4 3" xfId="28319"/>
    <cellStyle name="Total 20 4 3 2" xfId="28320"/>
    <cellStyle name="Total 20 4 3 3" xfId="28321"/>
    <cellStyle name="Total 20 4 4" xfId="28322"/>
    <cellStyle name="Total 20 4 5" xfId="28323"/>
    <cellStyle name="Total 20 5" xfId="28324"/>
    <cellStyle name="Total 20 5 2" xfId="28325"/>
    <cellStyle name="Total 20 5 2 2" xfId="28326"/>
    <cellStyle name="Total 20 5 2 3" xfId="28327"/>
    <cellStyle name="Total 20 5 3" xfId="28328"/>
    <cellStyle name="Total 20 5 3 2" xfId="28329"/>
    <cellStyle name="Total 20 5 3 3" xfId="28330"/>
    <cellStyle name="Total 20 5 4" xfId="28331"/>
    <cellStyle name="Total 20 5 4 2" xfId="28332"/>
    <cellStyle name="Total 20 5 4 3" xfId="28333"/>
    <cellStyle name="Total 20 5 5" xfId="28334"/>
    <cellStyle name="Total 20 5 6" xfId="28335"/>
    <cellStyle name="Total 20 6" xfId="28336"/>
    <cellStyle name="Total 20 6 2" xfId="28337"/>
    <cellStyle name="Total 20 6 2 2" xfId="28338"/>
    <cellStyle name="Total 20 6 2 3" xfId="28339"/>
    <cellStyle name="Total 20 6 3" xfId="28340"/>
    <cellStyle name="Total 20 6 3 2" xfId="28341"/>
    <cellStyle name="Total 20 6 3 3" xfId="28342"/>
    <cellStyle name="Total 20 6 4" xfId="28343"/>
    <cellStyle name="Total 20 6 5" xfId="28344"/>
    <cellStyle name="Total 20 7" xfId="28345"/>
    <cellStyle name="Total 20 7 2" xfId="28346"/>
    <cellStyle name="Total 20 7 3" xfId="28347"/>
    <cellStyle name="Total 20 8" xfId="28348"/>
    <cellStyle name="Total 20 8 2" xfId="28349"/>
    <cellStyle name="Total 20 8 3" xfId="28350"/>
    <cellStyle name="Total 20 9" xfId="28351"/>
    <cellStyle name="Total 20 9 2" xfId="28352"/>
    <cellStyle name="Total 20 9 3" xfId="28353"/>
    <cellStyle name="Total 21" xfId="28354"/>
    <cellStyle name="Total 21 10" xfId="28355"/>
    <cellStyle name="Total 21 11" xfId="28356"/>
    <cellStyle name="Total 21 12" xfId="28357"/>
    <cellStyle name="Total 21 13" xfId="28358"/>
    <cellStyle name="Total 21 14" xfId="28359"/>
    <cellStyle name="Total 21 15" xfId="28360"/>
    <cellStyle name="Total 21 2" xfId="28361"/>
    <cellStyle name="Total 21 2 2" xfId="28362"/>
    <cellStyle name="Total 21 2 2 2" xfId="28363"/>
    <cellStyle name="Total 21 2 2 3" xfId="28364"/>
    <cellStyle name="Total 21 2 3" xfId="28365"/>
    <cellStyle name="Total 21 2 3 2" xfId="28366"/>
    <cellStyle name="Total 21 2 3 3" xfId="28367"/>
    <cellStyle name="Total 21 2 4" xfId="28368"/>
    <cellStyle name="Total 21 2 5" xfId="28369"/>
    <cellStyle name="Total 21 2 6" xfId="28370"/>
    <cellStyle name="Total 21 3" xfId="28371"/>
    <cellStyle name="Total 21 3 2" xfId="28372"/>
    <cellStyle name="Total 21 3 2 2" xfId="28373"/>
    <cellStyle name="Total 21 3 2 3" xfId="28374"/>
    <cellStyle name="Total 21 3 3" xfId="28375"/>
    <cellStyle name="Total 21 3 3 2" xfId="28376"/>
    <cellStyle name="Total 21 3 3 3" xfId="28377"/>
    <cellStyle name="Total 21 3 4" xfId="28378"/>
    <cellStyle name="Total 21 3 5" xfId="28379"/>
    <cellStyle name="Total 21 4" xfId="28380"/>
    <cellStyle name="Total 21 4 2" xfId="28381"/>
    <cellStyle name="Total 21 4 2 2" xfId="28382"/>
    <cellStyle name="Total 21 4 2 3" xfId="28383"/>
    <cellStyle name="Total 21 4 3" xfId="28384"/>
    <cellStyle name="Total 21 4 3 2" xfId="28385"/>
    <cellStyle name="Total 21 4 3 3" xfId="28386"/>
    <cellStyle name="Total 21 4 4" xfId="28387"/>
    <cellStyle name="Total 21 4 5" xfId="28388"/>
    <cellStyle name="Total 21 5" xfId="28389"/>
    <cellStyle name="Total 21 5 2" xfId="28390"/>
    <cellStyle name="Total 21 5 2 2" xfId="28391"/>
    <cellStyle name="Total 21 5 2 3" xfId="28392"/>
    <cellStyle name="Total 21 5 3" xfId="28393"/>
    <cellStyle name="Total 21 5 3 2" xfId="28394"/>
    <cellStyle name="Total 21 5 3 3" xfId="28395"/>
    <cellStyle name="Total 21 5 4" xfId="28396"/>
    <cellStyle name="Total 21 5 4 2" xfId="28397"/>
    <cellStyle name="Total 21 5 4 3" xfId="28398"/>
    <cellStyle name="Total 21 5 5" xfId="28399"/>
    <cellStyle name="Total 21 5 6" xfId="28400"/>
    <cellStyle name="Total 21 6" xfId="28401"/>
    <cellStyle name="Total 21 6 2" xfId="28402"/>
    <cellStyle name="Total 21 6 2 2" xfId="28403"/>
    <cellStyle name="Total 21 6 2 3" xfId="28404"/>
    <cellStyle name="Total 21 6 3" xfId="28405"/>
    <cellStyle name="Total 21 6 3 2" xfId="28406"/>
    <cellStyle name="Total 21 6 3 3" xfId="28407"/>
    <cellStyle name="Total 21 6 4" xfId="28408"/>
    <cellStyle name="Total 21 6 5" xfId="28409"/>
    <cellStyle name="Total 21 7" xfId="28410"/>
    <cellStyle name="Total 21 7 2" xfId="28411"/>
    <cellStyle name="Total 21 7 3" xfId="28412"/>
    <cellStyle name="Total 21 8" xfId="28413"/>
    <cellStyle name="Total 21 8 2" xfId="28414"/>
    <cellStyle name="Total 21 8 3" xfId="28415"/>
    <cellStyle name="Total 21 9" xfId="28416"/>
    <cellStyle name="Total 21 9 2" xfId="28417"/>
    <cellStyle name="Total 21 9 3" xfId="28418"/>
    <cellStyle name="Total 22" xfId="28419"/>
    <cellStyle name="Total 22 10" xfId="28420"/>
    <cellStyle name="Total 22 11" xfId="28421"/>
    <cellStyle name="Total 22 12" xfId="28422"/>
    <cellStyle name="Total 22 13" xfId="28423"/>
    <cellStyle name="Total 22 14" xfId="28424"/>
    <cellStyle name="Total 22 15" xfId="28425"/>
    <cellStyle name="Total 22 2" xfId="28426"/>
    <cellStyle name="Total 22 2 2" xfId="28427"/>
    <cellStyle name="Total 22 2 2 2" xfId="28428"/>
    <cellStyle name="Total 22 2 2 3" xfId="28429"/>
    <cellStyle name="Total 22 2 3" xfId="28430"/>
    <cellStyle name="Total 22 2 3 2" xfId="28431"/>
    <cellStyle name="Total 22 2 3 3" xfId="28432"/>
    <cellStyle name="Total 22 2 4" xfId="28433"/>
    <cellStyle name="Total 22 2 5" xfId="28434"/>
    <cellStyle name="Total 22 2 6" xfId="28435"/>
    <cellStyle name="Total 22 3" xfId="28436"/>
    <cellStyle name="Total 22 3 2" xfId="28437"/>
    <cellStyle name="Total 22 3 2 2" xfId="28438"/>
    <cellStyle name="Total 22 3 2 3" xfId="28439"/>
    <cellStyle name="Total 22 3 3" xfId="28440"/>
    <cellStyle name="Total 22 3 3 2" xfId="28441"/>
    <cellStyle name="Total 22 3 3 3" xfId="28442"/>
    <cellStyle name="Total 22 3 4" xfId="28443"/>
    <cellStyle name="Total 22 3 5" xfId="28444"/>
    <cellStyle name="Total 22 4" xfId="28445"/>
    <cellStyle name="Total 22 4 2" xfId="28446"/>
    <cellStyle name="Total 22 4 2 2" xfId="28447"/>
    <cellStyle name="Total 22 4 2 3" xfId="28448"/>
    <cellStyle name="Total 22 4 3" xfId="28449"/>
    <cellStyle name="Total 22 4 3 2" xfId="28450"/>
    <cellStyle name="Total 22 4 3 3" xfId="28451"/>
    <cellStyle name="Total 22 4 4" xfId="28452"/>
    <cellStyle name="Total 22 4 5" xfId="28453"/>
    <cellStyle name="Total 22 5" xfId="28454"/>
    <cellStyle name="Total 22 5 2" xfId="28455"/>
    <cellStyle name="Total 22 5 2 2" xfId="28456"/>
    <cellStyle name="Total 22 5 2 3" xfId="28457"/>
    <cellStyle name="Total 22 5 3" xfId="28458"/>
    <cellStyle name="Total 22 5 3 2" xfId="28459"/>
    <cellStyle name="Total 22 5 3 3" xfId="28460"/>
    <cellStyle name="Total 22 5 4" xfId="28461"/>
    <cellStyle name="Total 22 5 4 2" xfId="28462"/>
    <cellStyle name="Total 22 5 4 3" xfId="28463"/>
    <cellStyle name="Total 22 5 5" xfId="28464"/>
    <cellStyle name="Total 22 5 6" xfId="28465"/>
    <cellStyle name="Total 22 6" xfId="28466"/>
    <cellStyle name="Total 22 6 2" xfId="28467"/>
    <cellStyle name="Total 22 6 2 2" xfId="28468"/>
    <cellStyle name="Total 22 6 2 3" xfId="28469"/>
    <cellStyle name="Total 22 6 3" xfId="28470"/>
    <cellStyle name="Total 22 6 3 2" xfId="28471"/>
    <cellStyle name="Total 22 6 3 3" xfId="28472"/>
    <cellStyle name="Total 22 6 4" xfId="28473"/>
    <cellStyle name="Total 22 6 5" xfId="28474"/>
    <cellStyle name="Total 22 7" xfId="28475"/>
    <cellStyle name="Total 22 7 2" xfId="28476"/>
    <cellStyle name="Total 22 7 3" xfId="28477"/>
    <cellStyle name="Total 22 8" xfId="28478"/>
    <cellStyle name="Total 22 8 2" xfId="28479"/>
    <cellStyle name="Total 22 8 3" xfId="28480"/>
    <cellStyle name="Total 22 9" xfId="28481"/>
    <cellStyle name="Total 22 9 2" xfId="28482"/>
    <cellStyle name="Total 22 9 3" xfId="28483"/>
    <cellStyle name="Total 23" xfId="28484"/>
    <cellStyle name="Total 23 10" xfId="28485"/>
    <cellStyle name="Total 23 11" xfId="28486"/>
    <cellStyle name="Total 23 12" xfId="28487"/>
    <cellStyle name="Total 23 13" xfId="28488"/>
    <cellStyle name="Total 23 14" xfId="28489"/>
    <cellStyle name="Total 23 15" xfId="28490"/>
    <cellStyle name="Total 23 2" xfId="28491"/>
    <cellStyle name="Total 23 2 2" xfId="28492"/>
    <cellStyle name="Total 23 2 2 2" xfId="28493"/>
    <cellStyle name="Total 23 2 2 3" xfId="28494"/>
    <cellStyle name="Total 23 2 3" xfId="28495"/>
    <cellStyle name="Total 23 2 3 2" xfId="28496"/>
    <cellStyle name="Total 23 2 3 3" xfId="28497"/>
    <cellStyle name="Total 23 2 4" xfId="28498"/>
    <cellStyle name="Total 23 2 5" xfId="28499"/>
    <cellStyle name="Total 23 2 6" xfId="28500"/>
    <cellStyle name="Total 23 3" xfId="28501"/>
    <cellStyle name="Total 23 3 2" xfId="28502"/>
    <cellStyle name="Total 23 3 2 2" xfId="28503"/>
    <cellStyle name="Total 23 3 2 3" xfId="28504"/>
    <cellStyle name="Total 23 3 3" xfId="28505"/>
    <cellStyle name="Total 23 3 3 2" xfId="28506"/>
    <cellStyle name="Total 23 3 3 3" xfId="28507"/>
    <cellStyle name="Total 23 3 4" xfId="28508"/>
    <cellStyle name="Total 23 3 5" xfId="28509"/>
    <cellStyle name="Total 23 4" xfId="28510"/>
    <cellStyle name="Total 23 4 2" xfId="28511"/>
    <cellStyle name="Total 23 4 2 2" xfId="28512"/>
    <cellStyle name="Total 23 4 2 3" xfId="28513"/>
    <cellStyle name="Total 23 4 3" xfId="28514"/>
    <cellStyle name="Total 23 4 3 2" xfId="28515"/>
    <cellStyle name="Total 23 4 3 3" xfId="28516"/>
    <cellStyle name="Total 23 4 4" xfId="28517"/>
    <cellStyle name="Total 23 4 5" xfId="28518"/>
    <cellStyle name="Total 23 5" xfId="28519"/>
    <cellStyle name="Total 23 5 2" xfId="28520"/>
    <cellStyle name="Total 23 5 2 2" xfId="28521"/>
    <cellStyle name="Total 23 5 2 3" xfId="28522"/>
    <cellStyle name="Total 23 5 3" xfId="28523"/>
    <cellStyle name="Total 23 5 3 2" xfId="28524"/>
    <cellStyle name="Total 23 5 3 3" xfId="28525"/>
    <cellStyle name="Total 23 5 4" xfId="28526"/>
    <cellStyle name="Total 23 5 4 2" xfId="28527"/>
    <cellStyle name="Total 23 5 4 3" xfId="28528"/>
    <cellStyle name="Total 23 5 5" xfId="28529"/>
    <cellStyle name="Total 23 5 6" xfId="28530"/>
    <cellStyle name="Total 23 6" xfId="28531"/>
    <cellStyle name="Total 23 6 2" xfId="28532"/>
    <cellStyle name="Total 23 6 2 2" xfId="28533"/>
    <cellStyle name="Total 23 6 2 3" xfId="28534"/>
    <cellStyle name="Total 23 6 3" xfId="28535"/>
    <cellStyle name="Total 23 6 3 2" xfId="28536"/>
    <cellStyle name="Total 23 6 3 3" xfId="28537"/>
    <cellStyle name="Total 23 6 4" xfId="28538"/>
    <cellStyle name="Total 23 6 5" xfId="28539"/>
    <cellStyle name="Total 23 7" xfId="28540"/>
    <cellStyle name="Total 23 7 2" xfId="28541"/>
    <cellStyle name="Total 23 7 3" xfId="28542"/>
    <cellStyle name="Total 23 8" xfId="28543"/>
    <cellStyle name="Total 23 8 2" xfId="28544"/>
    <cellStyle name="Total 23 8 3" xfId="28545"/>
    <cellStyle name="Total 23 9" xfId="28546"/>
    <cellStyle name="Total 23 9 2" xfId="28547"/>
    <cellStyle name="Total 23 9 3" xfId="28548"/>
    <cellStyle name="Total 24" xfId="28549"/>
    <cellStyle name="Total 24 10" xfId="28550"/>
    <cellStyle name="Total 24 11" xfId="28551"/>
    <cellStyle name="Total 24 12" xfId="28552"/>
    <cellStyle name="Total 24 13" xfId="28553"/>
    <cellStyle name="Total 24 14" xfId="28554"/>
    <cellStyle name="Total 24 15" xfId="28555"/>
    <cellStyle name="Total 24 2" xfId="28556"/>
    <cellStyle name="Total 24 2 2" xfId="28557"/>
    <cellStyle name="Total 24 2 2 2" xfId="28558"/>
    <cellStyle name="Total 24 2 2 3" xfId="28559"/>
    <cellStyle name="Total 24 2 3" xfId="28560"/>
    <cellStyle name="Total 24 2 3 2" xfId="28561"/>
    <cellStyle name="Total 24 2 3 3" xfId="28562"/>
    <cellStyle name="Total 24 2 4" xfId="28563"/>
    <cellStyle name="Total 24 2 5" xfId="28564"/>
    <cellStyle name="Total 24 2 6" xfId="28565"/>
    <cellStyle name="Total 24 3" xfId="28566"/>
    <cellStyle name="Total 24 3 2" xfId="28567"/>
    <cellStyle name="Total 24 3 2 2" xfId="28568"/>
    <cellStyle name="Total 24 3 2 3" xfId="28569"/>
    <cellStyle name="Total 24 3 3" xfId="28570"/>
    <cellStyle name="Total 24 3 3 2" xfId="28571"/>
    <cellStyle name="Total 24 3 3 3" xfId="28572"/>
    <cellStyle name="Total 24 3 4" xfId="28573"/>
    <cellStyle name="Total 24 3 5" xfId="28574"/>
    <cellStyle name="Total 24 4" xfId="28575"/>
    <cellStyle name="Total 24 4 2" xfId="28576"/>
    <cellStyle name="Total 24 4 2 2" xfId="28577"/>
    <cellStyle name="Total 24 4 2 3" xfId="28578"/>
    <cellStyle name="Total 24 4 3" xfId="28579"/>
    <cellStyle name="Total 24 4 3 2" xfId="28580"/>
    <cellStyle name="Total 24 4 3 3" xfId="28581"/>
    <cellStyle name="Total 24 4 4" xfId="28582"/>
    <cellStyle name="Total 24 4 5" xfId="28583"/>
    <cellStyle name="Total 24 5" xfId="28584"/>
    <cellStyle name="Total 24 5 2" xfId="28585"/>
    <cellStyle name="Total 24 5 2 2" xfId="28586"/>
    <cellStyle name="Total 24 5 2 3" xfId="28587"/>
    <cellStyle name="Total 24 5 3" xfId="28588"/>
    <cellStyle name="Total 24 5 3 2" xfId="28589"/>
    <cellStyle name="Total 24 5 3 3" xfId="28590"/>
    <cellStyle name="Total 24 5 4" xfId="28591"/>
    <cellStyle name="Total 24 5 4 2" xfId="28592"/>
    <cellStyle name="Total 24 5 4 3" xfId="28593"/>
    <cellStyle name="Total 24 5 5" xfId="28594"/>
    <cellStyle name="Total 24 5 6" xfId="28595"/>
    <cellStyle name="Total 24 6" xfId="28596"/>
    <cellStyle name="Total 24 6 2" xfId="28597"/>
    <cellStyle name="Total 24 6 2 2" xfId="28598"/>
    <cellStyle name="Total 24 6 2 3" xfId="28599"/>
    <cellStyle name="Total 24 6 3" xfId="28600"/>
    <cellStyle name="Total 24 6 3 2" xfId="28601"/>
    <cellStyle name="Total 24 6 3 3" xfId="28602"/>
    <cellStyle name="Total 24 6 4" xfId="28603"/>
    <cellStyle name="Total 24 6 5" xfId="28604"/>
    <cellStyle name="Total 24 7" xfId="28605"/>
    <cellStyle name="Total 24 7 2" xfId="28606"/>
    <cellStyle name="Total 24 7 3" xfId="28607"/>
    <cellStyle name="Total 24 8" xfId="28608"/>
    <cellStyle name="Total 24 8 2" xfId="28609"/>
    <cellStyle name="Total 24 8 3" xfId="28610"/>
    <cellStyle name="Total 24 9" xfId="28611"/>
    <cellStyle name="Total 24 9 2" xfId="28612"/>
    <cellStyle name="Total 24 9 3" xfId="28613"/>
    <cellStyle name="Total 25" xfId="28614"/>
    <cellStyle name="Total 25 10" xfId="28615"/>
    <cellStyle name="Total 25 11" xfId="28616"/>
    <cellStyle name="Total 25 12" xfId="28617"/>
    <cellStyle name="Total 25 13" xfId="28618"/>
    <cellStyle name="Total 25 14" xfId="28619"/>
    <cellStyle name="Total 25 15" xfId="28620"/>
    <cellStyle name="Total 25 2" xfId="28621"/>
    <cellStyle name="Total 25 2 2" xfId="28622"/>
    <cellStyle name="Total 25 2 2 2" xfId="28623"/>
    <cellStyle name="Total 25 2 2 3" xfId="28624"/>
    <cellStyle name="Total 25 2 3" xfId="28625"/>
    <cellStyle name="Total 25 2 3 2" xfId="28626"/>
    <cellStyle name="Total 25 2 3 3" xfId="28627"/>
    <cellStyle name="Total 25 2 4" xfId="28628"/>
    <cellStyle name="Total 25 2 5" xfId="28629"/>
    <cellStyle name="Total 25 2 6" xfId="28630"/>
    <cellStyle name="Total 25 3" xfId="28631"/>
    <cellStyle name="Total 25 3 2" xfId="28632"/>
    <cellStyle name="Total 25 3 2 2" xfId="28633"/>
    <cellStyle name="Total 25 3 2 3" xfId="28634"/>
    <cellStyle name="Total 25 3 3" xfId="28635"/>
    <cellStyle name="Total 25 3 3 2" xfId="28636"/>
    <cellStyle name="Total 25 3 3 3" xfId="28637"/>
    <cellStyle name="Total 25 3 4" xfId="28638"/>
    <cellStyle name="Total 25 3 5" xfId="28639"/>
    <cellStyle name="Total 25 4" xfId="28640"/>
    <cellStyle name="Total 25 4 2" xfId="28641"/>
    <cellStyle name="Total 25 4 2 2" xfId="28642"/>
    <cellStyle name="Total 25 4 2 3" xfId="28643"/>
    <cellStyle name="Total 25 4 3" xfId="28644"/>
    <cellStyle name="Total 25 4 3 2" xfId="28645"/>
    <cellStyle name="Total 25 4 3 3" xfId="28646"/>
    <cellStyle name="Total 25 4 4" xfId="28647"/>
    <cellStyle name="Total 25 4 5" xfId="28648"/>
    <cellStyle name="Total 25 5" xfId="28649"/>
    <cellStyle name="Total 25 5 2" xfId="28650"/>
    <cellStyle name="Total 25 5 2 2" xfId="28651"/>
    <cellStyle name="Total 25 5 2 3" xfId="28652"/>
    <cellStyle name="Total 25 5 3" xfId="28653"/>
    <cellStyle name="Total 25 5 3 2" xfId="28654"/>
    <cellStyle name="Total 25 5 3 3" xfId="28655"/>
    <cellStyle name="Total 25 5 4" xfId="28656"/>
    <cellStyle name="Total 25 5 4 2" xfId="28657"/>
    <cellStyle name="Total 25 5 4 3" xfId="28658"/>
    <cellStyle name="Total 25 5 5" xfId="28659"/>
    <cellStyle name="Total 25 5 6" xfId="28660"/>
    <cellStyle name="Total 25 6" xfId="28661"/>
    <cellStyle name="Total 25 6 2" xfId="28662"/>
    <cellStyle name="Total 25 6 2 2" xfId="28663"/>
    <cellStyle name="Total 25 6 2 3" xfId="28664"/>
    <cellStyle name="Total 25 6 3" xfId="28665"/>
    <cellStyle name="Total 25 6 3 2" xfId="28666"/>
    <cellStyle name="Total 25 6 3 3" xfId="28667"/>
    <cellStyle name="Total 25 6 4" xfId="28668"/>
    <cellStyle name="Total 25 6 5" xfId="28669"/>
    <cellStyle name="Total 25 7" xfId="28670"/>
    <cellStyle name="Total 25 7 2" xfId="28671"/>
    <cellStyle name="Total 25 7 3" xfId="28672"/>
    <cellStyle name="Total 25 8" xfId="28673"/>
    <cellStyle name="Total 25 8 2" xfId="28674"/>
    <cellStyle name="Total 25 8 3" xfId="28675"/>
    <cellStyle name="Total 25 9" xfId="28676"/>
    <cellStyle name="Total 25 9 2" xfId="28677"/>
    <cellStyle name="Total 25 9 3" xfId="28678"/>
    <cellStyle name="Total 26" xfId="28679"/>
    <cellStyle name="Total 26 10" xfId="28680"/>
    <cellStyle name="Total 26 11" xfId="28681"/>
    <cellStyle name="Total 26 12" xfId="28682"/>
    <cellStyle name="Total 26 13" xfId="28683"/>
    <cellStyle name="Total 26 14" xfId="28684"/>
    <cellStyle name="Total 26 15" xfId="28685"/>
    <cellStyle name="Total 26 2" xfId="28686"/>
    <cellStyle name="Total 26 2 2" xfId="28687"/>
    <cellStyle name="Total 26 2 2 2" xfId="28688"/>
    <cellStyle name="Total 26 2 2 3" xfId="28689"/>
    <cellStyle name="Total 26 2 3" xfId="28690"/>
    <cellStyle name="Total 26 2 3 2" xfId="28691"/>
    <cellStyle name="Total 26 2 3 3" xfId="28692"/>
    <cellStyle name="Total 26 2 4" xfId="28693"/>
    <cellStyle name="Total 26 2 5" xfId="28694"/>
    <cellStyle name="Total 26 2 6" xfId="28695"/>
    <cellStyle name="Total 26 3" xfId="28696"/>
    <cellStyle name="Total 26 3 2" xfId="28697"/>
    <cellStyle name="Total 26 3 2 2" xfId="28698"/>
    <cellStyle name="Total 26 3 2 3" xfId="28699"/>
    <cellStyle name="Total 26 3 3" xfId="28700"/>
    <cellStyle name="Total 26 3 3 2" xfId="28701"/>
    <cellStyle name="Total 26 3 3 3" xfId="28702"/>
    <cellStyle name="Total 26 3 4" xfId="28703"/>
    <cellStyle name="Total 26 3 5" xfId="28704"/>
    <cellStyle name="Total 26 4" xfId="28705"/>
    <cellStyle name="Total 26 4 2" xfId="28706"/>
    <cellStyle name="Total 26 4 2 2" xfId="28707"/>
    <cellStyle name="Total 26 4 2 3" xfId="28708"/>
    <cellStyle name="Total 26 4 3" xfId="28709"/>
    <cellStyle name="Total 26 4 3 2" xfId="28710"/>
    <cellStyle name="Total 26 4 3 3" xfId="28711"/>
    <cellStyle name="Total 26 4 4" xfId="28712"/>
    <cellStyle name="Total 26 4 5" xfId="28713"/>
    <cellStyle name="Total 26 5" xfId="28714"/>
    <cellStyle name="Total 26 5 2" xfId="28715"/>
    <cellStyle name="Total 26 5 2 2" xfId="28716"/>
    <cellStyle name="Total 26 5 2 3" xfId="28717"/>
    <cellStyle name="Total 26 5 3" xfId="28718"/>
    <cellStyle name="Total 26 5 3 2" xfId="28719"/>
    <cellStyle name="Total 26 5 3 3" xfId="28720"/>
    <cellStyle name="Total 26 5 4" xfId="28721"/>
    <cellStyle name="Total 26 5 4 2" xfId="28722"/>
    <cellStyle name="Total 26 5 4 3" xfId="28723"/>
    <cellStyle name="Total 26 5 5" xfId="28724"/>
    <cellStyle name="Total 26 5 6" xfId="28725"/>
    <cellStyle name="Total 26 6" xfId="28726"/>
    <cellStyle name="Total 26 6 2" xfId="28727"/>
    <cellStyle name="Total 26 6 2 2" xfId="28728"/>
    <cellStyle name="Total 26 6 2 3" xfId="28729"/>
    <cellStyle name="Total 26 6 3" xfId="28730"/>
    <cellStyle name="Total 26 6 3 2" xfId="28731"/>
    <cellStyle name="Total 26 6 3 3" xfId="28732"/>
    <cellStyle name="Total 26 6 4" xfId="28733"/>
    <cellStyle name="Total 26 6 5" xfId="28734"/>
    <cellStyle name="Total 26 7" xfId="28735"/>
    <cellStyle name="Total 26 7 2" xfId="28736"/>
    <cellStyle name="Total 26 7 3" xfId="28737"/>
    <cellStyle name="Total 26 8" xfId="28738"/>
    <cellStyle name="Total 26 8 2" xfId="28739"/>
    <cellStyle name="Total 26 8 3" xfId="28740"/>
    <cellStyle name="Total 26 9" xfId="28741"/>
    <cellStyle name="Total 26 9 2" xfId="28742"/>
    <cellStyle name="Total 26 9 3" xfId="28743"/>
    <cellStyle name="Total 27" xfId="28744"/>
    <cellStyle name="Total 27 10" xfId="28745"/>
    <cellStyle name="Total 27 11" xfId="28746"/>
    <cellStyle name="Total 27 12" xfId="28747"/>
    <cellStyle name="Total 27 13" xfId="28748"/>
    <cellStyle name="Total 27 14" xfId="28749"/>
    <cellStyle name="Total 27 15" xfId="28750"/>
    <cellStyle name="Total 27 2" xfId="28751"/>
    <cellStyle name="Total 27 2 2" xfId="28752"/>
    <cellStyle name="Total 27 2 2 2" xfId="28753"/>
    <cellStyle name="Total 27 2 2 3" xfId="28754"/>
    <cellStyle name="Total 27 2 3" xfId="28755"/>
    <cellStyle name="Total 27 2 3 2" xfId="28756"/>
    <cellStyle name="Total 27 2 3 3" xfId="28757"/>
    <cellStyle name="Total 27 2 4" xfId="28758"/>
    <cellStyle name="Total 27 2 5" xfId="28759"/>
    <cellStyle name="Total 27 2 6" xfId="28760"/>
    <cellStyle name="Total 27 3" xfId="28761"/>
    <cellStyle name="Total 27 3 2" xfId="28762"/>
    <cellStyle name="Total 27 3 2 2" xfId="28763"/>
    <cellStyle name="Total 27 3 2 3" xfId="28764"/>
    <cellStyle name="Total 27 3 3" xfId="28765"/>
    <cellStyle name="Total 27 3 3 2" xfId="28766"/>
    <cellStyle name="Total 27 3 3 3" xfId="28767"/>
    <cellStyle name="Total 27 3 4" xfId="28768"/>
    <cellStyle name="Total 27 3 5" xfId="28769"/>
    <cellStyle name="Total 27 4" xfId="28770"/>
    <cellStyle name="Total 27 4 2" xfId="28771"/>
    <cellStyle name="Total 27 4 2 2" xfId="28772"/>
    <cellStyle name="Total 27 4 2 3" xfId="28773"/>
    <cellStyle name="Total 27 4 3" xfId="28774"/>
    <cellStyle name="Total 27 4 3 2" xfId="28775"/>
    <cellStyle name="Total 27 4 3 3" xfId="28776"/>
    <cellStyle name="Total 27 4 4" xfId="28777"/>
    <cellStyle name="Total 27 4 5" xfId="28778"/>
    <cellStyle name="Total 27 5" xfId="28779"/>
    <cellStyle name="Total 27 5 2" xfId="28780"/>
    <cellStyle name="Total 27 5 2 2" xfId="28781"/>
    <cellStyle name="Total 27 5 2 3" xfId="28782"/>
    <cellStyle name="Total 27 5 3" xfId="28783"/>
    <cellStyle name="Total 27 5 3 2" xfId="28784"/>
    <cellStyle name="Total 27 5 3 3" xfId="28785"/>
    <cellStyle name="Total 27 5 4" xfId="28786"/>
    <cellStyle name="Total 27 5 4 2" xfId="28787"/>
    <cellStyle name="Total 27 5 4 3" xfId="28788"/>
    <cellStyle name="Total 27 5 5" xfId="28789"/>
    <cellStyle name="Total 27 5 6" xfId="28790"/>
    <cellStyle name="Total 27 6" xfId="28791"/>
    <cellStyle name="Total 27 6 2" xfId="28792"/>
    <cellStyle name="Total 27 6 2 2" xfId="28793"/>
    <cellStyle name="Total 27 6 2 3" xfId="28794"/>
    <cellStyle name="Total 27 6 3" xfId="28795"/>
    <cellStyle name="Total 27 6 3 2" xfId="28796"/>
    <cellStyle name="Total 27 6 3 3" xfId="28797"/>
    <cellStyle name="Total 27 6 4" xfId="28798"/>
    <cellStyle name="Total 27 6 5" xfId="28799"/>
    <cellStyle name="Total 27 7" xfId="28800"/>
    <cellStyle name="Total 27 7 2" xfId="28801"/>
    <cellStyle name="Total 27 7 3" xfId="28802"/>
    <cellStyle name="Total 27 8" xfId="28803"/>
    <cellStyle name="Total 27 8 2" xfId="28804"/>
    <cellStyle name="Total 27 8 3" xfId="28805"/>
    <cellStyle name="Total 27 9" xfId="28806"/>
    <cellStyle name="Total 27 9 2" xfId="28807"/>
    <cellStyle name="Total 27 9 3" xfId="28808"/>
    <cellStyle name="Total 28" xfId="28809"/>
    <cellStyle name="Total 28 10" xfId="28810"/>
    <cellStyle name="Total 28 11" xfId="28811"/>
    <cellStyle name="Total 28 12" xfId="28812"/>
    <cellStyle name="Total 28 13" xfId="28813"/>
    <cellStyle name="Total 28 14" xfId="28814"/>
    <cellStyle name="Total 28 15" xfId="28815"/>
    <cellStyle name="Total 28 2" xfId="28816"/>
    <cellStyle name="Total 28 2 2" xfId="28817"/>
    <cellStyle name="Total 28 2 2 2" xfId="28818"/>
    <cellStyle name="Total 28 2 2 3" xfId="28819"/>
    <cellStyle name="Total 28 2 3" xfId="28820"/>
    <cellStyle name="Total 28 2 3 2" xfId="28821"/>
    <cellStyle name="Total 28 2 3 3" xfId="28822"/>
    <cellStyle name="Total 28 2 4" xfId="28823"/>
    <cellStyle name="Total 28 2 5" xfId="28824"/>
    <cellStyle name="Total 28 2 6" xfId="28825"/>
    <cellStyle name="Total 28 3" xfId="28826"/>
    <cellStyle name="Total 28 3 2" xfId="28827"/>
    <cellStyle name="Total 28 3 2 2" xfId="28828"/>
    <cellStyle name="Total 28 3 2 3" xfId="28829"/>
    <cellStyle name="Total 28 3 3" xfId="28830"/>
    <cellStyle name="Total 28 3 3 2" xfId="28831"/>
    <cellStyle name="Total 28 3 3 3" xfId="28832"/>
    <cellStyle name="Total 28 3 4" xfId="28833"/>
    <cellStyle name="Total 28 3 5" xfId="28834"/>
    <cellStyle name="Total 28 4" xfId="28835"/>
    <cellStyle name="Total 28 4 2" xfId="28836"/>
    <cellStyle name="Total 28 4 2 2" xfId="28837"/>
    <cellStyle name="Total 28 4 2 3" xfId="28838"/>
    <cellStyle name="Total 28 4 3" xfId="28839"/>
    <cellStyle name="Total 28 4 3 2" xfId="28840"/>
    <cellStyle name="Total 28 4 3 3" xfId="28841"/>
    <cellStyle name="Total 28 4 4" xfId="28842"/>
    <cellStyle name="Total 28 4 5" xfId="28843"/>
    <cellStyle name="Total 28 5" xfId="28844"/>
    <cellStyle name="Total 28 5 2" xfId="28845"/>
    <cellStyle name="Total 28 5 2 2" xfId="28846"/>
    <cellStyle name="Total 28 5 2 3" xfId="28847"/>
    <cellStyle name="Total 28 5 3" xfId="28848"/>
    <cellStyle name="Total 28 5 3 2" xfId="28849"/>
    <cellStyle name="Total 28 5 3 3" xfId="28850"/>
    <cellStyle name="Total 28 5 4" xfId="28851"/>
    <cellStyle name="Total 28 5 4 2" xfId="28852"/>
    <cellStyle name="Total 28 5 4 3" xfId="28853"/>
    <cellStyle name="Total 28 5 5" xfId="28854"/>
    <cellStyle name="Total 28 5 6" xfId="28855"/>
    <cellStyle name="Total 28 6" xfId="28856"/>
    <cellStyle name="Total 28 6 2" xfId="28857"/>
    <cellStyle name="Total 28 6 2 2" xfId="28858"/>
    <cellStyle name="Total 28 6 2 3" xfId="28859"/>
    <cellStyle name="Total 28 6 3" xfId="28860"/>
    <cellStyle name="Total 28 6 3 2" xfId="28861"/>
    <cellStyle name="Total 28 6 3 3" xfId="28862"/>
    <cellStyle name="Total 28 6 4" xfId="28863"/>
    <cellStyle name="Total 28 6 5" xfId="28864"/>
    <cellStyle name="Total 28 7" xfId="28865"/>
    <cellStyle name="Total 28 7 2" xfId="28866"/>
    <cellStyle name="Total 28 7 3" xfId="28867"/>
    <cellStyle name="Total 28 8" xfId="28868"/>
    <cellStyle name="Total 28 8 2" xfId="28869"/>
    <cellStyle name="Total 28 8 3" xfId="28870"/>
    <cellStyle name="Total 28 9" xfId="28871"/>
    <cellStyle name="Total 28 9 2" xfId="28872"/>
    <cellStyle name="Total 28 9 3" xfId="28873"/>
    <cellStyle name="Total 29" xfId="28874"/>
    <cellStyle name="Total 29 10" xfId="28875"/>
    <cellStyle name="Total 29 11" xfId="28876"/>
    <cellStyle name="Total 29 12" xfId="28877"/>
    <cellStyle name="Total 29 13" xfId="28878"/>
    <cellStyle name="Total 29 14" xfId="28879"/>
    <cellStyle name="Total 29 15" xfId="28880"/>
    <cellStyle name="Total 29 2" xfId="28881"/>
    <cellStyle name="Total 29 2 2" xfId="28882"/>
    <cellStyle name="Total 29 2 2 2" xfId="28883"/>
    <cellStyle name="Total 29 2 2 3" xfId="28884"/>
    <cellStyle name="Total 29 2 3" xfId="28885"/>
    <cellStyle name="Total 29 2 3 2" xfId="28886"/>
    <cellStyle name="Total 29 2 3 3" xfId="28887"/>
    <cellStyle name="Total 29 2 4" xfId="28888"/>
    <cellStyle name="Total 29 2 5" xfId="28889"/>
    <cellStyle name="Total 29 2 6" xfId="28890"/>
    <cellStyle name="Total 29 3" xfId="28891"/>
    <cellStyle name="Total 29 3 2" xfId="28892"/>
    <cellStyle name="Total 29 3 2 2" xfId="28893"/>
    <cellStyle name="Total 29 3 2 3" xfId="28894"/>
    <cellStyle name="Total 29 3 3" xfId="28895"/>
    <cellStyle name="Total 29 3 3 2" xfId="28896"/>
    <cellStyle name="Total 29 3 3 3" xfId="28897"/>
    <cellStyle name="Total 29 3 4" xfId="28898"/>
    <cellStyle name="Total 29 3 5" xfId="28899"/>
    <cellStyle name="Total 29 4" xfId="28900"/>
    <cellStyle name="Total 29 4 2" xfId="28901"/>
    <cellStyle name="Total 29 4 2 2" xfId="28902"/>
    <cellStyle name="Total 29 4 2 3" xfId="28903"/>
    <cellStyle name="Total 29 4 3" xfId="28904"/>
    <cellStyle name="Total 29 4 3 2" xfId="28905"/>
    <cellStyle name="Total 29 4 3 3" xfId="28906"/>
    <cellStyle name="Total 29 4 4" xfId="28907"/>
    <cellStyle name="Total 29 4 5" xfId="28908"/>
    <cellStyle name="Total 29 5" xfId="28909"/>
    <cellStyle name="Total 29 5 2" xfId="28910"/>
    <cellStyle name="Total 29 5 2 2" xfId="28911"/>
    <cellStyle name="Total 29 5 2 3" xfId="28912"/>
    <cellStyle name="Total 29 5 3" xfId="28913"/>
    <cellStyle name="Total 29 5 3 2" xfId="28914"/>
    <cellStyle name="Total 29 5 3 3" xfId="28915"/>
    <cellStyle name="Total 29 5 4" xfId="28916"/>
    <cellStyle name="Total 29 5 4 2" xfId="28917"/>
    <cellStyle name="Total 29 5 4 3" xfId="28918"/>
    <cellStyle name="Total 29 5 5" xfId="28919"/>
    <cellStyle name="Total 29 5 6" xfId="28920"/>
    <cellStyle name="Total 29 6" xfId="28921"/>
    <cellStyle name="Total 29 6 2" xfId="28922"/>
    <cellStyle name="Total 29 6 2 2" xfId="28923"/>
    <cellStyle name="Total 29 6 2 3" xfId="28924"/>
    <cellStyle name="Total 29 6 3" xfId="28925"/>
    <cellStyle name="Total 29 6 3 2" xfId="28926"/>
    <cellStyle name="Total 29 6 3 3" xfId="28927"/>
    <cellStyle name="Total 29 6 4" xfId="28928"/>
    <cellStyle name="Total 29 6 5" xfId="28929"/>
    <cellStyle name="Total 29 7" xfId="28930"/>
    <cellStyle name="Total 29 7 2" xfId="28931"/>
    <cellStyle name="Total 29 7 3" xfId="28932"/>
    <cellStyle name="Total 29 8" xfId="28933"/>
    <cellStyle name="Total 29 8 2" xfId="28934"/>
    <cellStyle name="Total 29 8 3" xfId="28935"/>
    <cellStyle name="Total 29 9" xfId="28936"/>
    <cellStyle name="Total 29 9 2" xfId="28937"/>
    <cellStyle name="Total 29 9 3" xfId="28938"/>
    <cellStyle name="Total 3" xfId="28939"/>
    <cellStyle name="Total 3 10" xfId="28940"/>
    <cellStyle name="Total 3 10 2" xfId="28941"/>
    <cellStyle name="Total 3 10 3" xfId="28942"/>
    <cellStyle name="Total 3 11" xfId="28943"/>
    <cellStyle name="Total 3 12" xfId="28944"/>
    <cellStyle name="Total 3 13" xfId="28945"/>
    <cellStyle name="Total 3 14" xfId="28946"/>
    <cellStyle name="Total 3 15" xfId="28947"/>
    <cellStyle name="Total 3 16" xfId="28948"/>
    <cellStyle name="Total 3 2" xfId="28949"/>
    <cellStyle name="Total 3 2 10" xfId="28950"/>
    <cellStyle name="Total 3 2 11" xfId="28951"/>
    <cellStyle name="Total 3 2 12" xfId="28952"/>
    <cellStyle name="Total 3 2 13" xfId="28953"/>
    <cellStyle name="Total 3 2 14" xfId="28954"/>
    <cellStyle name="Total 3 2 2" xfId="28955"/>
    <cellStyle name="Total 3 2 2 2" xfId="28956"/>
    <cellStyle name="Total 3 2 2 2 2" xfId="28957"/>
    <cellStyle name="Total 3 2 2 2 3" xfId="28958"/>
    <cellStyle name="Total 3 2 2 3" xfId="28959"/>
    <cellStyle name="Total 3 2 2 3 2" xfId="28960"/>
    <cellStyle name="Total 3 2 2 3 3" xfId="28961"/>
    <cellStyle name="Total 3 2 2 4" xfId="28962"/>
    <cellStyle name="Total 3 2 2 5" xfId="28963"/>
    <cellStyle name="Total 3 2 3" xfId="28964"/>
    <cellStyle name="Total 3 2 3 2" xfId="28965"/>
    <cellStyle name="Total 3 2 3 2 2" xfId="28966"/>
    <cellStyle name="Total 3 2 3 2 3" xfId="28967"/>
    <cellStyle name="Total 3 2 3 3" xfId="28968"/>
    <cellStyle name="Total 3 2 3 3 2" xfId="28969"/>
    <cellStyle name="Total 3 2 3 3 3" xfId="28970"/>
    <cellStyle name="Total 3 2 3 4" xfId="28971"/>
    <cellStyle name="Total 3 2 3 5" xfId="28972"/>
    <cellStyle name="Total 3 2 4" xfId="28973"/>
    <cellStyle name="Total 3 2 4 2" xfId="28974"/>
    <cellStyle name="Total 3 2 4 2 2" xfId="28975"/>
    <cellStyle name="Total 3 2 4 2 3" xfId="28976"/>
    <cellStyle name="Total 3 2 4 3" xfId="28977"/>
    <cellStyle name="Total 3 2 4 3 2" xfId="28978"/>
    <cellStyle name="Total 3 2 4 3 3" xfId="28979"/>
    <cellStyle name="Total 3 2 4 4" xfId="28980"/>
    <cellStyle name="Total 3 2 4 4 2" xfId="28981"/>
    <cellStyle name="Total 3 2 4 4 3" xfId="28982"/>
    <cellStyle name="Total 3 2 4 5" xfId="28983"/>
    <cellStyle name="Total 3 2 4 6" xfId="28984"/>
    <cellStyle name="Total 3 2 5" xfId="28985"/>
    <cellStyle name="Total 3 2 5 2" xfId="28986"/>
    <cellStyle name="Total 3 2 5 2 2" xfId="28987"/>
    <cellStyle name="Total 3 2 5 2 3" xfId="28988"/>
    <cellStyle name="Total 3 2 5 3" xfId="28989"/>
    <cellStyle name="Total 3 2 5 3 2" xfId="28990"/>
    <cellStyle name="Total 3 2 5 3 3" xfId="28991"/>
    <cellStyle name="Total 3 2 5 4" xfId="28992"/>
    <cellStyle name="Total 3 2 5 5" xfId="28993"/>
    <cellStyle name="Total 3 2 6" xfId="28994"/>
    <cellStyle name="Total 3 2 6 2" xfId="28995"/>
    <cellStyle name="Total 3 2 6 3" xfId="28996"/>
    <cellStyle name="Total 3 2 7" xfId="28997"/>
    <cellStyle name="Total 3 2 7 2" xfId="28998"/>
    <cellStyle name="Total 3 2 7 3" xfId="28999"/>
    <cellStyle name="Total 3 2 8" xfId="29000"/>
    <cellStyle name="Total 3 2 8 2" xfId="29001"/>
    <cellStyle name="Total 3 2 8 3" xfId="29002"/>
    <cellStyle name="Total 3 2 9" xfId="29003"/>
    <cellStyle name="Total 3 3" xfId="29004"/>
    <cellStyle name="Total 3 3 2" xfId="29005"/>
    <cellStyle name="Total 3 3 2 2" xfId="29006"/>
    <cellStyle name="Total 3 3 2 3" xfId="29007"/>
    <cellStyle name="Total 3 3 3" xfId="29008"/>
    <cellStyle name="Total 3 3 3 2" xfId="29009"/>
    <cellStyle name="Total 3 3 3 3" xfId="29010"/>
    <cellStyle name="Total 3 3 4" xfId="29011"/>
    <cellStyle name="Total 3 3 5" xfId="29012"/>
    <cellStyle name="Total 3 3 6" xfId="29013"/>
    <cellStyle name="Total 3 3 7" xfId="29014"/>
    <cellStyle name="Total 3 3 8" xfId="29015"/>
    <cellStyle name="Total 3 3 9" xfId="29016"/>
    <cellStyle name="Total 3 4" xfId="29017"/>
    <cellStyle name="Total 3 4 2" xfId="29018"/>
    <cellStyle name="Total 3 4 2 2" xfId="29019"/>
    <cellStyle name="Total 3 4 2 3" xfId="29020"/>
    <cellStyle name="Total 3 4 3" xfId="29021"/>
    <cellStyle name="Total 3 4 3 2" xfId="29022"/>
    <cellStyle name="Total 3 4 3 3" xfId="29023"/>
    <cellStyle name="Total 3 4 4" xfId="29024"/>
    <cellStyle name="Total 3 4 5" xfId="29025"/>
    <cellStyle name="Total 3 5" xfId="29026"/>
    <cellStyle name="Total 3 5 2" xfId="29027"/>
    <cellStyle name="Total 3 5 2 2" xfId="29028"/>
    <cellStyle name="Total 3 5 2 3" xfId="29029"/>
    <cellStyle name="Total 3 5 3" xfId="29030"/>
    <cellStyle name="Total 3 5 3 2" xfId="29031"/>
    <cellStyle name="Total 3 5 3 3" xfId="29032"/>
    <cellStyle name="Total 3 5 4" xfId="29033"/>
    <cellStyle name="Total 3 5 5" xfId="29034"/>
    <cellStyle name="Total 3 6" xfId="29035"/>
    <cellStyle name="Total 3 6 2" xfId="29036"/>
    <cellStyle name="Total 3 6 2 2" xfId="29037"/>
    <cellStyle name="Total 3 6 2 3" xfId="29038"/>
    <cellStyle name="Total 3 6 3" xfId="29039"/>
    <cellStyle name="Total 3 6 3 2" xfId="29040"/>
    <cellStyle name="Total 3 6 3 3" xfId="29041"/>
    <cellStyle name="Total 3 6 4" xfId="29042"/>
    <cellStyle name="Total 3 6 4 2" xfId="29043"/>
    <cellStyle name="Total 3 6 4 3" xfId="29044"/>
    <cellStyle name="Total 3 6 5" xfId="29045"/>
    <cellStyle name="Total 3 6 6" xfId="29046"/>
    <cellStyle name="Total 3 7" xfId="29047"/>
    <cellStyle name="Total 3 7 2" xfId="29048"/>
    <cellStyle name="Total 3 7 2 2" xfId="29049"/>
    <cellStyle name="Total 3 7 2 3" xfId="29050"/>
    <cellStyle name="Total 3 7 3" xfId="29051"/>
    <cellStyle name="Total 3 7 3 2" xfId="29052"/>
    <cellStyle name="Total 3 7 3 3" xfId="29053"/>
    <cellStyle name="Total 3 7 4" xfId="29054"/>
    <cellStyle name="Total 3 7 5" xfId="29055"/>
    <cellStyle name="Total 3 8" xfId="29056"/>
    <cellStyle name="Total 3 8 2" xfId="29057"/>
    <cellStyle name="Total 3 8 3" xfId="29058"/>
    <cellStyle name="Total 3 9" xfId="29059"/>
    <cellStyle name="Total 3 9 2" xfId="29060"/>
    <cellStyle name="Total 3 9 3" xfId="29061"/>
    <cellStyle name="Total 30" xfId="29062"/>
    <cellStyle name="Total 30 10" xfId="29063"/>
    <cellStyle name="Total 30 11" xfId="29064"/>
    <cellStyle name="Total 30 12" xfId="29065"/>
    <cellStyle name="Total 30 13" xfId="29066"/>
    <cellStyle name="Total 30 14" xfId="29067"/>
    <cellStyle name="Total 30 15" xfId="29068"/>
    <cellStyle name="Total 30 2" xfId="29069"/>
    <cellStyle name="Total 30 2 2" xfId="29070"/>
    <cellStyle name="Total 30 2 2 2" xfId="29071"/>
    <cellStyle name="Total 30 2 2 3" xfId="29072"/>
    <cellStyle name="Total 30 2 3" xfId="29073"/>
    <cellStyle name="Total 30 2 3 2" xfId="29074"/>
    <cellStyle name="Total 30 2 3 3" xfId="29075"/>
    <cellStyle name="Total 30 2 4" xfId="29076"/>
    <cellStyle name="Total 30 2 5" xfId="29077"/>
    <cellStyle name="Total 30 2 6" xfId="29078"/>
    <cellStyle name="Total 30 3" xfId="29079"/>
    <cellStyle name="Total 30 3 2" xfId="29080"/>
    <cellStyle name="Total 30 3 2 2" xfId="29081"/>
    <cellStyle name="Total 30 3 2 3" xfId="29082"/>
    <cellStyle name="Total 30 3 3" xfId="29083"/>
    <cellStyle name="Total 30 3 3 2" xfId="29084"/>
    <cellStyle name="Total 30 3 3 3" xfId="29085"/>
    <cellStyle name="Total 30 3 4" xfId="29086"/>
    <cellStyle name="Total 30 3 5" xfId="29087"/>
    <cellStyle name="Total 30 4" xfId="29088"/>
    <cellStyle name="Total 30 4 2" xfId="29089"/>
    <cellStyle name="Total 30 4 2 2" xfId="29090"/>
    <cellStyle name="Total 30 4 2 3" xfId="29091"/>
    <cellStyle name="Total 30 4 3" xfId="29092"/>
    <cellStyle name="Total 30 4 3 2" xfId="29093"/>
    <cellStyle name="Total 30 4 3 3" xfId="29094"/>
    <cellStyle name="Total 30 4 4" xfId="29095"/>
    <cellStyle name="Total 30 4 5" xfId="29096"/>
    <cellStyle name="Total 30 5" xfId="29097"/>
    <cellStyle name="Total 30 5 2" xfId="29098"/>
    <cellStyle name="Total 30 5 2 2" xfId="29099"/>
    <cellStyle name="Total 30 5 2 3" xfId="29100"/>
    <cellStyle name="Total 30 5 3" xfId="29101"/>
    <cellStyle name="Total 30 5 3 2" xfId="29102"/>
    <cellStyle name="Total 30 5 3 3" xfId="29103"/>
    <cellStyle name="Total 30 5 4" xfId="29104"/>
    <cellStyle name="Total 30 5 4 2" xfId="29105"/>
    <cellStyle name="Total 30 5 4 3" xfId="29106"/>
    <cellStyle name="Total 30 5 5" xfId="29107"/>
    <cellStyle name="Total 30 5 6" xfId="29108"/>
    <cellStyle name="Total 30 6" xfId="29109"/>
    <cellStyle name="Total 30 6 2" xfId="29110"/>
    <cellStyle name="Total 30 6 2 2" xfId="29111"/>
    <cellStyle name="Total 30 6 2 3" xfId="29112"/>
    <cellStyle name="Total 30 6 3" xfId="29113"/>
    <cellStyle name="Total 30 6 3 2" xfId="29114"/>
    <cellStyle name="Total 30 6 3 3" xfId="29115"/>
    <cellStyle name="Total 30 6 4" xfId="29116"/>
    <cellStyle name="Total 30 6 5" xfId="29117"/>
    <cellStyle name="Total 30 7" xfId="29118"/>
    <cellStyle name="Total 30 7 2" xfId="29119"/>
    <cellStyle name="Total 30 7 3" xfId="29120"/>
    <cellStyle name="Total 30 8" xfId="29121"/>
    <cellStyle name="Total 30 8 2" xfId="29122"/>
    <cellStyle name="Total 30 8 3" xfId="29123"/>
    <cellStyle name="Total 30 9" xfId="29124"/>
    <cellStyle name="Total 30 9 2" xfId="29125"/>
    <cellStyle name="Total 30 9 3" xfId="29126"/>
    <cellStyle name="Total 31" xfId="29127"/>
    <cellStyle name="Total 31 10" xfId="29128"/>
    <cellStyle name="Total 31 11" xfId="29129"/>
    <cellStyle name="Total 31 12" xfId="29130"/>
    <cellStyle name="Total 31 13" xfId="29131"/>
    <cellStyle name="Total 31 14" xfId="29132"/>
    <cellStyle name="Total 31 15" xfId="29133"/>
    <cellStyle name="Total 31 2" xfId="29134"/>
    <cellStyle name="Total 31 2 2" xfId="29135"/>
    <cellStyle name="Total 31 2 2 2" xfId="29136"/>
    <cellStyle name="Total 31 2 2 3" xfId="29137"/>
    <cellStyle name="Total 31 2 3" xfId="29138"/>
    <cellStyle name="Total 31 2 3 2" xfId="29139"/>
    <cellStyle name="Total 31 2 3 3" xfId="29140"/>
    <cellStyle name="Total 31 2 4" xfId="29141"/>
    <cellStyle name="Total 31 2 5" xfId="29142"/>
    <cellStyle name="Total 31 2 6" xfId="29143"/>
    <cellStyle name="Total 31 3" xfId="29144"/>
    <cellStyle name="Total 31 3 2" xfId="29145"/>
    <cellStyle name="Total 31 3 2 2" xfId="29146"/>
    <cellStyle name="Total 31 3 2 3" xfId="29147"/>
    <cellStyle name="Total 31 3 3" xfId="29148"/>
    <cellStyle name="Total 31 3 3 2" xfId="29149"/>
    <cellStyle name="Total 31 3 3 3" xfId="29150"/>
    <cellStyle name="Total 31 3 4" xfId="29151"/>
    <cellStyle name="Total 31 3 5" xfId="29152"/>
    <cellStyle name="Total 31 4" xfId="29153"/>
    <cellStyle name="Total 31 4 2" xfId="29154"/>
    <cellStyle name="Total 31 4 2 2" xfId="29155"/>
    <cellStyle name="Total 31 4 2 3" xfId="29156"/>
    <cellStyle name="Total 31 4 3" xfId="29157"/>
    <cellStyle name="Total 31 4 3 2" xfId="29158"/>
    <cellStyle name="Total 31 4 3 3" xfId="29159"/>
    <cellStyle name="Total 31 4 4" xfId="29160"/>
    <cellStyle name="Total 31 4 5" xfId="29161"/>
    <cellStyle name="Total 31 5" xfId="29162"/>
    <cellStyle name="Total 31 5 2" xfId="29163"/>
    <cellStyle name="Total 31 5 2 2" xfId="29164"/>
    <cellStyle name="Total 31 5 2 3" xfId="29165"/>
    <cellStyle name="Total 31 5 3" xfId="29166"/>
    <cellStyle name="Total 31 5 3 2" xfId="29167"/>
    <cellStyle name="Total 31 5 3 3" xfId="29168"/>
    <cellStyle name="Total 31 5 4" xfId="29169"/>
    <cellStyle name="Total 31 5 4 2" xfId="29170"/>
    <cellStyle name="Total 31 5 4 3" xfId="29171"/>
    <cellStyle name="Total 31 5 5" xfId="29172"/>
    <cellStyle name="Total 31 5 6" xfId="29173"/>
    <cellStyle name="Total 31 6" xfId="29174"/>
    <cellStyle name="Total 31 6 2" xfId="29175"/>
    <cellStyle name="Total 31 6 2 2" xfId="29176"/>
    <cellStyle name="Total 31 6 2 3" xfId="29177"/>
    <cellStyle name="Total 31 6 3" xfId="29178"/>
    <cellStyle name="Total 31 6 3 2" xfId="29179"/>
    <cellStyle name="Total 31 6 3 3" xfId="29180"/>
    <cellStyle name="Total 31 6 4" xfId="29181"/>
    <cellStyle name="Total 31 6 5" xfId="29182"/>
    <cellStyle name="Total 31 7" xfId="29183"/>
    <cellStyle name="Total 31 7 2" xfId="29184"/>
    <cellStyle name="Total 31 7 3" xfId="29185"/>
    <cellStyle name="Total 31 8" xfId="29186"/>
    <cellStyle name="Total 31 8 2" xfId="29187"/>
    <cellStyle name="Total 31 8 3" xfId="29188"/>
    <cellStyle name="Total 31 9" xfId="29189"/>
    <cellStyle name="Total 31 9 2" xfId="29190"/>
    <cellStyle name="Total 31 9 3" xfId="29191"/>
    <cellStyle name="Total 32" xfId="29192"/>
    <cellStyle name="Total 32 10" xfId="29193"/>
    <cellStyle name="Total 32 11" xfId="29194"/>
    <cellStyle name="Total 32 12" xfId="29195"/>
    <cellStyle name="Total 32 13" xfId="29196"/>
    <cellStyle name="Total 32 14" xfId="29197"/>
    <cellStyle name="Total 32 15" xfId="29198"/>
    <cellStyle name="Total 32 2" xfId="29199"/>
    <cellStyle name="Total 32 2 2" xfId="29200"/>
    <cellStyle name="Total 32 2 2 2" xfId="29201"/>
    <cellStyle name="Total 32 2 2 3" xfId="29202"/>
    <cellStyle name="Total 32 2 3" xfId="29203"/>
    <cellStyle name="Total 32 2 3 2" xfId="29204"/>
    <cellStyle name="Total 32 2 3 3" xfId="29205"/>
    <cellStyle name="Total 32 2 4" xfId="29206"/>
    <cellStyle name="Total 32 2 5" xfId="29207"/>
    <cellStyle name="Total 32 2 6" xfId="29208"/>
    <cellStyle name="Total 32 3" xfId="29209"/>
    <cellStyle name="Total 32 3 2" xfId="29210"/>
    <cellStyle name="Total 32 3 2 2" xfId="29211"/>
    <cellStyle name="Total 32 3 2 3" xfId="29212"/>
    <cellStyle name="Total 32 3 3" xfId="29213"/>
    <cellStyle name="Total 32 3 3 2" xfId="29214"/>
    <cellStyle name="Total 32 3 3 3" xfId="29215"/>
    <cellStyle name="Total 32 3 4" xfId="29216"/>
    <cellStyle name="Total 32 3 5" xfId="29217"/>
    <cellStyle name="Total 32 4" xfId="29218"/>
    <cellStyle name="Total 32 4 2" xfId="29219"/>
    <cellStyle name="Total 32 4 2 2" xfId="29220"/>
    <cellStyle name="Total 32 4 2 3" xfId="29221"/>
    <cellStyle name="Total 32 4 3" xfId="29222"/>
    <cellStyle name="Total 32 4 3 2" xfId="29223"/>
    <cellStyle name="Total 32 4 3 3" xfId="29224"/>
    <cellStyle name="Total 32 4 4" xfId="29225"/>
    <cellStyle name="Total 32 4 5" xfId="29226"/>
    <cellStyle name="Total 32 5" xfId="29227"/>
    <cellStyle name="Total 32 5 2" xfId="29228"/>
    <cellStyle name="Total 32 5 2 2" xfId="29229"/>
    <cellStyle name="Total 32 5 2 3" xfId="29230"/>
    <cellStyle name="Total 32 5 3" xfId="29231"/>
    <cellStyle name="Total 32 5 3 2" xfId="29232"/>
    <cellStyle name="Total 32 5 3 3" xfId="29233"/>
    <cellStyle name="Total 32 5 4" xfId="29234"/>
    <cellStyle name="Total 32 5 4 2" xfId="29235"/>
    <cellStyle name="Total 32 5 4 3" xfId="29236"/>
    <cellStyle name="Total 32 5 5" xfId="29237"/>
    <cellStyle name="Total 32 5 6" xfId="29238"/>
    <cellStyle name="Total 32 6" xfId="29239"/>
    <cellStyle name="Total 32 6 2" xfId="29240"/>
    <cellStyle name="Total 32 6 2 2" xfId="29241"/>
    <cellStyle name="Total 32 6 2 3" xfId="29242"/>
    <cellStyle name="Total 32 6 3" xfId="29243"/>
    <cellStyle name="Total 32 6 3 2" xfId="29244"/>
    <cellStyle name="Total 32 6 3 3" xfId="29245"/>
    <cellStyle name="Total 32 6 4" xfId="29246"/>
    <cellStyle name="Total 32 6 5" xfId="29247"/>
    <cellStyle name="Total 32 7" xfId="29248"/>
    <cellStyle name="Total 32 7 2" xfId="29249"/>
    <cellStyle name="Total 32 7 3" xfId="29250"/>
    <cellStyle name="Total 32 8" xfId="29251"/>
    <cellStyle name="Total 32 8 2" xfId="29252"/>
    <cellStyle name="Total 32 8 3" xfId="29253"/>
    <cellStyle name="Total 32 9" xfId="29254"/>
    <cellStyle name="Total 32 9 2" xfId="29255"/>
    <cellStyle name="Total 32 9 3" xfId="29256"/>
    <cellStyle name="Total 33" xfId="29257"/>
    <cellStyle name="Total 33 10" xfId="29258"/>
    <cellStyle name="Total 33 11" xfId="29259"/>
    <cellStyle name="Total 33 12" xfId="29260"/>
    <cellStyle name="Total 33 13" xfId="29261"/>
    <cellStyle name="Total 33 14" xfId="29262"/>
    <cellStyle name="Total 33 15" xfId="29263"/>
    <cellStyle name="Total 33 2" xfId="29264"/>
    <cellStyle name="Total 33 2 2" xfId="29265"/>
    <cellStyle name="Total 33 2 2 2" xfId="29266"/>
    <cellStyle name="Total 33 2 2 3" xfId="29267"/>
    <cellStyle name="Total 33 2 3" xfId="29268"/>
    <cellStyle name="Total 33 2 3 2" xfId="29269"/>
    <cellStyle name="Total 33 2 3 3" xfId="29270"/>
    <cellStyle name="Total 33 2 4" xfId="29271"/>
    <cellStyle name="Total 33 2 5" xfId="29272"/>
    <cellStyle name="Total 33 2 6" xfId="29273"/>
    <cellStyle name="Total 33 3" xfId="29274"/>
    <cellStyle name="Total 33 3 2" xfId="29275"/>
    <cellStyle name="Total 33 3 2 2" xfId="29276"/>
    <cellStyle name="Total 33 3 2 3" xfId="29277"/>
    <cellStyle name="Total 33 3 3" xfId="29278"/>
    <cellStyle name="Total 33 3 3 2" xfId="29279"/>
    <cellStyle name="Total 33 3 3 3" xfId="29280"/>
    <cellStyle name="Total 33 3 4" xfId="29281"/>
    <cellStyle name="Total 33 3 5" xfId="29282"/>
    <cellStyle name="Total 33 4" xfId="29283"/>
    <cellStyle name="Total 33 4 2" xfId="29284"/>
    <cellStyle name="Total 33 4 2 2" xfId="29285"/>
    <cellStyle name="Total 33 4 2 3" xfId="29286"/>
    <cellStyle name="Total 33 4 3" xfId="29287"/>
    <cellStyle name="Total 33 4 3 2" xfId="29288"/>
    <cellStyle name="Total 33 4 3 3" xfId="29289"/>
    <cellStyle name="Total 33 4 4" xfId="29290"/>
    <cellStyle name="Total 33 4 5" xfId="29291"/>
    <cellStyle name="Total 33 5" xfId="29292"/>
    <cellStyle name="Total 33 5 2" xfId="29293"/>
    <cellStyle name="Total 33 5 2 2" xfId="29294"/>
    <cellStyle name="Total 33 5 2 3" xfId="29295"/>
    <cellStyle name="Total 33 5 3" xfId="29296"/>
    <cellStyle name="Total 33 5 3 2" xfId="29297"/>
    <cellStyle name="Total 33 5 3 3" xfId="29298"/>
    <cellStyle name="Total 33 5 4" xfId="29299"/>
    <cellStyle name="Total 33 5 4 2" xfId="29300"/>
    <cellStyle name="Total 33 5 4 3" xfId="29301"/>
    <cellStyle name="Total 33 5 5" xfId="29302"/>
    <cellStyle name="Total 33 5 6" xfId="29303"/>
    <cellStyle name="Total 33 6" xfId="29304"/>
    <cellStyle name="Total 33 6 2" xfId="29305"/>
    <cellStyle name="Total 33 6 2 2" xfId="29306"/>
    <cellStyle name="Total 33 6 2 3" xfId="29307"/>
    <cellStyle name="Total 33 6 3" xfId="29308"/>
    <cellStyle name="Total 33 6 3 2" xfId="29309"/>
    <cellStyle name="Total 33 6 3 3" xfId="29310"/>
    <cellStyle name="Total 33 6 4" xfId="29311"/>
    <cellStyle name="Total 33 6 5" xfId="29312"/>
    <cellStyle name="Total 33 7" xfId="29313"/>
    <cellStyle name="Total 33 7 2" xfId="29314"/>
    <cellStyle name="Total 33 7 3" xfId="29315"/>
    <cellStyle name="Total 33 8" xfId="29316"/>
    <cellStyle name="Total 33 8 2" xfId="29317"/>
    <cellStyle name="Total 33 8 3" xfId="29318"/>
    <cellStyle name="Total 33 9" xfId="29319"/>
    <cellStyle name="Total 33 9 2" xfId="29320"/>
    <cellStyle name="Total 33 9 3" xfId="29321"/>
    <cellStyle name="Total 34" xfId="29322"/>
    <cellStyle name="Total 34 10" xfId="29323"/>
    <cellStyle name="Total 34 11" xfId="29324"/>
    <cellStyle name="Total 34 12" xfId="29325"/>
    <cellStyle name="Total 34 13" xfId="29326"/>
    <cellStyle name="Total 34 14" xfId="29327"/>
    <cellStyle name="Total 34 15" xfId="29328"/>
    <cellStyle name="Total 34 2" xfId="29329"/>
    <cellStyle name="Total 34 2 2" xfId="29330"/>
    <cellStyle name="Total 34 2 2 2" xfId="29331"/>
    <cellStyle name="Total 34 2 2 3" xfId="29332"/>
    <cellStyle name="Total 34 2 3" xfId="29333"/>
    <cellStyle name="Total 34 2 3 2" xfId="29334"/>
    <cellStyle name="Total 34 2 3 3" xfId="29335"/>
    <cellStyle name="Total 34 2 4" xfId="29336"/>
    <cellStyle name="Total 34 2 5" xfId="29337"/>
    <cellStyle name="Total 34 2 6" xfId="29338"/>
    <cellStyle name="Total 34 3" xfId="29339"/>
    <cellStyle name="Total 34 3 2" xfId="29340"/>
    <cellStyle name="Total 34 3 2 2" xfId="29341"/>
    <cellStyle name="Total 34 3 2 3" xfId="29342"/>
    <cellStyle name="Total 34 3 3" xfId="29343"/>
    <cellStyle name="Total 34 3 3 2" xfId="29344"/>
    <cellStyle name="Total 34 3 3 3" xfId="29345"/>
    <cellStyle name="Total 34 3 4" xfId="29346"/>
    <cellStyle name="Total 34 3 5" xfId="29347"/>
    <cellStyle name="Total 34 4" xfId="29348"/>
    <cellStyle name="Total 34 4 2" xfId="29349"/>
    <cellStyle name="Total 34 4 2 2" xfId="29350"/>
    <cellStyle name="Total 34 4 2 3" xfId="29351"/>
    <cellStyle name="Total 34 4 3" xfId="29352"/>
    <cellStyle name="Total 34 4 3 2" xfId="29353"/>
    <cellStyle name="Total 34 4 3 3" xfId="29354"/>
    <cellStyle name="Total 34 4 4" xfId="29355"/>
    <cellStyle name="Total 34 4 5" xfId="29356"/>
    <cellStyle name="Total 34 5" xfId="29357"/>
    <cellStyle name="Total 34 5 2" xfId="29358"/>
    <cellStyle name="Total 34 5 2 2" xfId="29359"/>
    <cellStyle name="Total 34 5 2 3" xfId="29360"/>
    <cellStyle name="Total 34 5 3" xfId="29361"/>
    <cellStyle name="Total 34 5 3 2" xfId="29362"/>
    <cellStyle name="Total 34 5 3 3" xfId="29363"/>
    <cellStyle name="Total 34 5 4" xfId="29364"/>
    <cellStyle name="Total 34 5 4 2" xfId="29365"/>
    <cellStyle name="Total 34 5 4 3" xfId="29366"/>
    <cellStyle name="Total 34 5 5" xfId="29367"/>
    <cellStyle name="Total 34 5 6" xfId="29368"/>
    <cellStyle name="Total 34 6" xfId="29369"/>
    <cellStyle name="Total 34 6 2" xfId="29370"/>
    <cellStyle name="Total 34 6 2 2" xfId="29371"/>
    <cellStyle name="Total 34 6 2 3" xfId="29372"/>
    <cellStyle name="Total 34 6 3" xfId="29373"/>
    <cellStyle name="Total 34 6 3 2" xfId="29374"/>
    <cellStyle name="Total 34 6 3 3" xfId="29375"/>
    <cellStyle name="Total 34 6 4" xfId="29376"/>
    <cellStyle name="Total 34 6 5" xfId="29377"/>
    <cellStyle name="Total 34 7" xfId="29378"/>
    <cellStyle name="Total 34 7 2" xfId="29379"/>
    <cellStyle name="Total 34 7 3" xfId="29380"/>
    <cellStyle name="Total 34 8" xfId="29381"/>
    <cellStyle name="Total 34 8 2" xfId="29382"/>
    <cellStyle name="Total 34 8 3" xfId="29383"/>
    <cellStyle name="Total 34 9" xfId="29384"/>
    <cellStyle name="Total 34 9 2" xfId="29385"/>
    <cellStyle name="Total 34 9 3" xfId="29386"/>
    <cellStyle name="Total 35" xfId="29387"/>
    <cellStyle name="Total 35 10" xfId="29388"/>
    <cellStyle name="Total 35 11" xfId="29389"/>
    <cellStyle name="Total 35 12" xfId="29390"/>
    <cellStyle name="Total 35 13" xfId="29391"/>
    <cellStyle name="Total 35 14" xfId="29392"/>
    <cellStyle name="Total 35 15" xfId="29393"/>
    <cellStyle name="Total 35 2" xfId="29394"/>
    <cellStyle name="Total 35 2 2" xfId="29395"/>
    <cellStyle name="Total 35 2 2 2" xfId="29396"/>
    <cellStyle name="Total 35 2 2 3" xfId="29397"/>
    <cellStyle name="Total 35 2 3" xfId="29398"/>
    <cellStyle name="Total 35 2 3 2" xfId="29399"/>
    <cellStyle name="Total 35 2 3 3" xfId="29400"/>
    <cellStyle name="Total 35 2 4" xfId="29401"/>
    <cellStyle name="Total 35 2 5" xfId="29402"/>
    <cellStyle name="Total 35 2 6" xfId="29403"/>
    <cellStyle name="Total 35 3" xfId="29404"/>
    <cellStyle name="Total 35 3 2" xfId="29405"/>
    <cellStyle name="Total 35 3 2 2" xfId="29406"/>
    <cellStyle name="Total 35 3 2 3" xfId="29407"/>
    <cellStyle name="Total 35 3 3" xfId="29408"/>
    <cellStyle name="Total 35 3 3 2" xfId="29409"/>
    <cellStyle name="Total 35 3 3 3" xfId="29410"/>
    <cellStyle name="Total 35 3 4" xfId="29411"/>
    <cellStyle name="Total 35 3 5" xfId="29412"/>
    <cellStyle name="Total 35 4" xfId="29413"/>
    <cellStyle name="Total 35 4 2" xfId="29414"/>
    <cellStyle name="Total 35 4 2 2" xfId="29415"/>
    <cellStyle name="Total 35 4 2 3" xfId="29416"/>
    <cellStyle name="Total 35 4 3" xfId="29417"/>
    <cellStyle name="Total 35 4 3 2" xfId="29418"/>
    <cellStyle name="Total 35 4 3 3" xfId="29419"/>
    <cellStyle name="Total 35 4 4" xfId="29420"/>
    <cellStyle name="Total 35 4 5" xfId="29421"/>
    <cellStyle name="Total 35 5" xfId="29422"/>
    <cellStyle name="Total 35 5 2" xfId="29423"/>
    <cellStyle name="Total 35 5 2 2" xfId="29424"/>
    <cellStyle name="Total 35 5 2 3" xfId="29425"/>
    <cellStyle name="Total 35 5 3" xfId="29426"/>
    <cellStyle name="Total 35 5 3 2" xfId="29427"/>
    <cellStyle name="Total 35 5 3 3" xfId="29428"/>
    <cellStyle name="Total 35 5 4" xfId="29429"/>
    <cellStyle name="Total 35 5 4 2" xfId="29430"/>
    <cellStyle name="Total 35 5 4 3" xfId="29431"/>
    <cellStyle name="Total 35 5 5" xfId="29432"/>
    <cellStyle name="Total 35 5 6" xfId="29433"/>
    <cellStyle name="Total 35 6" xfId="29434"/>
    <cellStyle name="Total 35 6 2" xfId="29435"/>
    <cellStyle name="Total 35 6 2 2" xfId="29436"/>
    <cellStyle name="Total 35 6 2 3" xfId="29437"/>
    <cellStyle name="Total 35 6 3" xfId="29438"/>
    <cellStyle name="Total 35 6 3 2" xfId="29439"/>
    <cellStyle name="Total 35 6 3 3" xfId="29440"/>
    <cellStyle name="Total 35 6 4" xfId="29441"/>
    <cellStyle name="Total 35 6 5" xfId="29442"/>
    <cellStyle name="Total 35 7" xfId="29443"/>
    <cellStyle name="Total 35 7 2" xfId="29444"/>
    <cellStyle name="Total 35 7 3" xfId="29445"/>
    <cellStyle name="Total 35 8" xfId="29446"/>
    <cellStyle name="Total 35 8 2" xfId="29447"/>
    <cellStyle name="Total 35 8 3" xfId="29448"/>
    <cellStyle name="Total 35 9" xfId="29449"/>
    <cellStyle name="Total 35 9 2" xfId="29450"/>
    <cellStyle name="Total 35 9 3" xfId="29451"/>
    <cellStyle name="Total 36" xfId="29452"/>
    <cellStyle name="Total 36 10" xfId="29453"/>
    <cellStyle name="Total 36 11" xfId="29454"/>
    <cellStyle name="Total 36 12" xfId="29455"/>
    <cellStyle name="Total 36 13" xfId="29456"/>
    <cellStyle name="Total 36 14" xfId="29457"/>
    <cellStyle name="Total 36 15" xfId="29458"/>
    <cellStyle name="Total 36 2" xfId="29459"/>
    <cellStyle name="Total 36 2 2" xfId="29460"/>
    <cellStyle name="Total 36 2 2 2" xfId="29461"/>
    <cellStyle name="Total 36 2 2 3" xfId="29462"/>
    <cellStyle name="Total 36 2 3" xfId="29463"/>
    <cellStyle name="Total 36 2 3 2" xfId="29464"/>
    <cellStyle name="Total 36 2 3 3" xfId="29465"/>
    <cellStyle name="Total 36 2 4" xfId="29466"/>
    <cellStyle name="Total 36 2 5" xfId="29467"/>
    <cellStyle name="Total 36 2 6" xfId="29468"/>
    <cellStyle name="Total 36 3" xfId="29469"/>
    <cellStyle name="Total 36 3 2" xfId="29470"/>
    <cellStyle name="Total 36 3 2 2" xfId="29471"/>
    <cellStyle name="Total 36 3 2 3" xfId="29472"/>
    <cellStyle name="Total 36 3 3" xfId="29473"/>
    <cellStyle name="Total 36 3 3 2" xfId="29474"/>
    <cellStyle name="Total 36 3 3 3" xfId="29475"/>
    <cellStyle name="Total 36 3 4" xfId="29476"/>
    <cellStyle name="Total 36 3 5" xfId="29477"/>
    <cellStyle name="Total 36 4" xfId="29478"/>
    <cellStyle name="Total 36 4 2" xfId="29479"/>
    <cellStyle name="Total 36 4 2 2" xfId="29480"/>
    <cellStyle name="Total 36 4 2 3" xfId="29481"/>
    <cellStyle name="Total 36 4 3" xfId="29482"/>
    <cellStyle name="Total 36 4 3 2" xfId="29483"/>
    <cellStyle name="Total 36 4 3 3" xfId="29484"/>
    <cellStyle name="Total 36 4 4" xfId="29485"/>
    <cellStyle name="Total 36 4 5" xfId="29486"/>
    <cellStyle name="Total 36 5" xfId="29487"/>
    <cellStyle name="Total 36 5 2" xfId="29488"/>
    <cellStyle name="Total 36 5 2 2" xfId="29489"/>
    <cellStyle name="Total 36 5 2 3" xfId="29490"/>
    <cellStyle name="Total 36 5 3" xfId="29491"/>
    <cellStyle name="Total 36 5 3 2" xfId="29492"/>
    <cellStyle name="Total 36 5 3 3" xfId="29493"/>
    <cellStyle name="Total 36 5 4" xfId="29494"/>
    <cellStyle name="Total 36 5 4 2" xfId="29495"/>
    <cellStyle name="Total 36 5 4 3" xfId="29496"/>
    <cellStyle name="Total 36 5 5" xfId="29497"/>
    <cellStyle name="Total 36 5 6" xfId="29498"/>
    <cellStyle name="Total 36 6" xfId="29499"/>
    <cellStyle name="Total 36 6 2" xfId="29500"/>
    <cellStyle name="Total 36 6 2 2" xfId="29501"/>
    <cellStyle name="Total 36 6 2 3" xfId="29502"/>
    <cellStyle name="Total 36 6 3" xfId="29503"/>
    <cellStyle name="Total 36 6 3 2" xfId="29504"/>
    <cellStyle name="Total 36 6 3 3" xfId="29505"/>
    <cellStyle name="Total 36 6 4" xfId="29506"/>
    <cellStyle name="Total 36 6 5" xfId="29507"/>
    <cellStyle name="Total 36 7" xfId="29508"/>
    <cellStyle name="Total 36 7 2" xfId="29509"/>
    <cellStyle name="Total 36 7 3" xfId="29510"/>
    <cellStyle name="Total 36 8" xfId="29511"/>
    <cellStyle name="Total 36 8 2" xfId="29512"/>
    <cellStyle name="Total 36 8 3" xfId="29513"/>
    <cellStyle name="Total 36 9" xfId="29514"/>
    <cellStyle name="Total 36 9 2" xfId="29515"/>
    <cellStyle name="Total 36 9 3" xfId="29516"/>
    <cellStyle name="Total 37" xfId="29517"/>
    <cellStyle name="Total 37 10" xfId="29518"/>
    <cellStyle name="Total 37 11" xfId="29519"/>
    <cellStyle name="Total 37 12" xfId="29520"/>
    <cellStyle name="Total 37 13" xfId="29521"/>
    <cellStyle name="Total 37 14" xfId="29522"/>
    <cellStyle name="Total 37 15" xfId="29523"/>
    <cellStyle name="Total 37 2" xfId="29524"/>
    <cellStyle name="Total 37 2 2" xfId="29525"/>
    <cellStyle name="Total 37 2 2 2" xfId="29526"/>
    <cellStyle name="Total 37 2 2 3" xfId="29527"/>
    <cellStyle name="Total 37 2 3" xfId="29528"/>
    <cellStyle name="Total 37 2 3 2" xfId="29529"/>
    <cellStyle name="Total 37 2 3 3" xfId="29530"/>
    <cellStyle name="Total 37 2 4" xfId="29531"/>
    <cellStyle name="Total 37 2 5" xfId="29532"/>
    <cellStyle name="Total 37 2 6" xfId="29533"/>
    <cellStyle name="Total 37 3" xfId="29534"/>
    <cellStyle name="Total 37 3 2" xfId="29535"/>
    <cellStyle name="Total 37 3 2 2" xfId="29536"/>
    <cellStyle name="Total 37 3 2 3" xfId="29537"/>
    <cellStyle name="Total 37 3 3" xfId="29538"/>
    <cellStyle name="Total 37 3 3 2" xfId="29539"/>
    <cellStyle name="Total 37 3 3 3" xfId="29540"/>
    <cellStyle name="Total 37 3 4" xfId="29541"/>
    <cellStyle name="Total 37 3 5" xfId="29542"/>
    <cellStyle name="Total 37 4" xfId="29543"/>
    <cellStyle name="Total 37 4 2" xfId="29544"/>
    <cellStyle name="Total 37 4 2 2" xfId="29545"/>
    <cellStyle name="Total 37 4 2 3" xfId="29546"/>
    <cellStyle name="Total 37 4 3" xfId="29547"/>
    <cellStyle name="Total 37 4 3 2" xfId="29548"/>
    <cellStyle name="Total 37 4 3 3" xfId="29549"/>
    <cellStyle name="Total 37 4 4" xfId="29550"/>
    <cellStyle name="Total 37 4 5" xfId="29551"/>
    <cellStyle name="Total 37 5" xfId="29552"/>
    <cellStyle name="Total 37 5 2" xfId="29553"/>
    <cellStyle name="Total 37 5 2 2" xfId="29554"/>
    <cellStyle name="Total 37 5 2 3" xfId="29555"/>
    <cellStyle name="Total 37 5 3" xfId="29556"/>
    <cellStyle name="Total 37 5 3 2" xfId="29557"/>
    <cellStyle name="Total 37 5 3 3" xfId="29558"/>
    <cellStyle name="Total 37 5 4" xfId="29559"/>
    <cellStyle name="Total 37 5 4 2" xfId="29560"/>
    <cellStyle name="Total 37 5 4 3" xfId="29561"/>
    <cellStyle name="Total 37 5 5" xfId="29562"/>
    <cellStyle name="Total 37 5 6" xfId="29563"/>
    <cellStyle name="Total 37 6" xfId="29564"/>
    <cellStyle name="Total 37 6 2" xfId="29565"/>
    <cellStyle name="Total 37 6 2 2" xfId="29566"/>
    <cellStyle name="Total 37 6 2 3" xfId="29567"/>
    <cellStyle name="Total 37 6 3" xfId="29568"/>
    <cellStyle name="Total 37 6 3 2" xfId="29569"/>
    <cellStyle name="Total 37 6 3 3" xfId="29570"/>
    <cellStyle name="Total 37 6 4" xfId="29571"/>
    <cellStyle name="Total 37 6 5" xfId="29572"/>
    <cellStyle name="Total 37 7" xfId="29573"/>
    <cellStyle name="Total 37 7 2" xfId="29574"/>
    <cellStyle name="Total 37 7 3" xfId="29575"/>
    <cellStyle name="Total 37 8" xfId="29576"/>
    <cellStyle name="Total 37 8 2" xfId="29577"/>
    <cellStyle name="Total 37 8 3" xfId="29578"/>
    <cellStyle name="Total 37 9" xfId="29579"/>
    <cellStyle name="Total 37 9 2" xfId="29580"/>
    <cellStyle name="Total 37 9 3" xfId="29581"/>
    <cellStyle name="Total 38" xfId="29582"/>
    <cellStyle name="Total 38 10" xfId="29583"/>
    <cellStyle name="Total 38 11" xfId="29584"/>
    <cellStyle name="Total 38 12" xfId="29585"/>
    <cellStyle name="Total 38 13" xfId="29586"/>
    <cellStyle name="Total 38 14" xfId="29587"/>
    <cellStyle name="Total 38 15" xfId="29588"/>
    <cellStyle name="Total 38 2" xfId="29589"/>
    <cellStyle name="Total 38 2 2" xfId="29590"/>
    <cellStyle name="Total 38 2 2 2" xfId="29591"/>
    <cellStyle name="Total 38 2 2 3" xfId="29592"/>
    <cellStyle name="Total 38 2 3" xfId="29593"/>
    <cellStyle name="Total 38 2 3 2" xfId="29594"/>
    <cellStyle name="Total 38 2 3 3" xfId="29595"/>
    <cellStyle name="Total 38 2 4" xfId="29596"/>
    <cellStyle name="Total 38 2 5" xfId="29597"/>
    <cellStyle name="Total 38 2 6" xfId="29598"/>
    <cellStyle name="Total 38 3" xfId="29599"/>
    <cellStyle name="Total 38 3 2" xfId="29600"/>
    <cellStyle name="Total 38 3 2 2" xfId="29601"/>
    <cellStyle name="Total 38 3 2 3" xfId="29602"/>
    <cellStyle name="Total 38 3 3" xfId="29603"/>
    <cellStyle name="Total 38 3 3 2" xfId="29604"/>
    <cellStyle name="Total 38 3 3 3" xfId="29605"/>
    <cellStyle name="Total 38 3 4" xfId="29606"/>
    <cellStyle name="Total 38 3 5" xfId="29607"/>
    <cellStyle name="Total 38 4" xfId="29608"/>
    <cellStyle name="Total 38 4 2" xfId="29609"/>
    <cellStyle name="Total 38 4 2 2" xfId="29610"/>
    <cellStyle name="Total 38 4 2 3" xfId="29611"/>
    <cellStyle name="Total 38 4 3" xfId="29612"/>
    <cellStyle name="Total 38 4 3 2" xfId="29613"/>
    <cellStyle name="Total 38 4 3 3" xfId="29614"/>
    <cellStyle name="Total 38 4 4" xfId="29615"/>
    <cellStyle name="Total 38 4 5" xfId="29616"/>
    <cellStyle name="Total 38 5" xfId="29617"/>
    <cellStyle name="Total 38 5 2" xfId="29618"/>
    <cellStyle name="Total 38 5 2 2" xfId="29619"/>
    <cellStyle name="Total 38 5 2 3" xfId="29620"/>
    <cellStyle name="Total 38 5 3" xfId="29621"/>
    <cellStyle name="Total 38 5 3 2" xfId="29622"/>
    <cellStyle name="Total 38 5 3 3" xfId="29623"/>
    <cellStyle name="Total 38 5 4" xfId="29624"/>
    <cellStyle name="Total 38 5 4 2" xfId="29625"/>
    <cellStyle name="Total 38 5 4 3" xfId="29626"/>
    <cellStyle name="Total 38 5 5" xfId="29627"/>
    <cellStyle name="Total 38 5 6" xfId="29628"/>
    <cellStyle name="Total 38 6" xfId="29629"/>
    <cellStyle name="Total 38 6 2" xfId="29630"/>
    <cellStyle name="Total 38 6 2 2" xfId="29631"/>
    <cellStyle name="Total 38 6 2 3" xfId="29632"/>
    <cellStyle name="Total 38 6 3" xfId="29633"/>
    <cellStyle name="Total 38 6 3 2" xfId="29634"/>
    <cellStyle name="Total 38 6 3 3" xfId="29635"/>
    <cellStyle name="Total 38 6 4" xfId="29636"/>
    <cellStyle name="Total 38 6 5" xfId="29637"/>
    <cellStyle name="Total 38 7" xfId="29638"/>
    <cellStyle name="Total 38 7 2" xfId="29639"/>
    <cellStyle name="Total 38 7 3" xfId="29640"/>
    <cellStyle name="Total 38 8" xfId="29641"/>
    <cellStyle name="Total 38 8 2" xfId="29642"/>
    <cellStyle name="Total 38 8 3" xfId="29643"/>
    <cellStyle name="Total 38 9" xfId="29644"/>
    <cellStyle name="Total 38 9 2" xfId="29645"/>
    <cellStyle name="Total 38 9 3" xfId="29646"/>
    <cellStyle name="Total 39" xfId="29647"/>
    <cellStyle name="Total 39 10" xfId="29648"/>
    <cellStyle name="Total 39 11" xfId="29649"/>
    <cellStyle name="Total 39 12" xfId="29650"/>
    <cellStyle name="Total 39 13" xfId="29651"/>
    <cellStyle name="Total 39 14" xfId="29652"/>
    <cellStyle name="Total 39 15" xfId="29653"/>
    <cellStyle name="Total 39 2" xfId="29654"/>
    <cellStyle name="Total 39 2 2" xfId="29655"/>
    <cellStyle name="Total 39 2 2 2" xfId="29656"/>
    <cellStyle name="Total 39 2 2 3" xfId="29657"/>
    <cellStyle name="Total 39 2 3" xfId="29658"/>
    <cellStyle name="Total 39 2 3 2" xfId="29659"/>
    <cellStyle name="Total 39 2 3 3" xfId="29660"/>
    <cellStyle name="Total 39 2 4" xfId="29661"/>
    <cellStyle name="Total 39 2 5" xfId="29662"/>
    <cellStyle name="Total 39 2 6" xfId="29663"/>
    <cellStyle name="Total 39 3" xfId="29664"/>
    <cellStyle name="Total 39 3 2" xfId="29665"/>
    <cellStyle name="Total 39 3 2 2" xfId="29666"/>
    <cellStyle name="Total 39 3 2 3" xfId="29667"/>
    <cellStyle name="Total 39 3 3" xfId="29668"/>
    <cellStyle name="Total 39 3 3 2" xfId="29669"/>
    <cellStyle name="Total 39 3 3 3" xfId="29670"/>
    <cellStyle name="Total 39 3 4" xfId="29671"/>
    <cellStyle name="Total 39 3 5" xfId="29672"/>
    <cellStyle name="Total 39 4" xfId="29673"/>
    <cellStyle name="Total 39 4 2" xfId="29674"/>
    <cellStyle name="Total 39 4 2 2" xfId="29675"/>
    <cellStyle name="Total 39 4 2 3" xfId="29676"/>
    <cellStyle name="Total 39 4 3" xfId="29677"/>
    <cellStyle name="Total 39 4 3 2" xfId="29678"/>
    <cellStyle name="Total 39 4 3 3" xfId="29679"/>
    <cellStyle name="Total 39 4 4" xfId="29680"/>
    <cellStyle name="Total 39 4 5" xfId="29681"/>
    <cellStyle name="Total 39 5" xfId="29682"/>
    <cellStyle name="Total 39 5 2" xfId="29683"/>
    <cellStyle name="Total 39 5 2 2" xfId="29684"/>
    <cellStyle name="Total 39 5 2 3" xfId="29685"/>
    <cellStyle name="Total 39 5 3" xfId="29686"/>
    <cellStyle name="Total 39 5 3 2" xfId="29687"/>
    <cellStyle name="Total 39 5 3 3" xfId="29688"/>
    <cellStyle name="Total 39 5 4" xfId="29689"/>
    <cellStyle name="Total 39 5 4 2" xfId="29690"/>
    <cellStyle name="Total 39 5 4 3" xfId="29691"/>
    <cellStyle name="Total 39 5 5" xfId="29692"/>
    <cellStyle name="Total 39 5 6" xfId="29693"/>
    <cellStyle name="Total 39 6" xfId="29694"/>
    <cellStyle name="Total 39 6 2" xfId="29695"/>
    <cellStyle name="Total 39 6 2 2" xfId="29696"/>
    <cellStyle name="Total 39 6 2 3" xfId="29697"/>
    <cellStyle name="Total 39 6 3" xfId="29698"/>
    <cellStyle name="Total 39 6 3 2" xfId="29699"/>
    <cellStyle name="Total 39 6 3 3" xfId="29700"/>
    <cellStyle name="Total 39 6 4" xfId="29701"/>
    <cellStyle name="Total 39 6 5" xfId="29702"/>
    <cellStyle name="Total 39 7" xfId="29703"/>
    <cellStyle name="Total 39 7 2" xfId="29704"/>
    <cellStyle name="Total 39 7 3" xfId="29705"/>
    <cellStyle name="Total 39 8" xfId="29706"/>
    <cellStyle name="Total 39 8 2" xfId="29707"/>
    <cellStyle name="Total 39 8 3" xfId="29708"/>
    <cellStyle name="Total 39 9" xfId="29709"/>
    <cellStyle name="Total 39 9 2" xfId="29710"/>
    <cellStyle name="Total 39 9 3" xfId="29711"/>
    <cellStyle name="Total 4" xfId="29712"/>
    <cellStyle name="Total 4 10" xfId="29713"/>
    <cellStyle name="Total 4 10 2" xfId="29714"/>
    <cellStyle name="Total 4 10 3" xfId="29715"/>
    <cellStyle name="Total 4 11" xfId="29716"/>
    <cellStyle name="Total 4 12" xfId="29717"/>
    <cellStyle name="Total 4 13" xfId="29718"/>
    <cellStyle name="Total 4 14" xfId="29719"/>
    <cellStyle name="Total 4 15" xfId="29720"/>
    <cellStyle name="Total 4 16" xfId="29721"/>
    <cellStyle name="Total 4 2" xfId="29722"/>
    <cellStyle name="Total 4 2 10" xfId="29723"/>
    <cellStyle name="Total 4 2 11" xfId="29724"/>
    <cellStyle name="Total 4 2 2" xfId="29725"/>
    <cellStyle name="Total 4 2 2 2" xfId="29726"/>
    <cellStyle name="Total 4 2 2 2 2" xfId="29727"/>
    <cellStyle name="Total 4 2 2 2 3" xfId="29728"/>
    <cellStyle name="Total 4 2 2 3" xfId="29729"/>
    <cellStyle name="Total 4 2 2 3 2" xfId="29730"/>
    <cellStyle name="Total 4 2 2 3 3" xfId="29731"/>
    <cellStyle name="Total 4 2 2 4" xfId="29732"/>
    <cellStyle name="Total 4 2 2 5" xfId="29733"/>
    <cellStyle name="Total 4 2 3" xfId="29734"/>
    <cellStyle name="Total 4 2 3 2" xfId="29735"/>
    <cellStyle name="Total 4 2 3 2 2" xfId="29736"/>
    <cellStyle name="Total 4 2 3 2 3" xfId="29737"/>
    <cellStyle name="Total 4 2 3 3" xfId="29738"/>
    <cellStyle name="Total 4 2 3 3 2" xfId="29739"/>
    <cellStyle name="Total 4 2 3 3 3" xfId="29740"/>
    <cellStyle name="Total 4 2 3 4" xfId="29741"/>
    <cellStyle name="Total 4 2 3 5" xfId="29742"/>
    <cellStyle name="Total 4 2 4" xfId="29743"/>
    <cellStyle name="Total 4 2 4 2" xfId="29744"/>
    <cellStyle name="Total 4 2 4 2 2" xfId="29745"/>
    <cellStyle name="Total 4 2 4 2 3" xfId="29746"/>
    <cellStyle name="Total 4 2 4 3" xfId="29747"/>
    <cellStyle name="Total 4 2 4 3 2" xfId="29748"/>
    <cellStyle name="Total 4 2 4 3 3" xfId="29749"/>
    <cellStyle name="Total 4 2 4 4" xfId="29750"/>
    <cellStyle name="Total 4 2 4 4 2" xfId="29751"/>
    <cellStyle name="Total 4 2 4 4 3" xfId="29752"/>
    <cellStyle name="Total 4 2 4 5" xfId="29753"/>
    <cellStyle name="Total 4 2 4 6" xfId="29754"/>
    <cellStyle name="Total 4 2 5" xfId="29755"/>
    <cellStyle name="Total 4 2 5 2" xfId="29756"/>
    <cellStyle name="Total 4 2 5 2 2" xfId="29757"/>
    <cellStyle name="Total 4 2 5 2 3" xfId="29758"/>
    <cellStyle name="Total 4 2 5 3" xfId="29759"/>
    <cellStyle name="Total 4 2 5 3 2" xfId="29760"/>
    <cellStyle name="Total 4 2 5 3 3" xfId="29761"/>
    <cellStyle name="Total 4 2 5 4" xfId="29762"/>
    <cellStyle name="Total 4 2 5 5" xfId="29763"/>
    <cellStyle name="Total 4 2 6" xfId="29764"/>
    <cellStyle name="Total 4 2 6 2" xfId="29765"/>
    <cellStyle name="Total 4 2 6 3" xfId="29766"/>
    <cellStyle name="Total 4 2 7" xfId="29767"/>
    <cellStyle name="Total 4 2 7 2" xfId="29768"/>
    <cellStyle name="Total 4 2 7 3" xfId="29769"/>
    <cellStyle name="Total 4 2 8" xfId="29770"/>
    <cellStyle name="Total 4 2 8 2" xfId="29771"/>
    <cellStyle name="Total 4 2 8 3" xfId="29772"/>
    <cellStyle name="Total 4 2 9" xfId="29773"/>
    <cellStyle name="Total 4 3" xfId="29774"/>
    <cellStyle name="Total 4 3 2" xfId="29775"/>
    <cellStyle name="Total 4 3 2 2" xfId="29776"/>
    <cellStyle name="Total 4 3 2 3" xfId="29777"/>
    <cellStyle name="Total 4 3 3" xfId="29778"/>
    <cellStyle name="Total 4 3 3 2" xfId="29779"/>
    <cellStyle name="Total 4 3 3 3" xfId="29780"/>
    <cellStyle name="Total 4 3 4" xfId="29781"/>
    <cellStyle name="Total 4 3 5" xfId="29782"/>
    <cellStyle name="Total 4 3 6" xfId="29783"/>
    <cellStyle name="Total 4 4" xfId="29784"/>
    <cellStyle name="Total 4 4 2" xfId="29785"/>
    <cellStyle name="Total 4 4 2 2" xfId="29786"/>
    <cellStyle name="Total 4 4 2 3" xfId="29787"/>
    <cellStyle name="Total 4 4 3" xfId="29788"/>
    <cellStyle name="Total 4 4 3 2" xfId="29789"/>
    <cellStyle name="Total 4 4 3 3" xfId="29790"/>
    <cellStyle name="Total 4 4 4" xfId="29791"/>
    <cellStyle name="Total 4 4 5" xfId="29792"/>
    <cellStyle name="Total 4 5" xfId="29793"/>
    <cellStyle name="Total 4 5 2" xfId="29794"/>
    <cellStyle name="Total 4 5 2 2" xfId="29795"/>
    <cellStyle name="Total 4 5 2 3" xfId="29796"/>
    <cellStyle name="Total 4 5 3" xfId="29797"/>
    <cellStyle name="Total 4 5 3 2" xfId="29798"/>
    <cellStyle name="Total 4 5 3 3" xfId="29799"/>
    <cellStyle name="Total 4 5 4" xfId="29800"/>
    <cellStyle name="Total 4 5 5" xfId="29801"/>
    <cellStyle name="Total 4 6" xfId="29802"/>
    <cellStyle name="Total 4 6 2" xfId="29803"/>
    <cellStyle name="Total 4 6 2 2" xfId="29804"/>
    <cellStyle name="Total 4 6 2 3" xfId="29805"/>
    <cellStyle name="Total 4 6 3" xfId="29806"/>
    <cellStyle name="Total 4 6 3 2" xfId="29807"/>
    <cellStyle name="Total 4 6 3 3" xfId="29808"/>
    <cellStyle name="Total 4 6 4" xfId="29809"/>
    <cellStyle name="Total 4 6 4 2" xfId="29810"/>
    <cellStyle name="Total 4 6 4 3" xfId="29811"/>
    <cellStyle name="Total 4 6 5" xfId="29812"/>
    <cellStyle name="Total 4 6 6" xfId="29813"/>
    <cellStyle name="Total 4 7" xfId="29814"/>
    <cellStyle name="Total 4 7 2" xfId="29815"/>
    <cellStyle name="Total 4 7 2 2" xfId="29816"/>
    <cellStyle name="Total 4 7 2 3" xfId="29817"/>
    <cellStyle name="Total 4 7 3" xfId="29818"/>
    <cellStyle name="Total 4 7 3 2" xfId="29819"/>
    <cellStyle name="Total 4 7 3 3" xfId="29820"/>
    <cellStyle name="Total 4 7 4" xfId="29821"/>
    <cellStyle name="Total 4 7 5" xfId="29822"/>
    <cellStyle name="Total 4 8" xfId="29823"/>
    <cellStyle name="Total 4 8 2" xfId="29824"/>
    <cellStyle name="Total 4 8 3" xfId="29825"/>
    <cellStyle name="Total 4 9" xfId="29826"/>
    <cellStyle name="Total 4 9 2" xfId="29827"/>
    <cellStyle name="Total 4 9 3" xfId="29828"/>
    <cellStyle name="Total 40" xfId="29829"/>
    <cellStyle name="Total 40 10" xfId="29830"/>
    <cellStyle name="Total 40 11" xfId="29831"/>
    <cellStyle name="Total 40 12" xfId="29832"/>
    <cellStyle name="Total 40 13" xfId="29833"/>
    <cellStyle name="Total 40 14" xfId="29834"/>
    <cellStyle name="Total 40 15" xfId="29835"/>
    <cellStyle name="Total 40 2" xfId="29836"/>
    <cellStyle name="Total 40 2 2" xfId="29837"/>
    <cellStyle name="Total 40 2 2 2" xfId="29838"/>
    <cellStyle name="Total 40 2 2 3" xfId="29839"/>
    <cellStyle name="Total 40 2 3" xfId="29840"/>
    <cellStyle name="Total 40 2 3 2" xfId="29841"/>
    <cellStyle name="Total 40 2 3 3" xfId="29842"/>
    <cellStyle name="Total 40 2 4" xfId="29843"/>
    <cellStyle name="Total 40 2 5" xfId="29844"/>
    <cellStyle name="Total 40 2 6" xfId="29845"/>
    <cellStyle name="Total 40 3" xfId="29846"/>
    <cellStyle name="Total 40 3 2" xfId="29847"/>
    <cellStyle name="Total 40 3 2 2" xfId="29848"/>
    <cellStyle name="Total 40 3 2 3" xfId="29849"/>
    <cellStyle name="Total 40 3 3" xfId="29850"/>
    <cellStyle name="Total 40 3 3 2" xfId="29851"/>
    <cellStyle name="Total 40 3 3 3" xfId="29852"/>
    <cellStyle name="Total 40 3 4" xfId="29853"/>
    <cellStyle name="Total 40 3 5" xfId="29854"/>
    <cellStyle name="Total 40 4" xfId="29855"/>
    <cellStyle name="Total 40 4 2" xfId="29856"/>
    <cellStyle name="Total 40 4 2 2" xfId="29857"/>
    <cellStyle name="Total 40 4 2 3" xfId="29858"/>
    <cellStyle name="Total 40 4 3" xfId="29859"/>
    <cellStyle name="Total 40 4 3 2" xfId="29860"/>
    <cellStyle name="Total 40 4 3 3" xfId="29861"/>
    <cellStyle name="Total 40 4 4" xfId="29862"/>
    <cellStyle name="Total 40 4 5" xfId="29863"/>
    <cellStyle name="Total 40 5" xfId="29864"/>
    <cellStyle name="Total 40 5 2" xfId="29865"/>
    <cellStyle name="Total 40 5 2 2" xfId="29866"/>
    <cellStyle name="Total 40 5 2 3" xfId="29867"/>
    <cellStyle name="Total 40 5 3" xfId="29868"/>
    <cellStyle name="Total 40 5 3 2" xfId="29869"/>
    <cellStyle name="Total 40 5 3 3" xfId="29870"/>
    <cellStyle name="Total 40 5 4" xfId="29871"/>
    <cellStyle name="Total 40 5 4 2" xfId="29872"/>
    <cellStyle name="Total 40 5 4 3" xfId="29873"/>
    <cellStyle name="Total 40 5 5" xfId="29874"/>
    <cellStyle name="Total 40 5 6" xfId="29875"/>
    <cellStyle name="Total 40 6" xfId="29876"/>
    <cellStyle name="Total 40 6 2" xfId="29877"/>
    <cellStyle name="Total 40 6 2 2" xfId="29878"/>
    <cellStyle name="Total 40 6 2 3" xfId="29879"/>
    <cellStyle name="Total 40 6 3" xfId="29880"/>
    <cellStyle name="Total 40 6 3 2" xfId="29881"/>
    <cellStyle name="Total 40 6 3 3" xfId="29882"/>
    <cellStyle name="Total 40 6 4" xfId="29883"/>
    <cellStyle name="Total 40 6 5" xfId="29884"/>
    <cellStyle name="Total 40 7" xfId="29885"/>
    <cellStyle name="Total 40 7 2" xfId="29886"/>
    <cellStyle name="Total 40 7 3" xfId="29887"/>
    <cellStyle name="Total 40 8" xfId="29888"/>
    <cellStyle name="Total 40 8 2" xfId="29889"/>
    <cellStyle name="Total 40 8 3" xfId="29890"/>
    <cellStyle name="Total 40 9" xfId="29891"/>
    <cellStyle name="Total 40 9 2" xfId="29892"/>
    <cellStyle name="Total 40 9 3" xfId="29893"/>
    <cellStyle name="Total 41" xfId="29894"/>
    <cellStyle name="Total 41 10" xfId="29895"/>
    <cellStyle name="Total 41 11" xfId="29896"/>
    <cellStyle name="Total 41 12" xfId="29897"/>
    <cellStyle name="Total 41 13" xfId="29898"/>
    <cellStyle name="Total 41 14" xfId="29899"/>
    <cellStyle name="Total 41 15" xfId="29900"/>
    <cellStyle name="Total 41 2" xfId="29901"/>
    <cellStyle name="Total 41 2 2" xfId="29902"/>
    <cellStyle name="Total 41 2 2 2" xfId="29903"/>
    <cellStyle name="Total 41 2 2 3" xfId="29904"/>
    <cellStyle name="Total 41 2 3" xfId="29905"/>
    <cellStyle name="Total 41 2 3 2" xfId="29906"/>
    <cellStyle name="Total 41 2 3 3" xfId="29907"/>
    <cellStyle name="Total 41 2 4" xfId="29908"/>
    <cellStyle name="Total 41 2 5" xfId="29909"/>
    <cellStyle name="Total 41 2 6" xfId="29910"/>
    <cellStyle name="Total 41 3" xfId="29911"/>
    <cellStyle name="Total 41 3 2" xfId="29912"/>
    <cellStyle name="Total 41 3 2 2" xfId="29913"/>
    <cellStyle name="Total 41 3 2 3" xfId="29914"/>
    <cellStyle name="Total 41 3 3" xfId="29915"/>
    <cellStyle name="Total 41 3 3 2" xfId="29916"/>
    <cellStyle name="Total 41 3 3 3" xfId="29917"/>
    <cellStyle name="Total 41 3 4" xfId="29918"/>
    <cellStyle name="Total 41 3 5" xfId="29919"/>
    <cellStyle name="Total 41 4" xfId="29920"/>
    <cellStyle name="Total 41 4 2" xfId="29921"/>
    <cellStyle name="Total 41 4 2 2" xfId="29922"/>
    <cellStyle name="Total 41 4 2 3" xfId="29923"/>
    <cellStyle name="Total 41 4 3" xfId="29924"/>
    <cellStyle name="Total 41 4 3 2" xfId="29925"/>
    <cellStyle name="Total 41 4 3 3" xfId="29926"/>
    <cellStyle name="Total 41 4 4" xfId="29927"/>
    <cellStyle name="Total 41 4 5" xfId="29928"/>
    <cellStyle name="Total 41 5" xfId="29929"/>
    <cellStyle name="Total 41 5 2" xfId="29930"/>
    <cellStyle name="Total 41 5 2 2" xfId="29931"/>
    <cellStyle name="Total 41 5 2 3" xfId="29932"/>
    <cellStyle name="Total 41 5 3" xfId="29933"/>
    <cellStyle name="Total 41 5 3 2" xfId="29934"/>
    <cellStyle name="Total 41 5 3 3" xfId="29935"/>
    <cellStyle name="Total 41 5 4" xfId="29936"/>
    <cellStyle name="Total 41 5 4 2" xfId="29937"/>
    <cellStyle name="Total 41 5 4 3" xfId="29938"/>
    <cellStyle name="Total 41 5 5" xfId="29939"/>
    <cellStyle name="Total 41 5 6" xfId="29940"/>
    <cellStyle name="Total 41 6" xfId="29941"/>
    <cellStyle name="Total 41 6 2" xfId="29942"/>
    <cellStyle name="Total 41 6 2 2" xfId="29943"/>
    <cellStyle name="Total 41 6 2 3" xfId="29944"/>
    <cellStyle name="Total 41 6 3" xfId="29945"/>
    <cellStyle name="Total 41 6 3 2" xfId="29946"/>
    <cellStyle name="Total 41 6 3 3" xfId="29947"/>
    <cellStyle name="Total 41 6 4" xfId="29948"/>
    <cellStyle name="Total 41 6 5" xfId="29949"/>
    <cellStyle name="Total 41 7" xfId="29950"/>
    <cellStyle name="Total 41 7 2" xfId="29951"/>
    <cellStyle name="Total 41 7 3" xfId="29952"/>
    <cellStyle name="Total 41 8" xfId="29953"/>
    <cellStyle name="Total 41 8 2" xfId="29954"/>
    <cellStyle name="Total 41 8 3" xfId="29955"/>
    <cellStyle name="Total 41 9" xfId="29956"/>
    <cellStyle name="Total 41 9 2" xfId="29957"/>
    <cellStyle name="Total 41 9 3" xfId="29958"/>
    <cellStyle name="Total 42" xfId="29959"/>
    <cellStyle name="Total 42 10" xfId="29960"/>
    <cellStyle name="Total 42 11" xfId="29961"/>
    <cellStyle name="Total 42 12" xfId="29962"/>
    <cellStyle name="Total 42 13" xfId="29963"/>
    <cellStyle name="Total 42 14" xfId="29964"/>
    <cellStyle name="Total 42 15" xfId="29965"/>
    <cellStyle name="Total 42 2" xfId="29966"/>
    <cellStyle name="Total 42 2 2" xfId="29967"/>
    <cellStyle name="Total 42 2 2 2" xfId="29968"/>
    <cellStyle name="Total 42 2 2 3" xfId="29969"/>
    <cellStyle name="Total 42 2 3" xfId="29970"/>
    <cellStyle name="Total 42 2 3 2" xfId="29971"/>
    <cellStyle name="Total 42 2 3 3" xfId="29972"/>
    <cellStyle name="Total 42 2 4" xfId="29973"/>
    <cellStyle name="Total 42 2 5" xfId="29974"/>
    <cellStyle name="Total 42 2 6" xfId="29975"/>
    <cellStyle name="Total 42 3" xfId="29976"/>
    <cellStyle name="Total 42 3 2" xfId="29977"/>
    <cellStyle name="Total 42 3 2 2" xfId="29978"/>
    <cellStyle name="Total 42 3 2 3" xfId="29979"/>
    <cellStyle name="Total 42 3 3" xfId="29980"/>
    <cellStyle name="Total 42 3 3 2" xfId="29981"/>
    <cellStyle name="Total 42 3 3 3" xfId="29982"/>
    <cellStyle name="Total 42 3 4" xfId="29983"/>
    <cellStyle name="Total 42 3 5" xfId="29984"/>
    <cellStyle name="Total 42 4" xfId="29985"/>
    <cellStyle name="Total 42 4 2" xfId="29986"/>
    <cellStyle name="Total 42 4 2 2" xfId="29987"/>
    <cellStyle name="Total 42 4 2 3" xfId="29988"/>
    <cellStyle name="Total 42 4 3" xfId="29989"/>
    <cellStyle name="Total 42 4 3 2" xfId="29990"/>
    <cellStyle name="Total 42 4 3 3" xfId="29991"/>
    <cellStyle name="Total 42 4 4" xfId="29992"/>
    <cellStyle name="Total 42 4 5" xfId="29993"/>
    <cellStyle name="Total 42 5" xfId="29994"/>
    <cellStyle name="Total 42 5 2" xfId="29995"/>
    <cellStyle name="Total 42 5 2 2" xfId="29996"/>
    <cellStyle name="Total 42 5 2 3" xfId="29997"/>
    <cellStyle name="Total 42 5 3" xfId="29998"/>
    <cellStyle name="Total 42 5 3 2" xfId="29999"/>
    <cellStyle name="Total 42 5 3 3" xfId="30000"/>
    <cellStyle name="Total 42 5 4" xfId="30001"/>
    <cellStyle name="Total 42 5 4 2" xfId="30002"/>
    <cellStyle name="Total 42 5 4 3" xfId="30003"/>
    <cellStyle name="Total 42 5 5" xfId="30004"/>
    <cellStyle name="Total 42 5 6" xfId="30005"/>
    <cellStyle name="Total 42 6" xfId="30006"/>
    <cellStyle name="Total 42 6 2" xfId="30007"/>
    <cellStyle name="Total 42 6 2 2" xfId="30008"/>
    <cellStyle name="Total 42 6 2 3" xfId="30009"/>
    <cellStyle name="Total 42 6 3" xfId="30010"/>
    <cellStyle name="Total 42 6 3 2" xfId="30011"/>
    <cellStyle name="Total 42 6 3 3" xfId="30012"/>
    <cellStyle name="Total 42 6 4" xfId="30013"/>
    <cellStyle name="Total 42 6 5" xfId="30014"/>
    <cellStyle name="Total 42 7" xfId="30015"/>
    <cellStyle name="Total 42 7 2" xfId="30016"/>
    <cellStyle name="Total 42 7 3" xfId="30017"/>
    <cellStyle name="Total 42 8" xfId="30018"/>
    <cellStyle name="Total 42 8 2" xfId="30019"/>
    <cellStyle name="Total 42 8 3" xfId="30020"/>
    <cellStyle name="Total 42 9" xfId="30021"/>
    <cellStyle name="Total 42 9 2" xfId="30022"/>
    <cellStyle name="Total 42 9 3" xfId="30023"/>
    <cellStyle name="Total 43" xfId="30024"/>
    <cellStyle name="Total 44" xfId="30025"/>
    <cellStyle name="Total 45" xfId="30026"/>
    <cellStyle name="Total 46" xfId="30027"/>
    <cellStyle name="Total 47" xfId="30028"/>
    <cellStyle name="Total 5" xfId="30029"/>
    <cellStyle name="Total 5 10" xfId="30030"/>
    <cellStyle name="Total 5 10 2" xfId="30031"/>
    <cellStyle name="Total 5 10 3" xfId="30032"/>
    <cellStyle name="Total 5 11" xfId="30033"/>
    <cellStyle name="Total 5 12" xfId="30034"/>
    <cellStyle name="Total 5 13" xfId="30035"/>
    <cellStyle name="Total 5 14" xfId="30036"/>
    <cellStyle name="Total 5 15" xfId="30037"/>
    <cellStyle name="Total 5 16" xfId="30038"/>
    <cellStyle name="Total 5 2" xfId="30039"/>
    <cellStyle name="Total 5 2 10" xfId="30040"/>
    <cellStyle name="Total 5 2 11" xfId="30041"/>
    <cellStyle name="Total 5 2 2" xfId="30042"/>
    <cellStyle name="Total 5 2 2 2" xfId="30043"/>
    <cellStyle name="Total 5 2 2 2 2" xfId="30044"/>
    <cellStyle name="Total 5 2 2 2 3" xfId="30045"/>
    <cellStyle name="Total 5 2 2 3" xfId="30046"/>
    <cellStyle name="Total 5 2 2 3 2" xfId="30047"/>
    <cellStyle name="Total 5 2 2 3 3" xfId="30048"/>
    <cellStyle name="Total 5 2 2 4" xfId="30049"/>
    <cellStyle name="Total 5 2 2 5" xfId="30050"/>
    <cellStyle name="Total 5 2 3" xfId="30051"/>
    <cellStyle name="Total 5 2 3 2" xfId="30052"/>
    <cellStyle name="Total 5 2 3 2 2" xfId="30053"/>
    <cellStyle name="Total 5 2 3 2 3" xfId="30054"/>
    <cellStyle name="Total 5 2 3 3" xfId="30055"/>
    <cellStyle name="Total 5 2 3 3 2" xfId="30056"/>
    <cellStyle name="Total 5 2 3 3 3" xfId="30057"/>
    <cellStyle name="Total 5 2 3 4" xfId="30058"/>
    <cellStyle name="Total 5 2 3 5" xfId="30059"/>
    <cellStyle name="Total 5 2 4" xfId="30060"/>
    <cellStyle name="Total 5 2 4 2" xfId="30061"/>
    <cellStyle name="Total 5 2 4 2 2" xfId="30062"/>
    <cellStyle name="Total 5 2 4 2 3" xfId="30063"/>
    <cellStyle name="Total 5 2 4 3" xfId="30064"/>
    <cellStyle name="Total 5 2 4 3 2" xfId="30065"/>
    <cellStyle name="Total 5 2 4 3 3" xfId="30066"/>
    <cellStyle name="Total 5 2 4 4" xfId="30067"/>
    <cellStyle name="Total 5 2 4 4 2" xfId="30068"/>
    <cellStyle name="Total 5 2 4 4 3" xfId="30069"/>
    <cellStyle name="Total 5 2 4 5" xfId="30070"/>
    <cellStyle name="Total 5 2 4 6" xfId="30071"/>
    <cellStyle name="Total 5 2 5" xfId="30072"/>
    <cellStyle name="Total 5 2 5 2" xfId="30073"/>
    <cellStyle name="Total 5 2 5 2 2" xfId="30074"/>
    <cellStyle name="Total 5 2 5 2 3" xfId="30075"/>
    <cellStyle name="Total 5 2 5 3" xfId="30076"/>
    <cellStyle name="Total 5 2 5 3 2" xfId="30077"/>
    <cellStyle name="Total 5 2 5 3 3" xfId="30078"/>
    <cellStyle name="Total 5 2 5 4" xfId="30079"/>
    <cellStyle name="Total 5 2 5 5" xfId="30080"/>
    <cellStyle name="Total 5 2 6" xfId="30081"/>
    <cellStyle name="Total 5 2 6 2" xfId="30082"/>
    <cellStyle name="Total 5 2 6 3" xfId="30083"/>
    <cellStyle name="Total 5 2 7" xfId="30084"/>
    <cellStyle name="Total 5 2 7 2" xfId="30085"/>
    <cellStyle name="Total 5 2 7 3" xfId="30086"/>
    <cellStyle name="Total 5 2 8" xfId="30087"/>
    <cellStyle name="Total 5 2 8 2" xfId="30088"/>
    <cellStyle name="Total 5 2 8 3" xfId="30089"/>
    <cellStyle name="Total 5 2 9" xfId="30090"/>
    <cellStyle name="Total 5 3" xfId="30091"/>
    <cellStyle name="Total 5 3 2" xfId="30092"/>
    <cellStyle name="Total 5 3 2 2" xfId="30093"/>
    <cellStyle name="Total 5 3 2 3" xfId="30094"/>
    <cellStyle name="Total 5 3 3" xfId="30095"/>
    <cellStyle name="Total 5 3 3 2" xfId="30096"/>
    <cellStyle name="Total 5 3 3 3" xfId="30097"/>
    <cellStyle name="Total 5 3 4" xfId="30098"/>
    <cellStyle name="Total 5 3 5" xfId="30099"/>
    <cellStyle name="Total 5 3 6" xfId="30100"/>
    <cellStyle name="Total 5 4" xfId="30101"/>
    <cellStyle name="Total 5 4 2" xfId="30102"/>
    <cellStyle name="Total 5 4 2 2" xfId="30103"/>
    <cellStyle name="Total 5 4 2 3" xfId="30104"/>
    <cellStyle name="Total 5 4 3" xfId="30105"/>
    <cellStyle name="Total 5 4 3 2" xfId="30106"/>
    <cellStyle name="Total 5 4 3 3" xfId="30107"/>
    <cellStyle name="Total 5 4 4" xfId="30108"/>
    <cellStyle name="Total 5 4 5" xfId="30109"/>
    <cellStyle name="Total 5 5" xfId="30110"/>
    <cellStyle name="Total 5 5 2" xfId="30111"/>
    <cellStyle name="Total 5 5 2 2" xfId="30112"/>
    <cellStyle name="Total 5 5 2 3" xfId="30113"/>
    <cellStyle name="Total 5 5 3" xfId="30114"/>
    <cellStyle name="Total 5 5 3 2" xfId="30115"/>
    <cellStyle name="Total 5 5 3 3" xfId="30116"/>
    <cellStyle name="Total 5 5 4" xfId="30117"/>
    <cellStyle name="Total 5 5 5" xfId="30118"/>
    <cellStyle name="Total 5 6" xfId="30119"/>
    <cellStyle name="Total 5 6 2" xfId="30120"/>
    <cellStyle name="Total 5 6 2 2" xfId="30121"/>
    <cellStyle name="Total 5 6 2 3" xfId="30122"/>
    <cellStyle name="Total 5 6 3" xfId="30123"/>
    <cellStyle name="Total 5 6 3 2" xfId="30124"/>
    <cellStyle name="Total 5 6 3 3" xfId="30125"/>
    <cellStyle name="Total 5 6 4" xfId="30126"/>
    <cellStyle name="Total 5 6 4 2" xfId="30127"/>
    <cellStyle name="Total 5 6 4 3" xfId="30128"/>
    <cellStyle name="Total 5 6 5" xfId="30129"/>
    <cellStyle name="Total 5 6 6" xfId="30130"/>
    <cellStyle name="Total 5 7" xfId="30131"/>
    <cellStyle name="Total 5 7 2" xfId="30132"/>
    <cellStyle name="Total 5 7 2 2" xfId="30133"/>
    <cellStyle name="Total 5 7 2 3" xfId="30134"/>
    <cellStyle name="Total 5 7 3" xfId="30135"/>
    <cellStyle name="Total 5 7 3 2" xfId="30136"/>
    <cellStyle name="Total 5 7 3 3" xfId="30137"/>
    <cellStyle name="Total 5 7 4" xfId="30138"/>
    <cellStyle name="Total 5 7 5" xfId="30139"/>
    <cellStyle name="Total 5 8" xfId="30140"/>
    <cellStyle name="Total 5 8 2" xfId="30141"/>
    <cellStyle name="Total 5 8 3" xfId="30142"/>
    <cellStyle name="Total 5 9" xfId="30143"/>
    <cellStyle name="Total 5 9 2" xfId="30144"/>
    <cellStyle name="Total 5 9 3" xfId="30145"/>
    <cellStyle name="Total 6" xfId="30146"/>
    <cellStyle name="Total 6 10" xfId="30147"/>
    <cellStyle name="Total 6 10 2" xfId="30148"/>
    <cellStyle name="Total 6 10 3" xfId="30149"/>
    <cellStyle name="Total 6 11" xfId="30150"/>
    <cellStyle name="Total 6 12" xfId="30151"/>
    <cellStyle name="Total 6 13" xfId="30152"/>
    <cellStyle name="Total 6 14" xfId="30153"/>
    <cellStyle name="Total 6 15" xfId="30154"/>
    <cellStyle name="Total 6 16" xfId="30155"/>
    <cellStyle name="Total 6 2" xfId="30156"/>
    <cellStyle name="Total 6 2 10" xfId="30157"/>
    <cellStyle name="Total 6 2 11" xfId="30158"/>
    <cellStyle name="Total 6 2 2" xfId="30159"/>
    <cellStyle name="Total 6 2 2 2" xfId="30160"/>
    <cellStyle name="Total 6 2 2 2 2" xfId="30161"/>
    <cellStyle name="Total 6 2 2 2 3" xfId="30162"/>
    <cellStyle name="Total 6 2 2 3" xfId="30163"/>
    <cellStyle name="Total 6 2 2 3 2" xfId="30164"/>
    <cellStyle name="Total 6 2 2 3 3" xfId="30165"/>
    <cellStyle name="Total 6 2 2 4" xfId="30166"/>
    <cellStyle name="Total 6 2 2 5" xfId="30167"/>
    <cellStyle name="Total 6 2 3" xfId="30168"/>
    <cellStyle name="Total 6 2 3 2" xfId="30169"/>
    <cellStyle name="Total 6 2 3 2 2" xfId="30170"/>
    <cellStyle name="Total 6 2 3 2 3" xfId="30171"/>
    <cellStyle name="Total 6 2 3 3" xfId="30172"/>
    <cellStyle name="Total 6 2 3 3 2" xfId="30173"/>
    <cellStyle name="Total 6 2 3 3 3" xfId="30174"/>
    <cellStyle name="Total 6 2 3 4" xfId="30175"/>
    <cellStyle name="Total 6 2 3 5" xfId="30176"/>
    <cellStyle name="Total 6 2 4" xfId="30177"/>
    <cellStyle name="Total 6 2 4 2" xfId="30178"/>
    <cellStyle name="Total 6 2 4 2 2" xfId="30179"/>
    <cellStyle name="Total 6 2 4 2 3" xfId="30180"/>
    <cellStyle name="Total 6 2 4 3" xfId="30181"/>
    <cellStyle name="Total 6 2 4 3 2" xfId="30182"/>
    <cellStyle name="Total 6 2 4 3 3" xfId="30183"/>
    <cellStyle name="Total 6 2 4 4" xfId="30184"/>
    <cellStyle name="Total 6 2 4 4 2" xfId="30185"/>
    <cellStyle name="Total 6 2 4 4 3" xfId="30186"/>
    <cellStyle name="Total 6 2 4 5" xfId="30187"/>
    <cellStyle name="Total 6 2 4 6" xfId="30188"/>
    <cellStyle name="Total 6 2 5" xfId="30189"/>
    <cellStyle name="Total 6 2 5 2" xfId="30190"/>
    <cellStyle name="Total 6 2 5 2 2" xfId="30191"/>
    <cellStyle name="Total 6 2 5 2 3" xfId="30192"/>
    <cellStyle name="Total 6 2 5 3" xfId="30193"/>
    <cellStyle name="Total 6 2 5 3 2" xfId="30194"/>
    <cellStyle name="Total 6 2 5 3 3" xfId="30195"/>
    <cellStyle name="Total 6 2 5 4" xfId="30196"/>
    <cellStyle name="Total 6 2 5 5" xfId="30197"/>
    <cellStyle name="Total 6 2 6" xfId="30198"/>
    <cellStyle name="Total 6 2 6 2" xfId="30199"/>
    <cellStyle name="Total 6 2 6 3" xfId="30200"/>
    <cellStyle name="Total 6 2 7" xfId="30201"/>
    <cellStyle name="Total 6 2 7 2" xfId="30202"/>
    <cellStyle name="Total 6 2 7 3" xfId="30203"/>
    <cellStyle name="Total 6 2 8" xfId="30204"/>
    <cellStyle name="Total 6 2 8 2" xfId="30205"/>
    <cellStyle name="Total 6 2 8 3" xfId="30206"/>
    <cellStyle name="Total 6 2 9" xfId="30207"/>
    <cellStyle name="Total 6 3" xfId="30208"/>
    <cellStyle name="Total 6 3 2" xfId="30209"/>
    <cellStyle name="Total 6 3 2 2" xfId="30210"/>
    <cellStyle name="Total 6 3 2 3" xfId="30211"/>
    <cellStyle name="Total 6 3 3" xfId="30212"/>
    <cellStyle name="Total 6 3 3 2" xfId="30213"/>
    <cellStyle name="Total 6 3 3 3" xfId="30214"/>
    <cellStyle name="Total 6 3 4" xfId="30215"/>
    <cellStyle name="Total 6 3 5" xfId="30216"/>
    <cellStyle name="Total 6 3 6" xfId="30217"/>
    <cellStyle name="Total 6 4" xfId="30218"/>
    <cellStyle name="Total 6 4 2" xfId="30219"/>
    <cellStyle name="Total 6 4 2 2" xfId="30220"/>
    <cellStyle name="Total 6 4 2 3" xfId="30221"/>
    <cellStyle name="Total 6 4 3" xfId="30222"/>
    <cellStyle name="Total 6 4 3 2" xfId="30223"/>
    <cellStyle name="Total 6 4 3 3" xfId="30224"/>
    <cellStyle name="Total 6 4 4" xfId="30225"/>
    <cellStyle name="Total 6 4 5" xfId="30226"/>
    <cellStyle name="Total 6 5" xfId="30227"/>
    <cellStyle name="Total 6 5 2" xfId="30228"/>
    <cellStyle name="Total 6 5 2 2" xfId="30229"/>
    <cellStyle name="Total 6 5 2 3" xfId="30230"/>
    <cellStyle name="Total 6 5 3" xfId="30231"/>
    <cellStyle name="Total 6 5 3 2" xfId="30232"/>
    <cellStyle name="Total 6 5 3 3" xfId="30233"/>
    <cellStyle name="Total 6 5 4" xfId="30234"/>
    <cellStyle name="Total 6 5 5" xfId="30235"/>
    <cellStyle name="Total 6 6" xfId="30236"/>
    <cellStyle name="Total 6 6 2" xfId="30237"/>
    <cellStyle name="Total 6 6 2 2" xfId="30238"/>
    <cellStyle name="Total 6 6 2 3" xfId="30239"/>
    <cellStyle name="Total 6 6 3" xfId="30240"/>
    <cellStyle name="Total 6 6 3 2" xfId="30241"/>
    <cellStyle name="Total 6 6 3 3" xfId="30242"/>
    <cellStyle name="Total 6 6 4" xfId="30243"/>
    <cellStyle name="Total 6 6 4 2" xfId="30244"/>
    <cellStyle name="Total 6 6 4 3" xfId="30245"/>
    <cellStyle name="Total 6 6 5" xfId="30246"/>
    <cellStyle name="Total 6 6 6" xfId="30247"/>
    <cellStyle name="Total 6 7" xfId="30248"/>
    <cellStyle name="Total 6 7 2" xfId="30249"/>
    <cellStyle name="Total 6 7 2 2" xfId="30250"/>
    <cellStyle name="Total 6 7 2 3" xfId="30251"/>
    <cellStyle name="Total 6 7 3" xfId="30252"/>
    <cellStyle name="Total 6 7 3 2" xfId="30253"/>
    <cellStyle name="Total 6 7 3 3" xfId="30254"/>
    <cellStyle name="Total 6 7 4" xfId="30255"/>
    <cellStyle name="Total 6 7 5" xfId="30256"/>
    <cellStyle name="Total 6 8" xfId="30257"/>
    <cellStyle name="Total 6 8 2" xfId="30258"/>
    <cellStyle name="Total 6 8 3" xfId="30259"/>
    <cellStyle name="Total 6 9" xfId="30260"/>
    <cellStyle name="Total 6 9 2" xfId="30261"/>
    <cellStyle name="Total 6 9 3" xfId="30262"/>
    <cellStyle name="Total 7" xfId="30263"/>
    <cellStyle name="Total 7 10" xfId="30264"/>
    <cellStyle name="Total 7 11" xfId="30265"/>
    <cellStyle name="Total 7 12" xfId="30266"/>
    <cellStyle name="Total 7 13" xfId="30267"/>
    <cellStyle name="Total 7 14" xfId="30268"/>
    <cellStyle name="Total 7 15" xfId="30269"/>
    <cellStyle name="Total 7 2" xfId="30270"/>
    <cellStyle name="Total 7 2 2" xfId="30271"/>
    <cellStyle name="Total 7 2 2 2" xfId="30272"/>
    <cellStyle name="Total 7 2 2 3" xfId="30273"/>
    <cellStyle name="Total 7 2 3" xfId="30274"/>
    <cellStyle name="Total 7 2 3 2" xfId="30275"/>
    <cellStyle name="Total 7 2 3 3" xfId="30276"/>
    <cellStyle name="Total 7 2 4" xfId="30277"/>
    <cellStyle name="Total 7 2 5" xfId="30278"/>
    <cellStyle name="Total 7 2 6" xfId="30279"/>
    <cellStyle name="Total 7 3" xfId="30280"/>
    <cellStyle name="Total 7 3 2" xfId="30281"/>
    <cellStyle name="Total 7 3 2 2" xfId="30282"/>
    <cellStyle name="Total 7 3 2 3" xfId="30283"/>
    <cellStyle name="Total 7 3 3" xfId="30284"/>
    <cellStyle name="Total 7 3 3 2" xfId="30285"/>
    <cellStyle name="Total 7 3 3 3" xfId="30286"/>
    <cellStyle name="Total 7 3 4" xfId="30287"/>
    <cellStyle name="Total 7 3 5" xfId="30288"/>
    <cellStyle name="Total 7 4" xfId="30289"/>
    <cellStyle name="Total 7 4 2" xfId="30290"/>
    <cellStyle name="Total 7 4 2 2" xfId="30291"/>
    <cellStyle name="Total 7 4 2 3" xfId="30292"/>
    <cellStyle name="Total 7 4 3" xfId="30293"/>
    <cellStyle name="Total 7 4 3 2" xfId="30294"/>
    <cellStyle name="Total 7 4 3 3" xfId="30295"/>
    <cellStyle name="Total 7 4 4" xfId="30296"/>
    <cellStyle name="Total 7 4 5" xfId="30297"/>
    <cellStyle name="Total 7 5" xfId="30298"/>
    <cellStyle name="Total 7 5 2" xfId="30299"/>
    <cellStyle name="Total 7 5 2 2" xfId="30300"/>
    <cellStyle name="Total 7 5 2 3" xfId="30301"/>
    <cellStyle name="Total 7 5 3" xfId="30302"/>
    <cellStyle name="Total 7 5 3 2" xfId="30303"/>
    <cellStyle name="Total 7 5 3 3" xfId="30304"/>
    <cellStyle name="Total 7 5 4" xfId="30305"/>
    <cellStyle name="Total 7 5 4 2" xfId="30306"/>
    <cellStyle name="Total 7 5 4 3" xfId="30307"/>
    <cellStyle name="Total 7 5 5" xfId="30308"/>
    <cellStyle name="Total 7 5 6" xfId="30309"/>
    <cellStyle name="Total 7 6" xfId="30310"/>
    <cellStyle name="Total 7 6 2" xfId="30311"/>
    <cellStyle name="Total 7 6 2 2" xfId="30312"/>
    <cellStyle name="Total 7 6 2 3" xfId="30313"/>
    <cellStyle name="Total 7 6 3" xfId="30314"/>
    <cellStyle name="Total 7 6 3 2" xfId="30315"/>
    <cellStyle name="Total 7 6 3 3" xfId="30316"/>
    <cellStyle name="Total 7 6 4" xfId="30317"/>
    <cellStyle name="Total 7 6 5" xfId="30318"/>
    <cellStyle name="Total 7 7" xfId="30319"/>
    <cellStyle name="Total 7 7 2" xfId="30320"/>
    <cellStyle name="Total 7 7 3" xfId="30321"/>
    <cellStyle name="Total 7 8" xfId="30322"/>
    <cellStyle name="Total 7 8 2" xfId="30323"/>
    <cellStyle name="Total 7 8 3" xfId="30324"/>
    <cellStyle name="Total 7 9" xfId="30325"/>
    <cellStyle name="Total 7 9 2" xfId="30326"/>
    <cellStyle name="Total 7 9 3" xfId="30327"/>
    <cellStyle name="Total 8" xfId="30328"/>
    <cellStyle name="Total 8 10" xfId="30329"/>
    <cellStyle name="Total 8 11" xfId="30330"/>
    <cellStyle name="Total 8 12" xfId="30331"/>
    <cellStyle name="Total 8 13" xfId="30332"/>
    <cellStyle name="Total 8 14" xfId="30333"/>
    <cellStyle name="Total 8 15" xfId="30334"/>
    <cellStyle name="Total 8 2" xfId="30335"/>
    <cellStyle name="Total 8 2 2" xfId="30336"/>
    <cellStyle name="Total 8 2 2 2" xfId="30337"/>
    <cellStyle name="Total 8 2 2 3" xfId="30338"/>
    <cellStyle name="Total 8 2 3" xfId="30339"/>
    <cellStyle name="Total 8 2 3 2" xfId="30340"/>
    <cellStyle name="Total 8 2 3 3" xfId="30341"/>
    <cellStyle name="Total 8 2 4" xfId="30342"/>
    <cellStyle name="Total 8 2 5" xfId="30343"/>
    <cellStyle name="Total 8 2 6" xfId="30344"/>
    <cellStyle name="Total 8 3" xfId="30345"/>
    <cellStyle name="Total 8 3 2" xfId="30346"/>
    <cellStyle name="Total 8 3 2 2" xfId="30347"/>
    <cellStyle name="Total 8 3 2 3" xfId="30348"/>
    <cellStyle name="Total 8 3 3" xfId="30349"/>
    <cellStyle name="Total 8 3 3 2" xfId="30350"/>
    <cellStyle name="Total 8 3 3 3" xfId="30351"/>
    <cellStyle name="Total 8 3 4" xfId="30352"/>
    <cellStyle name="Total 8 3 5" xfId="30353"/>
    <cellStyle name="Total 8 4" xfId="30354"/>
    <cellStyle name="Total 8 4 2" xfId="30355"/>
    <cellStyle name="Total 8 4 2 2" xfId="30356"/>
    <cellStyle name="Total 8 4 2 3" xfId="30357"/>
    <cellStyle name="Total 8 4 3" xfId="30358"/>
    <cellStyle name="Total 8 4 3 2" xfId="30359"/>
    <cellStyle name="Total 8 4 3 3" xfId="30360"/>
    <cellStyle name="Total 8 4 4" xfId="30361"/>
    <cellStyle name="Total 8 4 5" xfId="30362"/>
    <cellStyle name="Total 8 5" xfId="30363"/>
    <cellStyle name="Total 8 5 2" xfId="30364"/>
    <cellStyle name="Total 8 5 2 2" xfId="30365"/>
    <cellStyle name="Total 8 5 2 3" xfId="30366"/>
    <cellStyle name="Total 8 5 3" xfId="30367"/>
    <cellStyle name="Total 8 5 3 2" xfId="30368"/>
    <cellStyle name="Total 8 5 3 3" xfId="30369"/>
    <cellStyle name="Total 8 5 4" xfId="30370"/>
    <cellStyle name="Total 8 5 4 2" xfId="30371"/>
    <cellStyle name="Total 8 5 4 3" xfId="30372"/>
    <cellStyle name="Total 8 5 5" xfId="30373"/>
    <cellStyle name="Total 8 5 6" xfId="30374"/>
    <cellStyle name="Total 8 6" xfId="30375"/>
    <cellStyle name="Total 8 6 2" xfId="30376"/>
    <cellStyle name="Total 8 6 2 2" xfId="30377"/>
    <cellStyle name="Total 8 6 2 3" xfId="30378"/>
    <cellStyle name="Total 8 6 3" xfId="30379"/>
    <cellStyle name="Total 8 6 3 2" xfId="30380"/>
    <cellStyle name="Total 8 6 3 3" xfId="30381"/>
    <cellStyle name="Total 8 6 4" xfId="30382"/>
    <cellStyle name="Total 8 6 5" xfId="30383"/>
    <cellStyle name="Total 8 7" xfId="30384"/>
    <cellStyle name="Total 8 7 2" xfId="30385"/>
    <cellStyle name="Total 8 7 3" xfId="30386"/>
    <cellStyle name="Total 8 8" xfId="30387"/>
    <cellStyle name="Total 8 8 2" xfId="30388"/>
    <cellStyle name="Total 8 8 3" xfId="30389"/>
    <cellStyle name="Total 8 9" xfId="30390"/>
    <cellStyle name="Total 8 9 2" xfId="30391"/>
    <cellStyle name="Total 8 9 3" xfId="30392"/>
    <cellStyle name="Total 9" xfId="30393"/>
    <cellStyle name="Total 9 10" xfId="30394"/>
    <cellStyle name="Total 9 11" xfId="30395"/>
    <cellStyle name="Total 9 12" xfId="30396"/>
    <cellStyle name="Total 9 13" xfId="30397"/>
    <cellStyle name="Total 9 14" xfId="30398"/>
    <cellStyle name="Total 9 15" xfId="30399"/>
    <cellStyle name="Total 9 2" xfId="30400"/>
    <cellStyle name="Total 9 2 2" xfId="30401"/>
    <cellStyle name="Total 9 2 2 2" xfId="30402"/>
    <cellStyle name="Total 9 2 2 3" xfId="30403"/>
    <cellStyle name="Total 9 2 3" xfId="30404"/>
    <cellStyle name="Total 9 2 3 2" xfId="30405"/>
    <cellStyle name="Total 9 2 3 3" xfId="30406"/>
    <cellStyle name="Total 9 2 4" xfId="30407"/>
    <cellStyle name="Total 9 2 5" xfId="30408"/>
    <cellStyle name="Total 9 2 6" xfId="30409"/>
    <cellStyle name="Total 9 3" xfId="30410"/>
    <cellStyle name="Total 9 3 2" xfId="30411"/>
    <cellStyle name="Total 9 3 2 2" xfId="30412"/>
    <cellStyle name="Total 9 3 2 3" xfId="30413"/>
    <cellStyle name="Total 9 3 3" xfId="30414"/>
    <cellStyle name="Total 9 3 3 2" xfId="30415"/>
    <cellStyle name="Total 9 3 3 3" xfId="30416"/>
    <cellStyle name="Total 9 3 4" xfId="30417"/>
    <cellStyle name="Total 9 3 5" xfId="30418"/>
    <cellStyle name="Total 9 4" xfId="30419"/>
    <cellStyle name="Total 9 4 2" xfId="30420"/>
    <cellStyle name="Total 9 4 2 2" xfId="30421"/>
    <cellStyle name="Total 9 4 2 3" xfId="30422"/>
    <cellStyle name="Total 9 4 3" xfId="30423"/>
    <cellStyle name="Total 9 4 3 2" xfId="30424"/>
    <cellStyle name="Total 9 4 3 3" xfId="30425"/>
    <cellStyle name="Total 9 4 4" xfId="30426"/>
    <cellStyle name="Total 9 4 5" xfId="30427"/>
    <cellStyle name="Total 9 5" xfId="30428"/>
    <cellStyle name="Total 9 5 2" xfId="30429"/>
    <cellStyle name="Total 9 5 2 2" xfId="30430"/>
    <cellStyle name="Total 9 5 2 3" xfId="30431"/>
    <cellStyle name="Total 9 5 3" xfId="30432"/>
    <cellStyle name="Total 9 5 3 2" xfId="30433"/>
    <cellStyle name="Total 9 5 3 3" xfId="30434"/>
    <cellStyle name="Total 9 5 4" xfId="30435"/>
    <cellStyle name="Total 9 5 4 2" xfId="30436"/>
    <cellStyle name="Total 9 5 4 3" xfId="30437"/>
    <cellStyle name="Total 9 5 5" xfId="30438"/>
    <cellStyle name="Total 9 5 6" xfId="30439"/>
    <cellStyle name="Total 9 6" xfId="30440"/>
    <cellStyle name="Total 9 6 2" xfId="30441"/>
    <cellStyle name="Total 9 6 2 2" xfId="30442"/>
    <cellStyle name="Total 9 6 2 3" xfId="30443"/>
    <cellStyle name="Total 9 6 3" xfId="30444"/>
    <cellStyle name="Total 9 6 3 2" xfId="30445"/>
    <cellStyle name="Total 9 6 3 3" xfId="30446"/>
    <cellStyle name="Total 9 6 4" xfId="30447"/>
    <cellStyle name="Total 9 6 5" xfId="30448"/>
    <cellStyle name="Total 9 7" xfId="30449"/>
    <cellStyle name="Total 9 7 2" xfId="30450"/>
    <cellStyle name="Total 9 7 3" xfId="30451"/>
    <cellStyle name="Total 9 8" xfId="30452"/>
    <cellStyle name="Total 9 8 2" xfId="30453"/>
    <cellStyle name="Total 9 8 3" xfId="30454"/>
    <cellStyle name="Total 9 9" xfId="30455"/>
    <cellStyle name="Total 9 9 2" xfId="30456"/>
    <cellStyle name="Total 9 9 3" xfId="30457"/>
    <cellStyle name="Überschrift" xfId="30458"/>
    <cellStyle name="Überschrift 1" xfId="30459"/>
    <cellStyle name="Überschrift 1 10" xfId="30460"/>
    <cellStyle name="Überschrift 1 11" xfId="30461"/>
    <cellStyle name="Überschrift 1 12" xfId="30462"/>
    <cellStyle name="Überschrift 1 13" xfId="30463"/>
    <cellStyle name="Überschrift 1 14" xfId="30464"/>
    <cellStyle name="Überschrift 1 15" xfId="30465"/>
    <cellStyle name="Überschrift 1 2" xfId="30466"/>
    <cellStyle name="Überschrift 1 2 2" xfId="30467"/>
    <cellStyle name="Überschrift 1 2 2 2" xfId="30468"/>
    <cellStyle name="Überschrift 1 2 2 3" xfId="30469"/>
    <cellStyle name="Überschrift 1 2 3" xfId="30470"/>
    <cellStyle name="Überschrift 1 2 3 2" xfId="30471"/>
    <cellStyle name="Überschrift 1 2 3 3" xfId="30472"/>
    <cellStyle name="Überschrift 1 2 4" xfId="30473"/>
    <cellStyle name="Überschrift 1 2 5" xfId="30474"/>
    <cellStyle name="Überschrift 1 2 6" xfId="30475"/>
    <cellStyle name="Überschrift 1 3" xfId="30476"/>
    <cellStyle name="Überschrift 1 3 2" xfId="30477"/>
    <cellStyle name="Überschrift 1 3 2 2" xfId="30478"/>
    <cellStyle name="Überschrift 1 3 2 3" xfId="30479"/>
    <cellStyle name="Überschrift 1 3 3" xfId="30480"/>
    <cellStyle name="Überschrift 1 3 3 2" xfId="30481"/>
    <cellStyle name="Überschrift 1 3 3 3" xfId="30482"/>
    <cellStyle name="Überschrift 1 3 4" xfId="30483"/>
    <cellStyle name="Überschrift 1 3 5" xfId="30484"/>
    <cellStyle name="Überschrift 1 4" xfId="30485"/>
    <cellStyle name="Überschrift 1 4 2" xfId="30486"/>
    <cellStyle name="Überschrift 1 4 2 2" xfId="30487"/>
    <cellStyle name="Überschrift 1 4 2 3" xfId="30488"/>
    <cellStyle name="Überschrift 1 4 3" xfId="30489"/>
    <cellStyle name="Überschrift 1 4 3 2" xfId="30490"/>
    <cellStyle name="Überschrift 1 4 3 3" xfId="30491"/>
    <cellStyle name="Überschrift 1 4 4" xfId="30492"/>
    <cellStyle name="Überschrift 1 4 5" xfId="30493"/>
    <cellStyle name="Überschrift 1 5" xfId="30494"/>
    <cellStyle name="Überschrift 1 5 2" xfId="30495"/>
    <cellStyle name="Überschrift 1 5 2 2" xfId="30496"/>
    <cellStyle name="Überschrift 1 5 2 3" xfId="30497"/>
    <cellStyle name="Überschrift 1 5 3" xfId="30498"/>
    <cellStyle name="Überschrift 1 5 3 2" xfId="30499"/>
    <cellStyle name="Überschrift 1 5 3 3" xfId="30500"/>
    <cellStyle name="Überschrift 1 5 4" xfId="30501"/>
    <cellStyle name="Überschrift 1 5 4 2" xfId="30502"/>
    <cellStyle name="Überschrift 1 5 4 3" xfId="30503"/>
    <cellStyle name="Überschrift 1 5 5" xfId="30504"/>
    <cellStyle name="Überschrift 1 5 6" xfId="30505"/>
    <cellStyle name="Überschrift 1 6" xfId="30506"/>
    <cellStyle name="Überschrift 1 6 2" xfId="30507"/>
    <cellStyle name="Überschrift 1 6 2 2" xfId="30508"/>
    <cellStyle name="Überschrift 1 6 2 3" xfId="30509"/>
    <cellStyle name="Überschrift 1 6 3" xfId="30510"/>
    <cellStyle name="Überschrift 1 6 3 2" xfId="30511"/>
    <cellStyle name="Überschrift 1 6 3 3" xfId="30512"/>
    <cellStyle name="Überschrift 1 6 4" xfId="30513"/>
    <cellStyle name="Überschrift 1 6 5" xfId="30514"/>
    <cellStyle name="Überschrift 1 7" xfId="30515"/>
    <cellStyle name="Überschrift 1 7 2" xfId="30516"/>
    <cellStyle name="Überschrift 1 7 3" xfId="30517"/>
    <cellStyle name="Überschrift 1 8" xfId="30518"/>
    <cellStyle name="Überschrift 1 8 2" xfId="30519"/>
    <cellStyle name="Überschrift 1 8 3" xfId="30520"/>
    <cellStyle name="Überschrift 1 9" xfId="30521"/>
    <cellStyle name="Überschrift 1 9 2" xfId="30522"/>
    <cellStyle name="Überschrift 1 9 3" xfId="30523"/>
    <cellStyle name="Überschrift 10" xfId="30524"/>
    <cellStyle name="Überschrift 10 2" xfId="30525"/>
    <cellStyle name="Überschrift 10 3" xfId="30526"/>
    <cellStyle name="Überschrift 11" xfId="30527"/>
    <cellStyle name="Überschrift 11 2" xfId="30528"/>
    <cellStyle name="Überschrift 11 3" xfId="30529"/>
    <cellStyle name="Überschrift 12" xfId="30530"/>
    <cellStyle name="Überschrift 12 2" xfId="30531"/>
    <cellStyle name="Überschrift 12 3" xfId="30532"/>
    <cellStyle name="Überschrift 13" xfId="30533"/>
    <cellStyle name="Überschrift 14" xfId="30534"/>
    <cellStyle name="Überschrift 15" xfId="30535"/>
    <cellStyle name="Überschrift 16" xfId="30536"/>
    <cellStyle name="Überschrift 17" xfId="30537"/>
    <cellStyle name="Überschrift 18" xfId="30538"/>
    <cellStyle name="Überschrift 2" xfId="30539"/>
    <cellStyle name="Überschrift 2 10" xfId="30540"/>
    <cellStyle name="Überschrift 2 11" xfId="30541"/>
    <cellStyle name="Überschrift 2 12" xfId="30542"/>
    <cellStyle name="Überschrift 2 13" xfId="30543"/>
    <cellStyle name="Überschrift 2 14" xfId="30544"/>
    <cellStyle name="Überschrift 2 15" xfId="30545"/>
    <cellStyle name="Überschrift 2 2" xfId="30546"/>
    <cellStyle name="Überschrift 2 2 2" xfId="30547"/>
    <cellStyle name="Überschrift 2 2 2 2" xfId="30548"/>
    <cellStyle name="Überschrift 2 2 2 3" xfId="30549"/>
    <cellStyle name="Überschrift 2 2 3" xfId="30550"/>
    <cellStyle name="Überschrift 2 2 3 2" xfId="30551"/>
    <cellStyle name="Überschrift 2 2 3 3" xfId="30552"/>
    <cellStyle name="Überschrift 2 2 4" xfId="30553"/>
    <cellStyle name="Überschrift 2 2 5" xfId="30554"/>
    <cellStyle name="Überschrift 2 2 6" xfId="30555"/>
    <cellStyle name="Überschrift 2 3" xfId="30556"/>
    <cellStyle name="Überschrift 2 3 2" xfId="30557"/>
    <cellStyle name="Überschrift 2 3 2 2" xfId="30558"/>
    <cellStyle name="Überschrift 2 3 2 3" xfId="30559"/>
    <cellStyle name="Überschrift 2 3 3" xfId="30560"/>
    <cellStyle name="Überschrift 2 3 3 2" xfId="30561"/>
    <cellStyle name="Überschrift 2 3 3 3" xfId="30562"/>
    <cellStyle name="Überschrift 2 3 4" xfId="30563"/>
    <cellStyle name="Überschrift 2 3 5" xfId="30564"/>
    <cellStyle name="Überschrift 2 4" xfId="30565"/>
    <cellStyle name="Überschrift 2 4 2" xfId="30566"/>
    <cellStyle name="Überschrift 2 4 2 2" xfId="30567"/>
    <cellStyle name="Überschrift 2 4 2 3" xfId="30568"/>
    <cellStyle name="Überschrift 2 4 3" xfId="30569"/>
    <cellStyle name="Überschrift 2 4 3 2" xfId="30570"/>
    <cellStyle name="Überschrift 2 4 3 3" xfId="30571"/>
    <cellStyle name="Überschrift 2 4 4" xfId="30572"/>
    <cellStyle name="Überschrift 2 4 5" xfId="30573"/>
    <cellStyle name="Überschrift 2 5" xfId="30574"/>
    <cellStyle name="Überschrift 2 5 2" xfId="30575"/>
    <cellStyle name="Überschrift 2 5 2 2" xfId="30576"/>
    <cellStyle name="Überschrift 2 5 2 3" xfId="30577"/>
    <cellStyle name="Überschrift 2 5 3" xfId="30578"/>
    <cellStyle name="Überschrift 2 5 3 2" xfId="30579"/>
    <cellStyle name="Überschrift 2 5 3 3" xfId="30580"/>
    <cellStyle name="Überschrift 2 5 4" xfId="30581"/>
    <cellStyle name="Überschrift 2 5 4 2" xfId="30582"/>
    <cellStyle name="Überschrift 2 5 4 3" xfId="30583"/>
    <cellStyle name="Überschrift 2 5 5" xfId="30584"/>
    <cellStyle name="Überschrift 2 5 6" xfId="30585"/>
    <cellStyle name="Überschrift 2 6" xfId="30586"/>
    <cellStyle name="Überschrift 2 6 2" xfId="30587"/>
    <cellStyle name="Überschrift 2 6 2 2" xfId="30588"/>
    <cellStyle name="Überschrift 2 6 2 3" xfId="30589"/>
    <cellStyle name="Überschrift 2 6 3" xfId="30590"/>
    <cellStyle name="Überschrift 2 6 3 2" xfId="30591"/>
    <cellStyle name="Überschrift 2 6 3 3" xfId="30592"/>
    <cellStyle name="Überschrift 2 6 4" xfId="30593"/>
    <cellStyle name="Überschrift 2 6 5" xfId="30594"/>
    <cellStyle name="Überschrift 2 7" xfId="30595"/>
    <cellStyle name="Überschrift 2 7 2" xfId="30596"/>
    <cellStyle name="Überschrift 2 7 3" xfId="30597"/>
    <cellStyle name="Überschrift 2 8" xfId="30598"/>
    <cellStyle name="Überschrift 2 8 2" xfId="30599"/>
    <cellStyle name="Überschrift 2 8 3" xfId="30600"/>
    <cellStyle name="Überschrift 2 9" xfId="30601"/>
    <cellStyle name="Überschrift 2 9 2" xfId="30602"/>
    <cellStyle name="Überschrift 2 9 3" xfId="30603"/>
    <cellStyle name="Überschrift 3" xfId="30604"/>
    <cellStyle name="Überschrift 3 10" xfId="30605"/>
    <cellStyle name="Überschrift 3 11" xfId="30606"/>
    <cellStyle name="Überschrift 3 12" xfId="30607"/>
    <cellStyle name="Überschrift 3 13" xfId="30608"/>
    <cellStyle name="Überschrift 3 14" xfId="30609"/>
    <cellStyle name="Überschrift 3 15" xfId="30610"/>
    <cellStyle name="Überschrift 3 2" xfId="30611"/>
    <cellStyle name="Überschrift 3 2 2" xfId="30612"/>
    <cellStyle name="Überschrift 3 2 2 2" xfId="30613"/>
    <cellStyle name="Überschrift 3 2 2 3" xfId="30614"/>
    <cellStyle name="Überschrift 3 2 3" xfId="30615"/>
    <cellStyle name="Überschrift 3 2 3 2" xfId="30616"/>
    <cellStyle name="Überschrift 3 2 3 3" xfId="30617"/>
    <cellStyle name="Überschrift 3 2 4" xfId="30618"/>
    <cellStyle name="Überschrift 3 2 5" xfId="30619"/>
    <cellStyle name="Überschrift 3 2 6" xfId="30620"/>
    <cellStyle name="Überschrift 3 3" xfId="30621"/>
    <cellStyle name="Überschrift 3 3 2" xfId="30622"/>
    <cellStyle name="Überschrift 3 3 2 2" xfId="30623"/>
    <cellStyle name="Überschrift 3 3 2 3" xfId="30624"/>
    <cellStyle name="Überschrift 3 3 3" xfId="30625"/>
    <cellStyle name="Überschrift 3 3 3 2" xfId="30626"/>
    <cellStyle name="Überschrift 3 3 3 3" xfId="30627"/>
    <cellStyle name="Überschrift 3 3 4" xfId="30628"/>
    <cellStyle name="Überschrift 3 3 5" xfId="30629"/>
    <cellStyle name="Überschrift 3 4" xfId="30630"/>
    <cellStyle name="Überschrift 3 4 2" xfId="30631"/>
    <cellStyle name="Überschrift 3 4 2 2" xfId="30632"/>
    <cellStyle name="Überschrift 3 4 2 3" xfId="30633"/>
    <cellStyle name="Überschrift 3 4 3" xfId="30634"/>
    <cellStyle name="Überschrift 3 4 3 2" xfId="30635"/>
    <cellStyle name="Überschrift 3 4 3 3" xfId="30636"/>
    <cellStyle name="Überschrift 3 4 4" xfId="30637"/>
    <cellStyle name="Überschrift 3 4 5" xfId="30638"/>
    <cellStyle name="Überschrift 3 5" xfId="30639"/>
    <cellStyle name="Überschrift 3 5 2" xfId="30640"/>
    <cellStyle name="Überschrift 3 5 2 2" xfId="30641"/>
    <cellStyle name="Überschrift 3 5 2 3" xfId="30642"/>
    <cellStyle name="Überschrift 3 5 3" xfId="30643"/>
    <cellStyle name="Überschrift 3 5 3 2" xfId="30644"/>
    <cellStyle name="Überschrift 3 5 3 3" xfId="30645"/>
    <cellStyle name="Überschrift 3 5 4" xfId="30646"/>
    <cellStyle name="Überschrift 3 5 4 2" xfId="30647"/>
    <cellStyle name="Überschrift 3 5 4 3" xfId="30648"/>
    <cellStyle name="Überschrift 3 5 5" xfId="30649"/>
    <cellStyle name="Überschrift 3 5 6" xfId="30650"/>
    <cellStyle name="Überschrift 3 6" xfId="30651"/>
    <cellStyle name="Überschrift 3 6 2" xfId="30652"/>
    <cellStyle name="Überschrift 3 6 2 2" xfId="30653"/>
    <cellStyle name="Überschrift 3 6 2 3" xfId="30654"/>
    <cellStyle name="Überschrift 3 6 3" xfId="30655"/>
    <cellStyle name="Überschrift 3 6 3 2" xfId="30656"/>
    <cellStyle name="Überschrift 3 6 3 3" xfId="30657"/>
    <cellStyle name="Überschrift 3 6 4" xfId="30658"/>
    <cellStyle name="Überschrift 3 6 5" xfId="30659"/>
    <cellStyle name="Überschrift 3 7" xfId="30660"/>
    <cellStyle name="Überschrift 3 7 2" xfId="30661"/>
    <cellStyle name="Überschrift 3 7 3" xfId="30662"/>
    <cellStyle name="Überschrift 3 8" xfId="30663"/>
    <cellStyle name="Überschrift 3 8 2" xfId="30664"/>
    <cellStyle name="Überschrift 3 8 3" xfId="30665"/>
    <cellStyle name="Überschrift 3 9" xfId="30666"/>
    <cellStyle name="Überschrift 3 9 2" xfId="30667"/>
    <cellStyle name="Überschrift 3 9 3" xfId="30668"/>
    <cellStyle name="Überschrift 4" xfId="30669"/>
    <cellStyle name="Überschrift 4 10" xfId="30670"/>
    <cellStyle name="Überschrift 4 11" xfId="30671"/>
    <cellStyle name="Überschrift 4 12" xfId="30672"/>
    <cellStyle name="Überschrift 4 13" xfId="30673"/>
    <cellStyle name="Überschrift 4 14" xfId="30674"/>
    <cellStyle name="Überschrift 4 15" xfId="30675"/>
    <cellStyle name="Überschrift 4 2" xfId="30676"/>
    <cellStyle name="Überschrift 4 2 2" xfId="30677"/>
    <cellStyle name="Überschrift 4 2 2 2" xfId="30678"/>
    <cellStyle name="Überschrift 4 2 2 3" xfId="30679"/>
    <cellStyle name="Überschrift 4 2 3" xfId="30680"/>
    <cellStyle name="Überschrift 4 2 3 2" xfId="30681"/>
    <cellStyle name="Überschrift 4 2 3 3" xfId="30682"/>
    <cellStyle name="Überschrift 4 2 4" xfId="30683"/>
    <cellStyle name="Überschrift 4 2 5" xfId="30684"/>
    <cellStyle name="Überschrift 4 2 6" xfId="30685"/>
    <cellStyle name="Überschrift 4 3" xfId="30686"/>
    <cellStyle name="Überschrift 4 3 2" xfId="30687"/>
    <cellStyle name="Überschrift 4 3 2 2" xfId="30688"/>
    <cellStyle name="Überschrift 4 3 2 3" xfId="30689"/>
    <cellStyle name="Überschrift 4 3 3" xfId="30690"/>
    <cellStyle name="Überschrift 4 3 3 2" xfId="30691"/>
    <cellStyle name="Überschrift 4 3 3 3" xfId="30692"/>
    <cellStyle name="Überschrift 4 3 4" xfId="30693"/>
    <cellStyle name="Überschrift 4 3 5" xfId="30694"/>
    <cellStyle name="Überschrift 4 4" xfId="30695"/>
    <cellStyle name="Überschrift 4 4 2" xfId="30696"/>
    <cellStyle name="Überschrift 4 4 2 2" xfId="30697"/>
    <cellStyle name="Überschrift 4 4 2 3" xfId="30698"/>
    <cellStyle name="Überschrift 4 4 3" xfId="30699"/>
    <cellStyle name="Überschrift 4 4 3 2" xfId="30700"/>
    <cellStyle name="Überschrift 4 4 3 3" xfId="30701"/>
    <cellStyle name="Überschrift 4 4 4" xfId="30702"/>
    <cellStyle name="Überschrift 4 4 5" xfId="30703"/>
    <cellStyle name="Überschrift 4 5" xfId="30704"/>
    <cellStyle name="Überschrift 4 5 2" xfId="30705"/>
    <cellStyle name="Überschrift 4 5 2 2" xfId="30706"/>
    <cellStyle name="Überschrift 4 5 2 3" xfId="30707"/>
    <cellStyle name="Überschrift 4 5 3" xfId="30708"/>
    <cellStyle name="Überschrift 4 5 3 2" xfId="30709"/>
    <cellStyle name="Überschrift 4 5 3 3" xfId="30710"/>
    <cellStyle name="Überschrift 4 5 4" xfId="30711"/>
    <cellStyle name="Überschrift 4 5 4 2" xfId="30712"/>
    <cellStyle name="Überschrift 4 5 4 3" xfId="30713"/>
    <cellStyle name="Überschrift 4 5 5" xfId="30714"/>
    <cellStyle name="Überschrift 4 5 6" xfId="30715"/>
    <cellStyle name="Überschrift 4 6" xfId="30716"/>
    <cellStyle name="Überschrift 4 6 2" xfId="30717"/>
    <cellStyle name="Überschrift 4 6 2 2" xfId="30718"/>
    <cellStyle name="Überschrift 4 6 2 3" xfId="30719"/>
    <cellStyle name="Überschrift 4 6 3" xfId="30720"/>
    <cellStyle name="Überschrift 4 6 3 2" xfId="30721"/>
    <cellStyle name="Überschrift 4 6 3 3" xfId="30722"/>
    <cellStyle name="Überschrift 4 6 4" xfId="30723"/>
    <cellStyle name="Überschrift 4 6 5" xfId="30724"/>
    <cellStyle name="Überschrift 4 7" xfId="30725"/>
    <cellStyle name="Überschrift 4 7 2" xfId="30726"/>
    <cellStyle name="Überschrift 4 7 3" xfId="30727"/>
    <cellStyle name="Überschrift 4 8" xfId="30728"/>
    <cellStyle name="Überschrift 4 8 2" xfId="30729"/>
    <cellStyle name="Überschrift 4 8 3" xfId="30730"/>
    <cellStyle name="Überschrift 4 9" xfId="30731"/>
    <cellStyle name="Überschrift 4 9 2" xfId="30732"/>
    <cellStyle name="Überschrift 4 9 3" xfId="30733"/>
    <cellStyle name="Überschrift 5" xfId="30734"/>
    <cellStyle name="Überschrift 5 2" xfId="30735"/>
    <cellStyle name="Überschrift 5 2 2" xfId="30736"/>
    <cellStyle name="Überschrift 5 2 3" xfId="30737"/>
    <cellStyle name="Überschrift 5 3" xfId="30738"/>
    <cellStyle name="Überschrift 5 3 2" xfId="30739"/>
    <cellStyle name="Überschrift 5 3 3" xfId="30740"/>
    <cellStyle name="Überschrift 5 4" xfId="30741"/>
    <cellStyle name="Überschrift 5 5" xfId="30742"/>
    <cellStyle name="Überschrift 5 6" xfId="30743"/>
    <cellStyle name="Überschrift 6" xfId="30744"/>
    <cellStyle name="Überschrift 6 2" xfId="30745"/>
    <cellStyle name="Überschrift 6 2 2" xfId="30746"/>
    <cellStyle name="Überschrift 6 2 3" xfId="30747"/>
    <cellStyle name="Überschrift 6 3" xfId="30748"/>
    <cellStyle name="Überschrift 6 3 2" xfId="30749"/>
    <cellStyle name="Überschrift 6 3 3" xfId="30750"/>
    <cellStyle name="Überschrift 6 4" xfId="30751"/>
    <cellStyle name="Überschrift 6 5" xfId="30752"/>
    <cellStyle name="Überschrift 7" xfId="30753"/>
    <cellStyle name="Überschrift 7 2" xfId="30754"/>
    <cellStyle name="Überschrift 7 2 2" xfId="30755"/>
    <cellStyle name="Überschrift 7 2 3" xfId="30756"/>
    <cellStyle name="Überschrift 7 3" xfId="30757"/>
    <cellStyle name="Überschrift 7 3 2" xfId="30758"/>
    <cellStyle name="Überschrift 7 3 3" xfId="30759"/>
    <cellStyle name="Überschrift 7 4" xfId="30760"/>
    <cellStyle name="Überschrift 7 5" xfId="30761"/>
    <cellStyle name="Überschrift 8" xfId="30762"/>
    <cellStyle name="Überschrift 8 2" xfId="30763"/>
    <cellStyle name="Überschrift 8 2 2" xfId="30764"/>
    <cellStyle name="Überschrift 8 2 3" xfId="30765"/>
    <cellStyle name="Überschrift 8 3" xfId="30766"/>
    <cellStyle name="Überschrift 8 3 2" xfId="30767"/>
    <cellStyle name="Überschrift 8 3 3" xfId="30768"/>
    <cellStyle name="Überschrift 8 4" xfId="30769"/>
    <cellStyle name="Überschrift 8 4 2" xfId="30770"/>
    <cellStyle name="Überschrift 8 4 3" xfId="30771"/>
    <cellStyle name="Überschrift 8 5" xfId="30772"/>
    <cellStyle name="Überschrift 8 6" xfId="30773"/>
    <cellStyle name="Überschrift 9" xfId="30774"/>
    <cellStyle name="Überschrift 9 2" xfId="30775"/>
    <cellStyle name="Überschrift 9 2 2" xfId="30776"/>
    <cellStyle name="Überschrift 9 2 3" xfId="30777"/>
    <cellStyle name="Überschrift 9 3" xfId="30778"/>
    <cellStyle name="Überschrift 9 3 2" xfId="30779"/>
    <cellStyle name="Überschrift 9 3 3" xfId="30780"/>
    <cellStyle name="Überschrift 9 4" xfId="30781"/>
    <cellStyle name="Überschrift 9 5" xfId="30782"/>
    <cellStyle name="Valuutta_Layo9704" xfId="30783"/>
    <cellStyle name="Verknüpfte Zelle" xfId="30784"/>
    <cellStyle name="Verknüpfte Zelle 10" xfId="30785"/>
    <cellStyle name="Verknüpfte Zelle 11" xfId="30786"/>
    <cellStyle name="Verknüpfte Zelle 12" xfId="30787"/>
    <cellStyle name="Verknüpfte Zelle 13" xfId="30788"/>
    <cellStyle name="Verknüpfte Zelle 14" xfId="30789"/>
    <cellStyle name="Verknüpfte Zelle 15" xfId="30790"/>
    <cellStyle name="Verknüpfte Zelle 2" xfId="30791"/>
    <cellStyle name="Verknüpfte Zelle 2 2" xfId="30792"/>
    <cellStyle name="Verknüpfte Zelle 2 2 2" xfId="30793"/>
    <cellStyle name="Verknüpfte Zelle 2 2 3" xfId="30794"/>
    <cellStyle name="Verknüpfte Zelle 2 3" xfId="30795"/>
    <cellStyle name="Verknüpfte Zelle 2 3 2" xfId="30796"/>
    <cellStyle name="Verknüpfte Zelle 2 3 3" xfId="30797"/>
    <cellStyle name="Verknüpfte Zelle 2 4" xfId="30798"/>
    <cellStyle name="Verknüpfte Zelle 2 5" xfId="30799"/>
    <cellStyle name="Verknüpfte Zelle 2 6" xfId="30800"/>
    <cellStyle name="Verknüpfte Zelle 3" xfId="30801"/>
    <cellStyle name="Verknüpfte Zelle 3 2" xfId="30802"/>
    <cellStyle name="Verknüpfte Zelle 3 2 2" xfId="30803"/>
    <cellStyle name="Verknüpfte Zelle 3 2 3" xfId="30804"/>
    <cellStyle name="Verknüpfte Zelle 3 3" xfId="30805"/>
    <cellStyle name="Verknüpfte Zelle 3 3 2" xfId="30806"/>
    <cellStyle name="Verknüpfte Zelle 3 3 3" xfId="30807"/>
    <cellStyle name="Verknüpfte Zelle 3 4" xfId="30808"/>
    <cellStyle name="Verknüpfte Zelle 3 5" xfId="30809"/>
    <cellStyle name="Verknüpfte Zelle 4" xfId="30810"/>
    <cellStyle name="Verknüpfte Zelle 4 2" xfId="30811"/>
    <cellStyle name="Verknüpfte Zelle 4 2 2" xfId="30812"/>
    <cellStyle name="Verknüpfte Zelle 4 2 3" xfId="30813"/>
    <cellStyle name="Verknüpfte Zelle 4 3" xfId="30814"/>
    <cellStyle name="Verknüpfte Zelle 4 3 2" xfId="30815"/>
    <cellStyle name="Verknüpfte Zelle 4 3 3" xfId="30816"/>
    <cellStyle name="Verknüpfte Zelle 4 4" xfId="30817"/>
    <cellStyle name="Verknüpfte Zelle 4 5" xfId="30818"/>
    <cellStyle name="Verknüpfte Zelle 5" xfId="30819"/>
    <cellStyle name="Verknüpfte Zelle 5 2" xfId="30820"/>
    <cellStyle name="Verknüpfte Zelle 5 2 2" xfId="30821"/>
    <cellStyle name="Verknüpfte Zelle 5 2 3" xfId="30822"/>
    <cellStyle name="Verknüpfte Zelle 5 3" xfId="30823"/>
    <cellStyle name="Verknüpfte Zelle 5 3 2" xfId="30824"/>
    <cellStyle name="Verknüpfte Zelle 5 3 3" xfId="30825"/>
    <cellStyle name="Verknüpfte Zelle 5 4" xfId="30826"/>
    <cellStyle name="Verknüpfte Zelle 5 4 2" xfId="30827"/>
    <cellStyle name="Verknüpfte Zelle 5 4 3" xfId="30828"/>
    <cellStyle name="Verknüpfte Zelle 5 5" xfId="30829"/>
    <cellStyle name="Verknüpfte Zelle 5 6" xfId="30830"/>
    <cellStyle name="Verknüpfte Zelle 6" xfId="30831"/>
    <cellStyle name="Verknüpfte Zelle 6 2" xfId="30832"/>
    <cellStyle name="Verknüpfte Zelle 6 2 2" xfId="30833"/>
    <cellStyle name="Verknüpfte Zelle 6 2 3" xfId="30834"/>
    <cellStyle name="Verknüpfte Zelle 6 3" xfId="30835"/>
    <cellStyle name="Verknüpfte Zelle 6 3 2" xfId="30836"/>
    <cellStyle name="Verknüpfte Zelle 6 3 3" xfId="30837"/>
    <cellStyle name="Verknüpfte Zelle 6 4" xfId="30838"/>
    <cellStyle name="Verknüpfte Zelle 6 5" xfId="30839"/>
    <cellStyle name="Verknüpfte Zelle 7" xfId="30840"/>
    <cellStyle name="Verknüpfte Zelle 7 2" xfId="30841"/>
    <cellStyle name="Verknüpfte Zelle 7 3" xfId="30842"/>
    <cellStyle name="Verknüpfte Zelle 8" xfId="30843"/>
    <cellStyle name="Verknüpfte Zelle 8 2" xfId="30844"/>
    <cellStyle name="Verknüpfte Zelle 8 3" xfId="30845"/>
    <cellStyle name="Verknüpfte Zelle 9" xfId="30846"/>
    <cellStyle name="Verknüpfte Zelle 9 2" xfId="30847"/>
    <cellStyle name="Verknüpfte Zelle 9 3" xfId="30848"/>
    <cellStyle name="Warnender Text" xfId="30849"/>
    <cellStyle name="Warnender Text 10" xfId="30850"/>
    <cellStyle name="Warnender Text 11" xfId="30851"/>
    <cellStyle name="Warnender Text 12" xfId="30852"/>
    <cellStyle name="Warnender Text 13" xfId="30853"/>
    <cellStyle name="Warnender Text 14" xfId="30854"/>
    <cellStyle name="Warnender Text 15" xfId="30855"/>
    <cellStyle name="Warnender Text 2" xfId="30856"/>
    <cellStyle name="Warnender Text 2 2" xfId="30857"/>
    <cellStyle name="Warnender Text 2 2 2" xfId="30858"/>
    <cellStyle name="Warnender Text 2 2 3" xfId="30859"/>
    <cellStyle name="Warnender Text 2 3" xfId="30860"/>
    <cellStyle name="Warnender Text 2 3 2" xfId="30861"/>
    <cellStyle name="Warnender Text 2 3 3" xfId="30862"/>
    <cellStyle name="Warnender Text 2 4" xfId="30863"/>
    <cellStyle name="Warnender Text 2 5" xfId="30864"/>
    <cellStyle name="Warnender Text 2 6" xfId="30865"/>
    <cellStyle name="Warnender Text 3" xfId="30866"/>
    <cellStyle name="Warnender Text 3 2" xfId="30867"/>
    <cellStyle name="Warnender Text 3 2 2" xfId="30868"/>
    <cellStyle name="Warnender Text 3 2 3" xfId="30869"/>
    <cellStyle name="Warnender Text 3 3" xfId="30870"/>
    <cellStyle name="Warnender Text 3 3 2" xfId="30871"/>
    <cellStyle name="Warnender Text 3 3 3" xfId="30872"/>
    <cellStyle name="Warnender Text 3 4" xfId="30873"/>
    <cellStyle name="Warnender Text 3 5" xfId="30874"/>
    <cellStyle name="Warnender Text 4" xfId="30875"/>
    <cellStyle name="Warnender Text 4 2" xfId="30876"/>
    <cellStyle name="Warnender Text 4 2 2" xfId="30877"/>
    <cellStyle name="Warnender Text 4 2 3" xfId="30878"/>
    <cellStyle name="Warnender Text 4 3" xfId="30879"/>
    <cellStyle name="Warnender Text 4 3 2" xfId="30880"/>
    <cellStyle name="Warnender Text 4 3 3" xfId="30881"/>
    <cellStyle name="Warnender Text 4 4" xfId="30882"/>
    <cellStyle name="Warnender Text 4 5" xfId="30883"/>
    <cellStyle name="Warnender Text 5" xfId="30884"/>
    <cellStyle name="Warnender Text 5 2" xfId="30885"/>
    <cellStyle name="Warnender Text 5 2 2" xfId="30886"/>
    <cellStyle name="Warnender Text 5 2 3" xfId="30887"/>
    <cellStyle name="Warnender Text 5 3" xfId="30888"/>
    <cellStyle name="Warnender Text 5 3 2" xfId="30889"/>
    <cellStyle name="Warnender Text 5 3 3" xfId="30890"/>
    <cellStyle name="Warnender Text 5 4" xfId="30891"/>
    <cellStyle name="Warnender Text 5 4 2" xfId="30892"/>
    <cellStyle name="Warnender Text 5 4 3" xfId="30893"/>
    <cellStyle name="Warnender Text 5 5" xfId="30894"/>
    <cellStyle name="Warnender Text 5 6" xfId="30895"/>
    <cellStyle name="Warnender Text 6" xfId="30896"/>
    <cellStyle name="Warnender Text 6 2" xfId="30897"/>
    <cellStyle name="Warnender Text 6 2 2" xfId="30898"/>
    <cellStyle name="Warnender Text 6 2 3" xfId="30899"/>
    <cellStyle name="Warnender Text 6 3" xfId="30900"/>
    <cellStyle name="Warnender Text 6 3 2" xfId="30901"/>
    <cellStyle name="Warnender Text 6 3 3" xfId="30902"/>
    <cellStyle name="Warnender Text 6 4" xfId="30903"/>
    <cellStyle name="Warnender Text 6 5" xfId="30904"/>
    <cellStyle name="Warnender Text 7" xfId="30905"/>
    <cellStyle name="Warnender Text 7 2" xfId="30906"/>
    <cellStyle name="Warnender Text 7 3" xfId="30907"/>
    <cellStyle name="Warnender Text 8" xfId="30908"/>
    <cellStyle name="Warnender Text 8 2" xfId="30909"/>
    <cellStyle name="Warnender Text 8 3" xfId="30910"/>
    <cellStyle name="Warnender Text 9" xfId="30911"/>
    <cellStyle name="Warnender Text 9 2" xfId="30912"/>
    <cellStyle name="Warnender Text 9 3" xfId="30913"/>
    <cellStyle name="Warning Text 10" xfId="30914"/>
    <cellStyle name="Warning Text 10 10" xfId="30915"/>
    <cellStyle name="Warning Text 10 11" xfId="30916"/>
    <cellStyle name="Warning Text 10 12" xfId="30917"/>
    <cellStyle name="Warning Text 10 13" xfId="30918"/>
    <cellStyle name="Warning Text 10 14" xfId="30919"/>
    <cellStyle name="Warning Text 10 15" xfId="30920"/>
    <cellStyle name="Warning Text 10 2" xfId="30921"/>
    <cellStyle name="Warning Text 10 2 2" xfId="30922"/>
    <cellStyle name="Warning Text 10 2 2 2" xfId="30923"/>
    <cellStyle name="Warning Text 10 2 2 3" xfId="30924"/>
    <cellStyle name="Warning Text 10 2 3" xfId="30925"/>
    <cellStyle name="Warning Text 10 2 3 2" xfId="30926"/>
    <cellStyle name="Warning Text 10 2 3 3" xfId="30927"/>
    <cellStyle name="Warning Text 10 2 4" xfId="30928"/>
    <cellStyle name="Warning Text 10 2 5" xfId="30929"/>
    <cellStyle name="Warning Text 10 2 6" xfId="30930"/>
    <cellStyle name="Warning Text 10 3" xfId="30931"/>
    <cellStyle name="Warning Text 10 3 2" xfId="30932"/>
    <cellStyle name="Warning Text 10 3 2 2" xfId="30933"/>
    <cellStyle name="Warning Text 10 3 2 3" xfId="30934"/>
    <cellStyle name="Warning Text 10 3 3" xfId="30935"/>
    <cellStyle name="Warning Text 10 3 3 2" xfId="30936"/>
    <cellStyle name="Warning Text 10 3 3 3" xfId="30937"/>
    <cellStyle name="Warning Text 10 3 4" xfId="30938"/>
    <cellStyle name="Warning Text 10 3 5" xfId="30939"/>
    <cellStyle name="Warning Text 10 4" xfId="30940"/>
    <cellStyle name="Warning Text 10 4 2" xfId="30941"/>
    <cellStyle name="Warning Text 10 4 2 2" xfId="30942"/>
    <cellStyle name="Warning Text 10 4 2 3" xfId="30943"/>
    <cellStyle name="Warning Text 10 4 3" xfId="30944"/>
    <cellStyle name="Warning Text 10 4 3 2" xfId="30945"/>
    <cellStyle name="Warning Text 10 4 3 3" xfId="30946"/>
    <cellStyle name="Warning Text 10 4 4" xfId="30947"/>
    <cellStyle name="Warning Text 10 4 5" xfId="30948"/>
    <cellStyle name="Warning Text 10 5" xfId="30949"/>
    <cellStyle name="Warning Text 10 5 2" xfId="30950"/>
    <cellStyle name="Warning Text 10 5 2 2" xfId="30951"/>
    <cellStyle name="Warning Text 10 5 2 3" xfId="30952"/>
    <cellStyle name="Warning Text 10 5 3" xfId="30953"/>
    <cellStyle name="Warning Text 10 5 3 2" xfId="30954"/>
    <cellStyle name="Warning Text 10 5 3 3" xfId="30955"/>
    <cellStyle name="Warning Text 10 5 4" xfId="30956"/>
    <cellStyle name="Warning Text 10 5 4 2" xfId="30957"/>
    <cellStyle name="Warning Text 10 5 4 3" xfId="30958"/>
    <cellStyle name="Warning Text 10 5 5" xfId="30959"/>
    <cellStyle name="Warning Text 10 5 6" xfId="30960"/>
    <cellStyle name="Warning Text 10 6" xfId="30961"/>
    <cellStyle name="Warning Text 10 6 2" xfId="30962"/>
    <cellStyle name="Warning Text 10 6 2 2" xfId="30963"/>
    <cellStyle name="Warning Text 10 6 2 3" xfId="30964"/>
    <cellStyle name="Warning Text 10 6 3" xfId="30965"/>
    <cellStyle name="Warning Text 10 6 3 2" xfId="30966"/>
    <cellStyle name="Warning Text 10 6 3 3" xfId="30967"/>
    <cellStyle name="Warning Text 10 6 4" xfId="30968"/>
    <cellStyle name="Warning Text 10 6 5" xfId="30969"/>
    <cellStyle name="Warning Text 10 7" xfId="30970"/>
    <cellStyle name="Warning Text 10 7 2" xfId="30971"/>
    <cellStyle name="Warning Text 10 7 3" xfId="30972"/>
    <cellStyle name="Warning Text 10 8" xfId="30973"/>
    <cellStyle name="Warning Text 10 8 2" xfId="30974"/>
    <cellStyle name="Warning Text 10 8 3" xfId="30975"/>
    <cellStyle name="Warning Text 10 9" xfId="30976"/>
    <cellStyle name="Warning Text 10 9 2" xfId="30977"/>
    <cellStyle name="Warning Text 10 9 3" xfId="30978"/>
    <cellStyle name="Warning Text 11" xfId="30979"/>
    <cellStyle name="Warning Text 11 10" xfId="30980"/>
    <cellStyle name="Warning Text 11 11" xfId="30981"/>
    <cellStyle name="Warning Text 11 12" xfId="30982"/>
    <cellStyle name="Warning Text 11 13" xfId="30983"/>
    <cellStyle name="Warning Text 11 14" xfId="30984"/>
    <cellStyle name="Warning Text 11 15" xfId="30985"/>
    <cellStyle name="Warning Text 11 2" xfId="30986"/>
    <cellStyle name="Warning Text 11 2 2" xfId="30987"/>
    <cellStyle name="Warning Text 11 2 2 2" xfId="30988"/>
    <cellStyle name="Warning Text 11 2 2 3" xfId="30989"/>
    <cellStyle name="Warning Text 11 2 3" xfId="30990"/>
    <cellStyle name="Warning Text 11 2 3 2" xfId="30991"/>
    <cellStyle name="Warning Text 11 2 3 3" xfId="30992"/>
    <cellStyle name="Warning Text 11 2 4" xfId="30993"/>
    <cellStyle name="Warning Text 11 2 5" xfId="30994"/>
    <cellStyle name="Warning Text 11 2 6" xfId="30995"/>
    <cellStyle name="Warning Text 11 3" xfId="30996"/>
    <cellStyle name="Warning Text 11 3 2" xfId="30997"/>
    <cellStyle name="Warning Text 11 3 2 2" xfId="30998"/>
    <cellStyle name="Warning Text 11 3 2 3" xfId="30999"/>
    <cellStyle name="Warning Text 11 3 3" xfId="31000"/>
    <cellStyle name="Warning Text 11 3 3 2" xfId="31001"/>
    <cellStyle name="Warning Text 11 3 3 3" xfId="31002"/>
    <cellStyle name="Warning Text 11 3 4" xfId="31003"/>
    <cellStyle name="Warning Text 11 3 5" xfId="31004"/>
    <cellStyle name="Warning Text 11 4" xfId="31005"/>
    <cellStyle name="Warning Text 11 4 2" xfId="31006"/>
    <cellStyle name="Warning Text 11 4 2 2" xfId="31007"/>
    <cellStyle name="Warning Text 11 4 2 3" xfId="31008"/>
    <cellStyle name="Warning Text 11 4 3" xfId="31009"/>
    <cellStyle name="Warning Text 11 4 3 2" xfId="31010"/>
    <cellStyle name="Warning Text 11 4 3 3" xfId="31011"/>
    <cellStyle name="Warning Text 11 4 4" xfId="31012"/>
    <cellStyle name="Warning Text 11 4 5" xfId="31013"/>
    <cellStyle name="Warning Text 11 5" xfId="31014"/>
    <cellStyle name="Warning Text 11 5 2" xfId="31015"/>
    <cellStyle name="Warning Text 11 5 2 2" xfId="31016"/>
    <cellStyle name="Warning Text 11 5 2 3" xfId="31017"/>
    <cellStyle name="Warning Text 11 5 3" xfId="31018"/>
    <cellStyle name="Warning Text 11 5 3 2" xfId="31019"/>
    <cellStyle name="Warning Text 11 5 3 3" xfId="31020"/>
    <cellStyle name="Warning Text 11 5 4" xfId="31021"/>
    <cellStyle name="Warning Text 11 5 4 2" xfId="31022"/>
    <cellStyle name="Warning Text 11 5 4 3" xfId="31023"/>
    <cellStyle name="Warning Text 11 5 5" xfId="31024"/>
    <cellStyle name="Warning Text 11 5 6" xfId="31025"/>
    <cellStyle name="Warning Text 11 6" xfId="31026"/>
    <cellStyle name="Warning Text 11 6 2" xfId="31027"/>
    <cellStyle name="Warning Text 11 6 2 2" xfId="31028"/>
    <cellStyle name="Warning Text 11 6 2 3" xfId="31029"/>
    <cellStyle name="Warning Text 11 6 3" xfId="31030"/>
    <cellStyle name="Warning Text 11 6 3 2" xfId="31031"/>
    <cellStyle name="Warning Text 11 6 3 3" xfId="31032"/>
    <cellStyle name="Warning Text 11 6 4" xfId="31033"/>
    <cellStyle name="Warning Text 11 6 5" xfId="31034"/>
    <cellStyle name="Warning Text 11 7" xfId="31035"/>
    <cellStyle name="Warning Text 11 7 2" xfId="31036"/>
    <cellStyle name="Warning Text 11 7 3" xfId="31037"/>
    <cellStyle name="Warning Text 11 8" xfId="31038"/>
    <cellStyle name="Warning Text 11 8 2" xfId="31039"/>
    <cellStyle name="Warning Text 11 8 3" xfId="31040"/>
    <cellStyle name="Warning Text 11 9" xfId="31041"/>
    <cellStyle name="Warning Text 11 9 2" xfId="31042"/>
    <cellStyle name="Warning Text 11 9 3" xfId="31043"/>
    <cellStyle name="Warning Text 12" xfId="31044"/>
    <cellStyle name="Warning Text 12 10" xfId="31045"/>
    <cellStyle name="Warning Text 12 11" xfId="31046"/>
    <cellStyle name="Warning Text 12 12" xfId="31047"/>
    <cellStyle name="Warning Text 12 13" xfId="31048"/>
    <cellStyle name="Warning Text 12 14" xfId="31049"/>
    <cellStyle name="Warning Text 12 15" xfId="31050"/>
    <cellStyle name="Warning Text 12 2" xfId="31051"/>
    <cellStyle name="Warning Text 12 2 2" xfId="31052"/>
    <cellStyle name="Warning Text 12 2 2 2" xfId="31053"/>
    <cellStyle name="Warning Text 12 2 2 3" xfId="31054"/>
    <cellStyle name="Warning Text 12 2 3" xfId="31055"/>
    <cellStyle name="Warning Text 12 2 3 2" xfId="31056"/>
    <cellStyle name="Warning Text 12 2 3 3" xfId="31057"/>
    <cellStyle name="Warning Text 12 2 4" xfId="31058"/>
    <cellStyle name="Warning Text 12 2 5" xfId="31059"/>
    <cellStyle name="Warning Text 12 2 6" xfId="31060"/>
    <cellStyle name="Warning Text 12 3" xfId="31061"/>
    <cellStyle name="Warning Text 12 3 2" xfId="31062"/>
    <cellStyle name="Warning Text 12 3 2 2" xfId="31063"/>
    <cellStyle name="Warning Text 12 3 2 3" xfId="31064"/>
    <cellStyle name="Warning Text 12 3 3" xfId="31065"/>
    <cellStyle name="Warning Text 12 3 3 2" xfId="31066"/>
    <cellStyle name="Warning Text 12 3 3 3" xfId="31067"/>
    <cellStyle name="Warning Text 12 3 4" xfId="31068"/>
    <cellStyle name="Warning Text 12 3 5" xfId="31069"/>
    <cellStyle name="Warning Text 12 4" xfId="31070"/>
    <cellStyle name="Warning Text 12 4 2" xfId="31071"/>
    <cellStyle name="Warning Text 12 4 2 2" xfId="31072"/>
    <cellStyle name="Warning Text 12 4 2 3" xfId="31073"/>
    <cellStyle name="Warning Text 12 4 3" xfId="31074"/>
    <cellStyle name="Warning Text 12 4 3 2" xfId="31075"/>
    <cellStyle name="Warning Text 12 4 3 3" xfId="31076"/>
    <cellStyle name="Warning Text 12 4 4" xfId="31077"/>
    <cellStyle name="Warning Text 12 4 5" xfId="31078"/>
    <cellStyle name="Warning Text 12 5" xfId="31079"/>
    <cellStyle name="Warning Text 12 5 2" xfId="31080"/>
    <cellStyle name="Warning Text 12 5 2 2" xfId="31081"/>
    <cellStyle name="Warning Text 12 5 2 3" xfId="31082"/>
    <cellStyle name="Warning Text 12 5 3" xfId="31083"/>
    <cellStyle name="Warning Text 12 5 3 2" xfId="31084"/>
    <cellStyle name="Warning Text 12 5 3 3" xfId="31085"/>
    <cellStyle name="Warning Text 12 5 4" xfId="31086"/>
    <cellStyle name="Warning Text 12 5 4 2" xfId="31087"/>
    <cellStyle name="Warning Text 12 5 4 3" xfId="31088"/>
    <cellStyle name="Warning Text 12 5 5" xfId="31089"/>
    <cellStyle name="Warning Text 12 5 6" xfId="31090"/>
    <cellStyle name="Warning Text 12 6" xfId="31091"/>
    <cellStyle name="Warning Text 12 6 2" xfId="31092"/>
    <cellStyle name="Warning Text 12 6 2 2" xfId="31093"/>
    <cellStyle name="Warning Text 12 6 2 3" xfId="31094"/>
    <cellStyle name="Warning Text 12 6 3" xfId="31095"/>
    <cellStyle name="Warning Text 12 6 3 2" xfId="31096"/>
    <cellStyle name="Warning Text 12 6 3 3" xfId="31097"/>
    <cellStyle name="Warning Text 12 6 4" xfId="31098"/>
    <cellStyle name="Warning Text 12 6 5" xfId="31099"/>
    <cellStyle name="Warning Text 12 7" xfId="31100"/>
    <cellStyle name="Warning Text 12 7 2" xfId="31101"/>
    <cellStyle name="Warning Text 12 7 3" xfId="31102"/>
    <cellStyle name="Warning Text 12 8" xfId="31103"/>
    <cellStyle name="Warning Text 12 8 2" xfId="31104"/>
    <cellStyle name="Warning Text 12 8 3" xfId="31105"/>
    <cellStyle name="Warning Text 12 9" xfId="31106"/>
    <cellStyle name="Warning Text 12 9 2" xfId="31107"/>
    <cellStyle name="Warning Text 12 9 3" xfId="31108"/>
    <cellStyle name="Warning Text 13" xfId="31109"/>
    <cellStyle name="Warning Text 13 10" xfId="31110"/>
    <cellStyle name="Warning Text 13 11" xfId="31111"/>
    <cellStyle name="Warning Text 13 12" xfId="31112"/>
    <cellStyle name="Warning Text 13 13" xfId="31113"/>
    <cellStyle name="Warning Text 13 14" xfId="31114"/>
    <cellStyle name="Warning Text 13 15" xfId="31115"/>
    <cellStyle name="Warning Text 13 2" xfId="31116"/>
    <cellStyle name="Warning Text 13 2 2" xfId="31117"/>
    <cellStyle name="Warning Text 13 2 2 2" xfId="31118"/>
    <cellStyle name="Warning Text 13 2 2 3" xfId="31119"/>
    <cellStyle name="Warning Text 13 2 3" xfId="31120"/>
    <cellStyle name="Warning Text 13 2 3 2" xfId="31121"/>
    <cellStyle name="Warning Text 13 2 3 3" xfId="31122"/>
    <cellStyle name="Warning Text 13 2 4" xfId="31123"/>
    <cellStyle name="Warning Text 13 2 5" xfId="31124"/>
    <cellStyle name="Warning Text 13 2 6" xfId="31125"/>
    <cellStyle name="Warning Text 13 3" xfId="31126"/>
    <cellStyle name="Warning Text 13 3 2" xfId="31127"/>
    <cellStyle name="Warning Text 13 3 2 2" xfId="31128"/>
    <cellStyle name="Warning Text 13 3 2 3" xfId="31129"/>
    <cellStyle name="Warning Text 13 3 3" xfId="31130"/>
    <cellStyle name="Warning Text 13 3 3 2" xfId="31131"/>
    <cellStyle name="Warning Text 13 3 3 3" xfId="31132"/>
    <cellStyle name="Warning Text 13 3 4" xfId="31133"/>
    <cellStyle name="Warning Text 13 3 5" xfId="31134"/>
    <cellStyle name="Warning Text 13 4" xfId="31135"/>
    <cellStyle name="Warning Text 13 4 2" xfId="31136"/>
    <cellStyle name="Warning Text 13 4 2 2" xfId="31137"/>
    <cellStyle name="Warning Text 13 4 2 3" xfId="31138"/>
    <cellStyle name="Warning Text 13 4 3" xfId="31139"/>
    <cellStyle name="Warning Text 13 4 3 2" xfId="31140"/>
    <cellStyle name="Warning Text 13 4 3 3" xfId="31141"/>
    <cellStyle name="Warning Text 13 4 4" xfId="31142"/>
    <cellStyle name="Warning Text 13 4 5" xfId="31143"/>
    <cellStyle name="Warning Text 13 5" xfId="31144"/>
    <cellStyle name="Warning Text 13 5 2" xfId="31145"/>
    <cellStyle name="Warning Text 13 5 2 2" xfId="31146"/>
    <cellStyle name="Warning Text 13 5 2 3" xfId="31147"/>
    <cellStyle name="Warning Text 13 5 3" xfId="31148"/>
    <cellStyle name="Warning Text 13 5 3 2" xfId="31149"/>
    <cellStyle name="Warning Text 13 5 3 3" xfId="31150"/>
    <cellStyle name="Warning Text 13 5 4" xfId="31151"/>
    <cellStyle name="Warning Text 13 5 4 2" xfId="31152"/>
    <cellStyle name="Warning Text 13 5 4 3" xfId="31153"/>
    <cellStyle name="Warning Text 13 5 5" xfId="31154"/>
    <cellStyle name="Warning Text 13 5 6" xfId="31155"/>
    <cellStyle name="Warning Text 13 6" xfId="31156"/>
    <cellStyle name="Warning Text 13 6 2" xfId="31157"/>
    <cellStyle name="Warning Text 13 6 2 2" xfId="31158"/>
    <cellStyle name="Warning Text 13 6 2 3" xfId="31159"/>
    <cellStyle name="Warning Text 13 6 3" xfId="31160"/>
    <cellStyle name="Warning Text 13 6 3 2" xfId="31161"/>
    <cellStyle name="Warning Text 13 6 3 3" xfId="31162"/>
    <cellStyle name="Warning Text 13 6 4" xfId="31163"/>
    <cellStyle name="Warning Text 13 6 5" xfId="31164"/>
    <cellStyle name="Warning Text 13 7" xfId="31165"/>
    <cellStyle name="Warning Text 13 7 2" xfId="31166"/>
    <cellStyle name="Warning Text 13 7 3" xfId="31167"/>
    <cellStyle name="Warning Text 13 8" xfId="31168"/>
    <cellStyle name="Warning Text 13 8 2" xfId="31169"/>
    <cellStyle name="Warning Text 13 8 3" xfId="31170"/>
    <cellStyle name="Warning Text 13 9" xfId="31171"/>
    <cellStyle name="Warning Text 13 9 2" xfId="31172"/>
    <cellStyle name="Warning Text 13 9 3" xfId="31173"/>
    <cellStyle name="Warning Text 14" xfId="31174"/>
    <cellStyle name="Warning Text 14 10" xfId="31175"/>
    <cellStyle name="Warning Text 14 11" xfId="31176"/>
    <cellStyle name="Warning Text 14 12" xfId="31177"/>
    <cellStyle name="Warning Text 14 13" xfId="31178"/>
    <cellStyle name="Warning Text 14 14" xfId="31179"/>
    <cellStyle name="Warning Text 14 15" xfId="31180"/>
    <cellStyle name="Warning Text 14 2" xfId="31181"/>
    <cellStyle name="Warning Text 14 2 2" xfId="31182"/>
    <cellStyle name="Warning Text 14 2 2 2" xfId="31183"/>
    <cellStyle name="Warning Text 14 2 2 3" xfId="31184"/>
    <cellStyle name="Warning Text 14 2 3" xfId="31185"/>
    <cellStyle name="Warning Text 14 2 3 2" xfId="31186"/>
    <cellStyle name="Warning Text 14 2 3 3" xfId="31187"/>
    <cellStyle name="Warning Text 14 2 4" xfId="31188"/>
    <cellStyle name="Warning Text 14 2 5" xfId="31189"/>
    <cellStyle name="Warning Text 14 2 6" xfId="31190"/>
    <cellStyle name="Warning Text 14 3" xfId="31191"/>
    <cellStyle name="Warning Text 14 3 2" xfId="31192"/>
    <cellStyle name="Warning Text 14 3 2 2" xfId="31193"/>
    <cellStyle name="Warning Text 14 3 2 3" xfId="31194"/>
    <cellStyle name="Warning Text 14 3 3" xfId="31195"/>
    <cellStyle name="Warning Text 14 3 3 2" xfId="31196"/>
    <cellStyle name="Warning Text 14 3 3 3" xfId="31197"/>
    <cellStyle name="Warning Text 14 3 4" xfId="31198"/>
    <cellStyle name="Warning Text 14 3 5" xfId="31199"/>
    <cellStyle name="Warning Text 14 4" xfId="31200"/>
    <cellStyle name="Warning Text 14 4 2" xfId="31201"/>
    <cellStyle name="Warning Text 14 4 2 2" xfId="31202"/>
    <cellStyle name="Warning Text 14 4 2 3" xfId="31203"/>
    <cellStyle name="Warning Text 14 4 3" xfId="31204"/>
    <cellStyle name="Warning Text 14 4 3 2" xfId="31205"/>
    <cellStyle name="Warning Text 14 4 3 3" xfId="31206"/>
    <cellStyle name="Warning Text 14 4 4" xfId="31207"/>
    <cellStyle name="Warning Text 14 4 5" xfId="31208"/>
    <cellStyle name="Warning Text 14 5" xfId="31209"/>
    <cellStyle name="Warning Text 14 5 2" xfId="31210"/>
    <cellStyle name="Warning Text 14 5 2 2" xfId="31211"/>
    <cellStyle name="Warning Text 14 5 2 3" xfId="31212"/>
    <cellStyle name="Warning Text 14 5 3" xfId="31213"/>
    <cellStyle name="Warning Text 14 5 3 2" xfId="31214"/>
    <cellStyle name="Warning Text 14 5 3 3" xfId="31215"/>
    <cellStyle name="Warning Text 14 5 4" xfId="31216"/>
    <cellStyle name="Warning Text 14 5 4 2" xfId="31217"/>
    <cellStyle name="Warning Text 14 5 4 3" xfId="31218"/>
    <cellStyle name="Warning Text 14 5 5" xfId="31219"/>
    <cellStyle name="Warning Text 14 5 6" xfId="31220"/>
    <cellStyle name="Warning Text 14 6" xfId="31221"/>
    <cellStyle name="Warning Text 14 6 2" xfId="31222"/>
    <cellStyle name="Warning Text 14 6 2 2" xfId="31223"/>
    <cellStyle name="Warning Text 14 6 2 3" xfId="31224"/>
    <cellStyle name="Warning Text 14 6 3" xfId="31225"/>
    <cellStyle name="Warning Text 14 6 3 2" xfId="31226"/>
    <cellStyle name="Warning Text 14 6 3 3" xfId="31227"/>
    <cellStyle name="Warning Text 14 6 4" xfId="31228"/>
    <cellStyle name="Warning Text 14 6 5" xfId="31229"/>
    <cellStyle name="Warning Text 14 7" xfId="31230"/>
    <cellStyle name="Warning Text 14 7 2" xfId="31231"/>
    <cellStyle name="Warning Text 14 7 3" xfId="31232"/>
    <cellStyle name="Warning Text 14 8" xfId="31233"/>
    <cellStyle name="Warning Text 14 8 2" xfId="31234"/>
    <cellStyle name="Warning Text 14 8 3" xfId="31235"/>
    <cellStyle name="Warning Text 14 9" xfId="31236"/>
    <cellStyle name="Warning Text 14 9 2" xfId="31237"/>
    <cellStyle name="Warning Text 14 9 3" xfId="31238"/>
    <cellStyle name="Warning Text 15" xfId="31239"/>
    <cellStyle name="Warning Text 15 10" xfId="31240"/>
    <cellStyle name="Warning Text 15 11" xfId="31241"/>
    <cellStyle name="Warning Text 15 12" xfId="31242"/>
    <cellStyle name="Warning Text 15 13" xfId="31243"/>
    <cellStyle name="Warning Text 15 14" xfId="31244"/>
    <cellStyle name="Warning Text 15 15" xfId="31245"/>
    <cellStyle name="Warning Text 15 2" xfId="31246"/>
    <cellStyle name="Warning Text 15 2 2" xfId="31247"/>
    <cellStyle name="Warning Text 15 2 2 2" xfId="31248"/>
    <cellStyle name="Warning Text 15 2 2 3" xfId="31249"/>
    <cellStyle name="Warning Text 15 2 3" xfId="31250"/>
    <cellStyle name="Warning Text 15 2 3 2" xfId="31251"/>
    <cellStyle name="Warning Text 15 2 3 3" xfId="31252"/>
    <cellStyle name="Warning Text 15 2 4" xfId="31253"/>
    <cellStyle name="Warning Text 15 2 5" xfId="31254"/>
    <cellStyle name="Warning Text 15 2 6" xfId="31255"/>
    <cellStyle name="Warning Text 15 3" xfId="31256"/>
    <cellStyle name="Warning Text 15 3 2" xfId="31257"/>
    <cellStyle name="Warning Text 15 3 2 2" xfId="31258"/>
    <cellStyle name="Warning Text 15 3 2 3" xfId="31259"/>
    <cellStyle name="Warning Text 15 3 3" xfId="31260"/>
    <cellStyle name="Warning Text 15 3 3 2" xfId="31261"/>
    <cellStyle name="Warning Text 15 3 3 3" xfId="31262"/>
    <cellStyle name="Warning Text 15 3 4" xfId="31263"/>
    <cellStyle name="Warning Text 15 3 5" xfId="31264"/>
    <cellStyle name="Warning Text 15 4" xfId="31265"/>
    <cellStyle name="Warning Text 15 4 2" xfId="31266"/>
    <cellStyle name="Warning Text 15 4 2 2" xfId="31267"/>
    <cellStyle name="Warning Text 15 4 2 3" xfId="31268"/>
    <cellStyle name="Warning Text 15 4 3" xfId="31269"/>
    <cellStyle name="Warning Text 15 4 3 2" xfId="31270"/>
    <cellStyle name="Warning Text 15 4 3 3" xfId="31271"/>
    <cellStyle name="Warning Text 15 4 4" xfId="31272"/>
    <cellStyle name="Warning Text 15 4 5" xfId="31273"/>
    <cellStyle name="Warning Text 15 5" xfId="31274"/>
    <cellStyle name="Warning Text 15 5 2" xfId="31275"/>
    <cellStyle name="Warning Text 15 5 2 2" xfId="31276"/>
    <cellStyle name="Warning Text 15 5 2 3" xfId="31277"/>
    <cellStyle name="Warning Text 15 5 3" xfId="31278"/>
    <cellStyle name="Warning Text 15 5 3 2" xfId="31279"/>
    <cellStyle name="Warning Text 15 5 3 3" xfId="31280"/>
    <cellStyle name="Warning Text 15 5 4" xfId="31281"/>
    <cellStyle name="Warning Text 15 5 4 2" xfId="31282"/>
    <cellStyle name="Warning Text 15 5 4 3" xfId="31283"/>
    <cellStyle name="Warning Text 15 5 5" xfId="31284"/>
    <cellStyle name="Warning Text 15 5 6" xfId="31285"/>
    <cellStyle name="Warning Text 15 6" xfId="31286"/>
    <cellStyle name="Warning Text 15 6 2" xfId="31287"/>
    <cellStyle name="Warning Text 15 6 2 2" xfId="31288"/>
    <cellStyle name="Warning Text 15 6 2 3" xfId="31289"/>
    <cellStyle name="Warning Text 15 6 3" xfId="31290"/>
    <cellStyle name="Warning Text 15 6 3 2" xfId="31291"/>
    <cellStyle name="Warning Text 15 6 3 3" xfId="31292"/>
    <cellStyle name="Warning Text 15 6 4" xfId="31293"/>
    <cellStyle name="Warning Text 15 6 5" xfId="31294"/>
    <cellStyle name="Warning Text 15 7" xfId="31295"/>
    <cellStyle name="Warning Text 15 7 2" xfId="31296"/>
    <cellStyle name="Warning Text 15 7 3" xfId="31297"/>
    <cellStyle name="Warning Text 15 8" xfId="31298"/>
    <cellStyle name="Warning Text 15 8 2" xfId="31299"/>
    <cellStyle name="Warning Text 15 8 3" xfId="31300"/>
    <cellStyle name="Warning Text 15 9" xfId="31301"/>
    <cellStyle name="Warning Text 15 9 2" xfId="31302"/>
    <cellStyle name="Warning Text 15 9 3" xfId="31303"/>
    <cellStyle name="Warning Text 16" xfId="31304"/>
    <cellStyle name="Warning Text 16 10" xfId="31305"/>
    <cellStyle name="Warning Text 16 11" xfId="31306"/>
    <cellStyle name="Warning Text 16 12" xfId="31307"/>
    <cellStyle name="Warning Text 16 13" xfId="31308"/>
    <cellStyle name="Warning Text 16 14" xfId="31309"/>
    <cellStyle name="Warning Text 16 15" xfId="31310"/>
    <cellStyle name="Warning Text 16 2" xfId="31311"/>
    <cellStyle name="Warning Text 16 2 2" xfId="31312"/>
    <cellStyle name="Warning Text 16 2 2 2" xfId="31313"/>
    <cellStyle name="Warning Text 16 2 2 3" xfId="31314"/>
    <cellStyle name="Warning Text 16 2 3" xfId="31315"/>
    <cellStyle name="Warning Text 16 2 3 2" xfId="31316"/>
    <cellStyle name="Warning Text 16 2 3 3" xfId="31317"/>
    <cellStyle name="Warning Text 16 2 4" xfId="31318"/>
    <cellStyle name="Warning Text 16 2 5" xfId="31319"/>
    <cellStyle name="Warning Text 16 2 6" xfId="31320"/>
    <cellStyle name="Warning Text 16 3" xfId="31321"/>
    <cellStyle name="Warning Text 16 3 2" xfId="31322"/>
    <cellStyle name="Warning Text 16 3 2 2" xfId="31323"/>
    <cellStyle name="Warning Text 16 3 2 3" xfId="31324"/>
    <cellStyle name="Warning Text 16 3 3" xfId="31325"/>
    <cellStyle name="Warning Text 16 3 3 2" xfId="31326"/>
    <cellStyle name="Warning Text 16 3 3 3" xfId="31327"/>
    <cellStyle name="Warning Text 16 3 4" xfId="31328"/>
    <cellStyle name="Warning Text 16 3 5" xfId="31329"/>
    <cellStyle name="Warning Text 16 4" xfId="31330"/>
    <cellStyle name="Warning Text 16 4 2" xfId="31331"/>
    <cellStyle name="Warning Text 16 4 2 2" xfId="31332"/>
    <cellStyle name="Warning Text 16 4 2 3" xfId="31333"/>
    <cellStyle name="Warning Text 16 4 3" xfId="31334"/>
    <cellStyle name="Warning Text 16 4 3 2" xfId="31335"/>
    <cellStyle name="Warning Text 16 4 3 3" xfId="31336"/>
    <cellStyle name="Warning Text 16 4 4" xfId="31337"/>
    <cellStyle name="Warning Text 16 4 5" xfId="31338"/>
    <cellStyle name="Warning Text 16 5" xfId="31339"/>
    <cellStyle name="Warning Text 16 5 2" xfId="31340"/>
    <cellStyle name="Warning Text 16 5 2 2" xfId="31341"/>
    <cellStyle name="Warning Text 16 5 2 3" xfId="31342"/>
    <cellStyle name="Warning Text 16 5 3" xfId="31343"/>
    <cellStyle name="Warning Text 16 5 3 2" xfId="31344"/>
    <cellStyle name="Warning Text 16 5 3 3" xfId="31345"/>
    <cellStyle name="Warning Text 16 5 4" xfId="31346"/>
    <cellStyle name="Warning Text 16 5 4 2" xfId="31347"/>
    <cellStyle name="Warning Text 16 5 4 3" xfId="31348"/>
    <cellStyle name="Warning Text 16 5 5" xfId="31349"/>
    <cellStyle name="Warning Text 16 5 6" xfId="31350"/>
    <cellStyle name="Warning Text 16 6" xfId="31351"/>
    <cellStyle name="Warning Text 16 6 2" xfId="31352"/>
    <cellStyle name="Warning Text 16 6 2 2" xfId="31353"/>
    <cellStyle name="Warning Text 16 6 2 3" xfId="31354"/>
    <cellStyle name="Warning Text 16 6 3" xfId="31355"/>
    <cellStyle name="Warning Text 16 6 3 2" xfId="31356"/>
    <cellStyle name="Warning Text 16 6 3 3" xfId="31357"/>
    <cellStyle name="Warning Text 16 6 4" xfId="31358"/>
    <cellStyle name="Warning Text 16 6 5" xfId="31359"/>
    <cellStyle name="Warning Text 16 7" xfId="31360"/>
    <cellStyle name="Warning Text 16 7 2" xfId="31361"/>
    <cellStyle name="Warning Text 16 7 3" xfId="31362"/>
    <cellStyle name="Warning Text 16 8" xfId="31363"/>
    <cellStyle name="Warning Text 16 8 2" xfId="31364"/>
    <cellStyle name="Warning Text 16 8 3" xfId="31365"/>
    <cellStyle name="Warning Text 16 9" xfId="31366"/>
    <cellStyle name="Warning Text 16 9 2" xfId="31367"/>
    <cellStyle name="Warning Text 16 9 3" xfId="31368"/>
    <cellStyle name="Warning Text 17" xfId="31369"/>
    <cellStyle name="Warning Text 17 10" xfId="31370"/>
    <cellStyle name="Warning Text 17 11" xfId="31371"/>
    <cellStyle name="Warning Text 17 12" xfId="31372"/>
    <cellStyle name="Warning Text 17 13" xfId="31373"/>
    <cellStyle name="Warning Text 17 14" xfId="31374"/>
    <cellStyle name="Warning Text 17 15" xfId="31375"/>
    <cellStyle name="Warning Text 17 2" xfId="31376"/>
    <cellStyle name="Warning Text 17 2 2" xfId="31377"/>
    <cellStyle name="Warning Text 17 2 2 2" xfId="31378"/>
    <cellStyle name="Warning Text 17 2 2 3" xfId="31379"/>
    <cellStyle name="Warning Text 17 2 3" xfId="31380"/>
    <cellStyle name="Warning Text 17 2 3 2" xfId="31381"/>
    <cellStyle name="Warning Text 17 2 3 3" xfId="31382"/>
    <cellStyle name="Warning Text 17 2 4" xfId="31383"/>
    <cellStyle name="Warning Text 17 2 5" xfId="31384"/>
    <cellStyle name="Warning Text 17 2 6" xfId="31385"/>
    <cellStyle name="Warning Text 17 3" xfId="31386"/>
    <cellStyle name="Warning Text 17 3 2" xfId="31387"/>
    <cellStyle name="Warning Text 17 3 2 2" xfId="31388"/>
    <cellStyle name="Warning Text 17 3 2 3" xfId="31389"/>
    <cellStyle name="Warning Text 17 3 3" xfId="31390"/>
    <cellStyle name="Warning Text 17 3 3 2" xfId="31391"/>
    <cellStyle name="Warning Text 17 3 3 3" xfId="31392"/>
    <cellStyle name="Warning Text 17 3 4" xfId="31393"/>
    <cellStyle name="Warning Text 17 3 5" xfId="31394"/>
    <cellStyle name="Warning Text 17 4" xfId="31395"/>
    <cellStyle name="Warning Text 17 4 2" xfId="31396"/>
    <cellStyle name="Warning Text 17 4 2 2" xfId="31397"/>
    <cellStyle name="Warning Text 17 4 2 3" xfId="31398"/>
    <cellStyle name="Warning Text 17 4 3" xfId="31399"/>
    <cellStyle name="Warning Text 17 4 3 2" xfId="31400"/>
    <cellStyle name="Warning Text 17 4 3 3" xfId="31401"/>
    <cellStyle name="Warning Text 17 4 4" xfId="31402"/>
    <cellStyle name="Warning Text 17 4 5" xfId="31403"/>
    <cellStyle name="Warning Text 17 5" xfId="31404"/>
    <cellStyle name="Warning Text 17 5 2" xfId="31405"/>
    <cellStyle name="Warning Text 17 5 2 2" xfId="31406"/>
    <cellStyle name="Warning Text 17 5 2 3" xfId="31407"/>
    <cellStyle name="Warning Text 17 5 3" xfId="31408"/>
    <cellStyle name="Warning Text 17 5 3 2" xfId="31409"/>
    <cellStyle name="Warning Text 17 5 3 3" xfId="31410"/>
    <cellStyle name="Warning Text 17 5 4" xfId="31411"/>
    <cellStyle name="Warning Text 17 5 4 2" xfId="31412"/>
    <cellStyle name="Warning Text 17 5 4 3" xfId="31413"/>
    <cellStyle name="Warning Text 17 5 5" xfId="31414"/>
    <cellStyle name="Warning Text 17 5 6" xfId="31415"/>
    <cellStyle name="Warning Text 17 6" xfId="31416"/>
    <cellStyle name="Warning Text 17 6 2" xfId="31417"/>
    <cellStyle name="Warning Text 17 6 2 2" xfId="31418"/>
    <cellStyle name="Warning Text 17 6 2 3" xfId="31419"/>
    <cellStyle name="Warning Text 17 6 3" xfId="31420"/>
    <cellStyle name="Warning Text 17 6 3 2" xfId="31421"/>
    <cellStyle name="Warning Text 17 6 3 3" xfId="31422"/>
    <cellStyle name="Warning Text 17 6 4" xfId="31423"/>
    <cellStyle name="Warning Text 17 6 5" xfId="31424"/>
    <cellStyle name="Warning Text 17 7" xfId="31425"/>
    <cellStyle name="Warning Text 17 7 2" xfId="31426"/>
    <cellStyle name="Warning Text 17 7 3" xfId="31427"/>
    <cellStyle name="Warning Text 17 8" xfId="31428"/>
    <cellStyle name="Warning Text 17 8 2" xfId="31429"/>
    <cellStyle name="Warning Text 17 8 3" xfId="31430"/>
    <cellStyle name="Warning Text 17 9" xfId="31431"/>
    <cellStyle name="Warning Text 17 9 2" xfId="31432"/>
    <cellStyle name="Warning Text 17 9 3" xfId="31433"/>
    <cellStyle name="Warning Text 18" xfId="31434"/>
    <cellStyle name="Warning Text 18 10" xfId="31435"/>
    <cellStyle name="Warning Text 18 11" xfId="31436"/>
    <cellStyle name="Warning Text 18 12" xfId="31437"/>
    <cellStyle name="Warning Text 18 13" xfId="31438"/>
    <cellStyle name="Warning Text 18 14" xfId="31439"/>
    <cellStyle name="Warning Text 18 15" xfId="31440"/>
    <cellStyle name="Warning Text 18 2" xfId="31441"/>
    <cellStyle name="Warning Text 18 2 2" xfId="31442"/>
    <cellStyle name="Warning Text 18 2 2 2" xfId="31443"/>
    <cellStyle name="Warning Text 18 2 2 3" xfId="31444"/>
    <cellStyle name="Warning Text 18 2 3" xfId="31445"/>
    <cellStyle name="Warning Text 18 2 3 2" xfId="31446"/>
    <cellStyle name="Warning Text 18 2 3 3" xfId="31447"/>
    <cellStyle name="Warning Text 18 2 4" xfId="31448"/>
    <cellStyle name="Warning Text 18 2 5" xfId="31449"/>
    <cellStyle name="Warning Text 18 2 6" xfId="31450"/>
    <cellStyle name="Warning Text 18 3" xfId="31451"/>
    <cellStyle name="Warning Text 18 3 2" xfId="31452"/>
    <cellStyle name="Warning Text 18 3 2 2" xfId="31453"/>
    <cellStyle name="Warning Text 18 3 2 3" xfId="31454"/>
    <cellStyle name="Warning Text 18 3 3" xfId="31455"/>
    <cellStyle name="Warning Text 18 3 3 2" xfId="31456"/>
    <cellStyle name="Warning Text 18 3 3 3" xfId="31457"/>
    <cellStyle name="Warning Text 18 3 4" xfId="31458"/>
    <cellStyle name="Warning Text 18 3 5" xfId="31459"/>
    <cellStyle name="Warning Text 18 4" xfId="31460"/>
    <cellStyle name="Warning Text 18 4 2" xfId="31461"/>
    <cellStyle name="Warning Text 18 4 2 2" xfId="31462"/>
    <cellStyle name="Warning Text 18 4 2 3" xfId="31463"/>
    <cellStyle name="Warning Text 18 4 3" xfId="31464"/>
    <cellStyle name="Warning Text 18 4 3 2" xfId="31465"/>
    <cellStyle name="Warning Text 18 4 3 3" xfId="31466"/>
    <cellStyle name="Warning Text 18 4 4" xfId="31467"/>
    <cellStyle name="Warning Text 18 4 5" xfId="31468"/>
    <cellStyle name="Warning Text 18 5" xfId="31469"/>
    <cellStyle name="Warning Text 18 5 2" xfId="31470"/>
    <cellStyle name="Warning Text 18 5 2 2" xfId="31471"/>
    <cellStyle name="Warning Text 18 5 2 3" xfId="31472"/>
    <cellStyle name="Warning Text 18 5 3" xfId="31473"/>
    <cellStyle name="Warning Text 18 5 3 2" xfId="31474"/>
    <cellStyle name="Warning Text 18 5 3 3" xfId="31475"/>
    <cellStyle name="Warning Text 18 5 4" xfId="31476"/>
    <cellStyle name="Warning Text 18 5 4 2" xfId="31477"/>
    <cellStyle name="Warning Text 18 5 4 3" xfId="31478"/>
    <cellStyle name="Warning Text 18 5 5" xfId="31479"/>
    <cellStyle name="Warning Text 18 5 6" xfId="31480"/>
    <cellStyle name="Warning Text 18 6" xfId="31481"/>
    <cellStyle name="Warning Text 18 6 2" xfId="31482"/>
    <cellStyle name="Warning Text 18 6 2 2" xfId="31483"/>
    <cellStyle name="Warning Text 18 6 2 3" xfId="31484"/>
    <cellStyle name="Warning Text 18 6 3" xfId="31485"/>
    <cellStyle name="Warning Text 18 6 3 2" xfId="31486"/>
    <cellStyle name="Warning Text 18 6 3 3" xfId="31487"/>
    <cellStyle name="Warning Text 18 6 4" xfId="31488"/>
    <cellStyle name="Warning Text 18 6 5" xfId="31489"/>
    <cellStyle name="Warning Text 18 7" xfId="31490"/>
    <cellStyle name="Warning Text 18 7 2" xfId="31491"/>
    <cellStyle name="Warning Text 18 7 3" xfId="31492"/>
    <cellStyle name="Warning Text 18 8" xfId="31493"/>
    <cellStyle name="Warning Text 18 8 2" xfId="31494"/>
    <cellStyle name="Warning Text 18 8 3" xfId="31495"/>
    <cellStyle name="Warning Text 18 9" xfId="31496"/>
    <cellStyle name="Warning Text 18 9 2" xfId="31497"/>
    <cellStyle name="Warning Text 18 9 3" xfId="31498"/>
    <cellStyle name="Warning Text 19" xfId="31499"/>
    <cellStyle name="Warning Text 19 10" xfId="31500"/>
    <cellStyle name="Warning Text 19 11" xfId="31501"/>
    <cellStyle name="Warning Text 19 12" xfId="31502"/>
    <cellStyle name="Warning Text 19 13" xfId="31503"/>
    <cellStyle name="Warning Text 19 14" xfId="31504"/>
    <cellStyle name="Warning Text 19 15" xfId="31505"/>
    <cellStyle name="Warning Text 19 2" xfId="31506"/>
    <cellStyle name="Warning Text 19 2 2" xfId="31507"/>
    <cellStyle name="Warning Text 19 2 2 2" xfId="31508"/>
    <cellStyle name="Warning Text 19 2 2 3" xfId="31509"/>
    <cellStyle name="Warning Text 19 2 3" xfId="31510"/>
    <cellStyle name="Warning Text 19 2 3 2" xfId="31511"/>
    <cellStyle name="Warning Text 19 2 3 3" xfId="31512"/>
    <cellStyle name="Warning Text 19 2 4" xfId="31513"/>
    <cellStyle name="Warning Text 19 2 5" xfId="31514"/>
    <cellStyle name="Warning Text 19 2 6" xfId="31515"/>
    <cellStyle name="Warning Text 19 3" xfId="31516"/>
    <cellStyle name="Warning Text 19 3 2" xfId="31517"/>
    <cellStyle name="Warning Text 19 3 2 2" xfId="31518"/>
    <cellStyle name="Warning Text 19 3 2 3" xfId="31519"/>
    <cellStyle name="Warning Text 19 3 3" xfId="31520"/>
    <cellStyle name="Warning Text 19 3 3 2" xfId="31521"/>
    <cellStyle name="Warning Text 19 3 3 3" xfId="31522"/>
    <cellStyle name="Warning Text 19 3 4" xfId="31523"/>
    <cellStyle name="Warning Text 19 3 5" xfId="31524"/>
    <cellStyle name="Warning Text 19 4" xfId="31525"/>
    <cellStyle name="Warning Text 19 4 2" xfId="31526"/>
    <cellStyle name="Warning Text 19 4 2 2" xfId="31527"/>
    <cellStyle name="Warning Text 19 4 2 3" xfId="31528"/>
    <cellStyle name="Warning Text 19 4 3" xfId="31529"/>
    <cellStyle name="Warning Text 19 4 3 2" xfId="31530"/>
    <cellStyle name="Warning Text 19 4 3 3" xfId="31531"/>
    <cellStyle name="Warning Text 19 4 4" xfId="31532"/>
    <cellStyle name="Warning Text 19 4 5" xfId="31533"/>
    <cellStyle name="Warning Text 19 5" xfId="31534"/>
    <cellStyle name="Warning Text 19 5 2" xfId="31535"/>
    <cellStyle name="Warning Text 19 5 2 2" xfId="31536"/>
    <cellStyle name="Warning Text 19 5 2 3" xfId="31537"/>
    <cellStyle name="Warning Text 19 5 3" xfId="31538"/>
    <cellStyle name="Warning Text 19 5 3 2" xfId="31539"/>
    <cellStyle name="Warning Text 19 5 3 3" xfId="31540"/>
    <cellStyle name="Warning Text 19 5 4" xfId="31541"/>
    <cellStyle name="Warning Text 19 5 4 2" xfId="31542"/>
    <cellStyle name="Warning Text 19 5 4 3" xfId="31543"/>
    <cellStyle name="Warning Text 19 5 5" xfId="31544"/>
    <cellStyle name="Warning Text 19 5 6" xfId="31545"/>
    <cellStyle name="Warning Text 19 6" xfId="31546"/>
    <cellStyle name="Warning Text 19 6 2" xfId="31547"/>
    <cellStyle name="Warning Text 19 6 2 2" xfId="31548"/>
    <cellStyle name="Warning Text 19 6 2 3" xfId="31549"/>
    <cellStyle name="Warning Text 19 6 3" xfId="31550"/>
    <cellStyle name="Warning Text 19 6 3 2" xfId="31551"/>
    <cellStyle name="Warning Text 19 6 3 3" xfId="31552"/>
    <cellStyle name="Warning Text 19 6 4" xfId="31553"/>
    <cellStyle name="Warning Text 19 6 5" xfId="31554"/>
    <cellStyle name="Warning Text 19 7" xfId="31555"/>
    <cellStyle name="Warning Text 19 7 2" xfId="31556"/>
    <cellStyle name="Warning Text 19 7 3" xfId="31557"/>
    <cellStyle name="Warning Text 19 8" xfId="31558"/>
    <cellStyle name="Warning Text 19 8 2" xfId="31559"/>
    <cellStyle name="Warning Text 19 8 3" xfId="31560"/>
    <cellStyle name="Warning Text 19 9" xfId="31561"/>
    <cellStyle name="Warning Text 19 9 2" xfId="31562"/>
    <cellStyle name="Warning Text 19 9 3" xfId="31563"/>
    <cellStyle name="Warning Text 2" xfId="31564"/>
    <cellStyle name="Warning Text 2 10" xfId="31565"/>
    <cellStyle name="Warning Text 2 10 10" xfId="31566"/>
    <cellStyle name="Warning Text 2 10 11" xfId="31567"/>
    <cellStyle name="Warning Text 2 10 12" xfId="31568"/>
    <cellStyle name="Warning Text 2 10 13" xfId="31569"/>
    <cellStyle name="Warning Text 2 10 14" xfId="31570"/>
    <cellStyle name="Warning Text 2 10 2" xfId="31571"/>
    <cellStyle name="Warning Text 2 10 2 2" xfId="31572"/>
    <cellStyle name="Warning Text 2 10 2 2 2" xfId="31573"/>
    <cellStyle name="Warning Text 2 10 2 2 3" xfId="31574"/>
    <cellStyle name="Warning Text 2 10 2 3" xfId="31575"/>
    <cellStyle name="Warning Text 2 10 2 3 2" xfId="31576"/>
    <cellStyle name="Warning Text 2 10 2 3 3" xfId="31577"/>
    <cellStyle name="Warning Text 2 10 2 4" xfId="31578"/>
    <cellStyle name="Warning Text 2 10 2 5" xfId="31579"/>
    <cellStyle name="Warning Text 2 10 3" xfId="31580"/>
    <cellStyle name="Warning Text 2 10 3 2" xfId="31581"/>
    <cellStyle name="Warning Text 2 10 3 2 2" xfId="31582"/>
    <cellStyle name="Warning Text 2 10 3 2 3" xfId="31583"/>
    <cellStyle name="Warning Text 2 10 3 3" xfId="31584"/>
    <cellStyle name="Warning Text 2 10 3 3 2" xfId="31585"/>
    <cellStyle name="Warning Text 2 10 3 3 3" xfId="31586"/>
    <cellStyle name="Warning Text 2 10 3 4" xfId="31587"/>
    <cellStyle name="Warning Text 2 10 3 5" xfId="31588"/>
    <cellStyle name="Warning Text 2 10 4" xfId="31589"/>
    <cellStyle name="Warning Text 2 10 4 2" xfId="31590"/>
    <cellStyle name="Warning Text 2 10 4 2 2" xfId="31591"/>
    <cellStyle name="Warning Text 2 10 4 2 3" xfId="31592"/>
    <cellStyle name="Warning Text 2 10 4 3" xfId="31593"/>
    <cellStyle name="Warning Text 2 10 4 3 2" xfId="31594"/>
    <cellStyle name="Warning Text 2 10 4 3 3" xfId="31595"/>
    <cellStyle name="Warning Text 2 10 4 4" xfId="31596"/>
    <cellStyle name="Warning Text 2 10 4 4 2" xfId="31597"/>
    <cellStyle name="Warning Text 2 10 4 4 3" xfId="31598"/>
    <cellStyle name="Warning Text 2 10 4 5" xfId="31599"/>
    <cellStyle name="Warning Text 2 10 4 6" xfId="31600"/>
    <cellStyle name="Warning Text 2 10 5" xfId="31601"/>
    <cellStyle name="Warning Text 2 10 5 2" xfId="31602"/>
    <cellStyle name="Warning Text 2 10 5 2 2" xfId="31603"/>
    <cellStyle name="Warning Text 2 10 5 2 3" xfId="31604"/>
    <cellStyle name="Warning Text 2 10 5 3" xfId="31605"/>
    <cellStyle name="Warning Text 2 10 5 3 2" xfId="31606"/>
    <cellStyle name="Warning Text 2 10 5 3 3" xfId="31607"/>
    <cellStyle name="Warning Text 2 10 5 4" xfId="31608"/>
    <cellStyle name="Warning Text 2 10 5 5" xfId="31609"/>
    <cellStyle name="Warning Text 2 10 6" xfId="31610"/>
    <cellStyle name="Warning Text 2 10 6 2" xfId="31611"/>
    <cellStyle name="Warning Text 2 10 6 3" xfId="31612"/>
    <cellStyle name="Warning Text 2 10 7" xfId="31613"/>
    <cellStyle name="Warning Text 2 10 7 2" xfId="31614"/>
    <cellStyle name="Warning Text 2 10 7 3" xfId="31615"/>
    <cellStyle name="Warning Text 2 10 8" xfId="31616"/>
    <cellStyle name="Warning Text 2 10 8 2" xfId="31617"/>
    <cellStyle name="Warning Text 2 10 8 3" xfId="31618"/>
    <cellStyle name="Warning Text 2 10 9" xfId="31619"/>
    <cellStyle name="Warning Text 2 11" xfId="31620"/>
    <cellStyle name="Warning Text 2 11 2" xfId="31621"/>
    <cellStyle name="Warning Text 2 11 2 2" xfId="31622"/>
    <cellStyle name="Warning Text 2 11 2 3" xfId="31623"/>
    <cellStyle name="Warning Text 2 11 3" xfId="31624"/>
    <cellStyle name="Warning Text 2 11 3 2" xfId="31625"/>
    <cellStyle name="Warning Text 2 11 3 3" xfId="31626"/>
    <cellStyle name="Warning Text 2 11 4" xfId="31627"/>
    <cellStyle name="Warning Text 2 11 5" xfId="31628"/>
    <cellStyle name="Warning Text 2 11 6" xfId="31629"/>
    <cellStyle name="Warning Text 2 12" xfId="31630"/>
    <cellStyle name="Warning Text 2 12 2" xfId="31631"/>
    <cellStyle name="Warning Text 2 12 2 2" xfId="31632"/>
    <cellStyle name="Warning Text 2 12 2 3" xfId="31633"/>
    <cellStyle name="Warning Text 2 12 3" xfId="31634"/>
    <cellStyle name="Warning Text 2 12 3 2" xfId="31635"/>
    <cellStyle name="Warning Text 2 12 3 3" xfId="31636"/>
    <cellStyle name="Warning Text 2 12 4" xfId="31637"/>
    <cellStyle name="Warning Text 2 12 5" xfId="31638"/>
    <cellStyle name="Warning Text 2 13" xfId="31639"/>
    <cellStyle name="Warning Text 2 13 2" xfId="31640"/>
    <cellStyle name="Warning Text 2 13 2 2" xfId="31641"/>
    <cellStyle name="Warning Text 2 13 2 3" xfId="31642"/>
    <cellStyle name="Warning Text 2 13 3" xfId="31643"/>
    <cellStyle name="Warning Text 2 13 3 2" xfId="31644"/>
    <cellStyle name="Warning Text 2 13 3 3" xfId="31645"/>
    <cellStyle name="Warning Text 2 13 4" xfId="31646"/>
    <cellStyle name="Warning Text 2 13 5" xfId="31647"/>
    <cellStyle name="Warning Text 2 14" xfId="31648"/>
    <cellStyle name="Warning Text 2 14 2" xfId="31649"/>
    <cellStyle name="Warning Text 2 14 2 2" xfId="31650"/>
    <cellStyle name="Warning Text 2 14 2 3" xfId="31651"/>
    <cellStyle name="Warning Text 2 14 3" xfId="31652"/>
    <cellStyle name="Warning Text 2 14 3 2" xfId="31653"/>
    <cellStyle name="Warning Text 2 14 3 3" xfId="31654"/>
    <cellStyle name="Warning Text 2 14 4" xfId="31655"/>
    <cellStyle name="Warning Text 2 14 4 2" xfId="31656"/>
    <cellStyle name="Warning Text 2 14 4 3" xfId="31657"/>
    <cellStyle name="Warning Text 2 14 5" xfId="31658"/>
    <cellStyle name="Warning Text 2 14 6" xfId="31659"/>
    <cellStyle name="Warning Text 2 15" xfId="31660"/>
    <cellStyle name="Warning Text 2 15 2" xfId="31661"/>
    <cellStyle name="Warning Text 2 15 2 2" xfId="31662"/>
    <cellStyle name="Warning Text 2 15 2 3" xfId="31663"/>
    <cellStyle name="Warning Text 2 15 3" xfId="31664"/>
    <cellStyle name="Warning Text 2 15 3 2" xfId="31665"/>
    <cellStyle name="Warning Text 2 15 3 3" xfId="31666"/>
    <cellStyle name="Warning Text 2 15 4" xfId="31667"/>
    <cellStyle name="Warning Text 2 15 5" xfId="31668"/>
    <cellStyle name="Warning Text 2 16" xfId="31669"/>
    <cellStyle name="Warning Text 2 16 2" xfId="31670"/>
    <cellStyle name="Warning Text 2 16 3" xfId="31671"/>
    <cellStyle name="Warning Text 2 17" xfId="31672"/>
    <cellStyle name="Warning Text 2 17 2" xfId="31673"/>
    <cellStyle name="Warning Text 2 17 3" xfId="31674"/>
    <cellStyle name="Warning Text 2 18" xfId="31675"/>
    <cellStyle name="Warning Text 2 18 2" xfId="31676"/>
    <cellStyle name="Warning Text 2 18 3" xfId="31677"/>
    <cellStyle name="Warning Text 2 19" xfId="31678"/>
    <cellStyle name="Warning Text 2 2" xfId="31679"/>
    <cellStyle name="Warning Text 2 2 10" xfId="31680"/>
    <cellStyle name="Warning Text 2 2 11" xfId="31681"/>
    <cellStyle name="Warning Text 2 2 12" xfId="31682"/>
    <cellStyle name="Warning Text 2 2 13" xfId="31683"/>
    <cellStyle name="Warning Text 2 2 14" xfId="31684"/>
    <cellStyle name="Warning Text 2 2 2" xfId="31685"/>
    <cellStyle name="Warning Text 2 2 2 2" xfId="31686"/>
    <cellStyle name="Warning Text 2 2 2 2 2" xfId="31687"/>
    <cellStyle name="Warning Text 2 2 2 2 3" xfId="31688"/>
    <cellStyle name="Warning Text 2 2 2 3" xfId="31689"/>
    <cellStyle name="Warning Text 2 2 2 3 2" xfId="31690"/>
    <cellStyle name="Warning Text 2 2 2 3 3" xfId="31691"/>
    <cellStyle name="Warning Text 2 2 2 4" xfId="31692"/>
    <cellStyle name="Warning Text 2 2 2 5" xfId="31693"/>
    <cellStyle name="Warning Text 2 2 3" xfId="31694"/>
    <cellStyle name="Warning Text 2 2 3 2" xfId="31695"/>
    <cellStyle name="Warning Text 2 2 3 2 2" xfId="31696"/>
    <cellStyle name="Warning Text 2 2 3 2 3" xfId="31697"/>
    <cellStyle name="Warning Text 2 2 3 3" xfId="31698"/>
    <cellStyle name="Warning Text 2 2 3 3 2" xfId="31699"/>
    <cellStyle name="Warning Text 2 2 3 3 3" xfId="31700"/>
    <cellStyle name="Warning Text 2 2 3 4" xfId="31701"/>
    <cellStyle name="Warning Text 2 2 3 5" xfId="31702"/>
    <cellStyle name="Warning Text 2 2 4" xfId="31703"/>
    <cellStyle name="Warning Text 2 2 4 2" xfId="31704"/>
    <cellStyle name="Warning Text 2 2 4 2 2" xfId="31705"/>
    <cellStyle name="Warning Text 2 2 4 2 3" xfId="31706"/>
    <cellStyle name="Warning Text 2 2 4 3" xfId="31707"/>
    <cellStyle name="Warning Text 2 2 4 3 2" xfId="31708"/>
    <cellStyle name="Warning Text 2 2 4 3 3" xfId="31709"/>
    <cellStyle name="Warning Text 2 2 4 4" xfId="31710"/>
    <cellStyle name="Warning Text 2 2 4 4 2" xfId="31711"/>
    <cellStyle name="Warning Text 2 2 4 4 3" xfId="31712"/>
    <cellStyle name="Warning Text 2 2 4 5" xfId="31713"/>
    <cellStyle name="Warning Text 2 2 4 6" xfId="31714"/>
    <cellStyle name="Warning Text 2 2 5" xfId="31715"/>
    <cellStyle name="Warning Text 2 2 5 2" xfId="31716"/>
    <cellStyle name="Warning Text 2 2 5 2 2" xfId="31717"/>
    <cellStyle name="Warning Text 2 2 5 2 3" xfId="31718"/>
    <cellStyle name="Warning Text 2 2 5 3" xfId="31719"/>
    <cellStyle name="Warning Text 2 2 5 3 2" xfId="31720"/>
    <cellStyle name="Warning Text 2 2 5 3 3" xfId="31721"/>
    <cellStyle name="Warning Text 2 2 5 4" xfId="31722"/>
    <cellStyle name="Warning Text 2 2 5 5" xfId="31723"/>
    <cellStyle name="Warning Text 2 2 6" xfId="31724"/>
    <cellStyle name="Warning Text 2 2 6 2" xfId="31725"/>
    <cellStyle name="Warning Text 2 2 6 3" xfId="31726"/>
    <cellStyle name="Warning Text 2 2 7" xfId="31727"/>
    <cellStyle name="Warning Text 2 2 7 2" xfId="31728"/>
    <cellStyle name="Warning Text 2 2 7 3" xfId="31729"/>
    <cellStyle name="Warning Text 2 2 8" xfId="31730"/>
    <cellStyle name="Warning Text 2 2 8 2" xfId="31731"/>
    <cellStyle name="Warning Text 2 2 8 3" xfId="31732"/>
    <cellStyle name="Warning Text 2 2 9" xfId="31733"/>
    <cellStyle name="Warning Text 2 20" xfId="31734"/>
    <cellStyle name="Warning Text 2 21" xfId="31735"/>
    <cellStyle name="Warning Text 2 22" xfId="31736"/>
    <cellStyle name="Warning Text 2 23" xfId="31737"/>
    <cellStyle name="Warning Text 2 24" xfId="31738"/>
    <cellStyle name="Warning Text 2 3" xfId="31739"/>
    <cellStyle name="Warning Text 2 3 10" xfId="31740"/>
    <cellStyle name="Warning Text 2 3 11" xfId="31741"/>
    <cellStyle name="Warning Text 2 3 12" xfId="31742"/>
    <cellStyle name="Warning Text 2 3 13" xfId="31743"/>
    <cellStyle name="Warning Text 2 3 14" xfId="31744"/>
    <cellStyle name="Warning Text 2 3 2" xfId="31745"/>
    <cellStyle name="Warning Text 2 3 2 2" xfId="31746"/>
    <cellStyle name="Warning Text 2 3 2 2 2" xfId="31747"/>
    <cellStyle name="Warning Text 2 3 2 2 3" xfId="31748"/>
    <cellStyle name="Warning Text 2 3 2 3" xfId="31749"/>
    <cellStyle name="Warning Text 2 3 2 3 2" xfId="31750"/>
    <cellStyle name="Warning Text 2 3 2 3 3" xfId="31751"/>
    <cellStyle name="Warning Text 2 3 2 4" xfId="31752"/>
    <cellStyle name="Warning Text 2 3 2 5" xfId="31753"/>
    <cellStyle name="Warning Text 2 3 3" xfId="31754"/>
    <cellStyle name="Warning Text 2 3 3 2" xfId="31755"/>
    <cellStyle name="Warning Text 2 3 3 2 2" xfId="31756"/>
    <cellStyle name="Warning Text 2 3 3 2 3" xfId="31757"/>
    <cellStyle name="Warning Text 2 3 3 3" xfId="31758"/>
    <cellStyle name="Warning Text 2 3 3 3 2" xfId="31759"/>
    <cellStyle name="Warning Text 2 3 3 3 3" xfId="31760"/>
    <cellStyle name="Warning Text 2 3 3 4" xfId="31761"/>
    <cellStyle name="Warning Text 2 3 3 5" xfId="31762"/>
    <cellStyle name="Warning Text 2 3 4" xfId="31763"/>
    <cellStyle name="Warning Text 2 3 4 2" xfId="31764"/>
    <cellStyle name="Warning Text 2 3 4 2 2" xfId="31765"/>
    <cellStyle name="Warning Text 2 3 4 2 3" xfId="31766"/>
    <cellStyle name="Warning Text 2 3 4 3" xfId="31767"/>
    <cellStyle name="Warning Text 2 3 4 3 2" xfId="31768"/>
    <cellStyle name="Warning Text 2 3 4 3 3" xfId="31769"/>
    <cellStyle name="Warning Text 2 3 4 4" xfId="31770"/>
    <cellStyle name="Warning Text 2 3 4 4 2" xfId="31771"/>
    <cellStyle name="Warning Text 2 3 4 4 3" xfId="31772"/>
    <cellStyle name="Warning Text 2 3 4 5" xfId="31773"/>
    <cellStyle name="Warning Text 2 3 4 6" xfId="31774"/>
    <cellStyle name="Warning Text 2 3 5" xfId="31775"/>
    <cellStyle name="Warning Text 2 3 5 2" xfId="31776"/>
    <cellStyle name="Warning Text 2 3 5 2 2" xfId="31777"/>
    <cellStyle name="Warning Text 2 3 5 2 3" xfId="31778"/>
    <cellStyle name="Warning Text 2 3 5 3" xfId="31779"/>
    <cellStyle name="Warning Text 2 3 5 3 2" xfId="31780"/>
    <cellStyle name="Warning Text 2 3 5 3 3" xfId="31781"/>
    <cellStyle name="Warning Text 2 3 5 4" xfId="31782"/>
    <cellStyle name="Warning Text 2 3 5 5" xfId="31783"/>
    <cellStyle name="Warning Text 2 3 6" xfId="31784"/>
    <cellStyle name="Warning Text 2 3 6 2" xfId="31785"/>
    <cellStyle name="Warning Text 2 3 6 3" xfId="31786"/>
    <cellStyle name="Warning Text 2 3 7" xfId="31787"/>
    <cellStyle name="Warning Text 2 3 7 2" xfId="31788"/>
    <cellStyle name="Warning Text 2 3 7 3" xfId="31789"/>
    <cellStyle name="Warning Text 2 3 8" xfId="31790"/>
    <cellStyle name="Warning Text 2 3 8 2" xfId="31791"/>
    <cellStyle name="Warning Text 2 3 8 3" xfId="31792"/>
    <cellStyle name="Warning Text 2 3 9" xfId="31793"/>
    <cellStyle name="Warning Text 2 4" xfId="31794"/>
    <cellStyle name="Warning Text 2 4 10" xfId="31795"/>
    <cellStyle name="Warning Text 2 4 11" xfId="31796"/>
    <cellStyle name="Warning Text 2 4 12" xfId="31797"/>
    <cellStyle name="Warning Text 2 4 13" xfId="31798"/>
    <cellStyle name="Warning Text 2 4 14" xfId="31799"/>
    <cellStyle name="Warning Text 2 4 2" xfId="31800"/>
    <cellStyle name="Warning Text 2 4 2 2" xfId="31801"/>
    <cellStyle name="Warning Text 2 4 2 2 2" xfId="31802"/>
    <cellStyle name="Warning Text 2 4 2 2 3" xfId="31803"/>
    <cellStyle name="Warning Text 2 4 2 3" xfId="31804"/>
    <cellStyle name="Warning Text 2 4 2 3 2" xfId="31805"/>
    <cellStyle name="Warning Text 2 4 2 3 3" xfId="31806"/>
    <cellStyle name="Warning Text 2 4 2 4" xfId="31807"/>
    <cellStyle name="Warning Text 2 4 2 5" xfId="31808"/>
    <cellStyle name="Warning Text 2 4 3" xfId="31809"/>
    <cellStyle name="Warning Text 2 4 3 2" xfId="31810"/>
    <cellStyle name="Warning Text 2 4 3 2 2" xfId="31811"/>
    <cellStyle name="Warning Text 2 4 3 2 3" xfId="31812"/>
    <cellStyle name="Warning Text 2 4 3 3" xfId="31813"/>
    <cellStyle name="Warning Text 2 4 3 3 2" xfId="31814"/>
    <cellStyle name="Warning Text 2 4 3 3 3" xfId="31815"/>
    <cellStyle name="Warning Text 2 4 3 4" xfId="31816"/>
    <cellStyle name="Warning Text 2 4 3 5" xfId="31817"/>
    <cellStyle name="Warning Text 2 4 4" xfId="31818"/>
    <cellStyle name="Warning Text 2 4 4 2" xfId="31819"/>
    <cellStyle name="Warning Text 2 4 4 2 2" xfId="31820"/>
    <cellStyle name="Warning Text 2 4 4 2 3" xfId="31821"/>
    <cellStyle name="Warning Text 2 4 4 3" xfId="31822"/>
    <cellStyle name="Warning Text 2 4 4 3 2" xfId="31823"/>
    <cellStyle name="Warning Text 2 4 4 3 3" xfId="31824"/>
    <cellStyle name="Warning Text 2 4 4 4" xfId="31825"/>
    <cellStyle name="Warning Text 2 4 4 4 2" xfId="31826"/>
    <cellStyle name="Warning Text 2 4 4 4 3" xfId="31827"/>
    <cellStyle name="Warning Text 2 4 4 5" xfId="31828"/>
    <cellStyle name="Warning Text 2 4 4 6" xfId="31829"/>
    <cellStyle name="Warning Text 2 4 5" xfId="31830"/>
    <cellStyle name="Warning Text 2 4 5 2" xfId="31831"/>
    <cellStyle name="Warning Text 2 4 5 2 2" xfId="31832"/>
    <cellStyle name="Warning Text 2 4 5 2 3" xfId="31833"/>
    <cellStyle name="Warning Text 2 4 5 3" xfId="31834"/>
    <cellStyle name="Warning Text 2 4 5 3 2" xfId="31835"/>
    <cellStyle name="Warning Text 2 4 5 3 3" xfId="31836"/>
    <cellStyle name="Warning Text 2 4 5 4" xfId="31837"/>
    <cellStyle name="Warning Text 2 4 5 5" xfId="31838"/>
    <cellStyle name="Warning Text 2 4 6" xfId="31839"/>
    <cellStyle name="Warning Text 2 4 6 2" xfId="31840"/>
    <cellStyle name="Warning Text 2 4 6 3" xfId="31841"/>
    <cellStyle name="Warning Text 2 4 7" xfId="31842"/>
    <cellStyle name="Warning Text 2 4 7 2" xfId="31843"/>
    <cellStyle name="Warning Text 2 4 7 3" xfId="31844"/>
    <cellStyle name="Warning Text 2 4 8" xfId="31845"/>
    <cellStyle name="Warning Text 2 4 8 2" xfId="31846"/>
    <cellStyle name="Warning Text 2 4 8 3" xfId="31847"/>
    <cellStyle name="Warning Text 2 4 9" xfId="31848"/>
    <cellStyle name="Warning Text 2 5" xfId="31849"/>
    <cellStyle name="Warning Text 2 5 10" xfId="31850"/>
    <cellStyle name="Warning Text 2 5 11" xfId="31851"/>
    <cellStyle name="Warning Text 2 5 12" xfId="31852"/>
    <cellStyle name="Warning Text 2 5 13" xfId="31853"/>
    <cellStyle name="Warning Text 2 5 14" xfId="31854"/>
    <cellStyle name="Warning Text 2 5 2" xfId="31855"/>
    <cellStyle name="Warning Text 2 5 2 2" xfId="31856"/>
    <cellStyle name="Warning Text 2 5 2 2 2" xfId="31857"/>
    <cellStyle name="Warning Text 2 5 2 2 3" xfId="31858"/>
    <cellStyle name="Warning Text 2 5 2 3" xfId="31859"/>
    <cellStyle name="Warning Text 2 5 2 3 2" xfId="31860"/>
    <cellStyle name="Warning Text 2 5 2 3 3" xfId="31861"/>
    <cellStyle name="Warning Text 2 5 2 4" xfId="31862"/>
    <cellStyle name="Warning Text 2 5 2 5" xfId="31863"/>
    <cellStyle name="Warning Text 2 5 3" xfId="31864"/>
    <cellStyle name="Warning Text 2 5 3 2" xfId="31865"/>
    <cellStyle name="Warning Text 2 5 3 2 2" xfId="31866"/>
    <cellStyle name="Warning Text 2 5 3 2 3" xfId="31867"/>
    <cellStyle name="Warning Text 2 5 3 3" xfId="31868"/>
    <cellStyle name="Warning Text 2 5 3 3 2" xfId="31869"/>
    <cellStyle name="Warning Text 2 5 3 3 3" xfId="31870"/>
    <cellStyle name="Warning Text 2 5 3 4" xfId="31871"/>
    <cellStyle name="Warning Text 2 5 3 5" xfId="31872"/>
    <cellStyle name="Warning Text 2 5 4" xfId="31873"/>
    <cellStyle name="Warning Text 2 5 4 2" xfId="31874"/>
    <cellStyle name="Warning Text 2 5 4 2 2" xfId="31875"/>
    <cellStyle name="Warning Text 2 5 4 2 3" xfId="31876"/>
    <cellStyle name="Warning Text 2 5 4 3" xfId="31877"/>
    <cellStyle name="Warning Text 2 5 4 3 2" xfId="31878"/>
    <cellStyle name="Warning Text 2 5 4 3 3" xfId="31879"/>
    <cellStyle name="Warning Text 2 5 4 4" xfId="31880"/>
    <cellStyle name="Warning Text 2 5 4 4 2" xfId="31881"/>
    <cellStyle name="Warning Text 2 5 4 4 3" xfId="31882"/>
    <cellStyle name="Warning Text 2 5 4 5" xfId="31883"/>
    <cellStyle name="Warning Text 2 5 4 6" xfId="31884"/>
    <cellStyle name="Warning Text 2 5 5" xfId="31885"/>
    <cellStyle name="Warning Text 2 5 5 2" xfId="31886"/>
    <cellStyle name="Warning Text 2 5 5 2 2" xfId="31887"/>
    <cellStyle name="Warning Text 2 5 5 2 3" xfId="31888"/>
    <cellStyle name="Warning Text 2 5 5 3" xfId="31889"/>
    <cellStyle name="Warning Text 2 5 5 3 2" xfId="31890"/>
    <cellStyle name="Warning Text 2 5 5 3 3" xfId="31891"/>
    <cellStyle name="Warning Text 2 5 5 4" xfId="31892"/>
    <cellStyle name="Warning Text 2 5 5 5" xfId="31893"/>
    <cellStyle name="Warning Text 2 5 6" xfId="31894"/>
    <cellStyle name="Warning Text 2 5 6 2" xfId="31895"/>
    <cellStyle name="Warning Text 2 5 6 3" xfId="31896"/>
    <cellStyle name="Warning Text 2 5 7" xfId="31897"/>
    <cellStyle name="Warning Text 2 5 7 2" xfId="31898"/>
    <cellStyle name="Warning Text 2 5 7 3" xfId="31899"/>
    <cellStyle name="Warning Text 2 5 8" xfId="31900"/>
    <cellStyle name="Warning Text 2 5 8 2" xfId="31901"/>
    <cellStyle name="Warning Text 2 5 8 3" xfId="31902"/>
    <cellStyle name="Warning Text 2 5 9" xfId="31903"/>
    <cellStyle name="Warning Text 2 6" xfId="31904"/>
    <cellStyle name="Warning Text 2 6 10" xfId="31905"/>
    <cellStyle name="Warning Text 2 6 11" xfId="31906"/>
    <cellStyle name="Warning Text 2 6 12" xfId="31907"/>
    <cellStyle name="Warning Text 2 6 13" xfId="31908"/>
    <cellStyle name="Warning Text 2 6 14" xfId="31909"/>
    <cellStyle name="Warning Text 2 6 2" xfId="31910"/>
    <cellStyle name="Warning Text 2 6 2 2" xfId="31911"/>
    <cellStyle name="Warning Text 2 6 2 2 2" xfId="31912"/>
    <cellStyle name="Warning Text 2 6 2 2 3" xfId="31913"/>
    <cellStyle name="Warning Text 2 6 2 3" xfId="31914"/>
    <cellStyle name="Warning Text 2 6 2 3 2" xfId="31915"/>
    <cellStyle name="Warning Text 2 6 2 3 3" xfId="31916"/>
    <cellStyle name="Warning Text 2 6 2 4" xfId="31917"/>
    <cellStyle name="Warning Text 2 6 2 5" xfId="31918"/>
    <cellStyle name="Warning Text 2 6 3" xfId="31919"/>
    <cellStyle name="Warning Text 2 6 3 2" xfId="31920"/>
    <cellStyle name="Warning Text 2 6 3 2 2" xfId="31921"/>
    <cellStyle name="Warning Text 2 6 3 2 3" xfId="31922"/>
    <cellStyle name="Warning Text 2 6 3 3" xfId="31923"/>
    <cellStyle name="Warning Text 2 6 3 3 2" xfId="31924"/>
    <cellStyle name="Warning Text 2 6 3 3 3" xfId="31925"/>
    <cellStyle name="Warning Text 2 6 3 4" xfId="31926"/>
    <cellStyle name="Warning Text 2 6 3 5" xfId="31927"/>
    <cellStyle name="Warning Text 2 6 4" xfId="31928"/>
    <cellStyle name="Warning Text 2 6 4 2" xfId="31929"/>
    <cellStyle name="Warning Text 2 6 4 2 2" xfId="31930"/>
    <cellStyle name="Warning Text 2 6 4 2 3" xfId="31931"/>
    <cellStyle name="Warning Text 2 6 4 3" xfId="31932"/>
    <cellStyle name="Warning Text 2 6 4 3 2" xfId="31933"/>
    <cellStyle name="Warning Text 2 6 4 3 3" xfId="31934"/>
    <cellStyle name="Warning Text 2 6 4 4" xfId="31935"/>
    <cellStyle name="Warning Text 2 6 4 4 2" xfId="31936"/>
    <cellStyle name="Warning Text 2 6 4 4 3" xfId="31937"/>
    <cellStyle name="Warning Text 2 6 4 5" xfId="31938"/>
    <cellStyle name="Warning Text 2 6 4 6" xfId="31939"/>
    <cellStyle name="Warning Text 2 6 5" xfId="31940"/>
    <cellStyle name="Warning Text 2 6 5 2" xfId="31941"/>
    <cellStyle name="Warning Text 2 6 5 2 2" xfId="31942"/>
    <cellStyle name="Warning Text 2 6 5 2 3" xfId="31943"/>
    <cellStyle name="Warning Text 2 6 5 3" xfId="31944"/>
    <cellStyle name="Warning Text 2 6 5 3 2" xfId="31945"/>
    <cellStyle name="Warning Text 2 6 5 3 3" xfId="31946"/>
    <cellStyle name="Warning Text 2 6 5 4" xfId="31947"/>
    <cellStyle name="Warning Text 2 6 5 5" xfId="31948"/>
    <cellStyle name="Warning Text 2 6 6" xfId="31949"/>
    <cellStyle name="Warning Text 2 6 6 2" xfId="31950"/>
    <cellStyle name="Warning Text 2 6 6 3" xfId="31951"/>
    <cellStyle name="Warning Text 2 6 7" xfId="31952"/>
    <cellStyle name="Warning Text 2 6 7 2" xfId="31953"/>
    <cellStyle name="Warning Text 2 6 7 3" xfId="31954"/>
    <cellStyle name="Warning Text 2 6 8" xfId="31955"/>
    <cellStyle name="Warning Text 2 6 8 2" xfId="31956"/>
    <cellStyle name="Warning Text 2 6 8 3" xfId="31957"/>
    <cellStyle name="Warning Text 2 6 9" xfId="31958"/>
    <cellStyle name="Warning Text 2 7" xfId="31959"/>
    <cellStyle name="Warning Text 2 7 10" xfId="31960"/>
    <cellStyle name="Warning Text 2 7 11" xfId="31961"/>
    <cellStyle name="Warning Text 2 7 12" xfId="31962"/>
    <cellStyle name="Warning Text 2 7 13" xfId="31963"/>
    <cellStyle name="Warning Text 2 7 14" xfId="31964"/>
    <cellStyle name="Warning Text 2 7 2" xfId="31965"/>
    <cellStyle name="Warning Text 2 7 2 2" xfId="31966"/>
    <cellStyle name="Warning Text 2 7 2 2 2" xfId="31967"/>
    <cellStyle name="Warning Text 2 7 2 2 3" xfId="31968"/>
    <cellStyle name="Warning Text 2 7 2 3" xfId="31969"/>
    <cellStyle name="Warning Text 2 7 2 3 2" xfId="31970"/>
    <cellStyle name="Warning Text 2 7 2 3 3" xfId="31971"/>
    <cellStyle name="Warning Text 2 7 2 4" xfId="31972"/>
    <cellStyle name="Warning Text 2 7 2 5" xfId="31973"/>
    <cellStyle name="Warning Text 2 7 3" xfId="31974"/>
    <cellStyle name="Warning Text 2 7 3 2" xfId="31975"/>
    <cellStyle name="Warning Text 2 7 3 2 2" xfId="31976"/>
    <cellStyle name="Warning Text 2 7 3 2 3" xfId="31977"/>
    <cellStyle name="Warning Text 2 7 3 3" xfId="31978"/>
    <cellStyle name="Warning Text 2 7 3 3 2" xfId="31979"/>
    <cellStyle name="Warning Text 2 7 3 3 3" xfId="31980"/>
    <cellStyle name="Warning Text 2 7 3 4" xfId="31981"/>
    <cellStyle name="Warning Text 2 7 3 5" xfId="31982"/>
    <cellStyle name="Warning Text 2 7 4" xfId="31983"/>
    <cellStyle name="Warning Text 2 7 4 2" xfId="31984"/>
    <cellStyle name="Warning Text 2 7 4 2 2" xfId="31985"/>
    <cellStyle name="Warning Text 2 7 4 2 3" xfId="31986"/>
    <cellStyle name="Warning Text 2 7 4 3" xfId="31987"/>
    <cellStyle name="Warning Text 2 7 4 3 2" xfId="31988"/>
    <cellStyle name="Warning Text 2 7 4 3 3" xfId="31989"/>
    <cellStyle name="Warning Text 2 7 4 4" xfId="31990"/>
    <cellStyle name="Warning Text 2 7 4 4 2" xfId="31991"/>
    <cellStyle name="Warning Text 2 7 4 4 3" xfId="31992"/>
    <cellStyle name="Warning Text 2 7 4 5" xfId="31993"/>
    <cellStyle name="Warning Text 2 7 4 6" xfId="31994"/>
    <cellStyle name="Warning Text 2 7 5" xfId="31995"/>
    <cellStyle name="Warning Text 2 7 5 2" xfId="31996"/>
    <cellStyle name="Warning Text 2 7 5 2 2" xfId="31997"/>
    <cellStyle name="Warning Text 2 7 5 2 3" xfId="31998"/>
    <cellStyle name="Warning Text 2 7 5 3" xfId="31999"/>
    <cellStyle name="Warning Text 2 7 5 3 2" xfId="32000"/>
    <cellStyle name="Warning Text 2 7 5 3 3" xfId="32001"/>
    <cellStyle name="Warning Text 2 7 5 4" xfId="32002"/>
    <cellStyle name="Warning Text 2 7 5 5" xfId="32003"/>
    <cellStyle name="Warning Text 2 7 6" xfId="32004"/>
    <cellStyle name="Warning Text 2 7 6 2" xfId="32005"/>
    <cellStyle name="Warning Text 2 7 6 3" xfId="32006"/>
    <cellStyle name="Warning Text 2 7 7" xfId="32007"/>
    <cellStyle name="Warning Text 2 7 7 2" xfId="32008"/>
    <cellStyle name="Warning Text 2 7 7 3" xfId="32009"/>
    <cellStyle name="Warning Text 2 7 8" xfId="32010"/>
    <cellStyle name="Warning Text 2 7 8 2" xfId="32011"/>
    <cellStyle name="Warning Text 2 7 8 3" xfId="32012"/>
    <cellStyle name="Warning Text 2 7 9" xfId="32013"/>
    <cellStyle name="Warning Text 2 8" xfId="32014"/>
    <cellStyle name="Warning Text 2 8 10" xfId="32015"/>
    <cellStyle name="Warning Text 2 8 11" xfId="32016"/>
    <cellStyle name="Warning Text 2 8 12" xfId="32017"/>
    <cellStyle name="Warning Text 2 8 13" xfId="32018"/>
    <cellStyle name="Warning Text 2 8 14" xfId="32019"/>
    <cellStyle name="Warning Text 2 8 2" xfId="32020"/>
    <cellStyle name="Warning Text 2 8 2 2" xfId="32021"/>
    <cellStyle name="Warning Text 2 8 2 2 2" xfId="32022"/>
    <cellStyle name="Warning Text 2 8 2 2 3" xfId="32023"/>
    <cellStyle name="Warning Text 2 8 2 3" xfId="32024"/>
    <cellStyle name="Warning Text 2 8 2 3 2" xfId="32025"/>
    <cellStyle name="Warning Text 2 8 2 3 3" xfId="32026"/>
    <cellStyle name="Warning Text 2 8 2 4" xfId="32027"/>
    <cellStyle name="Warning Text 2 8 2 5" xfId="32028"/>
    <cellStyle name="Warning Text 2 8 3" xfId="32029"/>
    <cellStyle name="Warning Text 2 8 3 2" xfId="32030"/>
    <cellStyle name="Warning Text 2 8 3 2 2" xfId="32031"/>
    <cellStyle name="Warning Text 2 8 3 2 3" xfId="32032"/>
    <cellStyle name="Warning Text 2 8 3 3" xfId="32033"/>
    <cellStyle name="Warning Text 2 8 3 3 2" xfId="32034"/>
    <cellStyle name="Warning Text 2 8 3 3 3" xfId="32035"/>
    <cellStyle name="Warning Text 2 8 3 4" xfId="32036"/>
    <cellStyle name="Warning Text 2 8 3 5" xfId="32037"/>
    <cellStyle name="Warning Text 2 8 4" xfId="32038"/>
    <cellStyle name="Warning Text 2 8 4 2" xfId="32039"/>
    <cellStyle name="Warning Text 2 8 4 2 2" xfId="32040"/>
    <cellStyle name="Warning Text 2 8 4 2 3" xfId="32041"/>
    <cellStyle name="Warning Text 2 8 4 3" xfId="32042"/>
    <cellStyle name="Warning Text 2 8 4 3 2" xfId="32043"/>
    <cellStyle name="Warning Text 2 8 4 3 3" xfId="32044"/>
    <cellStyle name="Warning Text 2 8 4 4" xfId="32045"/>
    <cellStyle name="Warning Text 2 8 4 4 2" xfId="32046"/>
    <cellStyle name="Warning Text 2 8 4 4 3" xfId="32047"/>
    <cellStyle name="Warning Text 2 8 4 5" xfId="32048"/>
    <cellStyle name="Warning Text 2 8 4 6" xfId="32049"/>
    <cellStyle name="Warning Text 2 8 5" xfId="32050"/>
    <cellStyle name="Warning Text 2 8 5 2" xfId="32051"/>
    <cellStyle name="Warning Text 2 8 5 2 2" xfId="32052"/>
    <cellStyle name="Warning Text 2 8 5 2 3" xfId="32053"/>
    <cellStyle name="Warning Text 2 8 5 3" xfId="32054"/>
    <cellStyle name="Warning Text 2 8 5 3 2" xfId="32055"/>
    <cellStyle name="Warning Text 2 8 5 3 3" xfId="32056"/>
    <cellStyle name="Warning Text 2 8 5 4" xfId="32057"/>
    <cellStyle name="Warning Text 2 8 5 5" xfId="32058"/>
    <cellStyle name="Warning Text 2 8 6" xfId="32059"/>
    <cellStyle name="Warning Text 2 8 6 2" xfId="32060"/>
    <cellStyle name="Warning Text 2 8 6 3" xfId="32061"/>
    <cellStyle name="Warning Text 2 8 7" xfId="32062"/>
    <cellStyle name="Warning Text 2 8 7 2" xfId="32063"/>
    <cellStyle name="Warning Text 2 8 7 3" xfId="32064"/>
    <cellStyle name="Warning Text 2 8 8" xfId="32065"/>
    <cellStyle name="Warning Text 2 8 8 2" xfId="32066"/>
    <cellStyle name="Warning Text 2 8 8 3" xfId="32067"/>
    <cellStyle name="Warning Text 2 8 9" xfId="32068"/>
    <cellStyle name="Warning Text 2 9" xfId="32069"/>
    <cellStyle name="Warning Text 2 9 10" xfId="32070"/>
    <cellStyle name="Warning Text 2 9 11" xfId="32071"/>
    <cellStyle name="Warning Text 2 9 12" xfId="32072"/>
    <cellStyle name="Warning Text 2 9 13" xfId="32073"/>
    <cellStyle name="Warning Text 2 9 14" xfId="32074"/>
    <cellStyle name="Warning Text 2 9 2" xfId="32075"/>
    <cellStyle name="Warning Text 2 9 2 2" xfId="32076"/>
    <cellStyle name="Warning Text 2 9 2 2 2" xfId="32077"/>
    <cellStyle name="Warning Text 2 9 2 2 3" xfId="32078"/>
    <cellStyle name="Warning Text 2 9 2 3" xfId="32079"/>
    <cellStyle name="Warning Text 2 9 2 3 2" xfId="32080"/>
    <cellStyle name="Warning Text 2 9 2 3 3" xfId="32081"/>
    <cellStyle name="Warning Text 2 9 2 4" xfId="32082"/>
    <cellStyle name="Warning Text 2 9 2 5" xfId="32083"/>
    <cellStyle name="Warning Text 2 9 3" xfId="32084"/>
    <cellStyle name="Warning Text 2 9 3 2" xfId="32085"/>
    <cellStyle name="Warning Text 2 9 3 2 2" xfId="32086"/>
    <cellStyle name="Warning Text 2 9 3 2 3" xfId="32087"/>
    <cellStyle name="Warning Text 2 9 3 3" xfId="32088"/>
    <cellStyle name="Warning Text 2 9 3 3 2" xfId="32089"/>
    <cellStyle name="Warning Text 2 9 3 3 3" xfId="32090"/>
    <cellStyle name="Warning Text 2 9 3 4" xfId="32091"/>
    <cellStyle name="Warning Text 2 9 3 5" xfId="32092"/>
    <cellStyle name="Warning Text 2 9 4" xfId="32093"/>
    <cellStyle name="Warning Text 2 9 4 2" xfId="32094"/>
    <cellStyle name="Warning Text 2 9 4 2 2" xfId="32095"/>
    <cellStyle name="Warning Text 2 9 4 2 3" xfId="32096"/>
    <cellStyle name="Warning Text 2 9 4 3" xfId="32097"/>
    <cellStyle name="Warning Text 2 9 4 3 2" xfId="32098"/>
    <cellStyle name="Warning Text 2 9 4 3 3" xfId="32099"/>
    <cellStyle name="Warning Text 2 9 4 4" xfId="32100"/>
    <cellStyle name="Warning Text 2 9 4 4 2" xfId="32101"/>
    <cellStyle name="Warning Text 2 9 4 4 3" xfId="32102"/>
    <cellStyle name="Warning Text 2 9 4 5" xfId="32103"/>
    <cellStyle name="Warning Text 2 9 4 6" xfId="32104"/>
    <cellStyle name="Warning Text 2 9 5" xfId="32105"/>
    <cellStyle name="Warning Text 2 9 5 2" xfId="32106"/>
    <cellStyle name="Warning Text 2 9 5 2 2" xfId="32107"/>
    <cellStyle name="Warning Text 2 9 5 2 3" xfId="32108"/>
    <cellStyle name="Warning Text 2 9 5 3" xfId="32109"/>
    <cellStyle name="Warning Text 2 9 5 3 2" xfId="32110"/>
    <cellStyle name="Warning Text 2 9 5 3 3" xfId="32111"/>
    <cellStyle name="Warning Text 2 9 5 4" xfId="32112"/>
    <cellStyle name="Warning Text 2 9 5 5" xfId="32113"/>
    <cellStyle name="Warning Text 2 9 6" xfId="32114"/>
    <cellStyle name="Warning Text 2 9 6 2" xfId="32115"/>
    <cellStyle name="Warning Text 2 9 6 3" xfId="32116"/>
    <cellStyle name="Warning Text 2 9 7" xfId="32117"/>
    <cellStyle name="Warning Text 2 9 7 2" xfId="32118"/>
    <cellStyle name="Warning Text 2 9 7 3" xfId="32119"/>
    <cellStyle name="Warning Text 2 9 8" xfId="32120"/>
    <cellStyle name="Warning Text 2 9 8 2" xfId="32121"/>
    <cellStyle name="Warning Text 2 9 8 3" xfId="32122"/>
    <cellStyle name="Warning Text 2 9 9" xfId="32123"/>
    <cellStyle name="Warning Text 20" xfId="32124"/>
    <cellStyle name="Warning Text 20 10" xfId="32125"/>
    <cellStyle name="Warning Text 20 11" xfId="32126"/>
    <cellStyle name="Warning Text 20 12" xfId="32127"/>
    <cellStyle name="Warning Text 20 13" xfId="32128"/>
    <cellStyle name="Warning Text 20 14" xfId="32129"/>
    <cellStyle name="Warning Text 20 15" xfId="32130"/>
    <cellStyle name="Warning Text 20 2" xfId="32131"/>
    <cellStyle name="Warning Text 20 2 2" xfId="32132"/>
    <cellStyle name="Warning Text 20 2 2 2" xfId="32133"/>
    <cellStyle name="Warning Text 20 2 2 3" xfId="32134"/>
    <cellStyle name="Warning Text 20 2 3" xfId="32135"/>
    <cellStyle name="Warning Text 20 2 3 2" xfId="32136"/>
    <cellStyle name="Warning Text 20 2 3 3" xfId="32137"/>
    <cellStyle name="Warning Text 20 2 4" xfId="32138"/>
    <cellStyle name="Warning Text 20 2 5" xfId="32139"/>
    <cellStyle name="Warning Text 20 2 6" xfId="32140"/>
    <cellStyle name="Warning Text 20 3" xfId="32141"/>
    <cellStyle name="Warning Text 20 3 2" xfId="32142"/>
    <cellStyle name="Warning Text 20 3 2 2" xfId="32143"/>
    <cellStyle name="Warning Text 20 3 2 3" xfId="32144"/>
    <cellStyle name="Warning Text 20 3 3" xfId="32145"/>
    <cellStyle name="Warning Text 20 3 3 2" xfId="32146"/>
    <cellStyle name="Warning Text 20 3 3 3" xfId="32147"/>
    <cellStyle name="Warning Text 20 3 4" xfId="32148"/>
    <cellStyle name="Warning Text 20 3 5" xfId="32149"/>
    <cellStyle name="Warning Text 20 4" xfId="32150"/>
    <cellStyle name="Warning Text 20 4 2" xfId="32151"/>
    <cellStyle name="Warning Text 20 4 2 2" xfId="32152"/>
    <cellStyle name="Warning Text 20 4 2 3" xfId="32153"/>
    <cellStyle name="Warning Text 20 4 3" xfId="32154"/>
    <cellStyle name="Warning Text 20 4 3 2" xfId="32155"/>
    <cellStyle name="Warning Text 20 4 3 3" xfId="32156"/>
    <cellStyle name="Warning Text 20 4 4" xfId="32157"/>
    <cellStyle name="Warning Text 20 4 5" xfId="32158"/>
    <cellStyle name="Warning Text 20 5" xfId="32159"/>
    <cellStyle name="Warning Text 20 5 2" xfId="32160"/>
    <cellStyle name="Warning Text 20 5 2 2" xfId="32161"/>
    <cellStyle name="Warning Text 20 5 2 3" xfId="32162"/>
    <cellStyle name="Warning Text 20 5 3" xfId="32163"/>
    <cellStyle name="Warning Text 20 5 3 2" xfId="32164"/>
    <cellStyle name="Warning Text 20 5 3 3" xfId="32165"/>
    <cellStyle name="Warning Text 20 5 4" xfId="32166"/>
    <cellStyle name="Warning Text 20 5 4 2" xfId="32167"/>
    <cellStyle name="Warning Text 20 5 4 3" xfId="32168"/>
    <cellStyle name="Warning Text 20 5 5" xfId="32169"/>
    <cellStyle name="Warning Text 20 5 6" xfId="32170"/>
    <cellStyle name="Warning Text 20 6" xfId="32171"/>
    <cellStyle name="Warning Text 20 6 2" xfId="32172"/>
    <cellStyle name="Warning Text 20 6 2 2" xfId="32173"/>
    <cellStyle name="Warning Text 20 6 2 3" xfId="32174"/>
    <cellStyle name="Warning Text 20 6 3" xfId="32175"/>
    <cellStyle name="Warning Text 20 6 3 2" xfId="32176"/>
    <cellStyle name="Warning Text 20 6 3 3" xfId="32177"/>
    <cellStyle name="Warning Text 20 6 4" xfId="32178"/>
    <cellStyle name="Warning Text 20 6 5" xfId="32179"/>
    <cellStyle name="Warning Text 20 7" xfId="32180"/>
    <cellStyle name="Warning Text 20 7 2" xfId="32181"/>
    <cellStyle name="Warning Text 20 7 3" xfId="32182"/>
    <cellStyle name="Warning Text 20 8" xfId="32183"/>
    <cellStyle name="Warning Text 20 8 2" xfId="32184"/>
    <cellStyle name="Warning Text 20 8 3" xfId="32185"/>
    <cellStyle name="Warning Text 20 9" xfId="32186"/>
    <cellStyle name="Warning Text 20 9 2" xfId="32187"/>
    <cellStyle name="Warning Text 20 9 3" xfId="32188"/>
    <cellStyle name="Warning Text 21" xfId="32189"/>
    <cellStyle name="Warning Text 21 10" xfId="32190"/>
    <cellStyle name="Warning Text 21 11" xfId="32191"/>
    <cellStyle name="Warning Text 21 12" xfId="32192"/>
    <cellStyle name="Warning Text 21 13" xfId="32193"/>
    <cellStyle name="Warning Text 21 14" xfId="32194"/>
    <cellStyle name="Warning Text 21 15" xfId="32195"/>
    <cellStyle name="Warning Text 21 2" xfId="32196"/>
    <cellStyle name="Warning Text 21 2 2" xfId="32197"/>
    <cellStyle name="Warning Text 21 2 2 2" xfId="32198"/>
    <cellStyle name="Warning Text 21 2 2 3" xfId="32199"/>
    <cellStyle name="Warning Text 21 2 3" xfId="32200"/>
    <cellStyle name="Warning Text 21 2 3 2" xfId="32201"/>
    <cellStyle name="Warning Text 21 2 3 3" xfId="32202"/>
    <cellStyle name="Warning Text 21 2 4" xfId="32203"/>
    <cellStyle name="Warning Text 21 2 5" xfId="32204"/>
    <cellStyle name="Warning Text 21 2 6" xfId="32205"/>
    <cellStyle name="Warning Text 21 3" xfId="32206"/>
    <cellStyle name="Warning Text 21 3 2" xfId="32207"/>
    <cellStyle name="Warning Text 21 3 2 2" xfId="32208"/>
    <cellStyle name="Warning Text 21 3 2 3" xfId="32209"/>
    <cellStyle name="Warning Text 21 3 3" xfId="32210"/>
    <cellStyle name="Warning Text 21 3 3 2" xfId="32211"/>
    <cellStyle name="Warning Text 21 3 3 3" xfId="32212"/>
    <cellStyle name="Warning Text 21 3 4" xfId="32213"/>
    <cellStyle name="Warning Text 21 3 5" xfId="32214"/>
    <cellStyle name="Warning Text 21 4" xfId="32215"/>
    <cellStyle name="Warning Text 21 4 2" xfId="32216"/>
    <cellStyle name="Warning Text 21 4 2 2" xfId="32217"/>
    <cellStyle name="Warning Text 21 4 2 3" xfId="32218"/>
    <cellStyle name="Warning Text 21 4 3" xfId="32219"/>
    <cellStyle name="Warning Text 21 4 3 2" xfId="32220"/>
    <cellStyle name="Warning Text 21 4 3 3" xfId="32221"/>
    <cellStyle name="Warning Text 21 4 4" xfId="32222"/>
    <cellStyle name="Warning Text 21 4 5" xfId="32223"/>
    <cellStyle name="Warning Text 21 5" xfId="32224"/>
    <cellStyle name="Warning Text 21 5 2" xfId="32225"/>
    <cellStyle name="Warning Text 21 5 2 2" xfId="32226"/>
    <cellStyle name="Warning Text 21 5 2 3" xfId="32227"/>
    <cellStyle name="Warning Text 21 5 3" xfId="32228"/>
    <cellStyle name="Warning Text 21 5 3 2" xfId="32229"/>
    <cellStyle name="Warning Text 21 5 3 3" xfId="32230"/>
    <cellStyle name="Warning Text 21 5 4" xfId="32231"/>
    <cellStyle name="Warning Text 21 5 4 2" xfId="32232"/>
    <cellStyle name="Warning Text 21 5 4 3" xfId="32233"/>
    <cellStyle name="Warning Text 21 5 5" xfId="32234"/>
    <cellStyle name="Warning Text 21 5 6" xfId="32235"/>
    <cellStyle name="Warning Text 21 6" xfId="32236"/>
    <cellStyle name="Warning Text 21 6 2" xfId="32237"/>
    <cellStyle name="Warning Text 21 6 2 2" xfId="32238"/>
    <cellStyle name="Warning Text 21 6 2 3" xfId="32239"/>
    <cellStyle name="Warning Text 21 6 3" xfId="32240"/>
    <cellStyle name="Warning Text 21 6 3 2" xfId="32241"/>
    <cellStyle name="Warning Text 21 6 3 3" xfId="32242"/>
    <cellStyle name="Warning Text 21 6 4" xfId="32243"/>
    <cellStyle name="Warning Text 21 6 5" xfId="32244"/>
    <cellStyle name="Warning Text 21 7" xfId="32245"/>
    <cellStyle name="Warning Text 21 7 2" xfId="32246"/>
    <cellStyle name="Warning Text 21 7 3" xfId="32247"/>
    <cellStyle name="Warning Text 21 8" xfId="32248"/>
    <cellStyle name="Warning Text 21 8 2" xfId="32249"/>
    <cellStyle name="Warning Text 21 8 3" xfId="32250"/>
    <cellStyle name="Warning Text 21 9" xfId="32251"/>
    <cellStyle name="Warning Text 21 9 2" xfId="32252"/>
    <cellStyle name="Warning Text 21 9 3" xfId="32253"/>
    <cellStyle name="Warning Text 22" xfId="32254"/>
    <cellStyle name="Warning Text 22 10" xfId="32255"/>
    <cellStyle name="Warning Text 22 11" xfId="32256"/>
    <cellStyle name="Warning Text 22 12" xfId="32257"/>
    <cellStyle name="Warning Text 22 13" xfId="32258"/>
    <cellStyle name="Warning Text 22 14" xfId="32259"/>
    <cellStyle name="Warning Text 22 15" xfId="32260"/>
    <cellStyle name="Warning Text 22 2" xfId="32261"/>
    <cellStyle name="Warning Text 22 2 2" xfId="32262"/>
    <cellStyle name="Warning Text 22 2 2 2" xfId="32263"/>
    <cellStyle name="Warning Text 22 2 2 3" xfId="32264"/>
    <cellStyle name="Warning Text 22 2 3" xfId="32265"/>
    <cellStyle name="Warning Text 22 2 3 2" xfId="32266"/>
    <cellStyle name="Warning Text 22 2 3 3" xfId="32267"/>
    <cellStyle name="Warning Text 22 2 4" xfId="32268"/>
    <cellStyle name="Warning Text 22 2 5" xfId="32269"/>
    <cellStyle name="Warning Text 22 2 6" xfId="32270"/>
    <cellStyle name="Warning Text 22 3" xfId="32271"/>
    <cellStyle name="Warning Text 22 3 2" xfId="32272"/>
    <cellStyle name="Warning Text 22 3 2 2" xfId="32273"/>
    <cellStyle name="Warning Text 22 3 2 3" xfId="32274"/>
    <cellStyle name="Warning Text 22 3 3" xfId="32275"/>
    <cellStyle name="Warning Text 22 3 3 2" xfId="32276"/>
    <cellStyle name="Warning Text 22 3 3 3" xfId="32277"/>
    <cellStyle name="Warning Text 22 3 4" xfId="32278"/>
    <cellStyle name="Warning Text 22 3 5" xfId="32279"/>
    <cellStyle name="Warning Text 22 4" xfId="32280"/>
    <cellStyle name="Warning Text 22 4 2" xfId="32281"/>
    <cellStyle name="Warning Text 22 4 2 2" xfId="32282"/>
    <cellStyle name="Warning Text 22 4 2 3" xfId="32283"/>
    <cellStyle name="Warning Text 22 4 3" xfId="32284"/>
    <cellStyle name="Warning Text 22 4 3 2" xfId="32285"/>
    <cellStyle name="Warning Text 22 4 3 3" xfId="32286"/>
    <cellStyle name="Warning Text 22 4 4" xfId="32287"/>
    <cellStyle name="Warning Text 22 4 5" xfId="32288"/>
    <cellStyle name="Warning Text 22 5" xfId="32289"/>
    <cellStyle name="Warning Text 22 5 2" xfId="32290"/>
    <cellStyle name="Warning Text 22 5 2 2" xfId="32291"/>
    <cellStyle name="Warning Text 22 5 2 3" xfId="32292"/>
    <cellStyle name="Warning Text 22 5 3" xfId="32293"/>
    <cellStyle name="Warning Text 22 5 3 2" xfId="32294"/>
    <cellStyle name="Warning Text 22 5 3 3" xfId="32295"/>
    <cellStyle name="Warning Text 22 5 4" xfId="32296"/>
    <cellStyle name="Warning Text 22 5 4 2" xfId="32297"/>
    <cellStyle name="Warning Text 22 5 4 3" xfId="32298"/>
    <cellStyle name="Warning Text 22 5 5" xfId="32299"/>
    <cellStyle name="Warning Text 22 5 6" xfId="32300"/>
    <cellStyle name="Warning Text 22 6" xfId="32301"/>
    <cellStyle name="Warning Text 22 6 2" xfId="32302"/>
    <cellStyle name="Warning Text 22 6 2 2" xfId="32303"/>
    <cellStyle name="Warning Text 22 6 2 3" xfId="32304"/>
    <cellStyle name="Warning Text 22 6 3" xfId="32305"/>
    <cellStyle name="Warning Text 22 6 3 2" xfId="32306"/>
    <cellStyle name="Warning Text 22 6 3 3" xfId="32307"/>
    <cellStyle name="Warning Text 22 6 4" xfId="32308"/>
    <cellStyle name="Warning Text 22 6 5" xfId="32309"/>
    <cellStyle name="Warning Text 22 7" xfId="32310"/>
    <cellStyle name="Warning Text 22 7 2" xfId="32311"/>
    <cellStyle name="Warning Text 22 7 3" xfId="32312"/>
    <cellStyle name="Warning Text 22 8" xfId="32313"/>
    <cellStyle name="Warning Text 22 8 2" xfId="32314"/>
    <cellStyle name="Warning Text 22 8 3" xfId="32315"/>
    <cellStyle name="Warning Text 22 9" xfId="32316"/>
    <cellStyle name="Warning Text 22 9 2" xfId="32317"/>
    <cellStyle name="Warning Text 22 9 3" xfId="32318"/>
    <cellStyle name="Warning Text 23" xfId="32319"/>
    <cellStyle name="Warning Text 23 10" xfId="32320"/>
    <cellStyle name="Warning Text 23 11" xfId="32321"/>
    <cellStyle name="Warning Text 23 12" xfId="32322"/>
    <cellStyle name="Warning Text 23 13" xfId="32323"/>
    <cellStyle name="Warning Text 23 14" xfId="32324"/>
    <cellStyle name="Warning Text 23 15" xfId="32325"/>
    <cellStyle name="Warning Text 23 2" xfId="32326"/>
    <cellStyle name="Warning Text 23 2 2" xfId="32327"/>
    <cellStyle name="Warning Text 23 2 2 2" xfId="32328"/>
    <cellStyle name="Warning Text 23 2 2 3" xfId="32329"/>
    <cellStyle name="Warning Text 23 2 3" xfId="32330"/>
    <cellStyle name="Warning Text 23 2 3 2" xfId="32331"/>
    <cellStyle name="Warning Text 23 2 3 3" xfId="32332"/>
    <cellStyle name="Warning Text 23 2 4" xfId="32333"/>
    <cellStyle name="Warning Text 23 2 5" xfId="32334"/>
    <cellStyle name="Warning Text 23 2 6" xfId="32335"/>
    <cellStyle name="Warning Text 23 3" xfId="32336"/>
    <cellStyle name="Warning Text 23 3 2" xfId="32337"/>
    <cellStyle name="Warning Text 23 3 2 2" xfId="32338"/>
    <cellStyle name="Warning Text 23 3 2 3" xfId="32339"/>
    <cellStyle name="Warning Text 23 3 3" xfId="32340"/>
    <cellStyle name="Warning Text 23 3 3 2" xfId="32341"/>
    <cellStyle name="Warning Text 23 3 3 3" xfId="32342"/>
    <cellStyle name="Warning Text 23 3 4" xfId="32343"/>
    <cellStyle name="Warning Text 23 3 5" xfId="32344"/>
    <cellStyle name="Warning Text 23 4" xfId="32345"/>
    <cellStyle name="Warning Text 23 4 2" xfId="32346"/>
    <cellStyle name="Warning Text 23 4 2 2" xfId="32347"/>
    <cellStyle name="Warning Text 23 4 2 3" xfId="32348"/>
    <cellStyle name="Warning Text 23 4 3" xfId="32349"/>
    <cellStyle name="Warning Text 23 4 3 2" xfId="32350"/>
    <cellStyle name="Warning Text 23 4 3 3" xfId="32351"/>
    <cellStyle name="Warning Text 23 4 4" xfId="32352"/>
    <cellStyle name="Warning Text 23 4 5" xfId="32353"/>
    <cellStyle name="Warning Text 23 5" xfId="32354"/>
    <cellStyle name="Warning Text 23 5 2" xfId="32355"/>
    <cellStyle name="Warning Text 23 5 2 2" xfId="32356"/>
    <cellStyle name="Warning Text 23 5 2 3" xfId="32357"/>
    <cellStyle name="Warning Text 23 5 3" xfId="32358"/>
    <cellStyle name="Warning Text 23 5 3 2" xfId="32359"/>
    <cellStyle name="Warning Text 23 5 3 3" xfId="32360"/>
    <cellStyle name="Warning Text 23 5 4" xfId="32361"/>
    <cellStyle name="Warning Text 23 5 4 2" xfId="32362"/>
    <cellStyle name="Warning Text 23 5 4 3" xfId="32363"/>
    <cellStyle name="Warning Text 23 5 5" xfId="32364"/>
    <cellStyle name="Warning Text 23 5 6" xfId="32365"/>
    <cellStyle name="Warning Text 23 6" xfId="32366"/>
    <cellStyle name="Warning Text 23 6 2" xfId="32367"/>
    <cellStyle name="Warning Text 23 6 2 2" xfId="32368"/>
    <cellStyle name="Warning Text 23 6 2 3" xfId="32369"/>
    <cellStyle name="Warning Text 23 6 3" xfId="32370"/>
    <cellStyle name="Warning Text 23 6 3 2" xfId="32371"/>
    <cellStyle name="Warning Text 23 6 3 3" xfId="32372"/>
    <cellStyle name="Warning Text 23 6 4" xfId="32373"/>
    <cellStyle name="Warning Text 23 6 5" xfId="32374"/>
    <cellStyle name="Warning Text 23 7" xfId="32375"/>
    <cellStyle name="Warning Text 23 7 2" xfId="32376"/>
    <cellStyle name="Warning Text 23 7 3" xfId="32377"/>
    <cellStyle name="Warning Text 23 8" xfId="32378"/>
    <cellStyle name="Warning Text 23 8 2" xfId="32379"/>
    <cellStyle name="Warning Text 23 8 3" xfId="32380"/>
    <cellStyle name="Warning Text 23 9" xfId="32381"/>
    <cellStyle name="Warning Text 23 9 2" xfId="32382"/>
    <cellStyle name="Warning Text 23 9 3" xfId="32383"/>
    <cellStyle name="Warning Text 24" xfId="32384"/>
    <cellStyle name="Warning Text 24 10" xfId="32385"/>
    <cellStyle name="Warning Text 24 11" xfId="32386"/>
    <cellStyle name="Warning Text 24 12" xfId="32387"/>
    <cellStyle name="Warning Text 24 13" xfId="32388"/>
    <cellStyle name="Warning Text 24 14" xfId="32389"/>
    <cellStyle name="Warning Text 24 15" xfId="32390"/>
    <cellStyle name="Warning Text 24 2" xfId="32391"/>
    <cellStyle name="Warning Text 24 2 2" xfId="32392"/>
    <cellStyle name="Warning Text 24 2 2 2" xfId="32393"/>
    <cellStyle name="Warning Text 24 2 2 3" xfId="32394"/>
    <cellStyle name="Warning Text 24 2 3" xfId="32395"/>
    <cellStyle name="Warning Text 24 2 3 2" xfId="32396"/>
    <cellStyle name="Warning Text 24 2 3 3" xfId="32397"/>
    <cellStyle name="Warning Text 24 2 4" xfId="32398"/>
    <cellStyle name="Warning Text 24 2 5" xfId="32399"/>
    <cellStyle name="Warning Text 24 2 6" xfId="32400"/>
    <cellStyle name="Warning Text 24 3" xfId="32401"/>
    <cellStyle name="Warning Text 24 3 2" xfId="32402"/>
    <cellStyle name="Warning Text 24 3 2 2" xfId="32403"/>
    <cellStyle name="Warning Text 24 3 2 3" xfId="32404"/>
    <cellStyle name="Warning Text 24 3 3" xfId="32405"/>
    <cellStyle name="Warning Text 24 3 3 2" xfId="32406"/>
    <cellStyle name="Warning Text 24 3 3 3" xfId="32407"/>
    <cellStyle name="Warning Text 24 3 4" xfId="32408"/>
    <cellStyle name="Warning Text 24 3 5" xfId="32409"/>
    <cellStyle name="Warning Text 24 4" xfId="32410"/>
    <cellStyle name="Warning Text 24 4 2" xfId="32411"/>
    <cellStyle name="Warning Text 24 4 2 2" xfId="32412"/>
    <cellStyle name="Warning Text 24 4 2 3" xfId="32413"/>
    <cellStyle name="Warning Text 24 4 3" xfId="32414"/>
    <cellStyle name="Warning Text 24 4 3 2" xfId="32415"/>
    <cellStyle name="Warning Text 24 4 3 3" xfId="32416"/>
    <cellStyle name="Warning Text 24 4 4" xfId="32417"/>
    <cellStyle name="Warning Text 24 4 5" xfId="32418"/>
    <cellStyle name="Warning Text 24 5" xfId="32419"/>
    <cellStyle name="Warning Text 24 5 2" xfId="32420"/>
    <cellStyle name="Warning Text 24 5 2 2" xfId="32421"/>
    <cellStyle name="Warning Text 24 5 2 3" xfId="32422"/>
    <cellStyle name="Warning Text 24 5 3" xfId="32423"/>
    <cellStyle name="Warning Text 24 5 3 2" xfId="32424"/>
    <cellStyle name="Warning Text 24 5 3 3" xfId="32425"/>
    <cellStyle name="Warning Text 24 5 4" xfId="32426"/>
    <cellStyle name="Warning Text 24 5 4 2" xfId="32427"/>
    <cellStyle name="Warning Text 24 5 4 3" xfId="32428"/>
    <cellStyle name="Warning Text 24 5 5" xfId="32429"/>
    <cellStyle name="Warning Text 24 5 6" xfId="32430"/>
    <cellStyle name="Warning Text 24 6" xfId="32431"/>
    <cellStyle name="Warning Text 24 6 2" xfId="32432"/>
    <cellStyle name="Warning Text 24 6 2 2" xfId="32433"/>
    <cellStyle name="Warning Text 24 6 2 3" xfId="32434"/>
    <cellStyle name="Warning Text 24 6 3" xfId="32435"/>
    <cellStyle name="Warning Text 24 6 3 2" xfId="32436"/>
    <cellStyle name="Warning Text 24 6 3 3" xfId="32437"/>
    <cellStyle name="Warning Text 24 6 4" xfId="32438"/>
    <cellStyle name="Warning Text 24 6 5" xfId="32439"/>
    <cellStyle name="Warning Text 24 7" xfId="32440"/>
    <cellStyle name="Warning Text 24 7 2" xfId="32441"/>
    <cellStyle name="Warning Text 24 7 3" xfId="32442"/>
    <cellStyle name="Warning Text 24 8" xfId="32443"/>
    <cellStyle name="Warning Text 24 8 2" xfId="32444"/>
    <cellStyle name="Warning Text 24 8 3" xfId="32445"/>
    <cellStyle name="Warning Text 24 9" xfId="32446"/>
    <cellStyle name="Warning Text 24 9 2" xfId="32447"/>
    <cellStyle name="Warning Text 24 9 3" xfId="32448"/>
    <cellStyle name="Warning Text 25" xfId="32449"/>
    <cellStyle name="Warning Text 25 10" xfId="32450"/>
    <cellStyle name="Warning Text 25 11" xfId="32451"/>
    <cellStyle name="Warning Text 25 12" xfId="32452"/>
    <cellStyle name="Warning Text 25 13" xfId="32453"/>
    <cellStyle name="Warning Text 25 14" xfId="32454"/>
    <cellStyle name="Warning Text 25 15" xfId="32455"/>
    <cellStyle name="Warning Text 25 2" xfId="32456"/>
    <cellStyle name="Warning Text 25 2 2" xfId="32457"/>
    <cellStyle name="Warning Text 25 2 2 2" xfId="32458"/>
    <cellStyle name="Warning Text 25 2 2 3" xfId="32459"/>
    <cellStyle name="Warning Text 25 2 3" xfId="32460"/>
    <cellStyle name="Warning Text 25 2 3 2" xfId="32461"/>
    <cellStyle name="Warning Text 25 2 3 3" xfId="32462"/>
    <cellStyle name="Warning Text 25 2 4" xfId="32463"/>
    <cellStyle name="Warning Text 25 2 5" xfId="32464"/>
    <cellStyle name="Warning Text 25 2 6" xfId="32465"/>
    <cellStyle name="Warning Text 25 3" xfId="32466"/>
    <cellStyle name="Warning Text 25 3 2" xfId="32467"/>
    <cellStyle name="Warning Text 25 3 2 2" xfId="32468"/>
    <cellStyle name="Warning Text 25 3 2 3" xfId="32469"/>
    <cellStyle name="Warning Text 25 3 3" xfId="32470"/>
    <cellStyle name="Warning Text 25 3 3 2" xfId="32471"/>
    <cellStyle name="Warning Text 25 3 3 3" xfId="32472"/>
    <cellStyle name="Warning Text 25 3 4" xfId="32473"/>
    <cellStyle name="Warning Text 25 3 5" xfId="32474"/>
    <cellStyle name="Warning Text 25 4" xfId="32475"/>
    <cellStyle name="Warning Text 25 4 2" xfId="32476"/>
    <cellStyle name="Warning Text 25 4 2 2" xfId="32477"/>
    <cellStyle name="Warning Text 25 4 2 3" xfId="32478"/>
    <cellStyle name="Warning Text 25 4 3" xfId="32479"/>
    <cellStyle name="Warning Text 25 4 3 2" xfId="32480"/>
    <cellStyle name="Warning Text 25 4 3 3" xfId="32481"/>
    <cellStyle name="Warning Text 25 4 4" xfId="32482"/>
    <cellStyle name="Warning Text 25 4 5" xfId="32483"/>
    <cellStyle name="Warning Text 25 5" xfId="32484"/>
    <cellStyle name="Warning Text 25 5 2" xfId="32485"/>
    <cellStyle name="Warning Text 25 5 2 2" xfId="32486"/>
    <cellStyle name="Warning Text 25 5 2 3" xfId="32487"/>
    <cellStyle name="Warning Text 25 5 3" xfId="32488"/>
    <cellStyle name="Warning Text 25 5 3 2" xfId="32489"/>
    <cellStyle name="Warning Text 25 5 3 3" xfId="32490"/>
    <cellStyle name="Warning Text 25 5 4" xfId="32491"/>
    <cellStyle name="Warning Text 25 5 4 2" xfId="32492"/>
    <cellStyle name="Warning Text 25 5 4 3" xfId="32493"/>
    <cellStyle name="Warning Text 25 5 5" xfId="32494"/>
    <cellStyle name="Warning Text 25 5 6" xfId="32495"/>
    <cellStyle name="Warning Text 25 6" xfId="32496"/>
    <cellStyle name="Warning Text 25 6 2" xfId="32497"/>
    <cellStyle name="Warning Text 25 6 2 2" xfId="32498"/>
    <cellStyle name="Warning Text 25 6 2 3" xfId="32499"/>
    <cellStyle name="Warning Text 25 6 3" xfId="32500"/>
    <cellStyle name="Warning Text 25 6 3 2" xfId="32501"/>
    <cellStyle name="Warning Text 25 6 3 3" xfId="32502"/>
    <cellStyle name="Warning Text 25 6 4" xfId="32503"/>
    <cellStyle name="Warning Text 25 6 5" xfId="32504"/>
    <cellStyle name="Warning Text 25 7" xfId="32505"/>
    <cellStyle name="Warning Text 25 7 2" xfId="32506"/>
    <cellStyle name="Warning Text 25 7 3" xfId="32507"/>
    <cellStyle name="Warning Text 25 8" xfId="32508"/>
    <cellStyle name="Warning Text 25 8 2" xfId="32509"/>
    <cellStyle name="Warning Text 25 8 3" xfId="32510"/>
    <cellStyle name="Warning Text 25 9" xfId="32511"/>
    <cellStyle name="Warning Text 25 9 2" xfId="32512"/>
    <cellStyle name="Warning Text 25 9 3" xfId="32513"/>
    <cellStyle name="Warning Text 26" xfId="32514"/>
    <cellStyle name="Warning Text 26 10" xfId="32515"/>
    <cellStyle name="Warning Text 26 11" xfId="32516"/>
    <cellStyle name="Warning Text 26 12" xfId="32517"/>
    <cellStyle name="Warning Text 26 13" xfId="32518"/>
    <cellStyle name="Warning Text 26 14" xfId="32519"/>
    <cellStyle name="Warning Text 26 15" xfId="32520"/>
    <cellStyle name="Warning Text 26 2" xfId="32521"/>
    <cellStyle name="Warning Text 26 2 2" xfId="32522"/>
    <cellStyle name="Warning Text 26 2 2 2" xfId="32523"/>
    <cellStyle name="Warning Text 26 2 2 3" xfId="32524"/>
    <cellStyle name="Warning Text 26 2 3" xfId="32525"/>
    <cellStyle name="Warning Text 26 2 3 2" xfId="32526"/>
    <cellStyle name="Warning Text 26 2 3 3" xfId="32527"/>
    <cellStyle name="Warning Text 26 2 4" xfId="32528"/>
    <cellStyle name="Warning Text 26 2 5" xfId="32529"/>
    <cellStyle name="Warning Text 26 2 6" xfId="32530"/>
    <cellStyle name="Warning Text 26 3" xfId="32531"/>
    <cellStyle name="Warning Text 26 3 2" xfId="32532"/>
    <cellStyle name="Warning Text 26 3 2 2" xfId="32533"/>
    <cellStyle name="Warning Text 26 3 2 3" xfId="32534"/>
    <cellStyle name="Warning Text 26 3 3" xfId="32535"/>
    <cellStyle name="Warning Text 26 3 3 2" xfId="32536"/>
    <cellStyle name="Warning Text 26 3 3 3" xfId="32537"/>
    <cellStyle name="Warning Text 26 3 4" xfId="32538"/>
    <cellStyle name="Warning Text 26 3 5" xfId="32539"/>
    <cellStyle name="Warning Text 26 4" xfId="32540"/>
    <cellStyle name="Warning Text 26 4 2" xfId="32541"/>
    <cellStyle name="Warning Text 26 4 2 2" xfId="32542"/>
    <cellStyle name="Warning Text 26 4 2 3" xfId="32543"/>
    <cellStyle name="Warning Text 26 4 3" xfId="32544"/>
    <cellStyle name="Warning Text 26 4 3 2" xfId="32545"/>
    <cellStyle name="Warning Text 26 4 3 3" xfId="32546"/>
    <cellStyle name="Warning Text 26 4 4" xfId="32547"/>
    <cellStyle name="Warning Text 26 4 5" xfId="32548"/>
    <cellStyle name="Warning Text 26 5" xfId="32549"/>
    <cellStyle name="Warning Text 26 5 2" xfId="32550"/>
    <cellStyle name="Warning Text 26 5 2 2" xfId="32551"/>
    <cellStyle name="Warning Text 26 5 2 3" xfId="32552"/>
    <cellStyle name="Warning Text 26 5 3" xfId="32553"/>
    <cellStyle name="Warning Text 26 5 3 2" xfId="32554"/>
    <cellStyle name="Warning Text 26 5 3 3" xfId="32555"/>
    <cellStyle name="Warning Text 26 5 4" xfId="32556"/>
    <cellStyle name="Warning Text 26 5 4 2" xfId="32557"/>
    <cellStyle name="Warning Text 26 5 4 3" xfId="32558"/>
    <cellStyle name="Warning Text 26 5 5" xfId="32559"/>
    <cellStyle name="Warning Text 26 5 6" xfId="32560"/>
    <cellStyle name="Warning Text 26 6" xfId="32561"/>
    <cellStyle name="Warning Text 26 6 2" xfId="32562"/>
    <cellStyle name="Warning Text 26 6 2 2" xfId="32563"/>
    <cellStyle name="Warning Text 26 6 2 3" xfId="32564"/>
    <cellStyle name="Warning Text 26 6 3" xfId="32565"/>
    <cellStyle name="Warning Text 26 6 3 2" xfId="32566"/>
    <cellStyle name="Warning Text 26 6 3 3" xfId="32567"/>
    <cellStyle name="Warning Text 26 6 4" xfId="32568"/>
    <cellStyle name="Warning Text 26 6 5" xfId="32569"/>
    <cellStyle name="Warning Text 26 7" xfId="32570"/>
    <cellStyle name="Warning Text 26 7 2" xfId="32571"/>
    <cellStyle name="Warning Text 26 7 3" xfId="32572"/>
    <cellStyle name="Warning Text 26 8" xfId="32573"/>
    <cellStyle name="Warning Text 26 8 2" xfId="32574"/>
    <cellStyle name="Warning Text 26 8 3" xfId="32575"/>
    <cellStyle name="Warning Text 26 9" xfId="32576"/>
    <cellStyle name="Warning Text 26 9 2" xfId="32577"/>
    <cellStyle name="Warning Text 26 9 3" xfId="32578"/>
    <cellStyle name="Warning Text 27" xfId="32579"/>
    <cellStyle name="Warning Text 27 10" xfId="32580"/>
    <cellStyle name="Warning Text 27 11" xfId="32581"/>
    <cellStyle name="Warning Text 27 12" xfId="32582"/>
    <cellStyle name="Warning Text 27 13" xfId="32583"/>
    <cellStyle name="Warning Text 27 14" xfId="32584"/>
    <cellStyle name="Warning Text 27 15" xfId="32585"/>
    <cellStyle name="Warning Text 27 2" xfId="32586"/>
    <cellStyle name="Warning Text 27 2 2" xfId="32587"/>
    <cellStyle name="Warning Text 27 2 2 2" xfId="32588"/>
    <cellStyle name="Warning Text 27 2 2 3" xfId="32589"/>
    <cellStyle name="Warning Text 27 2 3" xfId="32590"/>
    <cellStyle name="Warning Text 27 2 3 2" xfId="32591"/>
    <cellStyle name="Warning Text 27 2 3 3" xfId="32592"/>
    <cellStyle name="Warning Text 27 2 4" xfId="32593"/>
    <cellStyle name="Warning Text 27 2 5" xfId="32594"/>
    <cellStyle name="Warning Text 27 2 6" xfId="32595"/>
    <cellStyle name="Warning Text 27 3" xfId="32596"/>
    <cellStyle name="Warning Text 27 3 2" xfId="32597"/>
    <cellStyle name="Warning Text 27 3 2 2" xfId="32598"/>
    <cellStyle name="Warning Text 27 3 2 3" xfId="32599"/>
    <cellStyle name="Warning Text 27 3 3" xfId="32600"/>
    <cellStyle name="Warning Text 27 3 3 2" xfId="32601"/>
    <cellStyle name="Warning Text 27 3 3 3" xfId="32602"/>
    <cellStyle name="Warning Text 27 3 4" xfId="32603"/>
    <cellStyle name="Warning Text 27 3 5" xfId="32604"/>
    <cellStyle name="Warning Text 27 4" xfId="32605"/>
    <cellStyle name="Warning Text 27 4 2" xfId="32606"/>
    <cellStyle name="Warning Text 27 4 2 2" xfId="32607"/>
    <cellStyle name="Warning Text 27 4 2 3" xfId="32608"/>
    <cellStyle name="Warning Text 27 4 3" xfId="32609"/>
    <cellStyle name="Warning Text 27 4 3 2" xfId="32610"/>
    <cellStyle name="Warning Text 27 4 3 3" xfId="32611"/>
    <cellStyle name="Warning Text 27 4 4" xfId="32612"/>
    <cellStyle name="Warning Text 27 4 5" xfId="32613"/>
    <cellStyle name="Warning Text 27 5" xfId="32614"/>
    <cellStyle name="Warning Text 27 5 2" xfId="32615"/>
    <cellStyle name="Warning Text 27 5 2 2" xfId="32616"/>
    <cellStyle name="Warning Text 27 5 2 3" xfId="32617"/>
    <cellStyle name="Warning Text 27 5 3" xfId="32618"/>
    <cellStyle name="Warning Text 27 5 3 2" xfId="32619"/>
    <cellStyle name="Warning Text 27 5 3 3" xfId="32620"/>
    <cellStyle name="Warning Text 27 5 4" xfId="32621"/>
    <cellStyle name="Warning Text 27 5 4 2" xfId="32622"/>
    <cellStyle name="Warning Text 27 5 4 3" xfId="32623"/>
    <cellStyle name="Warning Text 27 5 5" xfId="32624"/>
    <cellStyle name="Warning Text 27 5 6" xfId="32625"/>
    <cellStyle name="Warning Text 27 6" xfId="32626"/>
    <cellStyle name="Warning Text 27 6 2" xfId="32627"/>
    <cellStyle name="Warning Text 27 6 2 2" xfId="32628"/>
    <cellStyle name="Warning Text 27 6 2 3" xfId="32629"/>
    <cellStyle name="Warning Text 27 6 3" xfId="32630"/>
    <cellStyle name="Warning Text 27 6 3 2" xfId="32631"/>
    <cellStyle name="Warning Text 27 6 3 3" xfId="32632"/>
    <cellStyle name="Warning Text 27 6 4" xfId="32633"/>
    <cellStyle name="Warning Text 27 6 5" xfId="32634"/>
    <cellStyle name="Warning Text 27 7" xfId="32635"/>
    <cellStyle name="Warning Text 27 7 2" xfId="32636"/>
    <cellStyle name="Warning Text 27 7 3" xfId="32637"/>
    <cellStyle name="Warning Text 27 8" xfId="32638"/>
    <cellStyle name="Warning Text 27 8 2" xfId="32639"/>
    <cellStyle name="Warning Text 27 8 3" xfId="32640"/>
    <cellStyle name="Warning Text 27 9" xfId="32641"/>
    <cellStyle name="Warning Text 27 9 2" xfId="32642"/>
    <cellStyle name="Warning Text 27 9 3" xfId="32643"/>
    <cellStyle name="Warning Text 28" xfId="32644"/>
    <cellStyle name="Warning Text 28 10" xfId="32645"/>
    <cellStyle name="Warning Text 28 11" xfId="32646"/>
    <cellStyle name="Warning Text 28 12" xfId="32647"/>
    <cellStyle name="Warning Text 28 13" xfId="32648"/>
    <cellStyle name="Warning Text 28 14" xfId="32649"/>
    <cellStyle name="Warning Text 28 15" xfId="32650"/>
    <cellStyle name="Warning Text 28 2" xfId="32651"/>
    <cellStyle name="Warning Text 28 2 2" xfId="32652"/>
    <cellStyle name="Warning Text 28 2 2 2" xfId="32653"/>
    <cellStyle name="Warning Text 28 2 2 3" xfId="32654"/>
    <cellStyle name="Warning Text 28 2 3" xfId="32655"/>
    <cellStyle name="Warning Text 28 2 3 2" xfId="32656"/>
    <cellStyle name="Warning Text 28 2 3 3" xfId="32657"/>
    <cellStyle name="Warning Text 28 2 4" xfId="32658"/>
    <cellStyle name="Warning Text 28 2 5" xfId="32659"/>
    <cellStyle name="Warning Text 28 2 6" xfId="32660"/>
    <cellStyle name="Warning Text 28 3" xfId="32661"/>
    <cellStyle name="Warning Text 28 3 2" xfId="32662"/>
    <cellStyle name="Warning Text 28 3 2 2" xfId="32663"/>
    <cellStyle name="Warning Text 28 3 2 3" xfId="32664"/>
    <cellStyle name="Warning Text 28 3 3" xfId="32665"/>
    <cellStyle name="Warning Text 28 3 3 2" xfId="32666"/>
    <cellStyle name="Warning Text 28 3 3 3" xfId="32667"/>
    <cellStyle name="Warning Text 28 3 4" xfId="32668"/>
    <cellStyle name="Warning Text 28 3 5" xfId="32669"/>
    <cellStyle name="Warning Text 28 4" xfId="32670"/>
    <cellStyle name="Warning Text 28 4 2" xfId="32671"/>
    <cellStyle name="Warning Text 28 4 2 2" xfId="32672"/>
    <cellStyle name="Warning Text 28 4 2 3" xfId="32673"/>
    <cellStyle name="Warning Text 28 4 3" xfId="32674"/>
    <cellStyle name="Warning Text 28 4 3 2" xfId="32675"/>
    <cellStyle name="Warning Text 28 4 3 3" xfId="32676"/>
    <cellStyle name="Warning Text 28 4 4" xfId="32677"/>
    <cellStyle name="Warning Text 28 4 5" xfId="32678"/>
    <cellStyle name="Warning Text 28 5" xfId="32679"/>
    <cellStyle name="Warning Text 28 5 2" xfId="32680"/>
    <cellStyle name="Warning Text 28 5 2 2" xfId="32681"/>
    <cellStyle name="Warning Text 28 5 2 3" xfId="32682"/>
    <cellStyle name="Warning Text 28 5 3" xfId="32683"/>
    <cellStyle name="Warning Text 28 5 3 2" xfId="32684"/>
    <cellStyle name="Warning Text 28 5 3 3" xfId="32685"/>
    <cellStyle name="Warning Text 28 5 4" xfId="32686"/>
    <cellStyle name="Warning Text 28 5 4 2" xfId="32687"/>
    <cellStyle name="Warning Text 28 5 4 3" xfId="32688"/>
    <cellStyle name="Warning Text 28 5 5" xfId="32689"/>
    <cellStyle name="Warning Text 28 5 6" xfId="32690"/>
    <cellStyle name="Warning Text 28 6" xfId="32691"/>
    <cellStyle name="Warning Text 28 6 2" xfId="32692"/>
    <cellStyle name="Warning Text 28 6 2 2" xfId="32693"/>
    <cellStyle name="Warning Text 28 6 2 3" xfId="32694"/>
    <cellStyle name="Warning Text 28 6 3" xfId="32695"/>
    <cellStyle name="Warning Text 28 6 3 2" xfId="32696"/>
    <cellStyle name="Warning Text 28 6 3 3" xfId="32697"/>
    <cellStyle name="Warning Text 28 6 4" xfId="32698"/>
    <cellStyle name="Warning Text 28 6 5" xfId="32699"/>
    <cellStyle name="Warning Text 28 7" xfId="32700"/>
    <cellStyle name="Warning Text 28 7 2" xfId="32701"/>
    <cellStyle name="Warning Text 28 7 3" xfId="32702"/>
    <cellStyle name="Warning Text 28 8" xfId="32703"/>
    <cellStyle name="Warning Text 28 8 2" xfId="32704"/>
    <cellStyle name="Warning Text 28 8 3" xfId="32705"/>
    <cellStyle name="Warning Text 28 9" xfId="32706"/>
    <cellStyle name="Warning Text 28 9 2" xfId="32707"/>
    <cellStyle name="Warning Text 28 9 3" xfId="32708"/>
    <cellStyle name="Warning Text 29" xfId="32709"/>
    <cellStyle name="Warning Text 29 10" xfId="32710"/>
    <cellStyle name="Warning Text 29 11" xfId="32711"/>
    <cellStyle name="Warning Text 29 12" xfId="32712"/>
    <cellStyle name="Warning Text 29 13" xfId="32713"/>
    <cellStyle name="Warning Text 29 14" xfId="32714"/>
    <cellStyle name="Warning Text 29 15" xfId="32715"/>
    <cellStyle name="Warning Text 29 2" xfId="32716"/>
    <cellStyle name="Warning Text 29 2 2" xfId="32717"/>
    <cellStyle name="Warning Text 29 2 2 2" xfId="32718"/>
    <cellStyle name="Warning Text 29 2 2 3" xfId="32719"/>
    <cellStyle name="Warning Text 29 2 3" xfId="32720"/>
    <cellStyle name="Warning Text 29 2 3 2" xfId="32721"/>
    <cellStyle name="Warning Text 29 2 3 3" xfId="32722"/>
    <cellStyle name="Warning Text 29 2 4" xfId="32723"/>
    <cellStyle name="Warning Text 29 2 5" xfId="32724"/>
    <cellStyle name="Warning Text 29 2 6" xfId="32725"/>
    <cellStyle name="Warning Text 29 3" xfId="32726"/>
    <cellStyle name="Warning Text 29 3 2" xfId="32727"/>
    <cellStyle name="Warning Text 29 3 2 2" xfId="32728"/>
    <cellStyle name="Warning Text 29 3 2 3" xfId="32729"/>
    <cellStyle name="Warning Text 29 3 3" xfId="32730"/>
    <cellStyle name="Warning Text 29 3 3 2" xfId="32731"/>
    <cellStyle name="Warning Text 29 3 3 3" xfId="32732"/>
    <cellStyle name="Warning Text 29 3 4" xfId="32733"/>
    <cellStyle name="Warning Text 29 3 5" xfId="32734"/>
    <cellStyle name="Warning Text 29 4" xfId="32735"/>
    <cellStyle name="Warning Text 29 4 2" xfId="32736"/>
    <cellStyle name="Warning Text 29 4 2 2" xfId="32737"/>
    <cellStyle name="Warning Text 29 4 2 3" xfId="32738"/>
    <cellStyle name="Warning Text 29 4 3" xfId="32739"/>
    <cellStyle name="Warning Text 29 4 3 2" xfId="32740"/>
    <cellStyle name="Warning Text 29 4 3 3" xfId="32741"/>
    <cellStyle name="Warning Text 29 4 4" xfId="32742"/>
    <cellStyle name="Warning Text 29 4 5" xfId="32743"/>
    <cellStyle name="Warning Text 29 5" xfId="32744"/>
    <cellStyle name="Warning Text 29 5 2" xfId="32745"/>
    <cellStyle name="Warning Text 29 5 2 2" xfId="32746"/>
    <cellStyle name="Warning Text 29 5 2 3" xfId="32747"/>
    <cellStyle name="Warning Text 29 5 3" xfId="32748"/>
    <cellStyle name="Warning Text 29 5 3 2" xfId="32749"/>
    <cellStyle name="Warning Text 29 5 3 3" xfId="32750"/>
    <cellStyle name="Warning Text 29 5 4" xfId="32751"/>
    <cellStyle name="Warning Text 29 5 4 2" xfId="32752"/>
    <cellStyle name="Warning Text 29 5 4 3" xfId="32753"/>
    <cellStyle name="Warning Text 29 5 5" xfId="32754"/>
    <cellStyle name="Warning Text 29 5 6" xfId="32755"/>
    <cellStyle name="Warning Text 29 6" xfId="32756"/>
    <cellStyle name="Warning Text 29 6 2" xfId="32757"/>
    <cellStyle name="Warning Text 29 6 2 2" xfId="32758"/>
    <cellStyle name="Warning Text 29 6 2 3" xfId="32759"/>
    <cellStyle name="Warning Text 29 6 3" xfId="32760"/>
    <cellStyle name="Warning Text 29 6 3 2" xfId="32761"/>
    <cellStyle name="Warning Text 29 6 3 3" xfId="32762"/>
    <cellStyle name="Warning Text 29 6 4" xfId="32763"/>
    <cellStyle name="Warning Text 29 6 5" xfId="32764"/>
    <cellStyle name="Warning Text 29 7" xfId="32765"/>
    <cellStyle name="Warning Text 29 7 2" xfId="32766"/>
    <cellStyle name="Warning Text 29 7 3" xfId="32767"/>
    <cellStyle name="Warning Text 29 8" xfId="32768"/>
    <cellStyle name="Warning Text 29 8 2" xfId="32769"/>
    <cellStyle name="Warning Text 29 8 3" xfId="32770"/>
    <cellStyle name="Warning Text 29 9" xfId="32771"/>
    <cellStyle name="Warning Text 29 9 2" xfId="32772"/>
    <cellStyle name="Warning Text 29 9 3" xfId="32773"/>
    <cellStyle name="Warning Text 3" xfId="32774"/>
    <cellStyle name="Warning Text 3 10" xfId="32775"/>
    <cellStyle name="Warning Text 3 11" xfId="32776"/>
    <cellStyle name="Warning Text 3 12" xfId="32777"/>
    <cellStyle name="Warning Text 3 13" xfId="32778"/>
    <cellStyle name="Warning Text 3 14" xfId="32779"/>
    <cellStyle name="Warning Text 3 15" xfId="32780"/>
    <cellStyle name="Warning Text 3 2" xfId="32781"/>
    <cellStyle name="Warning Text 3 2 2" xfId="32782"/>
    <cellStyle name="Warning Text 3 2 2 2" xfId="32783"/>
    <cellStyle name="Warning Text 3 2 2 3" xfId="32784"/>
    <cellStyle name="Warning Text 3 2 3" xfId="32785"/>
    <cellStyle name="Warning Text 3 2 3 2" xfId="32786"/>
    <cellStyle name="Warning Text 3 2 3 3" xfId="32787"/>
    <cellStyle name="Warning Text 3 2 4" xfId="32788"/>
    <cellStyle name="Warning Text 3 2 5" xfId="32789"/>
    <cellStyle name="Warning Text 3 2 6" xfId="32790"/>
    <cellStyle name="Warning Text 3 2 7" xfId="32791"/>
    <cellStyle name="Warning Text 3 2 8" xfId="32792"/>
    <cellStyle name="Warning Text 3 2 9" xfId="32793"/>
    <cellStyle name="Warning Text 3 3" xfId="32794"/>
    <cellStyle name="Warning Text 3 3 2" xfId="32795"/>
    <cellStyle name="Warning Text 3 3 2 2" xfId="32796"/>
    <cellStyle name="Warning Text 3 3 2 3" xfId="32797"/>
    <cellStyle name="Warning Text 3 3 3" xfId="32798"/>
    <cellStyle name="Warning Text 3 3 3 2" xfId="32799"/>
    <cellStyle name="Warning Text 3 3 3 3" xfId="32800"/>
    <cellStyle name="Warning Text 3 3 4" xfId="32801"/>
    <cellStyle name="Warning Text 3 3 5" xfId="32802"/>
    <cellStyle name="Warning Text 3 4" xfId="32803"/>
    <cellStyle name="Warning Text 3 4 2" xfId="32804"/>
    <cellStyle name="Warning Text 3 4 2 2" xfId="32805"/>
    <cellStyle name="Warning Text 3 4 2 3" xfId="32806"/>
    <cellStyle name="Warning Text 3 4 3" xfId="32807"/>
    <cellStyle name="Warning Text 3 4 3 2" xfId="32808"/>
    <cellStyle name="Warning Text 3 4 3 3" xfId="32809"/>
    <cellStyle name="Warning Text 3 4 4" xfId="32810"/>
    <cellStyle name="Warning Text 3 4 5" xfId="32811"/>
    <cellStyle name="Warning Text 3 5" xfId="32812"/>
    <cellStyle name="Warning Text 3 5 2" xfId="32813"/>
    <cellStyle name="Warning Text 3 5 2 2" xfId="32814"/>
    <cellStyle name="Warning Text 3 5 2 3" xfId="32815"/>
    <cellStyle name="Warning Text 3 5 3" xfId="32816"/>
    <cellStyle name="Warning Text 3 5 3 2" xfId="32817"/>
    <cellStyle name="Warning Text 3 5 3 3" xfId="32818"/>
    <cellStyle name="Warning Text 3 5 4" xfId="32819"/>
    <cellStyle name="Warning Text 3 5 4 2" xfId="32820"/>
    <cellStyle name="Warning Text 3 5 4 3" xfId="32821"/>
    <cellStyle name="Warning Text 3 5 5" xfId="32822"/>
    <cellStyle name="Warning Text 3 5 6" xfId="32823"/>
    <cellStyle name="Warning Text 3 6" xfId="32824"/>
    <cellStyle name="Warning Text 3 6 2" xfId="32825"/>
    <cellStyle name="Warning Text 3 6 2 2" xfId="32826"/>
    <cellStyle name="Warning Text 3 6 2 3" xfId="32827"/>
    <cellStyle name="Warning Text 3 6 3" xfId="32828"/>
    <cellStyle name="Warning Text 3 6 3 2" xfId="32829"/>
    <cellStyle name="Warning Text 3 6 3 3" xfId="32830"/>
    <cellStyle name="Warning Text 3 6 4" xfId="32831"/>
    <cellStyle name="Warning Text 3 6 5" xfId="32832"/>
    <cellStyle name="Warning Text 3 7" xfId="32833"/>
    <cellStyle name="Warning Text 3 7 2" xfId="32834"/>
    <cellStyle name="Warning Text 3 7 3" xfId="32835"/>
    <cellStyle name="Warning Text 3 8" xfId="32836"/>
    <cellStyle name="Warning Text 3 8 2" xfId="32837"/>
    <cellStyle name="Warning Text 3 8 3" xfId="32838"/>
    <cellStyle name="Warning Text 3 9" xfId="32839"/>
    <cellStyle name="Warning Text 3 9 2" xfId="32840"/>
    <cellStyle name="Warning Text 3 9 3" xfId="32841"/>
    <cellStyle name="Warning Text 30" xfId="32842"/>
    <cellStyle name="Warning Text 30 10" xfId="32843"/>
    <cellStyle name="Warning Text 30 11" xfId="32844"/>
    <cellStyle name="Warning Text 30 12" xfId="32845"/>
    <cellStyle name="Warning Text 30 13" xfId="32846"/>
    <cellStyle name="Warning Text 30 14" xfId="32847"/>
    <cellStyle name="Warning Text 30 15" xfId="32848"/>
    <cellStyle name="Warning Text 30 2" xfId="32849"/>
    <cellStyle name="Warning Text 30 2 2" xfId="32850"/>
    <cellStyle name="Warning Text 30 2 2 2" xfId="32851"/>
    <cellStyle name="Warning Text 30 2 2 3" xfId="32852"/>
    <cellStyle name="Warning Text 30 2 3" xfId="32853"/>
    <cellStyle name="Warning Text 30 2 3 2" xfId="32854"/>
    <cellStyle name="Warning Text 30 2 3 3" xfId="32855"/>
    <cellStyle name="Warning Text 30 2 4" xfId="32856"/>
    <cellStyle name="Warning Text 30 2 5" xfId="32857"/>
    <cellStyle name="Warning Text 30 2 6" xfId="32858"/>
    <cellStyle name="Warning Text 30 3" xfId="32859"/>
    <cellStyle name="Warning Text 30 3 2" xfId="32860"/>
    <cellStyle name="Warning Text 30 3 2 2" xfId="32861"/>
    <cellStyle name="Warning Text 30 3 2 3" xfId="32862"/>
    <cellStyle name="Warning Text 30 3 3" xfId="32863"/>
    <cellStyle name="Warning Text 30 3 3 2" xfId="32864"/>
    <cellStyle name="Warning Text 30 3 3 3" xfId="32865"/>
    <cellStyle name="Warning Text 30 3 4" xfId="32866"/>
    <cellStyle name="Warning Text 30 3 5" xfId="32867"/>
    <cellStyle name="Warning Text 30 4" xfId="32868"/>
    <cellStyle name="Warning Text 30 4 2" xfId="32869"/>
    <cellStyle name="Warning Text 30 4 2 2" xfId="32870"/>
    <cellStyle name="Warning Text 30 4 2 3" xfId="32871"/>
    <cellStyle name="Warning Text 30 4 3" xfId="32872"/>
    <cellStyle name="Warning Text 30 4 3 2" xfId="32873"/>
    <cellStyle name="Warning Text 30 4 3 3" xfId="32874"/>
    <cellStyle name="Warning Text 30 4 4" xfId="32875"/>
    <cellStyle name="Warning Text 30 4 5" xfId="32876"/>
    <cellStyle name="Warning Text 30 5" xfId="32877"/>
    <cellStyle name="Warning Text 30 5 2" xfId="32878"/>
    <cellStyle name="Warning Text 30 5 2 2" xfId="32879"/>
    <cellStyle name="Warning Text 30 5 2 3" xfId="32880"/>
    <cellStyle name="Warning Text 30 5 3" xfId="32881"/>
    <cellStyle name="Warning Text 30 5 3 2" xfId="32882"/>
    <cellStyle name="Warning Text 30 5 3 3" xfId="32883"/>
    <cellStyle name="Warning Text 30 5 4" xfId="32884"/>
    <cellStyle name="Warning Text 30 5 4 2" xfId="32885"/>
    <cellStyle name="Warning Text 30 5 4 3" xfId="32886"/>
    <cellStyle name="Warning Text 30 5 5" xfId="32887"/>
    <cellStyle name="Warning Text 30 5 6" xfId="32888"/>
    <cellStyle name="Warning Text 30 6" xfId="32889"/>
    <cellStyle name="Warning Text 30 6 2" xfId="32890"/>
    <cellStyle name="Warning Text 30 6 2 2" xfId="32891"/>
    <cellStyle name="Warning Text 30 6 2 3" xfId="32892"/>
    <cellStyle name="Warning Text 30 6 3" xfId="32893"/>
    <cellStyle name="Warning Text 30 6 3 2" xfId="32894"/>
    <cellStyle name="Warning Text 30 6 3 3" xfId="32895"/>
    <cellStyle name="Warning Text 30 6 4" xfId="32896"/>
    <cellStyle name="Warning Text 30 6 5" xfId="32897"/>
    <cellStyle name="Warning Text 30 7" xfId="32898"/>
    <cellStyle name="Warning Text 30 7 2" xfId="32899"/>
    <cellStyle name="Warning Text 30 7 3" xfId="32900"/>
    <cellStyle name="Warning Text 30 8" xfId="32901"/>
    <cellStyle name="Warning Text 30 8 2" xfId="32902"/>
    <cellStyle name="Warning Text 30 8 3" xfId="32903"/>
    <cellStyle name="Warning Text 30 9" xfId="32904"/>
    <cellStyle name="Warning Text 30 9 2" xfId="32905"/>
    <cellStyle name="Warning Text 30 9 3" xfId="32906"/>
    <cellStyle name="Warning Text 31" xfId="32907"/>
    <cellStyle name="Warning Text 31 10" xfId="32908"/>
    <cellStyle name="Warning Text 31 11" xfId="32909"/>
    <cellStyle name="Warning Text 31 12" xfId="32910"/>
    <cellStyle name="Warning Text 31 13" xfId="32911"/>
    <cellStyle name="Warning Text 31 14" xfId="32912"/>
    <cellStyle name="Warning Text 31 15" xfId="32913"/>
    <cellStyle name="Warning Text 31 2" xfId="32914"/>
    <cellStyle name="Warning Text 31 2 2" xfId="32915"/>
    <cellStyle name="Warning Text 31 2 2 2" xfId="32916"/>
    <cellStyle name="Warning Text 31 2 2 3" xfId="32917"/>
    <cellStyle name="Warning Text 31 2 3" xfId="32918"/>
    <cellStyle name="Warning Text 31 2 3 2" xfId="32919"/>
    <cellStyle name="Warning Text 31 2 3 3" xfId="32920"/>
    <cellStyle name="Warning Text 31 2 4" xfId="32921"/>
    <cellStyle name="Warning Text 31 2 5" xfId="32922"/>
    <cellStyle name="Warning Text 31 2 6" xfId="32923"/>
    <cellStyle name="Warning Text 31 3" xfId="32924"/>
    <cellStyle name="Warning Text 31 3 2" xfId="32925"/>
    <cellStyle name="Warning Text 31 3 2 2" xfId="32926"/>
    <cellStyle name="Warning Text 31 3 2 3" xfId="32927"/>
    <cellStyle name="Warning Text 31 3 3" xfId="32928"/>
    <cellStyle name="Warning Text 31 3 3 2" xfId="32929"/>
    <cellStyle name="Warning Text 31 3 3 3" xfId="32930"/>
    <cellStyle name="Warning Text 31 3 4" xfId="32931"/>
    <cellStyle name="Warning Text 31 3 5" xfId="32932"/>
    <cellStyle name="Warning Text 31 4" xfId="32933"/>
    <cellStyle name="Warning Text 31 4 2" xfId="32934"/>
    <cellStyle name="Warning Text 31 4 2 2" xfId="32935"/>
    <cellStyle name="Warning Text 31 4 2 3" xfId="32936"/>
    <cellStyle name="Warning Text 31 4 3" xfId="32937"/>
    <cellStyle name="Warning Text 31 4 3 2" xfId="32938"/>
    <cellStyle name="Warning Text 31 4 3 3" xfId="32939"/>
    <cellStyle name="Warning Text 31 4 4" xfId="32940"/>
    <cellStyle name="Warning Text 31 4 5" xfId="32941"/>
    <cellStyle name="Warning Text 31 5" xfId="32942"/>
    <cellStyle name="Warning Text 31 5 2" xfId="32943"/>
    <cellStyle name="Warning Text 31 5 2 2" xfId="32944"/>
    <cellStyle name="Warning Text 31 5 2 3" xfId="32945"/>
    <cellStyle name="Warning Text 31 5 3" xfId="32946"/>
    <cellStyle name="Warning Text 31 5 3 2" xfId="32947"/>
    <cellStyle name="Warning Text 31 5 3 3" xfId="32948"/>
    <cellStyle name="Warning Text 31 5 4" xfId="32949"/>
    <cellStyle name="Warning Text 31 5 4 2" xfId="32950"/>
    <cellStyle name="Warning Text 31 5 4 3" xfId="32951"/>
    <cellStyle name="Warning Text 31 5 5" xfId="32952"/>
    <cellStyle name="Warning Text 31 5 6" xfId="32953"/>
    <cellStyle name="Warning Text 31 6" xfId="32954"/>
    <cellStyle name="Warning Text 31 6 2" xfId="32955"/>
    <cellStyle name="Warning Text 31 6 2 2" xfId="32956"/>
    <cellStyle name="Warning Text 31 6 2 3" xfId="32957"/>
    <cellStyle name="Warning Text 31 6 3" xfId="32958"/>
    <cellStyle name="Warning Text 31 6 3 2" xfId="32959"/>
    <cellStyle name="Warning Text 31 6 3 3" xfId="32960"/>
    <cellStyle name="Warning Text 31 6 4" xfId="32961"/>
    <cellStyle name="Warning Text 31 6 5" xfId="32962"/>
    <cellStyle name="Warning Text 31 7" xfId="32963"/>
    <cellStyle name="Warning Text 31 7 2" xfId="32964"/>
    <cellStyle name="Warning Text 31 7 3" xfId="32965"/>
    <cellStyle name="Warning Text 31 8" xfId="32966"/>
    <cellStyle name="Warning Text 31 8 2" xfId="32967"/>
    <cellStyle name="Warning Text 31 8 3" xfId="32968"/>
    <cellStyle name="Warning Text 31 9" xfId="32969"/>
    <cellStyle name="Warning Text 31 9 2" xfId="32970"/>
    <cellStyle name="Warning Text 31 9 3" xfId="32971"/>
    <cellStyle name="Warning Text 32" xfId="32972"/>
    <cellStyle name="Warning Text 32 10" xfId="32973"/>
    <cellStyle name="Warning Text 32 11" xfId="32974"/>
    <cellStyle name="Warning Text 32 12" xfId="32975"/>
    <cellStyle name="Warning Text 32 13" xfId="32976"/>
    <cellStyle name="Warning Text 32 14" xfId="32977"/>
    <cellStyle name="Warning Text 32 15" xfId="32978"/>
    <cellStyle name="Warning Text 32 2" xfId="32979"/>
    <cellStyle name="Warning Text 32 2 2" xfId="32980"/>
    <cellStyle name="Warning Text 32 2 2 2" xfId="32981"/>
    <cellStyle name="Warning Text 32 2 2 3" xfId="32982"/>
    <cellStyle name="Warning Text 32 2 3" xfId="32983"/>
    <cellStyle name="Warning Text 32 2 3 2" xfId="32984"/>
    <cellStyle name="Warning Text 32 2 3 3" xfId="32985"/>
    <cellStyle name="Warning Text 32 2 4" xfId="32986"/>
    <cellStyle name="Warning Text 32 2 5" xfId="32987"/>
    <cellStyle name="Warning Text 32 2 6" xfId="32988"/>
    <cellStyle name="Warning Text 32 3" xfId="32989"/>
    <cellStyle name="Warning Text 32 3 2" xfId="32990"/>
    <cellStyle name="Warning Text 32 3 2 2" xfId="32991"/>
    <cellStyle name="Warning Text 32 3 2 3" xfId="32992"/>
    <cellStyle name="Warning Text 32 3 3" xfId="32993"/>
    <cellStyle name="Warning Text 32 3 3 2" xfId="32994"/>
    <cellStyle name="Warning Text 32 3 3 3" xfId="32995"/>
    <cellStyle name="Warning Text 32 3 4" xfId="32996"/>
    <cellStyle name="Warning Text 32 3 5" xfId="32997"/>
    <cellStyle name="Warning Text 32 4" xfId="32998"/>
    <cellStyle name="Warning Text 32 4 2" xfId="32999"/>
    <cellStyle name="Warning Text 32 4 2 2" xfId="33000"/>
    <cellStyle name="Warning Text 32 4 2 3" xfId="33001"/>
    <cellStyle name="Warning Text 32 4 3" xfId="33002"/>
    <cellStyle name="Warning Text 32 4 3 2" xfId="33003"/>
    <cellStyle name="Warning Text 32 4 3 3" xfId="33004"/>
    <cellStyle name="Warning Text 32 4 4" xfId="33005"/>
    <cellStyle name="Warning Text 32 4 5" xfId="33006"/>
    <cellStyle name="Warning Text 32 5" xfId="33007"/>
    <cellStyle name="Warning Text 32 5 2" xfId="33008"/>
    <cellStyle name="Warning Text 32 5 2 2" xfId="33009"/>
    <cellStyle name="Warning Text 32 5 2 3" xfId="33010"/>
    <cellStyle name="Warning Text 32 5 3" xfId="33011"/>
    <cellStyle name="Warning Text 32 5 3 2" xfId="33012"/>
    <cellStyle name="Warning Text 32 5 3 3" xfId="33013"/>
    <cellStyle name="Warning Text 32 5 4" xfId="33014"/>
    <cellStyle name="Warning Text 32 5 4 2" xfId="33015"/>
    <cellStyle name="Warning Text 32 5 4 3" xfId="33016"/>
    <cellStyle name="Warning Text 32 5 5" xfId="33017"/>
    <cellStyle name="Warning Text 32 5 6" xfId="33018"/>
    <cellStyle name="Warning Text 32 6" xfId="33019"/>
    <cellStyle name="Warning Text 32 6 2" xfId="33020"/>
    <cellStyle name="Warning Text 32 6 2 2" xfId="33021"/>
    <cellStyle name="Warning Text 32 6 2 3" xfId="33022"/>
    <cellStyle name="Warning Text 32 6 3" xfId="33023"/>
    <cellStyle name="Warning Text 32 6 3 2" xfId="33024"/>
    <cellStyle name="Warning Text 32 6 3 3" xfId="33025"/>
    <cellStyle name="Warning Text 32 6 4" xfId="33026"/>
    <cellStyle name="Warning Text 32 6 5" xfId="33027"/>
    <cellStyle name="Warning Text 32 7" xfId="33028"/>
    <cellStyle name="Warning Text 32 7 2" xfId="33029"/>
    <cellStyle name="Warning Text 32 7 3" xfId="33030"/>
    <cellStyle name="Warning Text 32 8" xfId="33031"/>
    <cellStyle name="Warning Text 32 8 2" xfId="33032"/>
    <cellStyle name="Warning Text 32 8 3" xfId="33033"/>
    <cellStyle name="Warning Text 32 9" xfId="33034"/>
    <cellStyle name="Warning Text 32 9 2" xfId="33035"/>
    <cellStyle name="Warning Text 32 9 3" xfId="33036"/>
    <cellStyle name="Warning Text 33" xfId="33037"/>
    <cellStyle name="Warning Text 33 10" xfId="33038"/>
    <cellStyle name="Warning Text 33 11" xfId="33039"/>
    <cellStyle name="Warning Text 33 12" xfId="33040"/>
    <cellStyle name="Warning Text 33 13" xfId="33041"/>
    <cellStyle name="Warning Text 33 14" xfId="33042"/>
    <cellStyle name="Warning Text 33 15" xfId="33043"/>
    <cellStyle name="Warning Text 33 2" xfId="33044"/>
    <cellStyle name="Warning Text 33 2 2" xfId="33045"/>
    <cellStyle name="Warning Text 33 2 2 2" xfId="33046"/>
    <cellStyle name="Warning Text 33 2 2 3" xfId="33047"/>
    <cellStyle name="Warning Text 33 2 3" xfId="33048"/>
    <cellStyle name="Warning Text 33 2 3 2" xfId="33049"/>
    <cellStyle name="Warning Text 33 2 3 3" xfId="33050"/>
    <cellStyle name="Warning Text 33 2 4" xfId="33051"/>
    <cellStyle name="Warning Text 33 2 5" xfId="33052"/>
    <cellStyle name="Warning Text 33 2 6" xfId="33053"/>
    <cellStyle name="Warning Text 33 3" xfId="33054"/>
    <cellStyle name="Warning Text 33 3 2" xfId="33055"/>
    <cellStyle name="Warning Text 33 3 2 2" xfId="33056"/>
    <cellStyle name="Warning Text 33 3 2 3" xfId="33057"/>
    <cellStyle name="Warning Text 33 3 3" xfId="33058"/>
    <cellStyle name="Warning Text 33 3 3 2" xfId="33059"/>
    <cellStyle name="Warning Text 33 3 3 3" xfId="33060"/>
    <cellStyle name="Warning Text 33 3 4" xfId="33061"/>
    <cellStyle name="Warning Text 33 3 5" xfId="33062"/>
    <cellStyle name="Warning Text 33 4" xfId="33063"/>
    <cellStyle name="Warning Text 33 4 2" xfId="33064"/>
    <cellStyle name="Warning Text 33 4 2 2" xfId="33065"/>
    <cellStyle name="Warning Text 33 4 2 3" xfId="33066"/>
    <cellStyle name="Warning Text 33 4 3" xfId="33067"/>
    <cellStyle name="Warning Text 33 4 3 2" xfId="33068"/>
    <cellStyle name="Warning Text 33 4 3 3" xfId="33069"/>
    <cellStyle name="Warning Text 33 4 4" xfId="33070"/>
    <cellStyle name="Warning Text 33 4 5" xfId="33071"/>
    <cellStyle name="Warning Text 33 5" xfId="33072"/>
    <cellStyle name="Warning Text 33 5 2" xfId="33073"/>
    <cellStyle name="Warning Text 33 5 2 2" xfId="33074"/>
    <cellStyle name="Warning Text 33 5 2 3" xfId="33075"/>
    <cellStyle name="Warning Text 33 5 3" xfId="33076"/>
    <cellStyle name="Warning Text 33 5 3 2" xfId="33077"/>
    <cellStyle name="Warning Text 33 5 3 3" xfId="33078"/>
    <cellStyle name="Warning Text 33 5 4" xfId="33079"/>
    <cellStyle name="Warning Text 33 5 4 2" xfId="33080"/>
    <cellStyle name="Warning Text 33 5 4 3" xfId="33081"/>
    <cellStyle name="Warning Text 33 5 5" xfId="33082"/>
    <cellStyle name="Warning Text 33 5 6" xfId="33083"/>
    <cellStyle name="Warning Text 33 6" xfId="33084"/>
    <cellStyle name="Warning Text 33 6 2" xfId="33085"/>
    <cellStyle name="Warning Text 33 6 2 2" xfId="33086"/>
    <cellStyle name="Warning Text 33 6 2 3" xfId="33087"/>
    <cellStyle name="Warning Text 33 6 3" xfId="33088"/>
    <cellStyle name="Warning Text 33 6 3 2" xfId="33089"/>
    <cellStyle name="Warning Text 33 6 3 3" xfId="33090"/>
    <cellStyle name="Warning Text 33 6 4" xfId="33091"/>
    <cellStyle name="Warning Text 33 6 5" xfId="33092"/>
    <cellStyle name="Warning Text 33 7" xfId="33093"/>
    <cellStyle name="Warning Text 33 7 2" xfId="33094"/>
    <cellStyle name="Warning Text 33 7 3" xfId="33095"/>
    <cellStyle name="Warning Text 33 8" xfId="33096"/>
    <cellStyle name="Warning Text 33 8 2" xfId="33097"/>
    <cellStyle name="Warning Text 33 8 3" xfId="33098"/>
    <cellStyle name="Warning Text 33 9" xfId="33099"/>
    <cellStyle name="Warning Text 33 9 2" xfId="33100"/>
    <cellStyle name="Warning Text 33 9 3" xfId="33101"/>
    <cellStyle name="Warning Text 34" xfId="33102"/>
    <cellStyle name="Warning Text 34 10" xfId="33103"/>
    <cellStyle name="Warning Text 34 11" xfId="33104"/>
    <cellStyle name="Warning Text 34 12" xfId="33105"/>
    <cellStyle name="Warning Text 34 13" xfId="33106"/>
    <cellStyle name="Warning Text 34 14" xfId="33107"/>
    <cellStyle name="Warning Text 34 15" xfId="33108"/>
    <cellStyle name="Warning Text 34 2" xfId="33109"/>
    <cellStyle name="Warning Text 34 2 2" xfId="33110"/>
    <cellStyle name="Warning Text 34 2 2 2" xfId="33111"/>
    <cellStyle name="Warning Text 34 2 2 3" xfId="33112"/>
    <cellStyle name="Warning Text 34 2 3" xfId="33113"/>
    <cellStyle name="Warning Text 34 2 3 2" xfId="33114"/>
    <cellStyle name="Warning Text 34 2 3 3" xfId="33115"/>
    <cellStyle name="Warning Text 34 2 4" xfId="33116"/>
    <cellStyle name="Warning Text 34 2 5" xfId="33117"/>
    <cellStyle name="Warning Text 34 2 6" xfId="33118"/>
    <cellStyle name="Warning Text 34 3" xfId="33119"/>
    <cellStyle name="Warning Text 34 3 2" xfId="33120"/>
    <cellStyle name="Warning Text 34 3 2 2" xfId="33121"/>
    <cellStyle name="Warning Text 34 3 2 3" xfId="33122"/>
    <cellStyle name="Warning Text 34 3 3" xfId="33123"/>
    <cellStyle name="Warning Text 34 3 3 2" xfId="33124"/>
    <cellStyle name="Warning Text 34 3 3 3" xfId="33125"/>
    <cellStyle name="Warning Text 34 3 4" xfId="33126"/>
    <cellStyle name="Warning Text 34 3 5" xfId="33127"/>
    <cellStyle name="Warning Text 34 4" xfId="33128"/>
    <cellStyle name="Warning Text 34 4 2" xfId="33129"/>
    <cellStyle name="Warning Text 34 4 2 2" xfId="33130"/>
    <cellStyle name="Warning Text 34 4 2 3" xfId="33131"/>
    <cellStyle name="Warning Text 34 4 3" xfId="33132"/>
    <cellStyle name="Warning Text 34 4 3 2" xfId="33133"/>
    <cellStyle name="Warning Text 34 4 3 3" xfId="33134"/>
    <cellStyle name="Warning Text 34 4 4" xfId="33135"/>
    <cellStyle name="Warning Text 34 4 5" xfId="33136"/>
    <cellStyle name="Warning Text 34 5" xfId="33137"/>
    <cellStyle name="Warning Text 34 5 2" xfId="33138"/>
    <cellStyle name="Warning Text 34 5 2 2" xfId="33139"/>
    <cellStyle name="Warning Text 34 5 2 3" xfId="33140"/>
    <cellStyle name="Warning Text 34 5 3" xfId="33141"/>
    <cellStyle name="Warning Text 34 5 3 2" xfId="33142"/>
    <cellStyle name="Warning Text 34 5 3 3" xfId="33143"/>
    <cellStyle name="Warning Text 34 5 4" xfId="33144"/>
    <cellStyle name="Warning Text 34 5 4 2" xfId="33145"/>
    <cellStyle name="Warning Text 34 5 4 3" xfId="33146"/>
    <cellStyle name="Warning Text 34 5 5" xfId="33147"/>
    <cellStyle name="Warning Text 34 5 6" xfId="33148"/>
    <cellStyle name="Warning Text 34 6" xfId="33149"/>
    <cellStyle name="Warning Text 34 6 2" xfId="33150"/>
    <cellStyle name="Warning Text 34 6 2 2" xfId="33151"/>
    <cellStyle name="Warning Text 34 6 2 3" xfId="33152"/>
    <cellStyle name="Warning Text 34 6 3" xfId="33153"/>
    <cellStyle name="Warning Text 34 6 3 2" xfId="33154"/>
    <cellStyle name="Warning Text 34 6 3 3" xfId="33155"/>
    <cellStyle name="Warning Text 34 6 4" xfId="33156"/>
    <cellStyle name="Warning Text 34 6 5" xfId="33157"/>
    <cellStyle name="Warning Text 34 7" xfId="33158"/>
    <cellStyle name="Warning Text 34 7 2" xfId="33159"/>
    <cellStyle name="Warning Text 34 7 3" xfId="33160"/>
    <cellStyle name="Warning Text 34 8" xfId="33161"/>
    <cellStyle name="Warning Text 34 8 2" xfId="33162"/>
    <cellStyle name="Warning Text 34 8 3" xfId="33163"/>
    <cellStyle name="Warning Text 34 9" xfId="33164"/>
    <cellStyle name="Warning Text 34 9 2" xfId="33165"/>
    <cellStyle name="Warning Text 34 9 3" xfId="33166"/>
    <cellStyle name="Warning Text 35" xfId="33167"/>
    <cellStyle name="Warning Text 35 10" xfId="33168"/>
    <cellStyle name="Warning Text 35 11" xfId="33169"/>
    <cellStyle name="Warning Text 35 12" xfId="33170"/>
    <cellStyle name="Warning Text 35 13" xfId="33171"/>
    <cellStyle name="Warning Text 35 14" xfId="33172"/>
    <cellStyle name="Warning Text 35 15" xfId="33173"/>
    <cellStyle name="Warning Text 35 2" xfId="33174"/>
    <cellStyle name="Warning Text 35 2 2" xfId="33175"/>
    <cellStyle name="Warning Text 35 2 2 2" xfId="33176"/>
    <cellStyle name="Warning Text 35 2 2 3" xfId="33177"/>
    <cellStyle name="Warning Text 35 2 3" xfId="33178"/>
    <cellStyle name="Warning Text 35 2 3 2" xfId="33179"/>
    <cellStyle name="Warning Text 35 2 3 3" xfId="33180"/>
    <cellStyle name="Warning Text 35 2 4" xfId="33181"/>
    <cellStyle name="Warning Text 35 2 5" xfId="33182"/>
    <cellStyle name="Warning Text 35 2 6" xfId="33183"/>
    <cellStyle name="Warning Text 35 3" xfId="33184"/>
    <cellStyle name="Warning Text 35 3 2" xfId="33185"/>
    <cellStyle name="Warning Text 35 3 2 2" xfId="33186"/>
    <cellStyle name="Warning Text 35 3 2 3" xfId="33187"/>
    <cellStyle name="Warning Text 35 3 3" xfId="33188"/>
    <cellStyle name="Warning Text 35 3 3 2" xfId="33189"/>
    <cellStyle name="Warning Text 35 3 3 3" xfId="33190"/>
    <cellStyle name="Warning Text 35 3 4" xfId="33191"/>
    <cellStyle name="Warning Text 35 3 5" xfId="33192"/>
    <cellStyle name="Warning Text 35 4" xfId="33193"/>
    <cellStyle name="Warning Text 35 4 2" xfId="33194"/>
    <cellStyle name="Warning Text 35 4 2 2" xfId="33195"/>
    <cellStyle name="Warning Text 35 4 2 3" xfId="33196"/>
    <cellStyle name="Warning Text 35 4 3" xfId="33197"/>
    <cellStyle name="Warning Text 35 4 3 2" xfId="33198"/>
    <cellStyle name="Warning Text 35 4 3 3" xfId="33199"/>
    <cellStyle name="Warning Text 35 4 4" xfId="33200"/>
    <cellStyle name="Warning Text 35 4 5" xfId="33201"/>
    <cellStyle name="Warning Text 35 5" xfId="33202"/>
    <cellStyle name="Warning Text 35 5 2" xfId="33203"/>
    <cellStyle name="Warning Text 35 5 2 2" xfId="33204"/>
    <cellStyle name="Warning Text 35 5 2 3" xfId="33205"/>
    <cellStyle name="Warning Text 35 5 3" xfId="33206"/>
    <cellStyle name="Warning Text 35 5 3 2" xfId="33207"/>
    <cellStyle name="Warning Text 35 5 3 3" xfId="33208"/>
    <cellStyle name="Warning Text 35 5 4" xfId="33209"/>
    <cellStyle name="Warning Text 35 5 4 2" xfId="33210"/>
    <cellStyle name="Warning Text 35 5 4 3" xfId="33211"/>
    <cellStyle name="Warning Text 35 5 5" xfId="33212"/>
    <cellStyle name="Warning Text 35 5 6" xfId="33213"/>
    <cellStyle name="Warning Text 35 6" xfId="33214"/>
    <cellStyle name="Warning Text 35 6 2" xfId="33215"/>
    <cellStyle name="Warning Text 35 6 2 2" xfId="33216"/>
    <cellStyle name="Warning Text 35 6 2 3" xfId="33217"/>
    <cellStyle name="Warning Text 35 6 3" xfId="33218"/>
    <cellStyle name="Warning Text 35 6 3 2" xfId="33219"/>
    <cellStyle name="Warning Text 35 6 3 3" xfId="33220"/>
    <cellStyle name="Warning Text 35 6 4" xfId="33221"/>
    <cellStyle name="Warning Text 35 6 5" xfId="33222"/>
    <cellStyle name="Warning Text 35 7" xfId="33223"/>
    <cellStyle name="Warning Text 35 7 2" xfId="33224"/>
    <cellStyle name="Warning Text 35 7 3" xfId="33225"/>
    <cellStyle name="Warning Text 35 8" xfId="33226"/>
    <cellStyle name="Warning Text 35 8 2" xfId="33227"/>
    <cellStyle name="Warning Text 35 8 3" xfId="33228"/>
    <cellStyle name="Warning Text 35 9" xfId="33229"/>
    <cellStyle name="Warning Text 35 9 2" xfId="33230"/>
    <cellStyle name="Warning Text 35 9 3" xfId="33231"/>
    <cellStyle name="Warning Text 36" xfId="33232"/>
    <cellStyle name="Warning Text 36 10" xfId="33233"/>
    <cellStyle name="Warning Text 36 11" xfId="33234"/>
    <cellStyle name="Warning Text 36 12" xfId="33235"/>
    <cellStyle name="Warning Text 36 13" xfId="33236"/>
    <cellStyle name="Warning Text 36 14" xfId="33237"/>
    <cellStyle name="Warning Text 36 15" xfId="33238"/>
    <cellStyle name="Warning Text 36 2" xfId="33239"/>
    <cellStyle name="Warning Text 36 2 2" xfId="33240"/>
    <cellStyle name="Warning Text 36 2 2 2" xfId="33241"/>
    <cellStyle name="Warning Text 36 2 2 3" xfId="33242"/>
    <cellStyle name="Warning Text 36 2 3" xfId="33243"/>
    <cellStyle name="Warning Text 36 2 3 2" xfId="33244"/>
    <cellStyle name="Warning Text 36 2 3 3" xfId="33245"/>
    <cellStyle name="Warning Text 36 2 4" xfId="33246"/>
    <cellStyle name="Warning Text 36 2 5" xfId="33247"/>
    <cellStyle name="Warning Text 36 2 6" xfId="33248"/>
    <cellStyle name="Warning Text 36 3" xfId="33249"/>
    <cellStyle name="Warning Text 36 3 2" xfId="33250"/>
    <cellStyle name="Warning Text 36 3 2 2" xfId="33251"/>
    <cellStyle name="Warning Text 36 3 2 3" xfId="33252"/>
    <cellStyle name="Warning Text 36 3 3" xfId="33253"/>
    <cellStyle name="Warning Text 36 3 3 2" xfId="33254"/>
    <cellStyle name="Warning Text 36 3 3 3" xfId="33255"/>
    <cellStyle name="Warning Text 36 3 4" xfId="33256"/>
    <cellStyle name="Warning Text 36 3 5" xfId="33257"/>
    <cellStyle name="Warning Text 36 4" xfId="33258"/>
    <cellStyle name="Warning Text 36 4 2" xfId="33259"/>
    <cellStyle name="Warning Text 36 4 2 2" xfId="33260"/>
    <cellStyle name="Warning Text 36 4 2 3" xfId="33261"/>
    <cellStyle name="Warning Text 36 4 3" xfId="33262"/>
    <cellStyle name="Warning Text 36 4 3 2" xfId="33263"/>
    <cellStyle name="Warning Text 36 4 3 3" xfId="33264"/>
    <cellStyle name="Warning Text 36 4 4" xfId="33265"/>
    <cellStyle name="Warning Text 36 4 5" xfId="33266"/>
    <cellStyle name="Warning Text 36 5" xfId="33267"/>
    <cellStyle name="Warning Text 36 5 2" xfId="33268"/>
    <cellStyle name="Warning Text 36 5 2 2" xfId="33269"/>
    <cellStyle name="Warning Text 36 5 2 3" xfId="33270"/>
    <cellStyle name="Warning Text 36 5 3" xfId="33271"/>
    <cellStyle name="Warning Text 36 5 3 2" xfId="33272"/>
    <cellStyle name="Warning Text 36 5 3 3" xfId="33273"/>
    <cellStyle name="Warning Text 36 5 4" xfId="33274"/>
    <cellStyle name="Warning Text 36 5 4 2" xfId="33275"/>
    <cellStyle name="Warning Text 36 5 4 3" xfId="33276"/>
    <cellStyle name="Warning Text 36 5 5" xfId="33277"/>
    <cellStyle name="Warning Text 36 5 6" xfId="33278"/>
    <cellStyle name="Warning Text 36 6" xfId="33279"/>
    <cellStyle name="Warning Text 36 6 2" xfId="33280"/>
    <cellStyle name="Warning Text 36 6 2 2" xfId="33281"/>
    <cellStyle name="Warning Text 36 6 2 3" xfId="33282"/>
    <cellStyle name="Warning Text 36 6 3" xfId="33283"/>
    <cellStyle name="Warning Text 36 6 3 2" xfId="33284"/>
    <cellStyle name="Warning Text 36 6 3 3" xfId="33285"/>
    <cellStyle name="Warning Text 36 6 4" xfId="33286"/>
    <cellStyle name="Warning Text 36 6 5" xfId="33287"/>
    <cellStyle name="Warning Text 36 7" xfId="33288"/>
    <cellStyle name="Warning Text 36 7 2" xfId="33289"/>
    <cellStyle name="Warning Text 36 7 3" xfId="33290"/>
    <cellStyle name="Warning Text 36 8" xfId="33291"/>
    <cellStyle name="Warning Text 36 8 2" xfId="33292"/>
    <cellStyle name="Warning Text 36 8 3" xfId="33293"/>
    <cellStyle name="Warning Text 36 9" xfId="33294"/>
    <cellStyle name="Warning Text 36 9 2" xfId="33295"/>
    <cellStyle name="Warning Text 36 9 3" xfId="33296"/>
    <cellStyle name="Warning Text 37" xfId="33297"/>
    <cellStyle name="Warning Text 37 10" xfId="33298"/>
    <cellStyle name="Warning Text 37 11" xfId="33299"/>
    <cellStyle name="Warning Text 37 12" xfId="33300"/>
    <cellStyle name="Warning Text 37 13" xfId="33301"/>
    <cellStyle name="Warning Text 37 14" xfId="33302"/>
    <cellStyle name="Warning Text 37 15" xfId="33303"/>
    <cellStyle name="Warning Text 37 2" xfId="33304"/>
    <cellStyle name="Warning Text 37 2 2" xfId="33305"/>
    <cellStyle name="Warning Text 37 2 2 2" xfId="33306"/>
    <cellStyle name="Warning Text 37 2 2 3" xfId="33307"/>
    <cellStyle name="Warning Text 37 2 3" xfId="33308"/>
    <cellStyle name="Warning Text 37 2 3 2" xfId="33309"/>
    <cellStyle name="Warning Text 37 2 3 3" xfId="33310"/>
    <cellStyle name="Warning Text 37 2 4" xfId="33311"/>
    <cellStyle name="Warning Text 37 2 5" xfId="33312"/>
    <cellStyle name="Warning Text 37 2 6" xfId="33313"/>
    <cellStyle name="Warning Text 37 3" xfId="33314"/>
    <cellStyle name="Warning Text 37 3 2" xfId="33315"/>
    <cellStyle name="Warning Text 37 3 2 2" xfId="33316"/>
    <cellStyle name="Warning Text 37 3 2 3" xfId="33317"/>
    <cellStyle name="Warning Text 37 3 3" xfId="33318"/>
    <cellStyle name="Warning Text 37 3 3 2" xfId="33319"/>
    <cellStyle name="Warning Text 37 3 3 3" xfId="33320"/>
    <cellStyle name="Warning Text 37 3 4" xfId="33321"/>
    <cellStyle name="Warning Text 37 3 5" xfId="33322"/>
    <cellStyle name="Warning Text 37 4" xfId="33323"/>
    <cellStyle name="Warning Text 37 4 2" xfId="33324"/>
    <cellStyle name="Warning Text 37 4 2 2" xfId="33325"/>
    <cellStyle name="Warning Text 37 4 2 3" xfId="33326"/>
    <cellStyle name="Warning Text 37 4 3" xfId="33327"/>
    <cellStyle name="Warning Text 37 4 3 2" xfId="33328"/>
    <cellStyle name="Warning Text 37 4 3 3" xfId="33329"/>
    <cellStyle name="Warning Text 37 4 4" xfId="33330"/>
    <cellStyle name="Warning Text 37 4 5" xfId="33331"/>
    <cellStyle name="Warning Text 37 5" xfId="33332"/>
    <cellStyle name="Warning Text 37 5 2" xfId="33333"/>
    <cellStyle name="Warning Text 37 5 2 2" xfId="33334"/>
    <cellStyle name="Warning Text 37 5 2 3" xfId="33335"/>
    <cellStyle name="Warning Text 37 5 3" xfId="33336"/>
    <cellStyle name="Warning Text 37 5 3 2" xfId="33337"/>
    <cellStyle name="Warning Text 37 5 3 3" xfId="33338"/>
    <cellStyle name="Warning Text 37 5 4" xfId="33339"/>
    <cellStyle name="Warning Text 37 5 4 2" xfId="33340"/>
    <cellStyle name="Warning Text 37 5 4 3" xfId="33341"/>
    <cellStyle name="Warning Text 37 5 5" xfId="33342"/>
    <cellStyle name="Warning Text 37 5 6" xfId="33343"/>
    <cellStyle name="Warning Text 37 6" xfId="33344"/>
    <cellStyle name="Warning Text 37 6 2" xfId="33345"/>
    <cellStyle name="Warning Text 37 6 2 2" xfId="33346"/>
    <cellStyle name="Warning Text 37 6 2 3" xfId="33347"/>
    <cellStyle name="Warning Text 37 6 3" xfId="33348"/>
    <cellStyle name="Warning Text 37 6 3 2" xfId="33349"/>
    <cellStyle name="Warning Text 37 6 3 3" xfId="33350"/>
    <cellStyle name="Warning Text 37 6 4" xfId="33351"/>
    <cellStyle name="Warning Text 37 6 5" xfId="33352"/>
    <cellStyle name="Warning Text 37 7" xfId="33353"/>
    <cellStyle name="Warning Text 37 7 2" xfId="33354"/>
    <cellStyle name="Warning Text 37 7 3" xfId="33355"/>
    <cellStyle name="Warning Text 37 8" xfId="33356"/>
    <cellStyle name="Warning Text 37 8 2" xfId="33357"/>
    <cellStyle name="Warning Text 37 8 3" xfId="33358"/>
    <cellStyle name="Warning Text 37 9" xfId="33359"/>
    <cellStyle name="Warning Text 37 9 2" xfId="33360"/>
    <cellStyle name="Warning Text 37 9 3" xfId="33361"/>
    <cellStyle name="Warning Text 38" xfId="33362"/>
    <cellStyle name="Warning Text 38 10" xfId="33363"/>
    <cellStyle name="Warning Text 38 11" xfId="33364"/>
    <cellStyle name="Warning Text 38 12" xfId="33365"/>
    <cellStyle name="Warning Text 38 13" xfId="33366"/>
    <cellStyle name="Warning Text 38 14" xfId="33367"/>
    <cellStyle name="Warning Text 38 15" xfId="33368"/>
    <cellStyle name="Warning Text 38 2" xfId="33369"/>
    <cellStyle name="Warning Text 38 2 2" xfId="33370"/>
    <cellStyle name="Warning Text 38 2 2 2" xfId="33371"/>
    <cellStyle name="Warning Text 38 2 2 3" xfId="33372"/>
    <cellStyle name="Warning Text 38 2 3" xfId="33373"/>
    <cellStyle name="Warning Text 38 2 3 2" xfId="33374"/>
    <cellStyle name="Warning Text 38 2 3 3" xfId="33375"/>
    <cellStyle name="Warning Text 38 2 4" xfId="33376"/>
    <cellStyle name="Warning Text 38 2 5" xfId="33377"/>
    <cellStyle name="Warning Text 38 2 6" xfId="33378"/>
    <cellStyle name="Warning Text 38 3" xfId="33379"/>
    <cellStyle name="Warning Text 38 3 2" xfId="33380"/>
    <cellStyle name="Warning Text 38 3 2 2" xfId="33381"/>
    <cellStyle name="Warning Text 38 3 2 3" xfId="33382"/>
    <cellStyle name="Warning Text 38 3 3" xfId="33383"/>
    <cellStyle name="Warning Text 38 3 3 2" xfId="33384"/>
    <cellStyle name="Warning Text 38 3 3 3" xfId="33385"/>
    <cellStyle name="Warning Text 38 3 4" xfId="33386"/>
    <cellStyle name="Warning Text 38 3 5" xfId="33387"/>
    <cellStyle name="Warning Text 38 4" xfId="33388"/>
    <cellStyle name="Warning Text 38 4 2" xfId="33389"/>
    <cellStyle name="Warning Text 38 4 2 2" xfId="33390"/>
    <cellStyle name="Warning Text 38 4 2 3" xfId="33391"/>
    <cellStyle name="Warning Text 38 4 3" xfId="33392"/>
    <cellStyle name="Warning Text 38 4 3 2" xfId="33393"/>
    <cellStyle name="Warning Text 38 4 3 3" xfId="33394"/>
    <cellStyle name="Warning Text 38 4 4" xfId="33395"/>
    <cellStyle name="Warning Text 38 4 5" xfId="33396"/>
    <cellStyle name="Warning Text 38 5" xfId="33397"/>
    <cellStyle name="Warning Text 38 5 2" xfId="33398"/>
    <cellStyle name="Warning Text 38 5 2 2" xfId="33399"/>
    <cellStyle name="Warning Text 38 5 2 3" xfId="33400"/>
    <cellStyle name="Warning Text 38 5 3" xfId="33401"/>
    <cellStyle name="Warning Text 38 5 3 2" xfId="33402"/>
    <cellStyle name="Warning Text 38 5 3 3" xfId="33403"/>
    <cellStyle name="Warning Text 38 5 4" xfId="33404"/>
    <cellStyle name="Warning Text 38 5 4 2" xfId="33405"/>
    <cellStyle name="Warning Text 38 5 4 3" xfId="33406"/>
    <cellStyle name="Warning Text 38 5 5" xfId="33407"/>
    <cellStyle name="Warning Text 38 5 6" xfId="33408"/>
    <cellStyle name="Warning Text 38 6" xfId="33409"/>
    <cellStyle name="Warning Text 38 6 2" xfId="33410"/>
    <cellStyle name="Warning Text 38 6 2 2" xfId="33411"/>
    <cellStyle name="Warning Text 38 6 2 3" xfId="33412"/>
    <cellStyle name="Warning Text 38 6 3" xfId="33413"/>
    <cellStyle name="Warning Text 38 6 3 2" xfId="33414"/>
    <cellStyle name="Warning Text 38 6 3 3" xfId="33415"/>
    <cellStyle name="Warning Text 38 6 4" xfId="33416"/>
    <cellStyle name="Warning Text 38 6 5" xfId="33417"/>
    <cellStyle name="Warning Text 38 7" xfId="33418"/>
    <cellStyle name="Warning Text 38 7 2" xfId="33419"/>
    <cellStyle name="Warning Text 38 7 3" xfId="33420"/>
    <cellStyle name="Warning Text 38 8" xfId="33421"/>
    <cellStyle name="Warning Text 38 8 2" xfId="33422"/>
    <cellStyle name="Warning Text 38 8 3" xfId="33423"/>
    <cellStyle name="Warning Text 38 9" xfId="33424"/>
    <cellStyle name="Warning Text 38 9 2" xfId="33425"/>
    <cellStyle name="Warning Text 38 9 3" xfId="33426"/>
    <cellStyle name="Warning Text 39" xfId="33427"/>
    <cellStyle name="Warning Text 39 10" xfId="33428"/>
    <cellStyle name="Warning Text 39 11" xfId="33429"/>
    <cellStyle name="Warning Text 39 12" xfId="33430"/>
    <cellStyle name="Warning Text 39 13" xfId="33431"/>
    <cellStyle name="Warning Text 39 14" xfId="33432"/>
    <cellStyle name="Warning Text 39 15" xfId="33433"/>
    <cellStyle name="Warning Text 39 2" xfId="33434"/>
    <cellStyle name="Warning Text 39 2 2" xfId="33435"/>
    <cellStyle name="Warning Text 39 2 2 2" xfId="33436"/>
    <cellStyle name="Warning Text 39 2 2 3" xfId="33437"/>
    <cellStyle name="Warning Text 39 2 3" xfId="33438"/>
    <cellStyle name="Warning Text 39 2 3 2" xfId="33439"/>
    <cellStyle name="Warning Text 39 2 3 3" xfId="33440"/>
    <cellStyle name="Warning Text 39 2 4" xfId="33441"/>
    <cellStyle name="Warning Text 39 2 5" xfId="33442"/>
    <cellStyle name="Warning Text 39 2 6" xfId="33443"/>
    <cellStyle name="Warning Text 39 3" xfId="33444"/>
    <cellStyle name="Warning Text 39 3 2" xfId="33445"/>
    <cellStyle name="Warning Text 39 3 2 2" xfId="33446"/>
    <cellStyle name="Warning Text 39 3 2 3" xfId="33447"/>
    <cellStyle name="Warning Text 39 3 3" xfId="33448"/>
    <cellStyle name="Warning Text 39 3 3 2" xfId="33449"/>
    <cellStyle name="Warning Text 39 3 3 3" xfId="33450"/>
    <cellStyle name="Warning Text 39 3 4" xfId="33451"/>
    <cellStyle name="Warning Text 39 3 5" xfId="33452"/>
    <cellStyle name="Warning Text 39 4" xfId="33453"/>
    <cellStyle name="Warning Text 39 4 2" xfId="33454"/>
    <cellStyle name="Warning Text 39 4 2 2" xfId="33455"/>
    <cellStyle name="Warning Text 39 4 2 3" xfId="33456"/>
    <cellStyle name="Warning Text 39 4 3" xfId="33457"/>
    <cellStyle name="Warning Text 39 4 3 2" xfId="33458"/>
    <cellStyle name="Warning Text 39 4 3 3" xfId="33459"/>
    <cellStyle name="Warning Text 39 4 4" xfId="33460"/>
    <cellStyle name="Warning Text 39 4 5" xfId="33461"/>
    <cellStyle name="Warning Text 39 5" xfId="33462"/>
    <cellStyle name="Warning Text 39 5 2" xfId="33463"/>
    <cellStyle name="Warning Text 39 5 2 2" xfId="33464"/>
    <cellStyle name="Warning Text 39 5 2 3" xfId="33465"/>
    <cellStyle name="Warning Text 39 5 3" xfId="33466"/>
    <cellStyle name="Warning Text 39 5 3 2" xfId="33467"/>
    <cellStyle name="Warning Text 39 5 3 3" xfId="33468"/>
    <cellStyle name="Warning Text 39 5 4" xfId="33469"/>
    <cellStyle name="Warning Text 39 5 4 2" xfId="33470"/>
    <cellStyle name="Warning Text 39 5 4 3" xfId="33471"/>
    <cellStyle name="Warning Text 39 5 5" xfId="33472"/>
    <cellStyle name="Warning Text 39 5 6" xfId="33473"/>
    <cellStyle name="Warning Text 39 6" xfId="33474"/>
    <cellStyle name="Warning Text 39 6 2" xfId="33475"/>
    <cellStyle name="Warning Text 39 6 2 2" xfId="33476"/>
    <cellStyle name="Warning Text 39 6 2 3" xfId="33477"/>
    <cellStyle name="Warning Text 39 6 3" xfId="33478"/>
    <cellStyle name="Warning Text 39 6 3 2" xfId="33479"/>
    <cellStyle name="Warning Text 39 6 3 3" xfId="33480"/>
    <cellStyle name="Warning Text 39 6 4" xfId="33481"/>
    <cellStyle name="Warning Text 39 6 5" xfId="33482"/>
    <cellStyle name="Warning Text 39 7" xfId="33483"/>
    <cellStyle name="Warning Text 39 7 2" xfId="33484"/>
    <cellStyle name="Warning Text 39 7 3" xfId="33485"/>
    <cellStyle name="Warning Text 39 8" xfId="33486"/>
    <cellStyle name="Warning Text 39 8 2" xfId="33487"/>
    <cellStyle name="Warning Text 39 8 3" xfId="33488"/>
    <cellStyle name="Warning Text 39 9" xfId="33489"/>
    <cellStyle name="Warning Text 39 9 2" xfId="33490"/>
    <cellStyle name="Warning Text 39 9 3" xfId="33491"/>
    <cellStyle name="Warning Text 4" xfId="33492"/>
    <cellStyle name="Warning Text 4 10" xfId="33493"/>
    <cellStyle name="Warning Text 4 10 2" xfId="33494"/>
    <cellStyle name="Warning Text 4 10 3" xfId="33495"/>
    <cellStyle name="Warning Text 4 11" xfId="33496"/>
    <cellStyle name="Warning Text 4 12" xfId="33497"/>
    <cellStyle name="Warning Text 4 13" xfId="33498"/>
    <cellStyle name="Warning Text 4 14" xfId="33499"/>
    <cellStyle name="Warning Text 4 15" xfId="33500"/>
    <cellStyle name="Warning Text 4 16" xfId="33501"/>
    <cellStyle name="Warning Text 4 2" xfId="33502"/>
    <cellStyle name="Warning Text 4 2 10" xfId="33503"/>
    <cellStyle name="Warning Text 4 2 11" xfId="33504"/>
    <cellStyle name="Warning Text 4 2 2" xfId="33505"/>
    <cellStyle name="Warning Text 4 2 2 2" xfId="33506"/>
    <cellStyle name="Warning Text 4 2 2 2 2" xfId="33507"/>
    <cellStyle name="Warning Text 4 2 2 2 3" xfId="33508"/>
    <cellStyle name="Warning Text 4 2 2 3" xfId="33509"/>
    <cellStyle name="Warning Text 4 2 2 3 2" xfId="33510"/>
    <cellStyle name="Warning Text 4 2 2 3 3" xfId="33511"/>
    <cellStyle name="Warning Text 4 2 2 4" xfId="33512"/>
    <cellStyle name="Warning Text 4 2 2 5" xfId="33513"/>
    <cellStyle name="Warning Text 4 2 3" xfId="33514"/>
    <cellStyle name="Warning Text 4 2 3 2" xfId="33515"/>
    <cellStyle name="Warning Text 4 2 3 2 2" xfId="33516"/>
    <cellStyle name="Warning Text 4 2 3 2 3" xfId="33517"/>
    <cellStyle name="Warning Text 4 2 3 3" xfId="33518"/>
    <cellStyle name="Warning Text 4 2 3 3 2" xfId="33519"/>
    <cellStyle name="Warning Text 4 2 3 3 3" xfId="33520"/>
    <cellStyle name="Warning Text 4 2 3 4" xfId="33521"/>
    <cellStyle name="Warning Text 4 2 3 5" xfId="33522"/>
    <cellStyle name="Warning Text 4 2 4" xfId="33523"/>
    <cellStyle name="Warning Text 4 2 4 2" xfId="33524"/>
    <cellStyle name="Warning Text 4 2 4 2 2" xfId="33525"/>
    <cellStyle name="Warning Text 4 2 4 2 3" xfId="33526"/>
    <cellStyle name="Warning Text 4 2 4 3" xfId="33527"/>
    <cellStyle name="Warning Text 4 2 4 3 2" xfId="33528"/>
    <cellStyle name="Warning Text 4 2 4 3 3" xfId="33529"/>
    <cellStyle name="Warning Text 4 2 4 4" xfId="33530"/>
    <cellStyle name="Warning Text 4 2 4 4 2" xfId="33531"/>
    <cellStyle name="Warning Text 4 2 4 4 3" xfId="33532"/>
    <cellStyle name="Warning Text 4 2 4 5" xfId="33533"/>
    <cellStyle name="Warning Text 4 2 4 6" xfId="33534"/>
    <cellStyle name="Warning Text 4 2 5" xfId="33535"/>
    <cellStyle name="Warning Text 4 2 5 2" xfId="33536"/>
    <cellStyle name="Warning Text 4 2 5 2 2" xfId="33537"/>
    <cellStyle name="Warning Text 4 2 5 2 3" xfId="33538"/>
    <cellStyle name="Warning Text 4 2 5 3" xfId="33539"/>
    <cellStyle name="Warning Text 4 2 5 3 2" xfId="33540"/>
    <cellStyle name="Warning Text 4 2 5 3 3" xfId="33541"/>
    <cellStyle name="Warning Text 4 2 5 4" xfId="33542"/>
    <cellStyle name="Warning Text 4 2 5 5" xfId="33543"/>
    <cellStyle name="Warning Text 4 2 6" xfId="33544"/>
    <cellStyle name="Warning Text 4 2 6 2" xfId="33545"/>
    <cellStyle name="Warning Text 4 2 6 3" xfId="33546"/>
    <cellStyle name="Warning Text 4 2 7" xfId="33547"/>
    <cellStyle name="Warning Text 4 2 7 2" xfId="33548"/>
    <cellStyle name="Warning Text 4 2 7 3" xfId="33549"/>
    <cellStyle name="Warning Text 4 2 8" xfId="33550"/>
    <cellStyle name="Warning Text 4 2 8 2" xfId="33551"/>
    <cellStyle name="Warning Text 4 2 8 3" xfId="33552"/>
    <cellStyle name="Warning Text 4 2 9" xfId="33553"/>
    <cellStyle name="Warning Text 4 3" xfId="33554"/>
    <cellStyle name="Warning Text 4 3 2" xfId="33555"/>
    <cellStyle name="Warning Text 4 3 2 2" xfId="33556"/>
    <cellStyle name="Warning Text 4 3 2 3" xfId="33557"/>
    <cellStyle name="Warning Text 4 3 3" xfId="33558"/>
    <cellStyle name="Warning Text 4 3 3 2" xfId="33559"/>
    <cellStyle name="Warning Text 4 3 3 3" xfId="33560"/>
    <cellStyle name="Warning Text 4 3 4" xfId="33561"/>
    <cellStyle name="Warning Text 4 3 5" xfId="33562"/>
    <cellStyle name="Warning Text 4 3 6" xfId="33563"/>
    <cellStyle name="Warning Text 4 4" xfId="33564"/>
    <cellStyle name="Warning Text 4 4 2" xfId="33565"/>
    <cellStyle name="Warning Text 4 4 2 2" xfId="33566"/>
    <cellStyle name="Warning Text 4 4 2 3" xfId="33567"/>
    <cellStyle name="Warning Text 4 4 3" xfId="33568"/>
    <cellStyle name="Warning Text 4 4 3 2" xfId="33569"/>
    <cellStyle name="Warning Text 4 4 3 3" xfId="33570"/>
    <cellStyle name="Warning Text 4 4 4" xfId="33571"/>
    <cellStyle name="Warning Text 4 4 5" xfId="33572"/>
    <cellStyle name="Warning Text 4 5" xfId="33573"/>
    <cellStyle name="Warning Text 4 5 2" xfId="33574"/>
    <cellStyle name="Warning Text 4 5 2 2" xfId="33575"/>
    <cellStyle name="Warning Text 4 5 2 3" xfId="33576"/>
    <cellStyle name="Warning Text 4 5 3" xfId="33577"/>
    <cellStyle name="Warning Text 4 5 3 2" xfId="33578"/>
    <cellStyle name="Warning Text 4 5 3 3" xfId="33579"/>
    <cellStyle name="Warning Text 4 5 4" xfId="33580"/>
    <cellStyle name="Warning Text 4 5 5" xfId="33581"/>
    <cellStyle name="Warning Text 4 6" xfId="33582"/>
    <cellStyle name="Warning Text 4 6 2" xfId="33583"/>
    <cellStyle name="Warning Text 4 6 2 2" xfId="33584"/>
    <cellStyle name="Warning Text 4 6 2 3" xfId="33585"/>
    <cellStyle name="Warning Text 4 6 3" xfId="33586"/>
    <cellStyle name="Warning Text 4 6 3 2" xfId="33587"/>
    <cellStyle name="Warning Text 4 6 3 3" xfId="33588"/>
    <cellStyle name="Warning Text 4 6 4" xfId="33589"/>
    <cellStyle name="Warning Text 4 6 4 2" xfId="33590"/>
    <cellStyle name="Warning Text 4 6 4 3" xfId="33591"/>
    <cellStyle name="Warning Text 4 6 5" xfId="33592"/>
    <cellStyle name="Warning Text 4 6 6" xfId="33593"/>
    <cellStyle name="Warning Text 4 7" xfId="33594"/>
    <cellStyle name="Warning Text 4 7 2" xfId="33595"/>
    <cellStyle name="Warning Text 4 7 2 2" xfId="33596"/>
    <cellStyle name="Warning Text 4 7 2 3" xfId="33597"/>
    <cellStyle name="Warning Text 4 7 3" xfId="33598"/>
    <cellStyle name="Warning Text 4 7 3 2" xfId="33599"/>
    <cellStyle name="Warning Text 4 7 3 3" xfId="33600"/>
    <cellStyle name="Warning Text 4 7 4" xfId="33601"/>
    <cellStyle name="Warning Text 4 7 5" xfId="33602"/>
    <cellStyle name="Warning Text 4 8" xfId="33603"/>
    <cellStyle name="Warning Text 4 8 2" xfId="33604"/>
    <cellStyle name="Warning Text 4 8 3" xfId="33605"/>
    <cellStyle name="Warning Text 4 9" xfId="33606"/>
    <cellStyle name="Warning Text 4 9 2" xfId="33607"/>
    <cellStyle name="Warning Text 4 9 3" xfId="33608"/>
    <cellStyle name="Warning Text 40" xfId="33609"/>
    <cellStyle name="Warning Text 40 10" xfId="33610"/>
    <cellStyle name="Warning Text 40 11" xfId="33611"/>
    <cellStyle name="Warning Text 40 12" xfId="33612"/>
    <cellStyle name="Warning Text 40 13" xfId="33613"/>
    <cellStyle name="Warning Text 40 14" xfId="33614"/>
    <cellStyle name="Warning Text 40 15" xfId="33615"/>
    <cellStyle name="Warning Text 40 2" xfId="33616"/>
    <cellStyle name="Warning Text 40 2 2" xfId="33617"/>
    <cellStyle name="Warning Text 40 2 2 2" xfId="33618"/>
    <cellStyle name="Warning Text 40 2 2 3" xfId="33619"/>
    <cellStyle name="Warning Text 40 2 3" xfId="33620"/>
    <cellStyle name="Warning Text 40 2 3 2" xfId="33621"/>
    <cellStyle name="Warning Text 40 2 3 3" xfId="33622"/>
    <cellStyle name="Warning Text 40 2 4" xfId="33623"/>
    <cellStyle name="Warning Text 40 2 5" xfId="33624"/>
    <cellStyle name="Warning Text 40 2 6" xfId="33625"/>
    <cellStyle name="Warning Text 40 3" xfId="33626"/>
    <cellStyle name="Warning Text 40 3 2" xfId="33627"/>
    <cellStyle name="Warning Text 40 3 2 2" xfId="33628"/>
    <cellStyle name="Warning Text 40 3 2 3" xfId="33629"/>
    <cellStyle name="Warning Text 40 3 3" xfId="33630"/>
    <cellStyle name="Warning Text 40 3 3 2" xfId="33631"/>
    <cellStyle name="Warning Text 40 3 3 3" xfId="33632"/>
    <cellStyle name="Warning Text 40 3 4" xfId="33633"/>
    <cellStyle name="Warning Text 40 3 5" xfId="33634"/>
    <cellStyle name="Warning Text 40 4" xfId="33635"/>
    <cellStyle name="Warning Text 40 4 2" xfId="33636"/>
    <cellStyle name="Warning Text 40 4 2 2" xfId="33637"/>
    <cellStyle name="Warning Text 40 4 2 3" xfId="33638"/>
    <cellStyle name="Warning Text 40 4 3" xfId="33639"/>
    <cellStyle name="Warning Text 40 4 3 2" xfId="33640"/>
    <cellStyle name="Warning Text 40 4 3 3" xfId="33641"/>
    <cellStyle name="Warning Text 40 4 4" xfId="33642"/>
    <cellStyle name="Warning Text 40 4 5" xfId="33643"/>
    <cellStyle name="Warning Text 40 5" xfId="33644"/>
    <cellStyle name="Warning Text 40 5 2" xfId="33645"/>
    <cellStyle name="Warning Text 40 5 2 2" xfId="33646"/>
    <cellStyle name="Warning Text 40 5 2 3" xfId="33647"/>
    <cellStyle name="Warning Text 40 5 3" xfId="33648"/>
    <cellStyle name="Warning Text 40 5 3 2" xfId="33649"/>
    <cellStyle name="Warning Text 40 5 3 3" xfId="33650"/>
    <cellStyle name="Warning Text 40 5 4" xfId="33651"/>
    <cellStyle name="Warning Text 40 5 4 2" xfId="33652"/>
    <cellStyle name="Warning Text 40 5 4 3" xfId="33653"/>
    <cellStyle name="Warning Text 40 5 5" xfId="33654"/>
    <cellStyle name="Warning Text 40 5 6" xfId="33655"/>
    <cellStyle name="Warning Text 40 6" xfId="33656"/>
    <cellStyle name="Warning Text 40 6 2" xfId="33657"/>
    <cellStyle name="Warning Text 40 6 2 2" xfId="33658"/>
    <cellStyle name="Warning Text 40 6 2 3" xfId="33659"/>
    <cellStyle name="Warning Text 40 6 3" xfId="33660"/>
    <cellStyle name="Warning Text 40 6 3 2" xfId="33661"/>
    <cellStyle name="Warning Text 40 6 3 3" xfId="33662"/>
    <cellStyle name="Warning Text 40 6 4" xfId="33663"/>
    <cellStyle name="Warning Text 40 6 5" xfId="33664"/>
    <cellStyle name="Warning Text 40 7" xfId="33665"/>
    <cellStyle name="Warning Text 40 7 2" xfId="33666"/>
    <cellStyle name="Warning Text 40 7 3" xfId="33667"/>
    <cellStyle name="Warning Text 40 8" xfId="33668"/>
    <cellStyle name="Warning Text 40 8 2" xfId="33669"/>
    <cellStyle name="Warning Text 40 8 3" xfId="33670"/>
    <cellStyle name="Warning Text 40 9" xfId="33671"/>
    <cellStyle name="Warning Text 40 9 2" xfId="33672"/>
    <cellStyle name="Warning Text 40 9 3" xfId="33673"/>
    <cellStyle name="Warning Text 41" xfId="33674"/>
    <cellStyle name="Warning Text 41 10" xfId="33675"/>
    <cellStyle name="Warning Text 41 11" xfId="33676"/>
    <cellStyle name="Warning Text 41 12" xfId="33677"/>
    <cellStyle name="Warning Text 41 13" xfId="33678"/>
    <cellStyle name="Warning Text 41 14" xfId="33679"/>
    <cellStyle name="Warning Text 41 15" xfId="33680"/>
    <cellStyle name="Warning Text 41 2" xfId="33681"/>
    <cellStyle name="Warning Text 41 2 2" xfId="33682"/>
    <cellStyle name="Warning Text 41 2 2 2" xfId="33683"/>
    <cellStyle name="Warning Text 41 2 2 3" xfId="33684"/>
    <cellStyle name="Warning Text 41 2 3" xfId="33685"/>
    <cellStyle name="Warning Text 41 2 3 2" xfId="33686"/>
    <cellStyle name="Warning Text 41 2 3 3" xfId="33687"/>
    <cellStyle name="Warning Text 41 2 4" xfId="33688"/>
    <cellStyle name="Warning Text 41 2 5" xfId="33689"/>
    <cellStyle name="Warning Text 41 2 6" xfId="33690"/>
    <cellStyle name="Warning Text 41 3" xfId="33691"/>
    <cellStyle name="Warning Text 41 3 2" xfId="33692"/>
    <cellStyle name="Warning Text 41 3 2 2" xfId="33693"/>
    <cellStyle name="Warning Text 41 3 2 3" xfId="33694"/>
    <cellStyle name="Warning Text 41 3 3" xfId="33695"/>
    <cellStyle name="Warning Text 41 3 3 2" xfId="33696"/>
    <cellStyle name="Warning Text 41 3 3 3" xfId="33697"/>
    <cellStyle name="Warning Text 41 3 4" xfId="33698"/>
    <cellStyle name="Warning Text 41 3 5" xfId="33699"/>
    <cellStyle name="Warning Text 41 4" xfId="33700"/>
    <cellStyle name="Warning Text 41 4 2" xfId="33701"/>
    <cellStyle name="Warning Text 41 4 2 2" xfId="33702"/>
    <cellStyle name="Warning Text 41 4 2 3" xfId="33703"/>
    <cellStyle name="Warning Text 41 4 3" xfId="33704"/>
    <cellStyle name="Warning Text 41 4 3 2" xfId="33705"/>
    <cellStyle name="Warning Text 41 4 3 3" xfId="33706"/>
    <cellStyle name="Warning Text 41 4 4" xfId="33707"/>
    <cellStyle name="Warning Text 41 4 5" xfId="33708"/>
    <cellStyle name="Warning Text 41 5" xfId="33709"/>
    <cellStyle name="Warning Text 41 5 2" xfId="33710"/>
    <cellStyle name="Warning Text 41 5 2 2" xfId="33711"/>
    <cellStyle name="Warning Text 41 5 2 3" xfId="33712"/>
    <cellStyle name="Warning Text 41 5 3" xfId="33713"/>
    <cellStyle name="Warning Text 41 5 3 2" xfId="33714"/>
    <cellStyle name="Warning Text 41 5 3 3" xfId="33715"/>
    <cellStyle name="Warning Text 41 5 4" xfId="33716"/>
    <cellStyle name="Warning Text 41 5 4 2" xfId="33717"/>
    <cellStyle name="Warning Text 41 5 4 3" xfId="33718"/>
    <cellStyle name="Warning Text 41 5 5" xfId="33719"/>
    <cellStyle name="Warning Text 41 5 6" xfId="33720"/>
    <cellStyle name="Warning Text 41 6" xfId="33721"/>
    <cellStyle name="Warning Text 41 6 2" xfId="33722"/>
    <cellStyle name="Warning Text 41 6 2 2" xfId="33723"/>
    <cellStyle name="Warning Text 41 6 2 3" xfId="33724"/>
    <cellStyle name="Warning Text 41 6 3" xfId="33725"/>
    <cellStyle name="Warning Text 41 6 3 2" xfId="33726"/>
    <cellStyle name="Warning Text 41 6 3 3" xfId="33727"/>
    <cellStyle name="Warning Text 41 6 4" xfId="33728"/>
    <cellStyle name="Warning Text 41 6 5" xfId="33729"/>
    <cellStyle name="Warning Text 41 7" xfId="33730"/>
    <cellStyle name="Warning Text 41 7 2" xfId="33731"/>
    <cellStyle name="Warning Text 41 7 3" xfId="33732"/>
    <cellStyle name="Warning Text 41 8" xfId="33733"/>
    <cellStyle name="Warning Text 41 8 2" xfId="33734"/>
    <cellStyle name="Warning Text 41 8 3" xfId="33735"/>
    <cellStyle name="Warning Text 41 9" xfId="33736"/>
    <cellStyle name="Warning Text 41 9 2" xfId="33737"/>
    <cellStyle name="Warning Text 41 9 3" xfId="33738"/>
    <cellStyle name="Warning Text 42" xfId="33739"/>
    <cellStyle name="Warning Text 43" xfId="33740"/>
    <cellStyle name="Warning Text 44" xfId="33741"/>
    <cellStyle name="Warning Text 45" xfId="33742"/>
    <cellStyle name="Warning Text 46" xfId="33743"/>
    <cellStyle name="Warning Text 5" xfId="33744"/>
    <cellStyle name="Warning Text 5 10" xfId="33745"/>
    <cellStyle name="Warning Text 5 10 2" xfId="33746"/>
    <cellStyle name="Warning Text 5 10 3" xfId="33747"/>
    <cellStyle name="Warning Text 5 11" xfId="33748"/>
    <cellStyle name="Warning Text 5 12" xfId="33749"/>
    <cellStyle name="Warning Text 5 13" xfId="33750"/>
    <cellStyle name="Warning Text 5 14" xfId="33751"/>
    <cellStyle name="Warning Text 5 15" xfId="33752"/>
    <cellStyle name="Warning Text 5 16" xfId="33753"/>
    <cellStyle name="Warning Text 5 2" xfId="33754"/>
    <cellStyle name="Warning Text 5 2 10" xfId="33755"/>
    <cellStyle name="Warning Text 5 2 11" xfId="33756"/>
    <cellStyle name="Warning Text 5 2 2" xfId="33757"/>
    <cellStyle name="Warning Text 5 2 2 2" xfId="33758"/>
    <cellStyle name="Warning Text 5 2 2 2 2" xfId="33759"/>
    <cellStyle name="Warning Text 5 2 2 2 3" xfId="33760"/>
    <cellStyle name="Warning Text 5 2 2 3" xfId="33761"/>
    <cellStyle name="Warning Text 5 2 2 3 2" xfId="33762"/>
    <cellStyle name="Warning Text 5 2 2 3 3" xfId="33763"/>
    <cellStyle name="Warning Text 5 2 2 4" xfId="33764"/>
    <cellStyle name="Warning Text 5 2 2 5" xfId="33765"/>
    <cellStyle name="Warning Text 5 2 3" xfId="33766"/>
    <cellStyle name="Warning Text 5 2 3 2" xfId="33767"/>
    <cellStyle name="Warning Text 5 2 3 2 2" xfId="33768"/>
    <cellStyle name="Warning Text 5 2 3 2 3" xfId="33769"/>
    <cellStyle name="Warning Text 5 2 3 3" xfId="33770"/>
    <cellStyle name="Warning Text 5 2 3 3 2" xfId="33771"/>
    <cellStyle name="Warning Text 5 2 3 3 3" xfId="33772"/>
    <cellStyle name="Warning Text 5 2 3 4" xfId="33773"/>
    <cellStyle name="Warning Text 5 2 3 5" xfId="33774"/>
    <cellStyle name="Warning Text 5 2 4" xfId="33775"/>
    <cellStyle name="Warning Text 5 2 4 2" xfId="33776"/>
    <cellStyle name="Warning Text 5 2 4 2 2" xfId="33777"/>
    <cellStyle name="Warning Text 5 2 4 2 3" xfId="33778"/>
    <cellStyle name="Warning Text 5 2 4 3" xfId="33779"/>
    <cellStyle name="Warning Text 5 2 4 3 2" xfId="33780"/>
    <cellStyle name="Warning Text 5 2 4 3 3" xfId="33781"/>
    <cellStyle name="Warning Text 5 2 4 4" xfId="33782"/>
    <cellStyle name="Warning Text 5 2 4 4 2" xfId="33783"/>
    <cellStyle name="Warning Text 5 2 4 4 3" xfId="33784"/>
    <cellStyle name="Warning Text 5 2 4 5" xfId="33785"/>
    <cellStyle name="Warning Text 5 2 4 6" xfId="33786"/>
    <cellStyle name="Warning Text 5 2 5" xfId="33787"/>
    <cellStyle name="Warning Text 5 2 5 2" xfId="33788"/>
    <cellStyle name="Warning Text 5 2 5 2 2" xfId="33789"/>
    <cellStyle name="Warning Text 5 2 5 2 3" xfId="33790"/>
    <cellStyle name="Warning Text 5 2 5 3" xfId="33791"/>
    <cellStyle name="Warning Text 5 2 5 3 2" xfId="33792"/>
    <cellStyle name="Warning Text 5 2 5 3 3" xfId="33793"/>
    <cellStyle name="Warning Text 5 2 5 4" xfId="33794"/>
    <cellStyle name="Warning Text 5 2 5 5" xfId="33795"/>
    <cellStyle name="Warning Text 5 2 6" xfId="33796"/>
    <cellStyle name="Warning Text 5 2 6 2" xfId="33797"/>
    <cellStyle name="Warning Text 5 2 6 3" xfId="33798"/>
    <cellStyle name="Warning Text 5 2 7" xfId="33799"/>
    <cellStyle name="Warning Text 5 2 7 2" xfId="33800"/>
    <cellStyle name="Warning Text 5 2 7 3" xfId="33801"/>
    <cellStyle name="Warning Text 5 2 8" xfId="33802"/>
    <cellStyle name="Warning Text 5 2 8 2" xfId="33803"/>
    <cellStyle name="Warning Text 5 2 8 3" xfId="33804"/>
    <cellStyle name="Warning Text 5 2 9" xfId="33805"/>
    <cellStyle name="Warning Text 5 3" xfId="33806"/>
    <cellStyle name="Warning Text 5 3 2" xfId="33807"/>
    <cellStyle name="Warning Text 5 3 2 2" xfId="33808"/>
    <cellStyle name="Warning Text 5 3 2 3" xfId="33809"/>
    <cellStyle name="Warning Text 5 3 3" xfId="33810"/>
    <cellStyle name="Warning Text 5 3 3 2" xfId="33811"/>
    <cellStyle name="Warning Text 5 3 3 3" xfId="33812"/>
    <cellStyle name="Warning Text 5 3 4" xfId="33813"/>
    <cellStyle name="Warning Text 5 3 5" xfId="33814"/>
    <cellStyle name="Warning Text 5 3 6" xfId="33815"/>
    <cellStyle name="Warning Text 5 4" xfId="33816"/>
    <cellStyle name="Warning Text 5 4 2" xfId="33817"/>
    <cellStyle name="Warning Text 5 4 2 2" xfId="33818"/>
    <cellStyle name="Warning Text 5 4 2 3" xfId="33819"/>
    <cellStyle name="Warning Text 5 4 3" xfId="33820"/>
    <cellStyle name="Warning Text 5 4 3 2" xfId="33821"/>
    <cellStyle name="Warning Text 5 4 3 3" xfId="33822"/>
    <cellStyle name="Warning Text 5 4 4" xfId="33823"/>
    <cellStyle name="Warning Text 5 4 5" xfId="33824"/>
    <cellStyle name="Warning Text 5 5" xfId="33825"/>
    <cellStyle name="Warning Text 5 5 2" xfId="33826"/>
    <cellStyle name="Warning Text 5 5 2 2" xfId="33827"/>
    <cellStyle name="Warning Text 5 5 2 3" xfId="33828"/>
    <cellStyle name="Warning Text 5 5 3" xfId="33829"/>
    <cellStyle name="Warning Text 5 5 3 2" xfId="33830"/>
    <cellStyle name="Warning Text 5 5 3 3" xfId="33831"/>
    <cellStyle name="Warning Text 5 5 4" xfId="33832"/>
    <cellStyle name="Warning Text 5 5 5" xfId="33833"/>
    <cellStyle name="Warning Text 5 6" xfId="33834"/>
    <cellStyle name="Warning Text 5 6 2" xfId="33835"/>
    <cellStyle name="Warning Text 5 6 2 2" xfId="33836"/>
    <cellStyle name="Warning Text 5 6 2 3" xfId="33837"/>
    <cellStyle name="Warning Text 5 6 3" xfId="33838"/>
    <cellStyle name="Warning Text 5 6 3 2" xfId="33839"/>
    <cellStyle name="Warning Text 5 6 3 3" xfId="33840"/>
    <cellStyle name="Warning Text 5 6 4" xfId="33841"/>
    <cellStyle name="Warning Text 5 6 4 2" xfId="33842"/>
    <cellStyle name="Warning Text 5 6 4 3" xfId="33843"/>
    <cellStyle name="Warning Text 5 6 5" xfId="33844"/>
    <cellStyle name="Warning Text 5 6 6" xfId="33845"/>
    <cellStyle name="Warning Text 5 7" xfId="33846"/>
    <cellStyle name="Warning Text 5 7 2" xfId="33847"/>
    <cellStyle name="Warning Text 5 7 2 2" xfId="33848"/>
    <cellStyle name="Warning Text 5 7 2 3" xfId="33849"/>
    <cellStyle name="Warning Text 5 7 3" xfId="33850"/>
    <cellStyle name="Warning Text 5 7 3 2" xfId="33851"/>
    <cellStyle name="Warning Text 5 7 3 3" xfId="33852"/>
    <cellStyle name="Warning Text 5 7 4" xfId="33853"/>
    <cellStyle name="Warning Text 5 7 5" xfId="33854"/>
    <cellStyle name="Warning Text 5 8" xfId="33855"/>
    <cellStyle name="Warning Text 5 8 2" xfId="33856"/>
    <cellStyle name="Warning Text 5 8 3" xfId="33857"/>
    <cellStyle name="Warning Text 5 9" xfId="33858"/>
    <cellStyle name="Warning Text 5 9 2" xfId="33859"/>
    <cellStyle name="Warning Text 5 9 3" xfId="33860"/>
    <cellStyle name="Warning Text 6" xfId="33861"/>
    <cellStyle name="Warning Text 6 10" xfId="33862"/>
    <cellStyle name="Warning Text 6 10 2" xfId="33863"/>
    <cellStyle name="Warning Text 6 10 3" xfId="33864"/>
    <cellStyle name="Warning Text 6 11" xfId="33865"/>
    <cellStyle name="Warning Text 6 12" xfId="33866"/>
    <cellStyle name="Warning Text 6 13" xfId="33867"/>
    <cellStyle name="Warning Text 6 14" xfId="33868"/>
    <cellStyle name="Warning Text 6 15" xfId="33869"/>
    <cellStyle name="Warning Text 6 16" xfId="33870"/>
    <cellStyle name="Warning Text 6 2" xfId="33871"/>
    <cellStyle name="Warning Text 6 2 10" xfId="33872"/>
    <cellStyle name="Warning Text 6 2 11" xfId="33873"/>
    <cellStyle name="Warning Text 6 2 2" xfId="33874"/>
    <cellStyle name="Warning Text 6 2 2 2" xfId="33875"/>
    <cellStyle name="Warning Text 6 2 2 2 2" xfId="33876"/>
    <cellStyle name="Warning Text 6 2 2 2 3" xfId="33877"/>
    <cellStyle name="Warning Text 6 2 2 3" xfId="33878"/>
    <cellStyle name="Warning Text 6 2 2 3 2" xfId="33879"/>
    <cellStyle name="Warning Text 6 2 2 3 3" xfId="33880"/>
    <cellStyle name="Warning Text 6 2 2 4" xfId="33881"/>
    <cellStyle name="Warning Text 6 2 2 5" xfId="33882"/>
    <cellStyle name="Warning Text 6 2 3" xfId="33883"/>
    <cellStyle name="Warning Text 6 2 3 2" xfId="33884"/>
    <cellStyle name="Warning Text 6 2 3 2 2" xfId="33885"/>
    <cellStyle name="Warning Text 6 2 3 2 3" xfId="33886"/>
    <cellStyle name="Warning Text 6 2 3 3" xfId="33887"/>
    <cellStyle name="Warning Text 6 2 3 3 2" xfId="33888"/>
    <cellStyle name="Warning Text 6 2 3 3 3" xfId="33889"/>
    <cellStyle name="Warning Text 6 2 3 4" xfId="33890"/>
    <cellStyle name="Warning Text 6 2 3 5" xfId="33891"/>
    <cellStyle name="Warning Text 6 2 4" xfId="33892"/>
    <cellStyle name="Warning Text 6 2 4 2" xfId="33893"/>
    <cellStyle name="Warning Text 6 2 4 2 2" xfId="33894"/>
    <cellStyle name="Warning Text 6 2 4 2 3" xfId="33895"/>
    <cellStyle name="Warning Text 6 2 4 3" xfId="33896"/>
    <cellStyle name="Warning Text 6 2 4 3 2" xfId="33897"/>
    <cellStyle name="Warning Text 6 2 4 3 3" xfId="33898"/>
    <cellStyle name="Warning Text 6 2 4 4" xfId="33899"/>
    <cellStyle name="Warning Text 6 2 4 4 2" xfId="33900"/>
    <cellStyle name="Warning Text 6 2 4 4 3" xfId="33901"/>
    <cellStyle name="Warning Text 6 2 4 5" xfId="33902"/>
    <cellStyle name="Warning Text 6 2 4 6" xfId="33903"/>
    <cellStyle name="Warning Text 6 2 5" xfId="33904"/>
    <cellStyle name="Warning Text 6 2 5 2" xfId="33905"/>
    <cellStyle name="Warning Text 6 2 5 2 2" xfId="33906"/>
    <cellStyle name="Warning Text 6 2 5 2 3" xfId="33907"/>
    <cellStyle name="Warning Text 6 2 5 3" xfId="33908"/>
    <cellStyle name="Warning Text 6 2 5 3 2" xfId="33909"/>
    <cellStyle name="Warning Text 6 2 5 3 3" xfId="33910"/>
    <cellStyle name="Warning Text 6 2 5 4" xfId="33911"/>
    <cellStyle name="Warning Text 6 2 5 5" xfId="33912"/>
    <cellStyle name="Warning Text 6 2 6" xfId="33913"/>
    <cellStyle name="Warning Text 6 2 6 2" xfId="33914"/>
    <cellStyle name="Warning Text 6 2 6 3" xfId="33915"/>
    <cellStyle name="Warning Text 6 2 7" xfId="33916"/>
    <cellStyle name="Warning Text 6 2 7 2" xfId="33917"/>
    <cellStyle name="Warning Text 6 2 7 3" xfId="33918"/>
    <cellStyle name="Warning Text 6 2 8" xfId="33919"/>
    <cellStyle name="Warning Text 6 2 8 2" xfId="33920"/>
    <cellStyle name="Warning Text 6 2 8 3" xfId="33921"/>
    <cellStyle name="Warning Text 6 2 9" xfId="33922"/>
    <cellStyle name="Warning Text 6 3" xfId="33923"/>
    <cellStyle name="Warning Text 6 3 2" xfId="33924"/>
    <cellStyle name="Warning Text 6 3 2 2" xfId="33925"/>
    <cellStyle name="Warning Text 6 3 2 3" xfId="33926"/>
    <cellStyle name="Warning Text 6 3 3" xfId="33927"/>
    <cellStyle name="Warning Text 6 3 3 2" xfId="33928"/>
    <cellStyle name="Warning Text 6 3 3 3" xfId="33929"/>
    <cellStyle name="Warning Text 6 3 4" xfId="33930"/>
    <cellStyle name="Warning Text 6 3 5" xfId="33931"/>
    <cellStyle name="Warning Text 6 3 6" xfId="33932"/>
    <cellStyle name="Warning Text 6 4" xfId="33933"/>
    <cellStyle name="Warning Text 6 4 2" xfId="33934"/>
    <cellStyle name="Warning Text 6 4 2 2" xfId="33935"/>
    <cellStyle name="Warning Text 6 4 2 3" xfId="33936"/>
    <cellStyle name="Warning Text 6 4 3" xfId="33937"/>
    <cellStyle name="Warning Text 6 4 3 2" xfId="33938"/>
    <cellStyle name="Warning Text 6 4 3 3" xfId="33939"/>
    <cellStyle name="Warning Text 6 4 4" xfId="33940"/>
    <cellStyle name="Warning Text 6 4 5" xfId="33941"/>
    <cellStyle name="Warning Text 6 5" xfId="33942"/>
    <cellStyle name="Warning Text 6 5 2" xfId="33943"/>
    <cellStyle name="Warning Text 6 5 2 2" xfId="33944"/>
    <cellStyle name="Warning Text 6 5 2 3" xfId="33945"/>
    <cellStyle name="Warning Text 6 5 3" xfId="33946"/>
    <cellStyle name="Warning Text 6 5 3 2" xfId="33947"/>
    <cellStyle name="Warning Text 6 5 3 3" xfId="33948"/>
    <cellStyle name="Warning Text 6 5 4" xfId="33949"/>
    <cellStyle name="Warning Text 6 5 5" xfId="33950"/>
    <cellStyle name="Warning Text 6 6" xfId="33951"/>
    <cellStyle name="Warning Text 6 6 2" xfId="33952"/>
    <cellStyle name="Warning Text 6 6 2 2" xfId="33953"/>
    <cellStyle name="Warning Text 6 6 2 3" xfId="33954"/>
    <cellStyle name="Warning Text 6 6 3" xfId="33955"/>
    <cellStyle name="Warning Text 6 6 3 2" xfId="33956"/>
    <cellStyle name="Warning Text 6 6 3 3" xfId="33957"/>
    <cellStyle name="Warning Text 6 6 4" xfId="33958"/>
    <cellStyle name="Warning Text 6 6 4 2" xfId="33959"/>
    <cellStyle name="Warning Text 6 6 4 3" xfId="33960"/>
    <cellStyle name="Warning Text 6 6 5" xfId="33961"/>
    <cellStyle name="Warning Text 6 6 6" xfId="33962"/>
    <cellStyle name="Warning Text 6 7" xfId="33963"/>
    <cellStyle name="Warning Text 6 7 2" xfId="33964"/>
    <cellStyle name="Warning Text 6 7 2 2" xfId="33965"/>
    <cellStyle name="Warning Text 6 7 2 3" xfId="33966"/>
    <cellStyle name="Warning Text 6 7 3" xfId="33967"/>
    <cellStyle name="Warning Text 6 7 3 2" xfId="33968"/>
    <cellStyle name="Warning Text 6 7 3 3" xfId="33969"/>
    <cellStyle name="Warning Text 6 7 4" xfId="33970"/>
    <cellStyle name="Warning Text 6 7 5" xfId="33971"/>
    <cellStyle name="Warning Text 6 8" xfId="33972"/>
    <cellStyle name="Warning Text 6 8 2" xfId="33973"/>
    <cellStyle name="Warning Text 6 8 3" xfId="33974"/>
    <cellStyle name="Warning Text 6 9" xfId="33975"/>
    <cellStyle name="Warning Text 6 9 2" xfId="33976"/>
    <cellStyle name="Warning Text 6 9 3" xfId="33977"/>
    <cellStyle name="Warning Text 7" xfId="33978"/>
    <cellStyle name="Warning Text 7 10" xfId="33979"/>
    <cellStyle name="Warning Text 7 11" xfId="33980"/>
    <cellStyle name="Warning Text 7 12" xfId="33981"/>
    <cellStyle name="Warning Text 7 13" xfId="33982"/>
    <cellStyle name="Warning Text 7 14" xfId="33983"/>
    <cellStyle name="Warning Text 7 15" xfId="33984"/>
    <cellStyle name="Warning Text 7 2" xfId="33985"/>
    <cellStyle name="Warning Text 7 2 2" xfId="33986"/>
    <cellStyle name="Warning Text 7 2 2 2" xfId="33987"/>
    <cellStyle name="Warning Text 7 2 2 3" xfId="33988"/>
    <cellStyle name="Warning Text 7 2 3" xfId="33989"/>
    <cellStyle name="Warning Text 7 2 3 2" xfId="33990"/>
    <cellStyle name="Warning Text 7 2 3 3" xfId="33991"/>
    <cellStyle name="Warning Text 7 2 4" xfId="33992"/>
    <cellStyle name="Warning Text 7 2 5" xfId="33993"/>
    <cellStyle name="Warning Text 7 2 6" xfId="33994"/>
    <cellStyle name="Warning Text 7 3" xfId="33995"/>
    <cellStyle name="Warning Text 7 3 2" xfId="33996"/>
    <cellStyle name="Warning Text 7 3 2 2" xfId="33997"/>
    <cellStyle name="Warning Text 7 3 2 3" xfId="33998"/>
    <cellStyle name="Warning Text 7 3 3" xfId="33999"/>
    <cellStyle name="Warning Text 7 3 3 2" xfId="34000"/>
    <cellStyle name="Warning Text 7 3 3 3" xfId="34001"/>
    <cellStyle name="Warning Text 7 3 4" xfId="34002"/>
    <cellStyle name="Warning Text 7 3 5" xfId="34003"/>
    <cellStyle name="Warning Text 7 4" xfId="34004"/>
    <cellStyle name="Warning Text 7 4 2" xfId="34005"/>
    <cellStyle name="Warning Text 7 4 2 2" xfId="34006"/>
    <cellStyle name="Warning Text 7 4 2 3" xfId="34007"/>
    <cellStyle name="Warning Text 7 4 3" xfId="34008"/>
    <cellStyle name="Warning Text 7 4 3 2" xfId="34009"/>
    <cellStyle name="Warning Text 7 4 3 3" xfId="34010"/>
    <cellStyle name="Warning Text 7 4 4" xfId="34011"/>
    <cellStyle name="Warning Text 7 4 5" xfId="34012"/>
    <cellStyle name="Warning Text 7 5" xfId="34013"/>
    <cellStyle name="Warning Text 7 5 2" xfId="34014"/>
    <cellStyle name="Warning Text 7 5 2 2" xfId="34015"/>
    <cellStyle name="Warning Text 7 5 2 3" xfId="34016"/>
    <cellStyle name="Warning Text 7 5 3" xfId="34017"/>
    <cellStyle name="Warning Text 7 5 3 2" xfId="34018"/>
    <cellStyle name="Warning Text 7 5 3 3" xfId="34019"/>
    <cellStyle name="Warning Text 7 5 4" xfId="34020"/>
    <cellStyle name="Warning Text 7 5 4 2" xfId="34021"/>
    <cellStyle name="Warning Text 7 5 4 3" xfId="34022"/>
    <cellStyle name="Warning Text 7 5 5" xfId="34023"/>
    <cellStyle name="Warning Text 7 5 6" xfId="34024"/>
    <cellStyle name="Warning Text 7 6" xfId="34025"/>
    <cellStyle name="Warning Text 7 6 2" xfId="34026"/>
    <cellStyle name="Warning Text 7 6 2 2" xfId="34027"/>
    <cellStyle name="Warning Text 7 6 2 3" xfId="34028"/>
    <cellStyle name="Warning Text 7 6 3" xfId="34029"/>
    <cellStyle name="Warning Text 7 6 3 2" xfId="34030"/>
    <cellStyle name="Warning Text 7 6 3 3" xfId="34031"/>
    <cellStyle name="Warning Text 7 6 4" xfId="34032"/>
    <cellStyle name="Warning Text 7 6 5" xfId="34033"/>
    <cellStyle name="Warning Text 7 7" xfId="34034"/>
    <cellStyle name="Warning Text 7 7 2" xfId="34035"/>
    <cellStyle name="Warning Text 7 7 3" xfId="34036"/>
    <cellStyle name="Warning Text 7 8" xfId="34037"/>
    <cellStyle name="Warning Text 7 8 2" xfId="34038"/>
    <cellStyle name="Warning Text 7 8 3" xfId="34039"/>
    <cellStyle name="Warning Text 7 9" xfId="34040"/>
    <cellStyle name="Warning Text 7 9 2" xfId="34041"/>
    <cellStyle name="Warning Text 7 9 3" xfId="34042"/>
    <cellStyle name="Warning Text 8" xfId="34043"/>
    <cellStyle name="Warning Text 8 10" xfId="34044"/>
    <cellStyle name="Warning Text 8 11" xfId="34045"/>
    <cellStyle name="Warning Text 8 12" xfId="34046"/>
    <cellStyle name="Warning Text 8 13" xfId="34047"/>
    <cellStyle name="Warning Text 8 14" xfId="34048"/>
    <cellStyle name="Warning Text 8 15" xfId="34049"/>
    <cellStyle name="Warning Text 8 2" xfId="34050"/>
    <cellStyle name="Warning Text 8 2 2" xfId="34051"/>
    <cellStyle name="Warning Text 8 2 2 2" xfId="34052"/>
    <cellStyle name="Warning Text 8 2 2 3" xfId="34053"/>
    <cellStyle name="Warning Text 8 2 3" xfId="34054"/>
    <cellStyle name="Warning Text 8 2 3 2" xfId="34055"/>
    <cellStyle name="Warning Text 8 2 3 3" xfId="34056"/>
    <cellStyle name="Warning Text 8 2 4" xfId="34057"/>
    <cellStyle name="Warning Text 8 2 5" xfId="34058"/>
    <cellStyle name="Warning Text 8 2 6" xfId="34059"/>
    <cellStyle name="Warning Text 8 3" xfId="34060"/>
    <cellStyle name="Warning Text 8 3 2" xfId="34061"/>
    <cellStyle name="Warning Text 8 3 2 2" xfId="34062"/>
    <cellStyle name="Warning Text 8 3 2 3" xfId="34063"/>
    <cellStyle name="Warning Text 8 3 3" xfId="34064"/>
    <cellStyle name="Warning Text 8 3 3 2" xfId="34065"/>
    <cellStyle name="Warning Text 8 3 3 3" xfId="34066"/>
    <cellStyle name="Warning Text 8 3 4" xfId="34067"/>
    <cellStyle name="Warning Text 8 3 5" xfId="34068"/>
    <cellStyle name="Warning Text 8 4" xfId="34069"/>
    <cellStyle name="Warning Text 8 4 2" xfId="34070"/>
    <cellStyle name="Warning Text 8 4 2 2" xfId="34071"/>
    <cellStyle name="Warning Text 8 4 2 3" xfId="34072"/>
    <cellStyle name="Warning Text 8 4 3" xfId="34073"/>
    <cellStyle name="Warning Text 8 4 3 2" xfId="34074"/>
    <cellStyle name="Warning Text 8 4 3 3" xfId="34075"/>
    <cellStyle name="Warning Text 8 4 4" xfId="34076"/>
    <cellStyle name="Warning Text 8 4 5" xfId="34077"/>
    <cellStyle name="Warning Text 8 5" xfId="34078"/>
    <cellStyle name="Warning Text 8 5 2" xfId="34079"/>
    <cellStyle name="Warning Text 8 5 2 2" xfId="34080"/>
    <cellStyle name="Warning Text 8 5 2 3" xfId="34081"/>
    <cellStyle name="Warning Text 8 5 3" xfId="34082"/>
    <cellStyle name="Warning Text 8 5 3 2" xfId="34083"/>
    <cellStyle name="Warning Text 8 5 3 3" xfId="34084"/>
    <cellStyle name="Warning Text 8 5 4" xfId="34085"/>
    <cellStyle name="Warning Text 8 5 4 2" xfId="34086"/>
    <cellStyle name="Warning Text 8 5 4 3" xfId="34087"/>
    <cellStyle name="Warning Text 8 5 5" xfId="34088"/>
    <cellStyle name="Warning Text 8 5 6" xfId="34089"/>
    <cellStyle name="Warning Text 8 6" xfId="34090"/>
    <cellStyle name="Warning Text 8 6 2" xfId="34091"/>
    <cellStyle name="Warning Text 8 6 2 2" xfId="34092"/>
    <cellStyle name="Warning Text 8 6 2 3" xfId="34093"/>
    <cellStyle name="Warning Text 8 6 3" xfId="34094"/>
    <cellStyle name="Warning Text 8 6 3 2" xfId="34095"/>
    <cellStyle name="Warning Text 8 6 3 3" xfId="34096"/>
    <cellStyle name="Warning Text 8 6 4" xfId="34097"/>
    <cellStyle name="Warning Text 8 6 5" xfId="34098"/>
    <cellStyle name="Warning Text 8 7" xfId="34099"/>
    <cellStyle name="Warning Text 8 7 2" xfId="34100"/>
    <cellStyle name="Warning Text 8 7 3" xfId="34101"/>
    <cellStyle name="Warning Text 8 8" xfId="34102"/>
    <cellStyle name="Warning Text 8 8 2" xfId="34103"/>
    <cellStyle name="Warning Text 8 8 3" xfId="34104"/>
    <cellStyle name="Warning Text 8 9" xfId="34105"/>
    <cellStyle name="Warning Text 8 9 2" xfId="34106"/>
    <cellStyle name="Warning Text 8 9 3" xfId="34107"/>
    <cellStyle name="Warning Text 9" xfId="34108"/>
    <cellStyle name="Warning Text 9 10" xfId="34109"/>
    <cellStyle name="Warning Text 9 11" xfId="34110"/>
    <cellStyle name="Warning Text 9 12" xfId="34111"/>
    <cellStyle name="Warning Text 9 13" xfId="34112"/>
    <cellStyle name="Warning Text 9 14" xfId="34113"/>
    <cellStyle name="Warning Text 9 15" xfId="34114"/>
    <cellStyle name="Warning Text 9 2" xfId="34115"/>
    <cellStyle name="Warning Text 9 2 2" xfId="34116"/>
    <cellStyle name="Warning Text 9 2 2 2" xfId="34117"/>
    <cellStyle name="Warning Text 9 2 2 3" xfId="34118"/>
    <cellStyle name="Warning Text 9 2 3" xfId="34119"/>
    <cellStyle name="Warning Text 9 2 3 2" xfId="34120"/>
    <cellStyle name="Warning Text 9 2 3 3" xfId="34121"/>
    <cellStyle name="Warning Text 9 2 4" xfId="34122"/>
    <cellStyle name="Warning Text 9 2 5" xfId="34123"/>
    <cellStyle name="Warning Text 9 2 6" xfId="34124"/>
    <cellStyle name="Warning Text 9 3" xfId="34125"/>
    <cellStyle name="Warning Text 9 3 2" xfId="34126"/>
    <cellStyle name="Warning Text 9 3 2 2" xfId="34127"/>
    <cellStyle name="Warning Text 9 3 2 3" xfId="34128"/>
    <cellStyle name="Warning Text 9 3 3" xfId="34129"/>
    <cellStyle name="Warning Text 9 3 3 2" xfId="34130"/>
    <cellStyle name="Warning Text 9 3 3 3" xfId="34131"/>
    <cellStyle name="Warning Text 9 3 4" xfId="34132"/>
    <cellStyle name="Warning Text 9 3 5" xfId="34133"/>
    <cellStyle name="Warning Text 9 4" xfId="34134"/>
    <cellStyle name="Warning Text 9 4 2" xfId="34135"/>
    <cellStyle name="Warning Text 9 4 2 2" xfId="34136"/>
    <cellStyle name="Warning Text 9 4 2 3" xfId="34137"/>
    <cellStyle name="Warning Text 9 4 3" xfId="34138"/>
    <cellStyle name="Warning Text 9 4 3 2" xfId="34139"/>
    <cellStyle name="Warning Text 9 4 3 3" xfId="34140"/>
    <cellStyle name="Warning Text 9 4 4" xfId="34141"/>
    <cellStyle name="Warning Text 9 4 5" xfId="34142"/>
    <cellStyle name="Warning Text 9 5" xfId="34143"/>
    <cellStyle name="Warning Text 9 5 2" xfId="34144"/>
    <cellStyle name="Warning Text 9 5 2 2" xfId="34145"/>
    <cellStyle name="Warning Text 9 5 2 3" xfId="34146"/>
    <cellStyle name="Warning Text 9 5 3" xfId="34147"/>
    <cellStyle name="Warning Text 9 5 3 2" xfId="34148"/>
    <cellStyle name="Warning Text 9 5 3 3" xfId="34149"/>
    <cellStyle name="Warning Text 9 5 4" xfId="34150"/>
    <cellStyle name="Warning Text 9 5 4 2" xfId="34151"/>
    <cellStyle name="Warning Text 9 5 4 3" xfId="34152"/>
    <cellStyle name="Warning Text 9 5 5" xfId="34153"/>
    <cellStyle name="Warning Text 9 5 6" xfId="34154"/>
    <cellStyle name="Warning Text 9 6" xfId="34155"/>
    <cellStyle name="Warning Text 9 6 2" xfId="34156"/>
    <cellStyle name="Warning Text 9 6 2 2" xfId="34157"/>
    <cellStyle name="Warning Text 9 6 2 3" xfId="34158"/>
    <cellStyle name="Warning Text 9 6 3" xfId="34159"/>
    <cellStyle name="Warning Text 9 6 3 2" xfId="34160"/>
    <cellStyle name="Warning Text 9 6 3 3" xfId="34161"/>
    <cellStyle name="Warning Text 9 6 4" xfId="34162"/>
    <cellStyle name="Warning Text 9 6 5" xfId="34163"/>
    <cellStyle name="Warning Text 9 7" xfId="34164"/>
    <cellStyle name="Warning Text 9 7 2" xfId="34165"/>
    <cellStyle name="Warning Text 9 7 3" xfId="34166"/>
    <cellStyle name="Warning Text 9 8" xfId="34167"/>
    <cellStyle name="Warning Text 9 8 2" xfId="34168"/>
    <cellStyle name="Warning Text 9 8 3" xfId="34169"/>
    <cellStyle name="Warning Text 9 9" xfId="34170"/>
    <cellStyle name="Warning Text 9 9 2" xfId="34171"/>
    <cellStyle name="Warning Text 9 9 3" xfId="34172"/>
    <cellStyle name="Zelle überprüfen" xfId="34173"/>
    <cellStyle name="Zelle überprüfen 10" xfId="34174"/>
    <cellStyle name="Zelle überprüfen 11" xfId="34175"/>
    <cellStyle name="Zelle überprüfen 12" xfId="34176"/>
    <cellStyle name="Zelle überprüfen 13" xfId="34177"/>
    <cellStyle name="Zelle überprüfen 14" xfId="34178"/>
    <cellStyle name="Zelle überprüfen 15" xfId="34179"/>
    <cellStyle name="Zelle überprüfen 2" xfId="34180"/>
    <cellStyle name="Zelle überprüfen 2 2" xfId="34181"/>
    <cellStyle name="Zelle überprüfen 2 2 2" xfId="34182"/>
    <cellStyle name="Zelle überprüfen 2 2 3" xfId="34183"/>
    <cellStyle name="Zelle überprüfen 2 3" xfId="34184"/>
    <cellStyle name="Zelle überprüfen 2 3 2" xfId="34185"/>
    <cellStyle name="Zelle überprüfen 2 3 3" xfId="34186"/>
    <cellStyle name="Zelle überprüfen 2 4" xfId="34187"/>
    <cellStyle name="Zelle überprüfen 2 5" xfId="34188"/>
    <cellStyle name="Zelle überprüfen 2 6" xfId="34189"/>
    <cellStyle name="Zelle überprüfen 3" xfId="34190"/>
    <cellStyle name="Zelle überprüfen 3 2" xfId="34191"/>
    <cellStyle name="Zelle überprüfen 3 2 2" xfId="34192"/>
    <cellStyle name="Zelle überprüfen 3 2 3" xfId="34193"/>
    <cellStyle name="Zelle überprüfen 3 3" xfId="34194"/>
    <cellStyle name="Zelle überprüfen 3 3 2" xfId="34195"/>
    <cellStyle name="Zelle überprüfen 3 3 3" xfId="34196"/>
    <cellStyle name="Zelle überprüfen 3 4" xfId="34197"/>
    <cellStyle name="Zelle überprüfen 3 5" xfId="34198"/>
    <cellStyle name="Zelle überprüfen 4" xfId="34199"/>
    <cellStyle name="Zelle überprüfen 4 2" xfId="34200"/>
    <cellStyle name="Zelle überprüfen 4 2 2" xfId="34201"/>
    <cellStyle name="Zelle überprüfen 4 2 3" xfId="34202"/>
    <cellStyle name="Zelle überprüfen 4 3" xfId="34203"/>
    <cellStyle name="Zelle überprüfen 4 3 2" xfId="34204"/>
    <cellStyle name="Zelle überprüfen 4 3 3" xfId="34205"/>
    <cellStyle name="Zelle überprüfen 4 4" xfId="34206"/>
    <cellStyle name="Zelle überprüfen 4 5" xfId="34207"/>
    <cellStyle name="Zelle überprüfen 5" xfId="34208"/>
    <cellStyle name="Zelle überprüfen 5 2" xfId="34209"/>
    <cellStyle name="Zelle überprüfen 5 2 2" xfId="34210"/>
    <cellStyle name="Zelle überprüfen 5 2 3" xfId="34211"/>
    <cellStyle name="Zelle überprüfen 5 3" xfId="34212"/>
    <cellStyle name="Zelle überprüfen 5 3 2" xfId="34213"/>
    <cellStyle name="Zelle überprüfen 5 3 3" xfId="34214"/>
    <cellStyle name="Zelle überprüfen 5 4" xfId="34215"/>
    <cellStyle name="Zelle überprüfen 5 4 2" xfId="34216"/>
    <cellStyle name="Zelle überprüfen 5 4 3" xfId="34217"/>
    <cellStyle name="Zelle überprüfen 5 5" xfId="34218"/>
    <cellStyle name="Zelle überprüfen 5 6" xfId="34219"/>
    <cellStyle name="Zelle überprüfen 6" xfId="34220"/>
    <cellStyle name="Zelle überprüfen 6 2" xfId="34221"/>
    <cellStyle name="Zelle überprüfen 6 2 2" xfId="34222"/>
    <cellStyle name="Zelle überprüfen 6 2 3" xfId="34223"/>
    <cellStyle name="Zelle überprüfen 6 3" xfId="34224"/>
    <cellStyle name="Zelle überprüfen 6 3 2" xfId="34225"/>
    <cellStyle name="Zelle überprüfen 6 3 3" xfId="34226"/>
    <cellStyle name="Zelle überprüfen 6 4" xfId="34227"/>
    <cellStyle name="Zelle überprüfen 6 5" xfId="34228"/>
    <cellStyle name="Zelle überprüfen 7" xfId="34229"/>
    <cellStyle name="Zelle überprüfen 7 2" xfId="34230"/>
    <cellStyle name="Zelle überprüfen 7 3" xfId="34231"/>
    <cellStyle name="Zelle überprüfen 8" xfId="34232"/>
    <cellStyle name="Zelle überprüfen 8 2" xfId="34233"/>
    <cellStyle name="Zelle überprüfen 8 3" xfId="34234"/>
    <cellStyle name="Zelle überprüfen 9" xfId="34235"/>
    <cellStyle name="Zelle überprüfen 9 2" xfId="34236"/>
    <cellStyle name="Zelle überprüfen 9 3" xfId="34237"/>
    <cellStyle name="Гиперссылка" xfId="34238"/>
    <cellStyle name="Гиперссылка 10" xfId="34239"/>
    <cellStyle name="Гиперссылка 11" xfId="34240"/>
    <cellStyle name="Гиперссылка 12" xfId="34241"/>
    <cellStyle name="Гиперссылка 13" xfId="34242"/>
    <cellStyle name="Гиперссылка 14" xfId="34243"/>
    <cellStyle name="Гиперссылка 15" xfId="34244"/>
    <cellStyle name="Гиперссылка 2" xfId="34245"/>
    <cellStyle name="Гиперссылка 2 2" xfId="34246"/>
    <cellStyle name="Гиперссылка 2 2 2" xfId="34247"/>
    <cellStyle name="Гиперссылка 2 2 3" xfId="34248"/>
    <cellStyle name="Гиперссылка 2 3" xfId="34249"/>
    <cellStyle name="Гиперссылка 2 3 2" xfId="34250"/>
    <cellStyle name="Гиперссылка 2 3 3" xfId="34251"/>
    <cellStyle name="Гиперссылка 2 4" xfId="34252"/>
    <cellStyle name="Гиперссылка 2 5" xfId="34253"/>
    <cellStyle name="Гиперссылка 2 6" xfId="34254"/>
    <cellStyle name="Гиперссылка 3" xfId="34255"/>
    <cellStyle name="Гиперссылка 3 2" xfId="34256"/>
    <cellStyle name="Гиперссылка 3 2 2" xfId="34257"/>
    <cellStyle name="Гиперссылка 3 2 3" xfId="34258"/>
    <cellStyle name="Гиперссылка 3 3" xfId="34259"/>
    <cellStyle name="Гиперссылка 3 3 2" xfId="34260"/>
    <cellStyle name="Гиперссылка 3 3 3" xfId="34261"/>
    <cellStyle name="Гиперссылка 3 4" xfId="34262"/>
    <cellStyle name="Гиперссылка 3 5" xfId="34263"/>
    <cellStyle name="Гиперссылка 4" xfId="34264"/>
    <cellStyle name="Гиперссылка 4 2" xfId="34265"/>
    <cellStyle name="Гиперссылка 4 2 2" xfId="34266"/>
    <cellStyle name="Гиперссылка 4 2 3" xfId="34267"/>
    <cellStyle name="Гиперссылка 4 3" xfId="34268"/>
    <cellStyle name="Гиперссылка 4 3 2" xfId="34269"/>
    <cellStyle name="Гиперссылка 4 3 3" xfId="34270"/>
    <cellStyle name="Гиперссылка 4 4" xfId="34271"/>
    <cellStyle name="Гиперссылка 4 5" xfId="34272"/>
    <cellStyle name="Гиперссылка 5" xfId="34273"/>
    <cellStyle name="Гиперссылка 5 2" xfId="34274"/>
    <cellStyle name="Гиперссылка 5 2 2" xfId="34275"/>
    <cellStyle name="Гиперссылка 5 2 3" xfId="34276"/>
    <cellStyle name="Гиперссылка 5 3" xfId="34277"/>
    <cellStyle name="Гиперссылка 5 3 2" xfId="34278"/>
    <cellStyle name="Гиперссылка 5 3 3" xfId="34279"/>
    <cellStyle name="Гиперссылка 5 4" xfId="34280"/>
    <cellStyle name="Гиперссылка 5 4 2" xfId="34281"/>
    <cellStyle name="Гиперссылка 5 4 3" xfId="34282"/>
    <cellStyle name="Гиперссылка 5 5" xfId="34283"/>
    <cellStyle name="Гиперссылка 5 6" xfId="34284"/>
    <cellStyle name="Гиперссылка 6" xfId="34285"/>
    <cellStyle name="Гиперссылка 6 2" xfId="34286"/>
    <cellStyle name="Гиперссылка 6 2 2" xfId="34287"/>
    <cellStyle name="Гиперссылка 6 2 3" xfId="34288"/>
    <cellStyle name="Гиперссылка 6 3" xfId="34289"/>
    <cellStyle name="Гиперссылка 6 3 2" xfId="34290"/>
    <cellStyle name="Гиперссылка 6 3 3" xfId="34291"/>
    <cellStyle name="Гиперссылка 6 4" xfId="34292"/>
    <cellStyle name="Гиперссылка 6 5" xfId="34293"/>
    <cellStyle name="Гиперссылка 7" xfId="34294"/>
    <cellStyle name="Гиперссылка 7 2" xfId="34295"/>
    <cellStyle name="Гиперссылка 7 3" xfId="34296"/>
    <cellStyle name="Гиперссылка 8" xfId="34297"/>
    <cellStyle name="Гиперссылка 8 2" xfId="34298"/>
    <cellStyle name="Гиперссылка 8 3" xfId="34299"/>
    <cellStyle name="Гиперссылка 9" xfId="34300"/>
    <cellStyle name="Гиперссылка 9 2" xfId="34301"/>
    <cellStyle name="Гиперссылка 9 3" xfId="34302"/>
    <cellStyle name="Обычный_2++" xfId="34303"/>
    <cellStyle name="已访问的超链接" xfId="34304"/>
    <cellStyle name="已访问的超链接 10" xfId="34305"/>
    <cellStyle name="已访问的超链接 11" xfId="34306"/>
    <cellStyle name="已访问的超链接 12" xfId="34307"/>
    <cellStyle name="已访问的超链接 13" xfId="34308"/>
    <cellStyle name="已访问的超链接 14" xfId="34309"/>
    <cellStyle name="已访问的超链接 15" xfId="34310"/>
    <cellStyle name="已访问的超链接 2" xfId="34311"/>
    <cellStyle name="已访问的超链接 2 2" xfId="34312"/>
    <cellStyle name="已访问的超链接 2 2 2" xfId="34313"/>
    <cellStyle name="已访问的超链接 2 2 3" xfId="34314"/>
    <cellStyle name="已访问的超链接 2 3" xfId="34315"/>
    <cellStyle name="已访问的超链接 2 3 2" xfId="34316"/>
    <cellStyle name="已访问的超链接 2 3 3" xfId="34317"/>
    <cellStyle name="已访问的超链接 2 4" xfId="34318"/>
    <cellStyle name="已访问的超链接 2 5" xfId="34319"/>
    <cellStyle name="已访问的超链接 2 6" xfId="34320"/>
    <cellStyle name="已访问的超链接 3" xfId="34321"/>
    <cellStyle name="已访问的超链接 3 2" xfId="34322"/>
    <cellStyle name="已访问的超链接 3 2 2" xfId="34323"/>
    <cellStyle name="已访问的超链接 3 2 3" xfId="34324"/>
    <cellStyle name="已访问的超链接 3 3" xfId="34325"/>
    <cellStyle name="已访问的超链接 3 3 2" xfId="34326"/>
    <cellStyle name="已访问的超链接 3 3 3" xfId="34327"/>
    <cellStyle name="已访问的超链接 3 4" xfId="34328"/>
    <cellStyle name="已访问的超链接 3 5" xfId="34329"/>
    <cellStyle name="已访问的超链接 4" xfId="34330"/>
    <cellStyle name="已访问的超链接 4 2" xfId="34331"/>
    <cellStyle name="已访问的超链接 4 2 2" xfId="34332"/>
    <cellStyle name="已访问的超链接 4 2 3" xfId="34333"/>
    <cellStyle name="已访问的超链接 4 3" xfId="34334"/>
    <cellStyle name="已访问的超链接 4 3 2" xfId="34335"/>
    <cellStyle name="已访问的超链接 4 3 3" xfId="34336"/>
    <cellStyle name="已访问的超链接 4 4" xfId="34337"/>
    <cellStyle name="已访问的超链接 4 5" xfId="34338"/>
    <cellStyle name="已访问的超链接 5" xfId="34339"/>
    <cellStyle name="已访问的超链接 5 2" xfId="34340"/>
    <cellStyle name="已访问的超链接 5 2 2" xfId="34341"/>
    <cellStyle name="已访问的超链接 5 2 3" xfId="34342"/>
    <cellStyle name="已访问的超链接 5 3" xfId="34343"/>
    <cellStyle name="已访问的超链接 5 3 2" xfId="34344"/>
    <cellStyle name="已访问的超链接 5 3 3" xfId="34345"/>
    <cellStyle name="已访问的超链接 5 4" xfId="34346"/>
    <cellStyle name="已访问的超链接 5 4 2" xfId="34347"/>
    <cellStyle name="已访问的超链接 5 4 3" xfId="34348"/>
    <cellStyle name="已访问的超链接 5 5" xfId="34349"/>
    <cellStyle name="已访问的超链接 5 6" xfId="34350"/>
    <cellStyle name="已访问的超链接 6" xfId="34351"/>
    <cellStyle name="已访问的超链接 6 2" xfId="34352"/>
    <cellStyle name="已访问的超链接 6 2 2" xfId="34353"/>
    <cellStyle name="已访问的超链接 6 2 3" xfId="34354"/>
    <cellStyle name="已访问的超链接 6 3" xfId="34355"/>
    <cellStyle name="已访问的超链接 6 3 2" xfId="34356"/>
    <cellStyle name="已访问的超链接 6 3 3" xfId="34357"/>
    <cellStyle name="已访问的超链接 6 4" xfId="34358"/>
    <cellStyle name="已访问的超链接 6 5" xfId="34359"/>
    <cellStyle name="已访问的超链接 7" xfId="34360"/>
    <cellStyle name="已访问的超链接 7 2" xfId="34361"/>
    <cellStyle name="已访问的超链接 7 3" xfId="34362"/>
    <cellStyle name="已访问的超链接 8" xfId="34363"/>
    <cellStyle name="已访问的超链接 8 2" xfId="34364"/>
    <cellStyle name="已访问的超链接 8 3" xfId="34365"/>
    <cellStyle name="已访问的超链接 9" xfId="34366"/>
    <cellStyle name="已访问的超链接 9 2" xfId="34367"/>
    <cellStyle name="已访问的超链接 9 3" xfId="3436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zoomScaleNormal="100" workbookViewId="0">
      <selection activeCell="F39" sqref="F39"/>
    </sheetView>
  </sheetViews>
  <sheetFormatPr defaultRowHeight="12.75"/>
  <cols>
    <col min="1" max="1" width="12.140625" customWidth="1"/>
    <col min="2" max="2" width="8" bestFit="1" customWidth="1"/>
    <col min="3" max="3" width="13.42578125" bestFit="1" customWidth="1"/>
    <col min="4" max="4" width="4.85546875" bestFit="1" customWidth="1"/>
    <col min="5" max="5" width="9.85546875" bestFit="1" customWidth="1"/>
    <col min="6" max="6" width="16.42578125" bestFit="1" customWidth="1"/>
    <col min="7" max="7" width="8.42578125" bestFit="1" customWidth="1"/>
    <col min="8" max="8" width="8.7109375" bestFit="1" customWidth="1"/>
    <col min="9" max="9" width="9.42578125" bestFit="1" customWidth="1"/>
    <col min="10" max="10" width="8.5703125" bestFit="1" customWidth="1"/>
    <col min="11" max="11" width="8.7109375" bestFit="1" customWidth="1"/>
    <col min="12" max="13" width="8.42578125" bestFit="1" customWidth="1"/>
    <col min="19" max="19" width="12.5703125" bestFit="1" customWidth="1"/>
  </cols>
  <sheetData>
    <row r="3" spans="1:7">
      <c r="A3" t="s">
        <v>5</v>
      </c>
    </row>
    <row r="4" spans="1:7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7</v>
      </c>
    </row>
    <row r="5" spans="1:7">
      <c r="C5" t="s">
        <v>6</v>
      </c>
      <c r="E5">
        <v>1</v>
      </c>
      <c r="F5" t="s">
        <v>114</v>
      </c>
    </row>
    <row r="7" spans="1:7">
      <c r="A7" t="s">
        <v>257</v>
      </c>
    </row>
    <row r="8" spans="1:7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7</v>
      </c>
      <c r="G8" t="s">
        <v>261</v>
      </c>
    </row>
    <row r="9" spans="1:7">
      <c r="C9" t="s">
        <v>258</v>
      </c>
      <c r="E9">
        <v>1</v>
      </c>
      <c r="F9" t="s">
        <v>114</v>
      </c>
      <c r="G9" t="s">
        <v>6</v>
      </c>
    </row>
    <row r="10" spans="1:7">
      <c r="C10" t="s">
        <v>259</v>
      </c>
      <c r="E10">
        <v>1</v>
      </c>
      <c r="F10" t="s">
        <v>114</v>
      </c>
      <c r="G10" t="s">
        <v>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5"/>
  <sheetViews>
    <sheetView workbookViewId="0">
      <selection activeCell="C215" sqref="C2:C215"/>
    </sheetView>
  </sheetViews>
  <sheetFormatPr defaultRowHeight="12.75"/>
  <cols>
    <col min="3" max="3" width="18.140625" bestFit="1" customWidth="1"/>
  </cols>
  <sheetData>
    <row r="1" spans="1:48">
      <c r="A1" s="1" t="s">
        <v>8</v>
      </c>
      <c r="B1" s="2" t="s">
        <v>2</v>
      </c>
      <c r="C1" s="2" t="s">
        <v>9</v>
      </c>
      <c r="D1" s="2" t="s">
        <v>10</v>
      </c>
      <c r="E1" s="2" t="s">
        <v>1</v>
      </c>
      <c r="F1" s="2" t="s">
        <v>0</v>
      </c>
      <c r="G1" s="2" t="s">
        <v>3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3" t="s">
        <v>51</v>
      </c>
    </row>
    <row r="2" spans="1:48">
      <c r="A2" s="4" t="s">
        <v>52</v>
      </c>
      <c r="B2" s="4" t="s">
        <v>6</v>
      </c>
      <c r="C2" s="4" t="s">
        <v>115</v>
      </c>
      <c r="D2" s="4" t="s">
        <v>54</v>
      </c>
      <c r="E2" s="4" t="s">
        <v>54</v>
      </c>
      <c r="F2" s="4" t="s">
        <v>54</v>
      </c>
      <c r="G2" s="4">
        <v>2010</v>
      </c>
      <c r="H2" s="4" t="s">
        <v>54</v>
      </c>
      <c r="I2" s="4" t="s">
        <v>54</v>
      </c>
      <c r="J2" s="4" t="s">
        <v>54</v>
      </c>
      <c r="K2" s="4" t="s">
        <v>54</v>
      </c>
      <c r="L2" s="4">
        <v>3.1935496143987697E-2</v>
      </c>
      <c r="M2" s="4">
        <v>5.5512353493630401E-2</v>
      </c>
      <c r="N2" s="4">
        <v>0</v>
      </c>
      <c r="O2" s="4">
        <v>5.1466904638548902E-2</v>
      </c>
      <c r="P2" s="4">
        <v>3.5461389054193701E-2</v>
      </c>
      <c r="Q2" s="4">
        <v>0.58224504378126296</v>
      </c>
      <c r="R2" s="4">
        <v>6.5226609560409101E-3</v>
      </c>
      <c r="S2" s="4">
        <v>6.4452055715816498E-2</v>
      </c>
      <c r="T2" s="4">
        <v>0</v>
      </c>
      <c r="U2" s="4">
        <v>4.2844561152304797E-2</v>
      </c>
      <c r="V2" s="4">
        <v>5.9700609715443997E-3</v>
      </c>
      <c r="W2" s="4">
        <v>0</v>
      </c>
      <c r="X2" s="4">
        <v>0.160213632473651</v>
      </c>
      <c r="Y2" s="4">
        <v>8.9855763316336504E-2</v>
      </c>
      <c r="Z2" s="4">
        <v>1.4445428857001501</v>
      </c>
      <c r="AA2" s="4">
        <v>1.1062806097306499E-2</v>
      </c>
      <c r="AB2" s="4">
        <v>0.142334621714299</v>
      </c>
      <c r="AC2" s="4">
        <v>2.9621648678010901E-2</v>
      </c>
      <c r="AD2" s="4">
        <v>0</v>
      </c>
      <c r="AE2" s="4">
        <v>0</v>
      </c>
      <c r="AF2" s="4">
        <v>1.96792333870617E-2</v>
      </c>
      <c r="AG2" s="4">
        <v>3.3268163417206099E-2</v>
      </c>
      <c r="AH2" s="4">
        <v>0</v>
      </c>
      <c r="AI2" s="4">
        <v>1.59335909991483E-2</v>
      </c>
      <c r="AJ2" s="4">
        <v>0</v>
      </c>
      <c r="AK2" s="4">
        <v>6.2657547974990693E-2</v>
      </c>
      <c r="AL2" s="4">
        <v>0</v>
      </c>
      <c r="AM2" s="4">
        <v>1.40637116639527E-2</v>
      </c>
      <c r="AN2" s="4">
        <v>4.2248648782247399E-2</v>
      </c>
      <c r="AO2" s="4">
        <v>0.123280852712826</v>
      </c>
      <c r="AP2" s="4">
        <v>0</v>
      </c>
      <c r="AQ2" s="4">
        <v>0</v>
      </c>
      <c r="AR2" s="4">
        <v>0.15370985594331901</v>
      </c>
      <c r="AS2" s="4">
        <v>0.20514935860869901</v>
      </c>
      <c r="AT2" s="4">
        <v>0</v>
      </c>
      <c r="AU2" s="4">
        <v>8.4417111759283806E-2</v>
      </c>
      <c r="AV2" s="4">
        <v>7.4568225239071695E-2</v>
      </c>
    </row>
    <row r="3" spans="1:48">
      <c r="A3" s="4" t="s">
        <v>52</v>
      </c>
      <c r="B3" s="4" t="s">
        <v>6</v>
      </c>
      <c r="C3" s="4" t="s">
        <v>116</v>
      </c>
      <c r="D3" s="4" t="s">
        <v>54</v>
      </c>
      <c r="E3" s="4" t="s">
        <v>54</v>
      </c>
      <c r="F3" s="4" t="s">
        <v>54</v>
      </c>
      <c r="G3" s="4">
        <v>2010</v>
      </c>
      <c r="H3" s="4" t="s">
        <v>54</v>
      </c>
      <c r="I3" s="4" t="s">
        <v>54</v>
      </c>
      <c r="J3" s="4" t="s">
        <v>54</v>
      </c>
      <c r="K3" s="4" t="s">
        <v>54</v>
      </c>
      <c r="L3" s="4">
        <v>9.9894419727987196E-2</v>
      </c>
      <c r="M3" s="4">
        <v>2.8072310328478198</v>
      </c>
      <c r="N3" s="4">
        <v>0.67945643596713601</v>
      </c>
      <c r="O3" s="4">
        <v>14.1134753826443</v>
      </c>
      <c r="P3" s="4">
        <v>3.4950760617786698</v>
      </c>
      <c r="Q3" s="4">
        <v>3.5661051281885299</v>
      </c>
      <c r="R3" s="4">
        <v>0.249836958342566</v>
      </c>
      <c r="S3" s="4">
        <v>2.4760317681017798</v>
      </c>
      <c r="T3" s="4">
        <v>24.355826518759699</v>
      </c>
      <c r="U3" s="4">
        <v>2.6165210494222801</v>
      </c>
      <c r="V3" s="4">
        <v>0.465066343674716</v>
      </c>
      <c r="W3" s="4">
        <v>1.5996228669539101</v>
      </c>
      <c r="X3" s="4">
        <v>15.122604163102601</v>
      </c>
      <c r="Y3" s="4">
        <v>8.1962801347935805</v>
      </c>
      <c r="Z3" s="4">
        <v>67.050750628914798</v>
      </c>
      <c r="AA3" s="4">
        <v>2.1233539692352301</v>
      </c>
      <c r="AB3" s="4">
        <v>5.1968258927805397</v>
      </c>
      <c r="AC3" s="4">
        <v>1.7371772830839001</v>
      </c>
      <c r="AD3" s="4">
        <v>0.90468644572789603</v>
      </c>
      <c r="AE3" s="4">
        <v>10.433765154820801</v>
      </c>
      <c r="AF3" s="4">
        <v>8.1806342493335502E-2</v>
      </c>
      <c r="AG3" s="4">
        <v>1.80099558248212</v>
      </c>
      <c r="AH3" s="4">
        <v>0.52140112697364405</v>
      </c>
      <c r="AI3" s="4">
        <v>0.83725850000248303</v>
      </c>
      <c r="AJ3" s="4">
        <v>2.9917815178845402E-3</v>
      </c>
      <c r="AK3" s="4">
        <v>0.34136480193346302</v>
      </c>
      <c r="AL3" s="4">
        <v>4.0602194669997801E-2</v>
      </c>
      <c r="AM3" s="4">
        <v>2.3698316652733999</v>
      </c>
      <c r="AN3" s="4">
        <v>11.506352807975</v>
      </c>
      <c r="AO3" s="4">
        <v>6.4780018590962998</v>
      </c>
      <c r="AP3" s="4">
        <v>2.3913978314365401</v>
      </c>
      <c r="AQ3" s="4">
        <v>3.0446688379001499</v>
      </c>
      <c r="AR3" s="4">
        <v>1.3133612924159901</v>
      </c>
      <c r="AS3" s="4">
        <v>18.462718113616098</v>
      </c>
      <c r="AT3" s="4">
        <v>0.94786596964890801</v>
      </c>
      <c r="AU3" s="4">
        <v>3.4190847808793801</v>
      </c>
      <c r="AV3" s="4">
        <v>11.748744050549099</v>
      </c>
    </row>
    <row r="4" spans="1:48">
      <c r="A4" s="4" t="s">
        <v>52</v>
      </c>
      <c r="B4" s="4" t="s">
        <v>6</v>
      </c>
      <c r="C4" s="4" t="s">
        <v>117</v>
      </c>
      <c r="D4" s="4" t="s">
        <v>54</v>
      </c>
      <c r="E4" s="4" t="s">
        <v>54</v>
      </c>
      <c r="F4" s="4" t="s">
        <v>54</v>
      </c>
      <c r="G4" s="4">
        <v>2010</v>
      </c>
      <c r="H4" s="4" t="s">
        <v>54</v>
      </c>
      <c r="I4" s="4" t="s">
        <v>54</v>
      </c>
      <c r="J4" s="4" t="s">
        <v>54</v>
      </c>
      <c r="K4" s="4" t="s">
        <v>54</v>
      </c>
      <c r="L4" s="4">
        <v>0</v>
      </c>
      <c r="M4" s="4">
        <v>1.2182588801566301</v>
      </c>
      <c r="N4" s="4">
        <v>0</v>
      </c>
      <c r="O4" s="4">
        <v>7.3943911962243201</v>
      </c>
      <c r="P4" s="4">
        <v>0.420895178422868</v>
      </c>
      <c r="Q4" s="4">
        <v>1.4905573568891499</v>
      </c>
      <c r="R4" s="4">
        <v>0</v>
      </c>
      <c r="S4" s="4">
        <v>2.6015161761824102</v>
      </c>
      <c r="T4" s="4">
        <v>29.105760288790002</v>
      </c>
      <c r="U4" s="4">
        <v>0.89888846821844004</v>
      </c>
      <c r="V4" s="4">
        <v>5.7094853527618401E-2</v>
      </c>
      <c r="W4" s="4">
        <v>0.13332420554581101</v>
      </c>
      <c r="X4" s="4">
        <v>2.4560069086596101</v>
      </c>
      <c r="Y4" s="4">
        <v>0.139864101890082</v>
      </c>
      <c r="Z4" s="4">
        <v>29.589696550179799</v>
      </c>
      <c r="AA4" s="4">
        <v>0.71173777545696004</v>
      </c>
      <c r="AB4" s="4">
        <v>5.2775768928584004</v>
      </c>
      <c r="AC4" s="4">
        <v>0.88990540954205399</v>
      </c>
      <c r="AD4" s="4">
        <v>0</v>
      </c>
      <c r="AE4" s="4">
        <v>16.576169384090601</v>
      </c>
      <c r="AF4" s="4">
        <v>0</v>
      </c>
      <c r="AG4" s="4">
        <v>0.95846625410067698</v>
      </c>
      <c r="AH4" s="4">
        <v>0.47419893282893499</v>
      </c>
      <c r="AI4" s="4">
        <v>0.43770880220133102</v>
      </c>
      <c r="AJ4" s="4">
        <v>0</v>
      </c>
      <c r="AK4" s="4">
        <v>5.3810195625470401E-3</v>
      </c>
      <c r="AL4" s="4">
        <v>0</v>
      </c>
      <c r="AM4" s="4">
        <v>2.4286741653197601</v>
      </c>
      <c r="AN4" s="4">
        <v>7.8114278961651198E-2</v>
      </c>
      <c r="AO4" s="4">
        <v>3.0094130771085599</v>
      </c>
      <c r="AP4" s="4">
        <v>0.48001030672859102</v>
      </c>
      <c r="AQ4" s="4">
        <v>5.6949729491202898</v>
      </c>
      <c r="AR4" s="4">
        <v>0.429733967988642</v>
      </c>
      <c r="AS4" s="4">
        <v>0.16733806244268501</v>
      </c>
      <c r="AT4" s="4">
        <v>0.108270303135007</v>
      </c>
      <c r="AU4" s="4">
        <v>2.5569131131998302</v>
      </c>
      <c r="AV4" s="4">
        <v>11.444687724211899</v>
      </c>
    </row>
    <row r="5" spans="1:48">
      <c r="A5" s="4" t="s">
        <v>52</v>
      </c>
      <c r="B5" s="4" t="s">
        <v>6</v>
      </c>
      <c r="C5" s="4" t="s">
        <v>118</v>
      </c>
      <c r="D5" s="4" t="s">
        <v>54</v>
      </c>
      <c r="E5" s="4" t="s">
        <v>54</v>
      </c>
      <c r="F5" s="4" t="s">
        <v>54</v>
      </c>
      <c r="G5" s="4">
        <v>2010</v>
      </c>
      <c r="H5" s="4" t="s">
        <v>54</v>
      </c>
      <c r="I5" s="4" t="s">
        <v>54</v>
      </c>
      <c r="J5" s="4" t="s">
        <v>54</v>
      </c>
      <c r="K5" s="4" t="s">
        <v>54</v>
      </c>
      <c r="L5" s="4">
        <v>0.145849141539485</v>
      </c>
      <c r="M5" s="4">
        <v>0.48896678550191403</v>
      </c>
      <c r="N5" s="4">
        <v>0</v>
      </c>
      <c r="O5" s="4">
        <v>4.1413825674701803</v>
      </c>
      <c r="P5" s="4">
        <v>8.8567370744271498E-2</v>
      </c>
      <c r="Q5" s="4">
        <v>0</v>
      </c>
      <c r="R5" s="4">
        <v>0</v>
      </c>
      <c r="S5" s="4">
        <v>0</v>
      </c>
      <c r="T5" s="4">
        <v>10.9124131924504</v>
      </c>
      <c r="U5" s="4">
        <v>0.108745921206972</v>
      </c>
      <c r="V5" s="4">
        <v>9.8687418261206496E-3</v>
      </c>
      <c r="W5" s="4">
        <v>0.227052927500279</v>
      </c>
      <c r="X5" s="4">
        <v>1.31717529576418</v>
      </c>
      <c r="Y5" s="4">
        <v>0</v>
      </c>
      <c r="Z5" s="4">
        <v>18.779009935205199</v>
      </c>
      <c r="AA5" s="4">
        <v>0.30384544921050299</v>
      </c>
      <c r="AB5" s="4">
        <v>0.61926259264676198</v>
      </c>
      <c r="AC5" s="4">
        <v>0.13902663621061001</v>
      </c>
      <c r="AD5" s="4">
        <v>0.169807796012753</v>
      </c>
      <c r="AE5" s="4">
        <v>4.0284854610886196</v>
      </c>
      <c r="AF5" s="4">
        <v>0.121676839464074</v>
      </c>
      <c r="AG5" s="4">
        <v>0</v>
      </c>
      <c r="AH5" s="4">
        <v>0.19904642005286499</v>
      </c>
      <c r="AI5" s="4">
        <v>3.7099106797037103E-2</v>
      </c>
      <c r="AJ5" s="4">
        <v>0</v>
      </c>
      <c r="AK5" s="4">
        <v>8.7373787471265493E-2</v>
      </c>
      <c r="AL5" s="4">
        <v>6.9277533380499301E-3</v>
      </c>
      <c r="AM5" s="4">
        <v>0.60343045774288395</v>
      </c>
      <c r="AN5" s="4">
        <v>0.12393574207403001</v>
      </c>
      <c r="AO5" s="4">
        <v>0.63730421108231405</v>
      </c>
      <c r="AP5" s="4">
        <v>0.54866319754244497</v>
      </c>
      <c r="AQ5" s="4">
        <v>0.51035821297955697</v>
      </c>
      <c r="AR5" s="4">
        <v>0.15559315308910299</v>
      </c>
      <c r="AS5" s="4">
        <v>0.31179446533250599</v>
      </c>
      <c r="AT5" s="4">
        <v>0.18686372721608499</v>
      </c>
      <c r="AU5" s="4">
        <v>0.66958499416150496</v>
      </c>
      <c r="AV5" s="4">
        <v>0</v>
      </c>
    </row>
    <row r="6" spans="1:48">
      <c r="A6" s="4" t="s">
        <v>52</v>
      </c>
      <c r="B6" s="4" t="s">
        <v>6</v>
      </c>
      <c r="C6" s="4" t="s">
        <v>119</v>
      </c>
      <c r="D6" s="4" t="s">
        <v>54</v>
      </c>
      <c r="E6" s="4" t="s">
        <v>54</v>
      </c>
      <c r="F6" s="4" t="s">
        <v>54</v>
      </c>
      <c r="G6" s="4">
        <v>2010</v>
      </c>
      <c r="H6" s="4" t="s">
        <v>54</v>
      </c>
      <c r="I6" s="4" t="s">
        <v>54</v>
      </c>
      <c r="J6" s="4" t="s">
        <v>54</v>
      </c>
      <c r="K6" s="4" t="s">
        <v>54</v>
      </c>
      <c r="L6" s="4">
        <v>7.8204781646986604E-2</v>
      </c>
      <c r="M6" s="4">
        <v>0.44151075825237401</v>
      </c>
      <c r="N6" s="4">
        <v>0</v>
      </c>
      <c r="O6" s="4">
        <v>2.52235586881388E-2</v>
      </c>
      <c r="P6" s="4">
        <v>1.05330858576813E-2</v>
      </c>
      <c r="Q6" s="4">
        <v>4.3752231791206704</v>
      </c>
      <c r="R6" s="4">
        <v>8.0581858836742501E-2</v>
      </c>
      <c r="S6" s="4">
        <v>1.8538426760733698E-2</v>
      </c>
      <c r="T6" s="4">
        <v>0</v>
      </c>
      <c r="U6" s="4">
        <v>6.2169596370715598E-2</v>
      </c>
      <c r="V6" s="4">
        <v>6.3473510701178397E-3</v>
      </c>
      <c r="W6" s="4">
        <v>0</v>
      </c>
      <c r="X6" s="4">
        <v>0.30450342889014897</v>
      </c>
      <c r="Y6" s="4">
        <v>6.3835342892426997E-2</v>
      </c>
      <c r="Z6" s="4">
        <v>0.79256781633529605</v>
      </c>
      <c r="AA6" s="4">
        <v>3.0828352991160799E-2</v>
      </c>
      <c r="AB6" s="4">
        <v>0.36056161782254198</v>
      </c>
      <c r="AC6" s="4">
        <v>6.8996883817460705E-2</v>
      </c>
      <c r="AD6" s="4">
        <v>0</v>
      </c>
      <c r="AE6" s="4">
        <v>0</v>
      </c>
      <c r="AF6" s="4">
        <v>3.7847179743967299E-2</v>
      </c>
      <c r="AG6" s="4">
        <v>2.67419206184277E-2</v>
      </c>
      <c r="AH6" s="4">
        <v>0</v>
      </c>
      <c r="AI6" s="4">
        <v>1.7169404156461801E-2</v>
      </c>
      <c r="AJ6" s="4">
        <v>0</v>
      </c>
      <c r="AK6" s="4">
        <v>0.105302240873532</v>
      </c>
      <c r="AL6" s="4">
        <v>0</v>
      </c>
      <c r="AM6" s="4">
        <v>3.4671100099168399E-2</v>
      </c>
      <c r="AN6" s="4">
        <v>1.6457624161782002E-2</v>
      </c>
      <c r="AO6" s="4">
        <v>0.51358601140404903</v>
      </c>
      <c r="AP6" s="4">
        <v>0</v>
      </c>
      <c r="AQ6" s="4">
        <v>0</v>
      </c>
      <c r="AR6" s="4">
        <v>0.21677245202743001</v>
      </c>
      <c r="AS6" s="4">
        <v>6.9193845401106194E-2</v>
      </c>
      <c r="AT6" s="4">
        <v>0</v>
      </c>
      <c r="AU6" s="4">
        <v>7.0305781784663596E-2</v>
      </c>
      <c r="AV6" s="4">
        <v>0.215997241399699</v>
      </c>
    </row>
    <row r="7" spans="1:48">
      <c r="A7" s="4" t="s">
        <v>52</v>
      </c>
      <c r="B7" s="4" t="s">
        <v>6</v>
      </c>
      <c r="C7" s="4" t="s">
        <v>120</v>
      </c>
      <c r="D7" s="4" t="s">
        <v>54</v>
      </c>
      <c r="E7" s="4" t="s">
        <v>54</v>
      </c>
      <c r="F7" s="4" t="s">
        <v>54</v>
      </c>
      <c r="G7" s="4">
        <v>2010</v>
      </c>
      <c r="H7" s="4" t="s">
        <v>54</v>
      </c>
      <c r="I7" s="4" t="s">
        <v>54</v>
      </c>
      <c r="J7" s="4" t="s">
        <v>54</v>
      </c>
      <c r="K7" s="4" t="s">
        <v>54</v>
      </c>
      <c r="L7" s="4">
        <v>0.244625016857627</v>
      </c>
      <c r="M7" s="4">
        <v>22.326970915481901</v>
      </c>
      <c r="N7" s="4">
        <v>0.78448403105061804</v>
      </c>
      <c r="O7" s="4">
        <v>6.9169124723520197</v>
      </c>
      <c r="P7" s="4">
        <v>1.0381414044887101</v>
      </c>
      <c r="Q7" s="4">
        <v>26.7971466355548</v>
      </c>
      <c r="R7" s="4">
        <v>3.0865204622841</v>
      </c>
      <c r="S7" s="4">
        <v>0.712184166671048</v>
      </c>
      <c r="T7" s="4">
        <v>107.678072315516</v>
      </c>
      <c r="U7" s="4">
        <v>3.7967026190280802</v>
      </c>
      <c r="V7" s="4">
        <v>0.49445715349802599</v>
      </c>
      <c r="W7" s="4">
        <v>21.2660066552133</v>
      </c>
      <c r="X7" s="4">
        <v>28.742153525359399</v>
      </c>
      <c r="Y7" s="4">
        <v>5.8228023839157803</v>
      </c>
      <c r="Z7" s="4">
        <v>36.788293054964697</v>
      </c>
      <c r="AA7" s="4">
        <v>5.9170797276021796</v>
      </c>
      <c r="AB7" s="4">
        <v>13.1645830710406</v>
      </c>
      <c r="AC7" s="4">
        <v>4.04635881257507</v>
      </c>
      <c r="AD7" s="4">
        <v>0.27545471271912503</v>
      </c>
      <c r="AE7" s="4">
        <v>13.913179407743</v>
      </c>
      <c r="AF7" s="4">
        <v>0.15733028251890099</v>
      </c>
      <c r="AG7" s="4">
        <v>1.4476928075917299</v>
      </c>
      <c r="AH7" s="4">
        <v>0.58364092035788095</v>
      </c>
      <c r="AI7" s="4">
        <v>0.90219647101171196</v>
      </c>
      <c r="AJ7" s="4">
        <v>6.3291182578825598E-3</v>
      </c>
      <c r="AK7" s="4">
        <v>0.57369749951419802</v>
      </c>
      <c r="AL7" s="4">
        <v>0.61892043354399295</v>
      </c>
      <c r="AM7" s="4">
        <v>5.8423176504303003</v>
      </c>
      <c r="AN7" s="4">
        <v>4.4822079627334199</v>
      </c>
      <c r="AO7" s="4">
        <v>26.987249548243401</v>
      </c>
      <c r="AP7" s="4">
        <v>4.5097379390586303</v>
      </c>
      <c r="AQ7" s="4">
        <v>1.70172301534528</v>
      </c>
      <c r="AR7" s="4">
        <v>1.8521944868643501</v>
      </c>
      <c r="AS7" s="4">
        <v>6.2272018372451496</v>
      </c>
      <c r="AT7" s="4">
        <v>2.2915022033748702</v>
      </c>
      <c r="AU7" s="4">
        <v>2.8475438628274801</v>
      </c>
      <c r="AV7" s="4">
        <v>34.031872110321302</v>
      </c>
    </row>
    <row r="8" spans="1:48">
      <c r="A8" s="4" t="s">
        <v>52</v>
      </c>
      <c r="B8" s="4" t="s">
        <v>6</v>
      </c>
      <c r="C8" s="4" t="s">
        <v>121</v>
      </c>
      <c r="D8" s="4" t="s">
        <v>54</v>
      </c>
      <c r="E8" s="4" t="s">
        <v>54</v>
      </c>
      <c r="F8" s="4" t="s">
        <v>54</v>
      </c>
      <c r="G8" s="4">
        <v>2010</v>
      </c>
      <c r="H8" s="4" t="s">
        <v>54</v>
      </c>
      <c r="I8" s="4" t="s">
        <v>54</v>
      </c>
      <c r="J8" s="4" t="s">
        <v>54</v>
      </c>
      <c r="K8" s="4" t="s">
        <v>54</v>
      </c>
      <c r="L8" s="4">
        <v>0</v>
      </c>
      <c r="M8" s="4">
        <v>9.6892739737175901</v>
      </c>
      <c r="N8" s="4">
        <v>0</v>
      </c>
      <c r="O8" s="4">
        <v>3.6239377831423401</v>
      </c>
      <c r="P8" s="4">
        <v>0.125018369828575</v>
      </c>
      <c r="Q8" s="4">
        <v>11.2006468192802</v>
      </c>
      <c r="R8" s="4">
        <v>0</v>
      </c>
      <c r="S8" s="4">
        <v>0.74827740656821895</v>
      </c>
      <c r="T8" s="4">
        <v>128.67771737331299</v>
      </c>
      <c r="U8" s="4">
        <v>1.3043320260131801</v>
      </c>
      <c r="V8" s="4">
        <v>6.0703078471742999E-2</v>
      </c>
      <c r="W8" s="4">
        <v>1.77246368566693</v>
      </c>
      <c r="X8" s="4">
        <v>4.6679081768384698</v>
      </c>
      <c r="Y8" s="4">
        <v>9.9362273191791306E-2</v>
      </c>
      <c r="Z8" s="4">
        <v>16.2347836211407</v>
      </c>
      <c r="AA8" s="4">
        <v>1.9833759342733901</v>
      </c>
      <c r="AB8" s="4">
        <v>13.3691412514621</v>
      </c>
      <c r="AC8" s="4">
        <v>2.0728319621278399</v>
      </c>
      <c r="AD8" s="4">
        <v>0</v>
      </c>
      <c r="AE8" s="4">
        <v>22.103930375261498</v>
      </c>
      <c r="AF8" s="4">
        <v>0</v>
      </c>
      <c r="AG8" s="4">
        <v>0.77044314593410101</v>
      </c>
      <c r="AH8" s="4">
        <v>0.53080418754636605</v>
      </c>
      <c r="AI8" s="4">
        <v>0.471657602372067</v>
      </c>
      <c r="AJ8" s="4">
        <v>0</v>
      </c>
      <c r="AK8" s="4">
        <v>9.0433385351543494E-3</v>
      </c>
      <c r="AL8" s="4">
        <v>0</v>
      </c>
      <c r="AM8" s="4">
        <v>5.98738136177057</v>
      </c>
      <c r="AN8" s="4">
        <v>3.0428794337196401E-2</v>
      </c>
      <c r="AO8" s="4">
        <v>12.5371655445937</v>
      </c>
      <c r="AP8" s="4">
        <v>0.90521144701913503</v>
      </c>
      <c r="AQ8" s="4">
        <v>3.1830281239948</v>
      </c>
      <c r="AR8" s="4">
        <v>0.606041072569388</v>
      </c>
      <c r="AS8" s="4">
        <v>5.6440654267240702E-2</v>
      </c>
      <c r="AT8" s="4">
        <v>0.26174759527006902</v>
      </c>
      <c r="AU8" s="4">
        <v>2.1294945021523102</v>
      </c>
      <c r="AV8" s="4">
        <v>33.151130648279</v>
      </c>
    </row>
    <row r="9" spans="1:48">
      <c r="A9" s="4" t="s">
        <v>52</v>
      </c>
      <c r="B9" s="4" t="s">
        <v>6</v>
      </c>
      <c r="C9" s="4" t="s">
        <v>122</v>
      </c>
      <c r="D9" s="4" t="s">
        <v>54</v>
      </c>
      <c r="E9" s="4" t="s">
        <v>54</v>
      </c>
      <c r="F9" s="4" t="s">
        <v>54</v>
      </c>
      <c r="G9" s="4">
        <v>2010</v>
      </c>
      <c r="H9" s="4" t="s">
        <v>54</v>
      </c>
      <c r="I9" s="4" t="s">
        <v>54</v>
      </c>
      <c r="J9" s="4" t="s">
        <v>54</v>
      </c>
      <c r="K9" s="4" t="s">
        <v>54</v>
      </c>
      <c r="L9" s="4">
        <v>0.35716057818764202</v>
      </c>
      <c r="M9" s="4">
        <v>3.8889379145480998</v>
      </c>
      <c r="N9" s="4">
        <v>0</v>
      </c>
      <c r="O9" s="4">
        <v>2.0296617209494601</v>
      </c>
      <c r="P9" s="4">
        <v>2.63071398250312E-2</v>
      </c>
      <c r="Q9" s="4">
        <v>0</v>
      </c>
      <c r="R9" s="4">
        <v>0</v>
      </c>
      <c r="S9" s="4">
        <v>0</v>
      </c>
      <c r="T9" s="4">
        <v>48.244210311171798</v>
      </c>
      <c r="U9" s="4">
        <v>0.157795758588028</v>
      </c>
      <c r="V9" s="4">
        <v>1.0492416960113399E-2</v>
      </c>
      <c r="W9" s="4">
        <v>3.0185296591197801</v>
      </c>
      <c r="X9" s="4">
        <v>2.5034348689120098</v>
      </c>
      <c r="Y9" s="4">
        <v>0</v>
      </c>
      <c r="Z9" s="4">
        <v>10.303355507559401</v>
      </c>
      <c r="AA9" s="4">
        <v>0.84671598513326796</v>
      </c>
      <c r="AB9" s="4">
        <v>1.56871405967469</v>
      </c>
      <c r="AC9" s="4">
        <v>0.32383088363601398</v>
      </c>
      <c r="AD9" s="4">
        <v>5.1702286343559299E-2</v>
      </c>
      <c r="AE9" s="4">
        <v>5.3718902169954799</v>
      </c>
      <c r="AF9" s="4">
        <v>0.23400938051287801</v>
      </c>
      <c r="AG9" s="4">
        <v>0</v>
      </c>
      <c r="AH9" s="4">
        <v>0.22280664498730099</v>
      </c>
      <c r="AI9" s="4">
        <v>3.9976522459759203E-2</v>
      </c>
      <c r="AJ9" s="4">
        <v>0</v>
      </c>
      <c r="AK9" s="4">
        <v>0.14684033945925201</v>
      </c>
      <c r="AL9" s="4">
        <v>0.10560335800370001</v>
      </c>
      <c r="AM9" s="4">
        <v>1.4876298876999601</v>
      </c>
      <c r="AN9" s="4">
        <v>4.8278179824842102E-2</v>
      </c>
      <c r="AO9" s="4">
        <v>2.6549988957588999</v>
      </c>
      <c r="AP9" s="4">
        <v>1.0346782142208499</v>
      </c>
      <c r="AQ9" s="4">
        <v>0.285248860659925</v>
      </c>
      <c r="AR9" s="4">
        <v>0.219428410148544</v>
      </c>
      <c r="AS9" s="4">
        <v>0.105163663086506</v>
      </c>
      <c r="AT9" s="4">
        <v>0.451750201355058</v>
      </c>
      <c r="AU9" s="4">
        <v>0.557655853235548</v>
      </c>
      <c r="AV9" s="4">
        <v>0</v>
      </c>
    </row>
    <row r="10" spans="1:48">
      <c r="A10" s="4" t="s">
        <v>52</v>
      </c>
      <c r="B10" s="4" t="s">
        <v>6</v>
      </c>
      <c r="C10" s="4" t="s">
        <v>123</v>
      </c>
      <c r="D10" s="4" t="s">
        <v>54</v>
      </c>
      <c r="E10" s="4" t="s">
        <v>54</v>
      </c>
      <c r="F10" s="4" t="s">
        <v>54</v>
      </c>
      <c r="G10" s="4">
        <v>2010</v>
      </c>
      <c r="H10" s="4" t="s">
        <v>54</v>
      </c>
      <c r="I10" s="4" t="s">
        <v>54</v>
      </c>
      <c r="J10" s="4" t="s">
        <v>54</v>
      </c>
      <c r="K10" s="4" t="s">
        <v>54</v>
      </c>
      <c r="L10" s="4">
        <v>0.23807411933675199</v>
      </c>
      <c r="M10" s="4">
        <v>0.60886929566600201</v>
      </c>
      <c r="N10" s="4">
        <v>0</v>
      </c>
      <c r="O10" s="4">
        <v>0.17411402184879399</v>
      </c>
      <c r="P10" s="4">
        <v>0.33091444736215397</v>
      </c>
      <c r="Q10" s="4">
        <v>6.3983256663221901</v>
      </c>
      <c r="R10" s="4">
        <v>0.23164983662093799</v>
      </c>
      <c r="S10" s="4">
        <v>0.60196615631118</v>
      </c>
      <c r="T10" s="4">
        <v>0</v>
      </c>
      <c r="U10" s="4">
        <v>0.85726510522686405</v>
      </c>
      <c r="V10" s="4">
        <v>4.3432748406365802E-2</v>
      </c>
      <c r="W10" s="4">
        <v>0</v>
      </c>
      <c r="X10" s="4">
        <v>1.1611789047124701</v>
      </c>
      <c r="Y10" s="4">
        <v>0.29966139914420298</v>
      </c>
      <c r="Z10" s="4">
        <v>4.8760244489997797</v>
      </c>
      <c r="AA10" s="4">
        <v>4.0809462492286203E-2</v>
      </c>
      <c r="AB10" s="4">
        <v>0.266123685739942</v>
      </c>
      <c r="AC10" s="4">
        <v>0.29332796146314399</v>
      </c>
      <c r="AD10" s="4">
        <v>0</v>
      </c>
      <c r="AE10" s="4">
        <v>0</v>
      </c>
      <c r="AF10" s="4">
        <v>0.15071703847059501</v>
      </c>
      <c r="AG10" s="4">
        <v>0.233472014271878</v>
      </c>
      <c r="AH10" s="4">
        <v>0</v>
      </c>
      <c r="AI10" s="4">
        <v>0.102668477544964</v>
      </c>
      <c r="AJ10" s="4">
        <v>0</v>
      </c>
      <c r="AK10" s="4">
        <v>0.46302769281745798</v>
      </c>
      <c r="AL10" s="4">
        <v>0</v>
      </c>
      <c r="AM10" s="4">
        <v>0.13349619952802899</v>
      </c>
      <c r="AN10" s="4">
        <v>0.15622189266380501</v>
      </c>
      <c r="AO10" s="4">
        <v>2.28742040405794</v>
      </c>
      <c r="AP10" s="4">
        <v>0</v>
      </c>
      <c r="AQ10" s="4">
        <v>0</v>
      </c>
      <c r="AR10" s="4">
        <v>1.15587674605576</v>
      </c>
      <c r="AS10" s="4">
        <v>0.89223417186926601</v>
      </c>
      <c r="AT10" s="4">
        <v>0</v>
      </c>
      <c r="AU10" s="4">
        <v>0.25851956513504298</v>
      </c>
      <c r="AV10" s="4">
        <v>0.73658074991181999</v>
      </c>
    </row>
    <row r="11" spans="1:48">
      <c r="A11" s="4" t="s">
        <v>52</v>
      </c>
      <c r="B11" s="4" t="s">
        <v>6</v>
      </c>
      <c r="C11" s="4" t="s">
        <v>124</v>
      </c>
      <c r="D11" s="4" t="s">
        <v>54</v>
      </c>
      <c r="E11" s="4" t="s">
        <v>54</v>
      </c>
      <c r="F11" s="4" t="s">
        <v>54</v>
      </c>
      <c r="G11" s="4">
        <v>2010</v>
      </c>
      <c r="H11" s="4" t="s">
        <v>54</v>
      </c>
      <c r="I11" s="4" t="s">
        <v>54</v>
      </c>
      <c r="J11" s="4" t="s">
        <v>54</v>
      </c>
      <c r="K11" s="4" t="s">
        <v>54</v>
      </c>
      <c r="L11" s="4">
        <v>0.74469724522735403</v>
      </c>
      <c r="M11" s="4">
        <v>30.790205678055401</v>
      </c>
      <c r="N11" s="4">
        <v>5.0876389394866397</v>
      </c>
      <c r="O11" s="4">
        <v>47.746294019314</v>
      </c>
      <c r="P11" s="4">
        <v>32.6149424576871</v>
      </c>
      <c r="Q11" s="4">
        <v>39.188142886217101</v>
      </c>
      <c r="R11" s="4">
        <v>8.8728650733145198</v>
      </c>
      <c r="S11" s="4">
        <v>23.125520354548399</v>
      </c>
      <c r="T11" s="4">
        <v>209.93197053309501</v>
      </c>
      <c r="U11" s="4">
        <v>52.353254005511801</v>
      </c>
      <c r="V11" s="4">
        <v>3.3834008720127202</v>
      </c>
      <c r="W11" s="4">
        <v>56.979219428190902</v>
      </c>
      <c r="X11" s="4">
        <v>109.603962330732</v>
      </c>
      <c r="Y11" s="4">
        <v>27.333903606420598</v>
      </c>
      <c r="Z11" s="4">
        <v>226.32841338726499</v>
      </c>
      <c r="AA11" s="4">
        <v>7.8328168642899598</v>
      </c>
      <c r="AB11" s="4">
        <v>9.7165288675270194</v>
      </c>
      <c r="AC11" s="4">
        <v>17.202373733010599</v>
      </c>
      <c r="AD11" s="4">
        <v>4.2544290438288401</v>
      </c>
      <c r="AE11" s="4">
        <v>43.6765375885333</v>
      </c>
      <c r="AF11" s="4">
        <v>0.62652896208919195</v>
      </c>
      <c r="AG11" s="4">
        <v>12.639172805054301</v>
      </c>
      <c r="AH11" s="4">
        <v>3.0441104617112802</v>
      </c>
      <c r="AI11" s="4">
        <v>5.3948953196696197</v>
      </c>
      <c r="AJ11" s="4">
        <v>2.07125362023617E-2</v>
      </c>
      <c r="AK11" s="4">
        <v>2.52262276065174</v>
      </c>
      <c r="AL11" s="4">
        <v>1.2762954842229799</v>
      </c>
      <c r="AM11" s="4">
        <v>22.495023248099301</v>
      </c>
      <c r="AN11" s="4">
        <v>42.546785876727299</v>
      </c>
      <c r="AO11" s="4">
        <v>120.196391442387</v>
      </c>
      <c r="AP11" s="4">
        <v>17.425566464904001</v>
      </c>
      <c r="AQ11" s="4">
        <v>8.3091481236704308</v>
      </c>
      <c r="AR11" s="4">
        <v>9.8762943192997508</v>
      </c>
      <c r="AS11" s="4">
        <v>80.297925951494605</v>
      </c>
      <c r="AT11" s="4">
        <v>8.3180386137814004</v>
      </c>
      <c r="AU11" s="4">
        <v>10.4706296187109</v>
      </c>
      <c r="AV11" s="4">
        <v>116.053435300765</v>
      </c>
    </row>
    <row r="12" spans="1:48">
      <c r="A12" s="4" t="s">
        <v>52</v>
      </c>
      <c r="B12" s="4" t="s">
        <v>6</v>
      </c>
      <c r="C12" s="4" t="s">
        <v>125</v>
      </c>
      <c r="D12" s="4" t="s">
        <v>54</v>
      </c>
      <c r="E12" s="4" t="s">
        <v>54</v>
      </c>
      <c r="F12" s="4" t="s">
        <v>54</v>
      </c>
      <c r="G12" s="4">
        <v>2010</v>
      </c>
      <c r="H12" s="4" t="s">
        <v>54</v>
      </c>
      <c r="I12" s="4" t="s">
        <v>54</v>
      </c>
      <c r="J12" s="4" t="s">
        <v>54</v>
      </c>
      <c r="K12" s="4" t="s">
        <v>54</v>
      </c>
      <c r="L12" s="4">
        <v>0</v>
      </c>
      <c r="M12" s="4">
        <v>13.362078521584101</v>
      </c>
      <c r="N12" s="4">
        <v>0</v>
      </c>
      <c r="O12" s="4">
        <v>25.015438549098501</v>
      </c>
      <c r="P12" s="4">
        <v>3.9276604521143801</v>
      </c>
      <c r="Q12" s="4">
        <v>16.3798240887939</v>
      </c>
      <c r="R12" s="4">
        <v>0</v>
      </c>
      <c r="S12" s="4">
        <v>24.2975134891404</v>
      </c>
      <c r="T12" s="4">
        <v>250.873424746365</v>
      </c>
      <c r="U12" s="4">
        <v>17.985613496079502</v>
      </c>
      <c r="V12" s="4">
        <v>0.41537036562657698</v>
      </c>
      <c r="W12" s="4">
        <v>4.7490626195848602</v>
      </c>
      <c r="X12" s="4">
        <v>17.8003792070107</v>
      </c>
      <c r="Y12" s="4">
        <v>0.466434994435238</v>
      </c>
      <c r="Z12" s="4">
        <v>99.8794049283145</v>
      </c>
      <c r="AA12" s="4">
        <v>2.6255215716856699</v>
      </c>
      <c r="AB12" s="4">
        <v>9.8675093774625502</v>
      </c>
      <c r="AC12" s="4">
        <v>8.8122758632867395</v>
      </c>
      <c r="AD12" s="4">
        <v>0</v>
      </c>
      <c r="AE12" s="4">
        <v>69.389110683942803</v>
      </c>
      <c r="AF12" s="4">
        <v>0</v>
      </c>
      <c r="AG12" s="4">
        <v>6.7264021806737899</v>
      </c>
      <c r="AH12" s="4">
        <v>2.76852860049505</v>
      </c>
      <c r="AI12" s="4">
        <v>2.82038721418433</v>
      </c>
      <c r="AJ12" s="4">
        <v>0</v>
      </c>
      <c r="AK12" s="4">
        <v>3.9764739501875403E-2</v>
      </c>
      <c r="AL12" s="4">
        <v>0</v>
      </c>
      <c r="AM12" s="4">
        <v>23.0535706866855</v>
      </c>
      <c r="AN12" s="4">
        <v>0.28884143884348901</v>
      </c>
      <c r="AO12" s="4">
        <v>55.838297069961101</v>
      </c>
      <c r="AP12" s="4">
        <v>3.4977248008598401</v>
      </c>
      <c r="AQ12" s="4">
        <v>15.5420429327127</v>
      </c>
      <c r="AR12" s="4">
        <v>3.2315396923637101</v>
      </c>
      <c r="AS12" s="4">
        <v>0.72778554404617601</v>
      </c>
      <c r="AT12" s="4">
        <v>0.95013070522659304</v>
      </c>
      <c r="AU12" s="4">
        <v>7.8303089543905697</v>
      </c>
      <c r="AV12" s="4">
        <v>113.04998394932301</v>
      </c>
    </row>
    <row r="13" spans="1:48">
      <c r="A13" s="4" t="s">
        <v>52</v>
      </c>
      <c r="B13" s="4" t="s">
        <v>6</v>
      </c>
      <c r="C13" s="4" t="s">
        <v>126</v>
      </c>
      <c r="D13" s="4" t="s">
        <v>54</v>
      </c>
      <c r="E13" s="4" t="s">
        <v>54</v>
      </c>
      <c r="F13" s="4" t="s">
        <v>54</v>
      </c>
      <c r="G13" s="4">
        <v>2010</v>
      </c>
      <c r="H13" s="4" t="s">
        <v>54</v>
      </c>
      <c r="I13" s="4" t="s">
        <v>54</v>
      </c>
      <c r="J13" s="4" t="s">
        <v>54</v>
      </c>
      <c r="K13" s="4" t="s">
        <v>54</v>
      </c>
      <c r="L13" s="4">
        <v>1.0872824950481099</v>
      </c>
      <c r="M13" s="4">
        <v>5.3630740466944999</v>
      </c>
      <c r="N13" s="4">
        <v>0</v>
      </c>
      <c r="O13" s="4">
        <v>14.010416594912799</v>
      </c>
      <c r="P13" s="4">
        <v>0.82648264283639605</v>
      </c>
      <c r="Q13" s="4">
        <v>0</v>
      </c>
      <c r="R13" s="4">
        <v>0</v>
      </c>
      <c r="S13" s="4">
        <v>0</v>
      </c>
      <c r="T13" s="4">
        <v>94.058167272539293</v>
      </c>
      <c r="U13" s="4">
        <v>2.1758673931818802</v>
      </c>
      <c r="V13" s="4">
        <v>7.17960139543425E-2</v>
      </c>
      <c r="W13" s="4">
        <v>8.0877179522242297</v>
      </c>
      <c r="X13" s="4">
        <v>9.5464795575452897</v>
      </c>
      <c r="Y13" s="4">
        <v>0</v>
      </c>
      <c r="Z13" s="4">
        <v>63.388157235421197</v>
      </c>
      <c r="AA13" s="4">
        <v>1.12085210153208</v>
      </c>
      <c r="AB13" s="4">
        <v>1.1578380692704899</v>
      </c>
      <c r="AC13" s="4">
        <v>1.37670931932323</v>
      </c>
      <c r="AD13" s="4">
        <v>0.79854763231691706</v>
      </c>
      <c r="AE13" s="4">
        <v>16.863547727523901</v>
      </c>
      <c r="AF13" s="4">
        <v>0.93188451672839301</v>
      </c>
      <c r="AG13" s="4">
        <v>0</v>
      </c>
      <c r="AH13" s="4">
        <v>1.1620981587938399</v>
      </c>
      <c r="AI13" s="4">
        <v>0.239048988601089</v>
      </c>
      <c r="AJ13" s="4">
        <v>0</v>
      </c>
      <c r="AK13" s="4">
        <v>0.64567613213480501</v>
      </c>
      <c r="AL13" s="4">
        <v>0.217768038723713</v>
      </c>
      <c r="AM13" s="4">
        <v>5.7279098656871597</v>
      </c>
      <c r="AN13" s="4">
        <v>0.45827444790692701</v>
      </c>
      <c r="AO13" s="4">
        <v>11.8248910835937</v>
      </c>
      <c r="AP13" s="4">
        <v>3.9979826400860201</v>
      </c>
      <c r="AQ13" s="4">
        <v>1.39280894361686</v>
      </c>
      <c r="AR13" s="4">
        <v>1.1700388787528899</v>
      </c>
      <c r="AS13" s="4">
        <v>1.3560543325899199</v>
      </c>
      <c r="AT13" s="4">
        <v>1.639830680992</v>
      </c>
      <c r="AU13" s="4">
        <v>2.05054186176354</v>
      </c>
      <c r="AV13" s="4">
        <v>0</v>
      </c>
    </row>
    <row r="14" spans="1:48">
      <c r="A14" s="4" t="s">
        <v>52</v>
      </c>
      <c r="B14" s="4" t="s">
        <v>6</v>
      </c>
      <c r="C14" s="4" t="s">
        <v>127</v>
      </c>
      <c r="D14" s="4" t="s">
        <v>54</v>
      </c>
      <c r="E14" s="4" t="s">
        <v>54</v>
      </c>
      <c r="F14" s="4" t="s">
        <v>54</v>
      </c>
      <c r="G14" s="4">
        <v>2010</v>
      </c>
      <c r="H14" s="4" t="s">
        <v>54</v>
      </c>
      <c r="I14" s="4" t="s">
        <v>54</v>
      </c>
      <c r="J14" s="4" t="s">
        <v>54</v>
      </c>
      <c r="K14" s="4" t="s">
        <v>54</v>
      </c>
      <c r="L14" s="4">
        <v>6.11753395983516E-2</v>
      </c>
      <c r="M14" s="4">
        <v>0.103230896616784</v>
      </c>
      <c r="N14" s="4">
        <v>0</v>
      </c>
      <c r="O14" s="4">
        <v>4.6630821203873497E-2</v>
      </c>
      <c r="P14" s="4">
        <v>6.2113328709520001E-2</v>
      </c>
      <c r="Q14" s="4">
        <v>1.0867539186431701</v>
      </c>
      <c r="R14" s="4">
        <v>4.3769637520679E-2</v>
      </c>
      <c r="S14" s="4">
        <v>0.119401511304657</v>
      </c>
      <c r="T14" s="4">
        <v>0</v>
      </c>
      <c r="U14" s="4">
        <v>8.8049431143123497E-2</v>
      </c>
      <c r="V14" s="4">
        <v>1.24003143113479E-2</v>
      </c>
      <c r="W14" s="4">
        <v>0</v>
      </c>
      <c r="X14" s="4">
        <v>0.301800046266818</v>
      </c>
      <c r="Y14" s="4">
        <v>0.20522270272101001</v>
      </c>
      <c r="Z14" s="4">
        <v>1.28055097660425</v>
      </c>
      <c r="AA14" s="4">
        <v>5.03857815577101E-3</v>
      </c>
      <c r="AB14" s="4">
        <v>0.198138421766477</v>
      </c>
      <c r="AC14" s="4">
        <v>0.256816946893619</v>
      </c>
      <c r="AD14" s="4">
        <v>0</v>
      </c>
      <c r="AE14" s="4">
        <v>0</v>
      </c>
      <c r="AF14" s="4">
        <v>3.9376261554183299E-2</v>
      </c>
      <c r="AG14" s="4">
        <v>6.3106833326284903E-2</v>
      </c>
      <c r="AH14" s="4">
        <v>0</v>
      </c>
      <c r="AI14" s="4">
        <v>1.58256073252083E-2</v>
      </c>
      <c r="AJ14" s="4">
        <v>0</v>
      </c>
      <c r="AK14" s="4">
        <v>0.120325880834236</v>
      </c>
      <c r="AL14" s="4">
        <v>0</v>
      </c>
      <c r="AM14" s="4">
        <v>0.1153933254761</v>
      </c>
      <c r="AN14" s="4">
        <v>1.5987238792302998E-2</v>
      </c>
      <c r="AO14" s="4">
        <v>0.69740777864438297</v>
      </c>
      <c r="AP14" s="4">
        <v>0</v>
      </c>
      <c r="AQ14" s="4">
        <v>0</v>
      </c>
      <c r="AR14" s="4">
        <v>0.30357900102053997</v>
      </c>
      <c r="AS14" s="4">
        <v>8.8854027568764093E-2</v>
      </c>
      <c r="AT14" s="4">
        <v>0</v>
      </c>
      <c r="AU14" s="4">
        <v>2.2683558060711899E-3</v>
      </c>
      <c r="AV14" s="4">
        <v>0.63377180391597598</v>
      </c>
    </row>
    <row r="15" spans="1:48">
      <c r="A15" s="4" t="s">
        <v>52</v>
      </c>
      <c r="B15" s="4" t="s">
        <v>6</v>
      </c>
      <c r="C15" s="4" t="s">
        <v>128</v>
      </c>
      <c r="D15" s="4" t="s">
        <v>54</v>
      </c>
      <c r="E15" s="4" t="s">
        <v>54</v>
      </c>
      <c r="F15" s="4" t="s">
        <v>54</v>
      </c>
      <c r="G15" s="4">
        <v>2010</v>
      </c>
      <c r="H15" s="4" t="s">
        <v>54</v>
      </c>
      <c r="I15" s="4" t="s">
        <v>54</v>
      </c>
      <c r="J15" s="4" t="s">
        <v>54</v>
      </c>
      <c r="K15" s="4" t="s">
        <v>54</v>
      </c>
      <c r="L15" s="4">
        <v>0.191356821991644</v>
      </c>
      <c r="M15" s="4">
        <v>5.2203331023353803</v>
      </c>
      <c r="N15" s="4">
        <v>1.3384770096107801</v>
      </c>
      <c r="O15" s="4">
        <v>12.787303836423501</v>
      </c>
      <c r="P15" s="4">
        <v>6.1218924041092899</v>
      </c>
      <c r="Q15" s="4">
        <v>6.6560956829859004</v>
      </c>
      <c r="R15" s="4">
        <v>1.67650490798475</v>
      </c>
      <c r="S15" s="4">
        <v>4.5870055169884196</v>
      </c>
      <c r="T15" s="4">
        <v>116.452654176067</v>
      </c>
      <c r="U15" s="4">
        <v>5.3771863634375698</v>
      </c>
      <c r="V15" s="4">
        <v>0.96598156445695105</v>
      </c>
      <c r="W15" s="4">
        <v>10.553218285571001</v>
      </c>
      <c r="X15" s="4">
        <v>28.486980574825601</v>
      </c>
      <c r="Y15" s="4">
        <v>18.719586807127499</v>
      </c>
      <c r="Z15" s="4">
        <v>59.438805901763502</v>
      </c>
      <c r="AA15" s="4">
        <v>0.96708600261584199</v>
      </c>
      <c r="AB15" s="4">
        <v>7.2342966748985997</v>
      </c>
      <c r="AC15" s="4">
        <v>15.0611659365787</v>
      </c>
      <c r="AD15" s="4">
        <v>0.42290534451153</v>
      </c>
      <c r="AE15" s="4">
        <v>23.201099570662201</v>
      </c>
      <c r="AF15" s="4">
        <v>0.16368665767877399</v>
      </c>
      <c r="AG15" s="4">
        <v>3.4163331056108999</v>
      </c>
      <c r="AH15" s="4">
        <v>1.0559471455323</v>
      </c>
      <c r="AI15" s="4">
        <v>0.83158430836090003</v>
      </c>
      <c r="AJ15" s="4">
        <v>5.3180310999297398E-3</v>
      </c>
      <c r="AK15" s="4">
        <v>0.65554784389014598</v>
      </c>
      <c r="AL15" s="4">
        <v>0.22604250596736</v>
      </c>
      <c r="AM15" s="4">
        <v>19.4445650770407</v>
      </c>
      <c r="AN15" s="4">
        <v>4.35409924984108</v>
      </c>
      <c r="AO15" s="4">
        <v>36.6464766197752</v>
      </c>
      <c r="AP15" s="4">
        <v>4.5259213803740899</v>
      </c>
      <c r="AQ15" s="4">
        <v>3.6431242513548701</v>
      </c>
      <c r="AR15" s="4">
        <v>2.59390594496241</v>
      </c>
      <c r="AS15" s="4">
        <v>7.9965488334312598</v>
      </c>
      <c r="AT15" s="4">
        <v>2.4082542715096</v>
      </c>
      <c r="AU15" s="4">
        <v>9.1873562747240595E-2</v>
      </c>
      <c r="AV15" s="4">
        <v>99.855168696733998</v>
      </c>
    </row>
    <row r="16" spans="1:48">
      <c r="A16" s="4" t="s">
        <v>52</v>
      </c>
      <c r="B16" s="4" t="s">
        <v>6</v>
      </c>
      <c r="C16" s="4" t="s">
        <v>129</v>
      </c>
      <c r="D16" s="4" t="s">
        <v>54</v>
      </c>
      <c r="E16" s="4" t="s">
        <v>54</v>
      </c>
      <c r="F16" s="4" t="s">
        <v>54</v>
      </c>
      <c r="G16" s="4">
        <v>2010</v>
      </c>
      <c r="H16" s="4" t="s">
        <v>54</v>
      </c>
      <c r="I16" s="4" t="s">
        <v>54</v>
      </c>
      <c r="J16" s="4" t="s">
        <v>54</v>
      </c>
      <c r="K16" s="4" t="s">
        <v>54</v>
      </c>
      <c r="L16" s="4">
        <v>0</v>
      </c>
      <c r="M16" s="4">
        <v>2.2654769361266398</v>
      </c>
      <c r="N16" s="4">
        <v>0</v>
      </c>
      <c r="O16" s="4">
        <v>6.6995778394718402</v>
      </c>
      <c r="P16" s="4">
        <v>0.73723002022505102</v>
      </c>
      <c r="Q16" s="4">
        <v>2.78210878025136</v>
      </c>
      <c r="R16" s="4">
        <v>0</v>
      </c>
      <c r="S16" s="4">
        <v>4.8194733227642503</v>
      </c>
      <c r="T16" s="4">
        <v>139.16353997805399</v>
      </c>
      <c r="U16" s="4">
        <v>1.84729674336948</v>
      </c>
      <c r="V16" s="4">
        <v>0.11859077029152799</v>
      </c>
      <c r="W16" s="4">
        <v>0.87958197706598296</v>
      </c>
      <c r="X16" s="4">
        <v>4.6264664699303903</v>
      </c>
      <c r="Y16" s="4">
        <v>0.31943737323202898</v>
      </c>
      <c r="Z16" s="4">
        <v>26.230522603273698</v>
      </c>
      <c r="AA16" s="4">
        <v>0.32416245720221198</v>
      </c>
      <c r="AB16" s="4">
        <v>7.3467069621413401</v>
      </c>
      <c r="AC16" s="4">
        <v>7.7153973699094101</v>
      </c>
      <c r="AD16" s="4">
        <v>0</v>
      </c>
      <c r="AE16" s="4">
        <v>36.859690693992199</v>
      </c>
      <c r="AF16" s="4">
        <v>0</v>
      </c>
      <c r="AG16" s="4">
        <v>1.81812772132522</v>
      </c>
      <c r="AH16" s="4">
        <v>0.96035275650734897</v>
      </c>
      <c r="AI16" s="4">
        <v>0.43474240218641202</v>
      </c>
      <c r="AJ16" s="4">
        <v>0</v>
      </c>
      <c r="AK16" s="4">
        <v>1.03335661795793E-2</v>
      </c>
      <c r="AL16" s="4">
        <v>0</v>
      </c>
      <c r="AM16" s="4">
        <v>19.927370180125902</v>
      </c>
      <c r="AN16" s="4">
        <v>2.9559090452455899E-2</v>
      </c>
      <c r="AO16" s="4">
        <v>17.024444939706999</v>
      </c>
      <c r="AP16" s="4">
        <v>0.90845984781955502</v>
      </c>
      <c r="AQ16" s="4">
        <v>6.8143680532623003</v>
      </c>
      <c r="AR16" s="4">
        <v>0.84873027761272202</v>
      </c>
      <c r="AS16" s="4">
        <v>7.2477247379292495E-2</v>
      </c>
      <c r="AT16" s="4">
        <v>0.27508363877553199</v>
      </c>
      <c r="AU16" s="4">
        <v>6.8706315403032403E-2</v>
      </c>
      <c r="AV16" s="4">
        <v>97.270926872324694</v>
      </c>
    </row>
    <row r="17" spans="1:48">
      <c r="A17" s="4" t="s">
        <v>52</v>
      </c>
      <c r="B17" s="4" t="s">
        <v>6</v>
      </c>
      <c r="C17" s="4" t="s">
        <v>130</v>
      </c>
      <c r="D17" s="4" t="s">
        <v>54</v>
      </c>
      <c r="E17" s="4" t="s">
        <v>54</v>
      </c>
      <c r="F17" s="4" t="s">
        <v>54</v>
      </c>
      <c r="G17" s="4">
        <v>2010</v>
      </c>
      <c r="H17" s="4" t="s">
        <v>54</v>
      </c>
      <c r="I17" s="4" t="s">
        <v>54</v>
      </c>
      <c r="J17" s="4" t="s">
        <v>54</v>
      </c>
      <c r="K17" s="4" t="s">
        <v>54</v>
      </c>
      <c r="L17" s="4">
        <v>0.27938725998111003</v>
      </c>
      <c r="M17" s="4">
        <v>0.90928372707132898</v>
      </c>
      <c r="N17" s="4">
        <v>0</v>
      </c>
      <c r="O17" s="4">
        <v>3.7522378972815802</v>
      </c>
      <c r="P17" s="4">
        <v>0.155132507741579</v>
      </c>
      <c r="Q17" s="4">
        <v>0</v>
      </c>
      <c r="R17" s="4">
        <v>0</v>
      </c>
      <c r="S17" s="4">
        <v>0</v>
      </c>
      <c r="T17" s="4">
        <v>52.175584300042999</v>
      </c>
      <c r="U17" s="4">
        <v>0.22348266019977001</v>
      </c>
      <c r="V17" s="4">
        <v>2.04981994463257E-2</v>
      </c>
      <c r="W17" s="4">
        <v>1.49794001810641</v>
      </c>
      <c r="X17" s="4">
        <v>2.4812093644310802</v>
      </c>
      <c r="Y17" s="4">
        <v>0</v>
      </c>
      <c r="Z17" s="4">
        <v>16.647120518358498</v>
      </c>
      <c r="AA17" s="4">
        <v>0.13838704481092001</v>
      </c>
      <c r="AB17" s="4">
        <v>0.86205106872968296</v>
      </c>
      <c r="AC17" s="4">
        <v>1.2053480424606899</v>
      </c>
      <c r="AD17" s="4">
        <v>7.9378468432493798E-2</v>
      </c>
      <c r="AE17" s="4">
        <v>8.9579639674463607</v>
      </c>
      <c r="AF17" s="4">
        <v>0.24346370417933799</v>
      </c>
      <c r="AG17" s="4">
        <v>0</v>
      </c>
      <c r="AH17" s="4">
        <v>0.40311094128852998</v>
      </c>
      <c r="AI17" s="4">
        <v>3.6847682127478902E-2</v>
      </c>
      <c r="AJ17" s="4">
        <v>0</v>
      </c>
      <c r="AK17" s="4">
        <v>0.16779028671054499</v>
      </c>
      <c r="AL17" s="4">
        <v>3.8568524139747901E-2</v>
      </c>
      <c r="AM17" s="4">
        <v>4.9511714173573003</v>
      </c>
      <c r="AN17" s="4">
        <v>4.6898311793378902E-2</v>
      </c>
      <c r="AO17" s="4">
        <v>3.6052712517082202</v>
      </c>
      <c r="AP17" s="4">
        <v>1.03839121359831</v>
      </c>
      <c r="AQ17" s="4">
        <v>0.61067343661134399</v>
      </c>
      <c r="AR17" s="4">
        <v>0.30729853782339001</v>
      </c>
      <c r="AS17" s="4">
        <v>0.13504401966610799</v>
      </c>
      <c r="AT17" s="4">
        <v>0.47476688020040297</v>
      </c>
      <c r="AU17" s="4">
        <v>1.7992288263728201E-2</v>
      </c>
      <c r="AV17" s="4">
        <v>0</v>
      </c>
    </row>
    <row r="18" spans="1:48">
      <c r="A18" s="4" t="s">
        <v>52</v>
      </c>
      <c r="B18" s="4" t="s">
        <v>6</v>
      </c>
      <c r="C18" s="4" t="s">
        <v>131</v>
      </c>
      <c r="D18" s="4" t="s">
        <v>54</v>
      </c>
      <c r="E18" s="4" t="s">
        <v>54</v>
      </c>
      <c r="F18" s="4" t="s">
        <v>54</v>
      </c>
      <c r="G18" s="4">
        <v>2010</v>
      </c>
      <c r="H18" s="4" t="s">
        <v>54</v>
      </c>
      <c r="I18" s="4" t="s">
        <v>54</v>
      </c>
      <c r="J18" s="4" t="s">
        <v>54</v>
      </c>
      <c r="K18" s="4" t="s">
        <v>54</v>
      </c>
      <c r="L18" s="4">
        <v>0.140898120694638</v>
      </c>
      <c r="M18" s="4">
        <v>0.112100269229561</v>
      </c>
      <c r="N18" s="4">
        <v>0</v>
      </c>
      <c r="O18" s="4">
        <v>5.3116269235436997E-2</v>
      </c>
      <c r="P18" s="4">
        <v>8.0779990956867498E-2</v>
      </c>
      <c r="Q18" s="4">
        <v>1.14894144503131</v>
      </c>
      <c r="R18" s="4">
        <v>4.4643974773458897E-2</v>
      </c>
      <c r="S18" s="4">
        <v>0.22990657447287199</v>
      </c>
      <c r="T18" s="4">
        <v>0</v>
      </c>
      <c r="U18" s="4">
        <v>0.30653665295660498</v>
      </c>
      <c r="V18" s="4">
        <v>5.4707064293148498E-2</v>
      </c>
      <c r="W18" s="4">
        <v>0</v>
      </c>
      <c r="X18" s="4">
        <v>0.65407114567171099</v>
      </c>
      <c r="Y18" s="4">
        <v>0.31047480336954902</v>
      </c>
      <c r="Z18" s="4">
        <v>1.54168710923107</v>
      </c>
      <c r="AA18" s="4">
        <v>1.9323034649962E-2</v>
      </c>
      <c r="AB18" s="4">
        <v>0.154343630381543</v>
      </c>
      <c r="AC18" s="4">
        <v>0.15660071275691101</v>
      </c>
      <c r="AD18" s="4">
        <v>0</v>
      </c>
      <c r="AE18" s="4">
        <v>0</v>
      </c>
      <c r="AF18" s="4">
        <v>8.1066024729713707E-2</v>
      </c>
      <c r="AG18" s="4">
        <v>2.1845134035133801E-2</v>
      </c>
      <c r="AH18" s="4">
        <v>0</v>
      </c>
      <c r="AI18" s="4">
        <v>3.1459243674523199E-2</v>
      </c>
      <c r="AJ18" s="4">
        <v>0</v>
      </c>
      <c r="AK18" s="4">
        <v>0.2489826168057</v>
      </c>
      <c r="AL18" s="4">
        <v>0</v>
      </c>
      <c r="AM18" s="4">
        <v>0.35253798935466601</v>
      </c>
      <c r="AN18" s="4">
        <v>5.9524965627257898E-2</v>
      </c>
      <c r="AO18" s="4">
        <v>0.55864944566070796</v>
      </c>
      <c r="AP18" s="4">
        <v>0</v>
      </c>
      <c r="AQ18" s="4">
        <v>0</v>
      </c>
      <c r="AR18" s="4">
        <v>0.58752902243626204</v>
      </c>
      <c r="AS18" s="4">
        <v>0.30349719182900797</v>
      </c>
      <c r="AT18" s="4">
        <v>0</v>
      </c>
      <c r="AU18" s="4">
        <v>6.1537942093766201E-2</v>
      </c>
      <c r="AV18" s="4">
        <v>0.43618309679232597</v>
      </c>
    </row>
    <row r="19" spans="1:48">
      <c r="A19" s="4" t="s">
        <v>52</v>
      </c>
      <c r="B19" s="4" t="s">
        <v>6</v>
      </c>
      <c r="C19" s="4" t="s">
        <v>132</v>
      </c>
      <c r="D19" s="4" t="s">
        <v>54</v>
      </c>
      <c r="E19" s="4" t="s">
        <v>54</v>
      </c>
      <c r="F19" s="4" t="s">
        <v>54</v>
      </c>
      <c r="G19" s="4">
        <v>2010</v>
      </c>
      <c r="H19" s="4" t="s">
        <v>54</v>
      </c>
      <c r="I19" s="4" t="s">
        <v>54</v>
      </c>
      <c r="J19" s="4" t="s">
        <v>54</v>
      </c>
      <c r="K19" s="4" t="s">
        <v>54</v>
      </c>
      <c r="L19" s="4">
        <v>0.44073015005293897</v>
      </c>
      <c r="M19" s="4">
        <v>5.6688526925440001</v>
      </c>
      <c r="N19" s="4">
        <v>2.4992713513806701</v>
      </c>
      <c r="O19" s="4">
        <v>14.565771218165599</v>
      </c>
      <c r="P19" s="4">
        <v>7.9616794545913496</v>
      </c>
      <c r="Q19" s="4">
        <v>7.0369787134740296</v>
      </c>
      <c r="R19" s="4">
        <v>1.70999457750342</v>
      </c>
      <c r="S19" s="4">
        <v>8.8322393408251205</v>
      </c>
      <c r="T19" s="4">
        <v>16.206571425281499</v>
      </c>
      <c r="U19" s="4">
        <v>18.7202198670965</v>
      </c>
      <c r="V19" s="4">
        <v>4.2616674243798398</v>
      </c>
      <c r="W19" s="4">
        <v>11.2259247627301</v>
      </c>
      <c r="X19" s="4">
        <v>61.737936265361398</v>
      </c>
      <c r="Y19" s="4">
        <v>28.320258704531302</v>
      </c>
      <c r="Z19" s="4">
        <v>71.559853938682096</v>
      </c>
      <c r="AA19" s="4">
        <v>3.7087915995975398</v>
      </c>
      <c r="AB19" s="4">
        <v>5.63529073314686</v>
      </c>
      <c r="AC19" s="4">
        <v>9.1839317815554509</v>
      </c>
      <c r="AD19" s="4">
        <v>1.3529547084122899</v>
      </c>
      <c r="AE19" s="4">
        <v>24.679934421166902</v>
      </c>
      <c r="AF19" s="4">
        <v>0.33699051447665901</v>
      </c>
      <c r="AG19" s="4">
        <v>1.1826017986811299</v>
      </c>
      <c r="AH19" s="4">
        <v>0.62814139576928796</v>
      </c>
      <c r="AI19" s="4">
        <v>1.65308116491454</v>
      </c>
      <c r="AJ19" s="4">
        <v>1.25338034482156E-2</v>
      </c>
      <c r="AK19" s="4">
        <v>1.3564830482143699</v>
      </c>
      <c r="AL19" s="4">
        <v>0.294498415458471</v>
      </c>
      <c r="AM19" s="4">
        <v>59.405063922484999</v>
      </c>
      <c r="AN19" s="4">
        <v>16.211530430710699</v>
      </c>
      <c r="AO19" s="4">
        <v>29.355184263717099</v>
      </c>
      <c r="AP19" s="4">
        <v>9.7528670886408708</v>
      </c>
      <c r="AQ19" s="4">
        <v>0.45258590833650902</v>
      </c>
      <c r="AR19" s="4">
        <v>5.0200936791153801</v>
      </c>
      <c r="AS19" s="4">
        <v>27.313675943296101</v>
      </c>
      <c r="AT19" s="4">
        <v>4.1430054811766004</v>
      </c>
      <c r="AU19" s="4">
        <v>2.4924264390778998</v>
      </c>
      <c r="AV19" s="4">
        <v>68.723689573662497</v>
      </c>
    </row>
    <row r="20" spans="1:48">
      <c r="A20" s="4" t="s">
        <v>52</v>
      </c>
      <c r="B20" s="4" t="s">
        <v>6</v>
      </c>
      <c r="C20" s="4" t="s">
        <v>133</v>
      </c>
      <c r="D20" s="4" t="s">
        <v>54</v>
      </c>
      <c r="E20" s="4" t="s">
        <v>54</v>
      </c>
      <c r="F20" s="4" t="s">
        <v>54</v>
      </c>
      <c r="G20" s="4">
        <v>2010</v>
      </c>
      <c r="H20" s="4" t="s">
        <v>54</v>
      </c>
      <c r="I20" s="4" t="s">
        <v>54</v>
      </c>
      <c r="J20" s="4" t="s">
        <v>54</v>
      </c>
      <c r="K20" s="4" t="s">
        <v>54</v>
      </c>
      <c r="L20" s="4">
        <v>0</v>
      </c>
      <c r="M20" s="4">
        <v>2.46012175420617</v>
      </c>
      <c r="N20" s="4">
        <v>0</v>
      </c>
      <c r="O20" s="4">
        <v>7.6313599267171703</v>
      </c>
      <c r="P20" s="4">
        <v>0.95878671461030895</v>
      </c>
      <c r="Q20" s="4">
        <v>2.9413099206553999</v>
      </c>
      <c r="R20" s="4">
        <v>0</v>
      </c>
      <c r="S20" s="4">
        <v>9.2798540847020092</v>
      </c>
      <c r="T20" s="4">
        <v>19.3672172300978</v>
      </c>
      <c r="U20" s="4">
        <v>6.4312074862773301</v>
      </c>
      <c r="V20" s="4">
        <v>0.52319261689806495</v>
      </c>
      <c r="W20" s="4">
        <v>0.93565022820542199</v>
      </c>
      <c r="X20" s="4">
        <v>10.0266327385644</v>
      </c>
      <c r="Y20" s="4">
        <v>0.48326649209919997</v>
      </c>
      <c r="Z20" s="4">
        <v>31.579577310618198</v>
      </c>
      <c r="AA20" s="4">
        <v>1.2431686477981601</v>
      </c>
      <c r="AB20" s="4">
        <v>5.7228548293508998</v>
      </c>
      <c r="AC20" s="4">
        <v>4.7046612069222302</v>
      </c>
      <c r="AD20" s="4">
        <v>0</v>
      </c>
      <c r="AE20" s="4">
        <v>39.209122237574</v>
      </c>
      <c r="AF20" s="4">
        <v>0</v>
      </c>
      <c r="AG20" s="4">
        <v>0.62936518395701302</v>
      </c>
      <c r="AH20" s="4">
        <v>0.57127605624552202</v>
      </c>
      <c r="AI20" s="4">
        <v>0.86421120434630305</v>
      </c>
      <c r="AJ20" s="4">
        <v>0</v>
      </c>
      <c r="AK20" s="4">
        <v>2.13825847813322E-2</v>
      </c>
      <c r="AL20" s="4">
        <v>0</v>
      </c>
      <c r="AM20" s="4">
        <v>60.880081126379601</v>
      </c>
      <c r="AN20" s="4">
        <v>0.11005676877751699</v>
      </c>
      <c r="AO20" s="4">
        <v>13.6372105667295</v>
      </c>
      <c r="AP20" s="4">
        <v>1.9576319176845001</v>
      </c>
      <c r="AQ20" s="4">
        <v>0.84655003297733999</v>
      </c>
      <c r="AR20" s="4">
        <v>1.6425828816932</v>
      </c>
      <c r="AS20" s="4">
        <v>0.24755930207089799</v>
      </c>
      <c r="AT20" s="4">
        <v>0.47323616808728303</v>
      </c>
      <c r="AU20" s="4">
        <v>1.86392507182145</v>
      </c>
      <c r="AV20" s="4">
        <v>66.945127329545201</v>
      </c>
    </row>
    <row r="21" spans="1:48">
      <c r="A21" s="4" t="s">
        <v>52</v>
      </c>
      <c r="B21" s="4" t="s">
        <v>6</v>
      </c>
      <c r="C21" s="4" t="s">
        <v>134</v>
      </c>
      <c r="D21" s="4" t="s">
        <v>54</v>
      </c>
      <c r="E21" s="4" t="s">
        <v>54</v>
      </c>
      <c r="F21" s="4" t="s">
        <v>54</v>
      </c>
      <c r="G21" s="4">
        <v>2010</v>
      </c>
      <c r="H21" s="4" t="s">
        <v>54</v>
      </c>
      <c r="I21" s="4" t="s">
        <v>54</v>
      </c>
      <c r="J21" s="4" t="s">
        <v>54</v>
      </c>
      <c r="K21" s="4" t="s">
        <v>54</v>
      </c>
      <c r="L21" s="4">
        <v>0.64348052885060503</v>
      </c>
      <c r="M21" s="4">
        <v>0.987407394020274</v>
      </c>
      <c r="N21" s="4">
        <v>0</v>
      </c>
      <c r="O21" s="4">
        <v>4.2741018331211098</v>
      </c>
      <c r="P21" s="4">
        <v>0.201753839841468</v>
      </c>
      <c r="Q21" s="4">
        <v>0</v>
      </c>
      <c r="R21" s="4">
        <v>0</v>
      </c>
      <c r="S21" s="4">
        <v>0</v>
      </c>
      <c r="T21" s="4">
        <v>7.2612113446206701</v>
      </c>
      <c r="U21" s="4">
        <v>0.77803599366951703</v>
      </c>
      <c r="V21" s="4">
        <v>9.0432894428949501E-2</v>
      </c>
      <c r="W21" s="4">
        <v>1.5934250090644599</v>
      </c>
      <c r="X21" s="4">
        <v>5.3773598504025202</v>
      </c>
      <c r="Y21" s="4">
        <v>0</v>
      </c>
      <c r="Z21" s="4">
        <v>20.041881641468699</v>
      </c>
      <c r="AA21" s="4">
        <v>0.53071671795434505</v>
      </c>
      <c r="AB21" s="4">
        <v>0.671510807120697</v>
      </c>
      <c r="AC21" s="4">
        <v>0.73499184867921297</v>
      </c>
      <c r="AD21" s="4">
        <v>0.253946832325669</v>
      </c>
      <c r="AE21" s="4">
        <v>9.5289433412591293</v>
      </c>
      <c r="AF21" s="4">
        <v>0.50123180527515299</v>
      </c>
      <c r="AG21" s="4">
        <v>0</v>
      </c>
      <c r="AH21" s="4">
        <v>0.23979483289687401</v>
      </c>
      <c r="AI21" s="4">
        <v>7.3248387064632103E-2</v>
      </c>
      <c r="AJ21" s="4">
        <v>0</v>
      </c>
      <c r="AK21" s="4">
        <v>0.34719766329675</v>
      </c>
      <c r="AL21" s="4">
        <v>5.02488202257306E-2</v>
      </c>
      <c r="AM21" s="4">
        <v>15.1263169617808</v>
      </c>
      <c r="AN21" s="4">
        <v>0.17461554391877299</v>
      </c>
      <c r="AO21" s="4">
        <v>2.8879557238926199</v>
      </c>
      <c r="AP21" s="4">
        <v>2.2376198438073098</v>
      </c>
      <c r="AQ21" s="4">
        <v>7.5864058686150301E-2</v>
      </c>
      <c r="AR21" s="4">
        <v>0.594727596166157</v>
      </c>
      <c r="AS21" s="4">
        <v>0.46126756280401998</v>
      </c>
      <c r="AT21" s="4">
        <v>0.81675835073611602</v>
      </c>
      <c r="AU21" s="4">
        <v>0.488110547006886</v>
      </c>
      <c r="AV21" s="4">
        <v>0</v>
      </c>
    </row>
    <row r="22" spans="1:48">
      <c r="A22" s="4" t="s">
        <v>52</v>
      </c>
      <c r="B22" s="4" t="s">
        <v>6</v>
      </c>
      <c r="C22" s="4" t="s">
        <v>135</v>
      </c>
      <c r="D22" s="4" t="s">
        <v>54</v>
      </c>
      <c r="E22" s="4" t="s">
        <v>54</v>
      </c>
      <c r="F22" s="4" t="s">
        <v>54</v>
      </c>
      <c r="G22" s="4">
        <v>2010</v>
      </c>
      <c r="H22" s="4" t="s">
        <v>54</v>
      </c>
      <c r="I22" s="4" t="s">
        <v>54</v>
      </c>
      <c r="J22" s="4" t="s">
        <v>54</v>
      </c>
      <c r="K22" s="4" t="s">
        <v>54</v>
      </c>
      <c r="L22" s="4">
        <v>7.3142497495886902E-2</v>
      </c>
      <c r="M22" s="4">
        <v>6.74500863260558E-2</v>
      </c>
      <c r="N22" s="4">
        <v>0</v>
      </c>
      <c r="O22" s="4">
        <v>4.6630821203873497E-2</v>
      </c>
      <c r="P22" s="4">
        <v>4.0584258402872699E-2</v>
      </c>
      <c r="Q22" s="4">
        <v>0.71007467754322895</v>
      </c>
      <c r="R22" s="4">
        <v>5.2331881175832602E-2</v>
      </c>
      <c r="S22" s="4">
        <v>7.8015812212283403E-2</v>
      </c>
      <c r="T22" s="4">
        <v>0</v>
      </c>
      <c r="U22" s="4">
        <v>7.4343957309531306E-2</v>
      </c>
      <c r="V22" s="4">
        <v>1.04701237227655E-2</v>
      </c>
      <c r="W22" s="4">
        <v>0</v>
      </c>
      <c r="X22" s="4">
        <v>0.36083835861410002</v>
      </c>
      <c r="Y22" s="4">
        <v>0.17327843748629301</v>
      </c>
      <c r="Z22" s="4">
        <v>1.28055097660425</v>
      </c>
      <c r="AA22" s="4">
        <v>6.0242279415354798E-3</v>
      </c>
      <c r="AB22" s="4">
        <v>0.12946176087445199</v>
      </c>
      <c r="AC22" s="4">
        <v>0.10613202841156399</v>
      </c>
      <c r="AD22" s="4">
        <v>0</v>
      </c>
      <c r="AE22" s="4">
        <v>0</v>
      </c>
      <c r="AF22" s="4">
        <v>4.7079070276249801E-2</v>
      </c>
      <c r="AG22" s="4">
        <v>4.1233404873186698E-2</v>
      </c>
      <c r="AH22" s="4">
        <v>0</v>
      </c>
      <c r="AI22" s="4">
        <v>1.58256073252083E-2</v>
      </c>
      <c r="AJ22" s="4">
        <v>0</v>
      </c>
      <c r="AK22" s="4">
        <v>0.14386410431705501</v>
      </c>
      <c r="AL22" s="4">
        <v>0</v>
      </c>
      <c r="AM22" s="4">
        <v>0.1153933254761</v>
      </c>
      <c r="AN22" s="4">
        <v>1.3498719785483599E-2</v>
      </c>
      <c r="AO22" s="4">
        <v>0.455679611586153</v>
      </c>
      <c r="AP22" s="4">
        <v>0</v>
      </c>
      <c r="AQ22" s="4">
        <v>0</v>
      </c>
      <c r="AR22" s="4">
        <v>0.36296531360076101</v>
      </c>
      <c r="AS22" s="4">
        <v>7.5023313002607797E-2</v>
      </c>
      <c r="AT22" s="4">
        <v>0</v>
      </c>
      <c r="AU22" s="4">
        <v>1.4821221160723299E-3</v>
      </c>
      <c r="AV22" s="4">
        <v>0.26191218263925897</v>
      </c>
    </row>
    <row r="23" spans="1:48">
      <c r="A23" s="4" t="s">
        <v>52</v>
      </c>
      <c r="B23" s="4" t="s">
        <v>6</v>
      </c>
      <c r="C23" s="4" t="s">
        <v>136</v>
      </c>
      <c r="D23" s="4" t="s">
        <v>54</v>
      </c>
      <c r="E23" s="4" t="s">
        <v>54</v>
      </c>
      <c r="F23" s="4" t="s">
        <v>54</v>
      </c>
      <c r="G23" s="4">
        <v>2010</v>
      </c>
      <c r="H23" s="4" t="s">
        <v>54</v>
      </c>
      <c r="I23" s="4" t="s">
        <v>54</v>
      </c>
      <c r="J23" s="4" t="s">
        <v>54</v>
      </c>
      <c r="K23" s="4" t="s">
        <v>54</v>
      </c>
      <c r="L23" s="4">
        <v>0.22879016226534901</v>
      </c>
      <c r="M23" s="4">
        <v>3.4109160139372299</v>
      </c>
      <c r="N23" s="4">
        <v>1.60031071288726</v>
      </c>
      <c r="O23" s="4">
        <v>12.787303836423501</v>
      </c>
      <c r="P23" s="4">
        <v>3.9999862896556602</v>
      </c>
      <c r="Q23" s="4">
        <v>4.3490296328482296</v>
      </c>
      <c r="R23" s="4">
        <v>2.0044638385206599</v>
      </c>
      <c r="S23" s="4">
        <v>2.9971057913746701</v>
      </c>
      <c r="T23" s="4">
        <v>76.089057002309701</v>
      </c>
      <c r="U23" s="4">
        <v>4.5401918928810403</v>
      </c>
      <c r="V23" s="4">
        <v>0.81562017218541105</v>
      </c>
      <c r="W23" s="4">
        <v>12.6176453959027</v>
      </c>
      <c r="X23" s="4">
        <v>34.059621393841901</v>
      </c>
      <c r="Y23" s="4">
        <v>15.8057598370962</v>
      </c>
      <c r="Z23" s="4">
        <v>59.438805901763502</v>
      </c>
      <c r="AA23" s="4">
        <v>1.15626796661939</v>
      </c>
      <c r="AB23" s="4">
        <v>4.7268206634066301</v>
      </c>
      <c r="AC23" s="4">
        <v>6.2241690450217098</v>
      </c>
      <c r="AD23" s="4">
        <v>0.357077342467229</v>
      </c>
      <c r="AE23" s="4">
        <v>27.7397130672359</v>
      </c>
      <c r="AF23" s="4">
        <v>0.19570714323754199</v>
      </c>
      <c r="AG23" s="4">
        <v>2.2321995685790799</v>
      </c>
      <c r="AH23" s="4">
        <v>0.68994582490457501</v>
      </c>
      <c r="AI23" s="4">
        <v>0.83158430836090003</v>
      </c>
      <c r="AJ23" s="4">
        <v>6.3583476440585499E-3</v>
      </c>
      <c r="AK23" s="4">
        <v>0.78378651994375104</v>
      </c>
      <c r="AL23" s="4">
        <v>0.27026108126626902</v>
      </c>
      <c r="AM23" s="4">
        <v>19.4445650770407</v>
      </c>
      <c r="AN23" s="4">
        <v>3.6763550263655298</v>
      </c>
      <c r="AO23" s="4">
        <v>23.9444593872464</v>
      </c>
      <c r="AP23" s="4">
        <v>5.4112849295815497</v>
      </c>
      <c r="AQ23" s="4">
        <v>2.3803827468692198</v>
      </c>
      <c r="AR23" s="4">
        <v>3.1013274356893299</v>
      </c>
      <c r="AS23" s="4">
        <v>6.7518333438162701</v>
      </c>
      <c r="AT23" s="4">
        <v>2.8793584666605798</v>
      </c>
      <c r="AU23" s="4">
        <v>6.0029312361665102E-2</v>
      </c>
      <c r="AV23" s="4">
        <v>41.266091390585601</v>
      </c>
    </row>
    <row r="24" spans="1:48">
      <c r="A24" s="4" t="s">
        <v>52</v>
      </c>
      <c r="B24" s="4" t="s">
        <v>6</v>
      </c>
      <c r="C24" s="4" t="s">
        <v>137</v>
      </c>
      <c r="D24" s="4" t="s">
        <v>54</v>
      </c>
      <c r="E24" s="4" t="s">
        <v>54</v>
      </c>
      <c r="F24" s="4" t="s">
        <v>54</v>
      </c>
      <c r="G24" s="4">
        <v>2010</v>
      </c>
      <c r="H24" s="4" t="s">
        <v>54</v>
      </c>
      <c r="I24" s="4" t="s">
        <v>54</v>
      </c>
      <c r="J24" s="4" t="s">
        <v>54</v>
      </c>
      <c r="K24" s="4" t="s">
        <v>54</v>
      </c>
      <c r="L24" s="4">
        <v>0</v>
      </c>
      <c r="M24" s="4">
        <v>1.4802410898229601</v>
      </c>
      <c r="N24" s="4">
        <v>0</v>
      </c>
      <c r="O24" s="4">
        <v>6.6995778394718402</v>
      </c>
      <c r="P24" s="4">
        <v>0.48169908560355101</v>
      </c>
      <c r="Q24" s="4">
        <v>1.8178034246185399</v>
      </c>
      <c r="R24" s="4">
        <v>0</v>
      </c>
      <c r="S24" s="4">
        <v>3.1489980453557198</v>
      </c>
      <c r="T24" s="4">
        <v>90.928133849348896</v>
      </c>
      <c r="U24" s="4">
        <v>1.55975283933248</v>
      </c>
      <c r="V24" s="4">
        <v>0.10013133588025901</v>
      </c>
      <c r="W24" s="4">
        <v>1.0516463492866299</v>
      </c>
      <c r="X24" s="4">
        <v>5.5314987119549599</v>
      </c>
      <c r="Y24" s="4">
        <v>0.26971484233700799</v>
      </c>
      <c r="Z24" s="4">
        <v>26.230522603273698</v>
      </c>
      <c r="AA24" s="4">
        <v>0.387575318254748</v>
      </c>
      <c r="AB24" s="4">
        <v>4.8002684762896903</v>
      </c>
      <c r="AC24" s="4">
        <v>3.1884608191721902</v>
      </c>
      <c r="AD24" s="4">
        <v>0</v>
      </c>
      <c r="AE24" s="4">
        <v>44.0702062626087</v>
      </c>
      <c r="AF24" s="4">
        <v>0</v>
      </c>
      <c r="AG24" s="4">
        <v>1.1879473662853299</v>
      </c>
      <c r="AH24" s="4">
        <v>0.62748536003081301</v>
      </c>
      <c r="AI24" s="4">
        <v>0.43474240218641202</v>
      </c>
      <c r="AJ24" s="4">
        <v>0</v>
      </c>
      <c r="AK24" s="4">
        <v>1.23550248086212E-2</v>
      </c>
      <c r="AL24" s="4">
        <v>0</v>
      </c>
      <c r="AM24" s="4">
        <v>19.927370180125902</v>
      </c>
      <c r="AN24" s="4">
        <v>2.49580233531989E-2</v>
      </c>
      <c r="AO24" s="4">
        <v>11.1236104545247</v>
      </c>
      <c r="AP24" s="4">
        <v>1.0861733270385701</v>
      </c>
      <c r="AQ24" s="4">
        <v>4.45244329472703</v>
      </c>
      <c r="AR24" s="4">
        <v>1.0147594212398099</v>
      </c>
      <c r="AS24" s="4">
        <v>6.11956865038676E-2</v>
      </c>
      <c r="AT24" s="4">
        <v>0.32889567090921301</v>
      </c>
      <c r="AU24" s="4">
        <v>4.4892053222041699E-2</v>
      </c>
      <c r="AV24" s="4">
        <v>40.1981290538004</v>
      </c>
    </row>
    <row r="25" spans="1:48">
      <c r="A25" s="4" t="s">
        <v>52</v>
      </c>
      <c r="B25" s="4" t="s">
        <v>6</v>
      </c>
      <c r="C25" s="4" t="s">
        <v>138</v>
      </c>
      <c r="D25" s="4" t="s">
        <v>54</v>
      </c>
      <c r="E25" s="4" t="s">
        <v>54</v>
      </c>
      <c r="F25" s="4" t="s">
        <v>54</v>
      </c>
      <c r="G25" s="4">
        <v>2010</v>
      </c>
      <c r="H25" s="4" t="s">
        <v>54</v>
      </c>
      <c r="I25" s="4" t="s">
        <v>54</v>
      </c>
      <c r="J25" s="4" t="s">
        <v>54</v>
      </c>
      <c r="K25" s="4" t="s">
        <v>54</v>
      </c>
      <c r="L25" s="4">
        <v>0.33404116916584697</v>
      </c>
      <c r="M25" s="4">
        <v>0.59411734176362097</v>
      </c>
      <c r="N25" s="4">
        <v>0</v>
      </c>
      <c r="O25" s="4">
        <v>3.7522378972815802</v>
      </c>
      <c r="P25" s="4">
        <v>0.101362105552474</v>
      </c>
      <c r="Q25" s="4">
        <v>0</v>
      </c>
      <c r="R25" s="4">
        <v>0</v>
      </c>
      <c r="S25" s="4">
        <v>0</v>
      </c>
      <c r="T25" s="4">
        <v>34.091030694178002</v>
      </c>
      <c r="U25" s="4">
        <v>0.18869611232701</v>
      </c>
      <c r="V25" s="4">
        <v>1.7307519705411601E-2</v>
      </c>
      <c r="W25" s="4">
        <v>1.7909679740672799</v>
      </c>
      <c r="X25" s="4">
        <v>2.9665850801351601</v>
      </c>
      <c r="Y25" s="4">
        <v>0</v>
      </c>
      <c r="Z25" s="4">
        <v>16.647120518358498</v>
      </c>
      <c r="AA25" s="4">
        <v>0.16545840439958301</v>
      </c>
      <c r="AB25" s="4">
        <v>0.56325597189312904</v>
      </c>
      <c r="AC25" s="4">
        <v>0.498121460579668</v>
      </c>
      <c r="AD25" s="4">
        <v>6.7022687050059204E-2</v>
      </c>
      <c r="AE25" s="4">
        <v>10.710326438054601</v>
      </c>
      <c r="AF25" s="4">
        <v>0.29109022508403798</v>
      </c>
      <c r="AG25" s="4">
        <v>0</v>
      </c>
      <c r="AH25" s="4">
        <v>0.26338885624353198</v>
      </c>
      <c r="AI25" s="4">
        <v>3.6847682127478902E-2</v>
      </c>
      <c r="AJ25" s="4">
        <v>0</v>
      </c>
      <c r="AK25" s="4">
        <v>0.200613526727212</v>
      </c>
      <c r="AL25" s="4">
        <v>4.6113322767522197E-2</v>
      </c>
      <c r="AM25" s="4">
        <v>4.9511714173573003</v>
      </c>
      <c r="AN25" s="4">
        <v>3.9598280699719803E-2</v>
      </c>
      <c r="AO25" s="4">
        <v>2.3556499568078801</v>
      </c>
      <c r="AP25" s="4">
        <v>1.2415219472261401</v>
      </c>
      <c r="AQ25" s="4">
        <v>0.39900821717523799</v>
      </c>
      <c r="AR25" s="4">
        <v>0.36741246850132198</v>
      </c>
      <c r="AS25" s="4">
        <v>0.114023528631834</v>
      </c>
      <c r="AT25" s="4">
        <v>0.56764107194467905</v>
      </c>
      <c r="AU25" s="4">
        <v>1.17559900801485E-2</v>
      </c>
      <c r="AV25" s="4">
        <v>0</v>
      </c>
    </row>
    <row r="26" spans="1:48">
      <c r="A26" s="4" t="s">
        <v>52</v>
      </c>
      <c r="B26" s="4" t="s">
        <v>6</v>
      </c>
      <c r="C26" s="4" t="s">
        <v>139</v>
      </c>
      <c r="D26" s="4" t="s">
        <v>54</v>
      </c>
      <c r="E26" s="4" t="s">
        <v>54</v>
      </c>
      <c r="F26" s="4" t="s">
        <v>54</v>
      </c>
      <c r="G26" s="4">
        <v>2010</v>
      </c>
      <c r="H26" s="4" t="s">
        <v>54</v>
      </c>
      <c r="I26" s="4" t="s">
        <v>54</v>
      </c>
      <c r="J26" s="4" t="s">
        <v>54</v>
      </c>
      <c r="K26" s="4" t="s">
        <v>54</v>
      </c>
      <c r="L26" s="4">
        <v>3.1492795677377602E-2</v>
      </c>
      <c r="M26" s="4">
        <v>0.111132301201558</v>
      </c>
      <c r="N26" s="4">
        <v>5.7358072482811802E-3</v>
      </c>
      <c r="O26" s="4">
        <v>0.44157439923097103</v>
      </c>
      <c r="P26" s="4">
        <v>6.4211135390295396E-2</v>
      </c>
      <c r="Q26" s="4">
        <v>0.177838602371618</v>
      </c>
      <c r="R26" s="4">
        <v>0.12292532280827</v>
      </c>
      <c r="S26" s="4">
        <v>0.111669270013507</v>
      </c>
      <c r="T26" s="4">
        <v>0.94496815632803</v>
      </c>
      <c r="U26" s="4">
        <v>0.201137246649916</v>
      </c>
      <c r="V26" s="4">
        <v>4.82531597668089E-3</v>
      </c>
      <c r="W26" s="4">
        <v>0.58899210384993295</v>
      </c>
      <c r="X26" s="4">
        <v>3.0151030687181199</v>
      </c>
      <c r="Y26" s="4">
        <v>0.15738104484842699</v>
      </c>
      <c r="Z26" s="4">
        <v>5.7466820272588803</v>
      </c>
      <c r="AA26" s="4">
        <v>0.132472652742158</v>
      </c>
      <c r="AB26" s="4">
        <v>8.4448893280638898E-2</v>
      </c>
      <c r="AC26" s="4">
        <v>9.7244059066505406E-2</v>
      </c>
      <c r="AD26" s="4">
        <v>6.3622962383825896E-3</v>
      </c>
      <c r="AE26" s="4">
        <v>3.1480676280631998</v>
      </c>
      <c r="AF26" s="4">
        <v>1.0623554549454199E-2</v>
      </c>
      <c r="AG26" s="4">
        <v>2.0053973921968001E-3</v>
      </c>
      <c r="AH26" s="4">
        <v>3.8807929303578598E-2</v>
      </c>
      <c r="AI26" s="4">
        <v>7.3631232666797799E-3</v>
      </c>
      <c r="AJ26" s="4">
        <v>6.9927886448619596E-4</v>
      </c>
      <c r="AK26" s="4">
        <v>3.1427040390263901E-2</v>
      </c>
      <c r="AL26" s="4">
        <v>2.6011475908330198E-2</v>
      </c>
      <c r="AM26" s="4">
        <v>1.0770943931552299</v>
      </c>
      <c r="AN26" s="4">
        <v>0.88937123194963097</v>
      </c>
      <c r="AO26" s="4">
        <v>0.148421802031347</v>
      </c>
      <c r="AP26" s="4">
        <v>0.476883509369602</v>
      </c>
      <c r="AQ26" s="4">
        <v>4.0611782270861999E-2</v>
      </c>
      <c r="AR26" s="4">
        <v>6.8623309245942898E-2</v>
      </c>
      <c r="AS26" s="4">
        <v>0.44526552106334799</v>
      </c>
      <c r="AT26" s="4">
        <v>4.71027077696132E-2</v>
      </c>
      <c r="AU26" s="4">
        <v>7.4295814536134694E-2</v>
      </c>
      <c r="AV26" s="4">
        <v>1.01107309064837</v>
      </c>
    </row>
    <row r="27" spans="1:48">
      <c r="A27" s="4" t="s">
        <v>52</v>
      </c>
      <c r="B27" s="4" t="s">
        <v>6</v>
      </c>
      <c r="C27" s="4" t="s">
        <v>140</v>
      </c>
      <c r="D27" s="4" t="s">
        <v>54</v>
      </c>
      <c r="E27" s="4" t="s">
        <v>54</v>
      </c>
      <c r="F27" s="4" t="s">
        <v>54</v>
      </c>
      <c r="G27" s="4">
        <v>2010</v>
      </c>
      <c r="H27" s="4" t="s">
        <v>54</v>
      </c>
      <c r="I27" s="4" t="s">
        <v>54</v>
      </c>
      <c r="J27" s="4" t="s">
        <v>54</v>
      </c>
      <c r="K27" s="4" t="s">
        <v>54</v>
      </c>
      <c r="L27" s="4">
        <v>0</v>
      </c>
      <c r="M27" s="4">
        <v>3.3243803072619302E-4</v>
      </c>
      <c r="N27" s="4">
        <v>0</v>
      </c>
      <c r="O27" s="4">
        <v>1.52476509548117E-3</v>
      </c>
      <c r="P27" s="4">
        <v>0</v>
      </c>
      <c r="Q27" s="4">
        <v>1.74787215990523E-4</v>
      </c>
      <c r="R27" s="4">
        <v>0</v>
      </c>
      <c r="S27" s="4">
        <v>2.71739246689771E-4</v>
      </c>
      <c r="T27" s="4">
        <v>2.65535339166003E-3</v>
      </c>
      <c r="U27" s="4">
        <v>3.20605790507362E-4</v>
      </c>
      <c r="V27" s="4">
        <v>0</v>
      </c>
      <c r="W27" s="4">
        <v>2.9874701353622702E-4</v>
      </c>
      <c r="X27" s="4">
        <v>7.65056971122952E-3</v>
      </c>
      <c r="Y27" s="4">
        <v>0</v>
      </c>
      <c r="Z27" s="4">
        <v>1.30791140641784E-2</v>
      </c>
      <c r="AA27" s="4">
        <v>1.70469282412591E-4</v>
      </c>
      <c r="AB27" s="4">
        <v>2.94715971686778E-4</v>
      </c>
      <c r="AC27" s="4">
        <v>2.69142009984441E-4</v>
      </c>
      <c r="AD27" s="4">
        <v>0</v>
      </c>
      <c r="AE27" s="4">
        <v>7.6584287732740898E-3</v>
      </c>
      <c r="AF27" s="4">
        <v>0</v>
      </c>
      <c r="AG27" s="4">
        <v>0</v>
      </c>
      <c r="AH27" s="4">
        <v>2.0020413371221201E-4</v>
      </c>
      <c r="AI27" s="4">
        <v>0</v>
      </c>
      <c r="AJ27" s="4">
        <v>0</v>
      </c>
      <c r="AK27" s="4">
        <v>1.9018249661515201E-6</v>
      </c>
      <c r="AL27" s="4">
        <v>0</v>
      </c>
      <c r="AM27" s="4">
        <v>6.7410559882600399E-3</v>
      </c>
      <c r="AN27" s="4">
        <v>2.8013869722131402E-5</v>
      </c>
      <c r="AO27" s="4">
        <v>3.6417991924681897E-4</v>
      </c>
      <c r="AP27" s="4">
        <v>1.94546284697745E-3</v>
      </c>
      <c r="AQ27" s="4">
        <v>4.1767437172292597E-5</v>
      </c>
      <c r="AR27" s="4">
        <v>8.6200216590817501E-5</v>
      </c>
      <c r="AS27" s="4">
        <v>0</v>
      </c>
      <c r="AT27" s="4">
        <v>0</v>
      </c>
      <c r="AU27" s="4">
        <v>1.5420806714582099E-4</v>
      </c>
      <c r="AV27" s="4">
        <v>4.6006424279000403E-3</v>
      </c>
    </row>
    <row r="28" spans="1:48">
      <c r="A28" s="4" t="s">
        <v>52</v>
      </c>
      <c r="B28" s="4" t="s">
        <v>6</v>
      </c>
      <c r="C28" s="4" t="s">
        <v>141</v>
      </c>
      <c r="D28" s="4" t="s">
        <v>54</v>
      </c>
      <c r="E28" s="4" t="s">
        <v>54</v>
      </c>
      <c r="F28" s="4" t="s">
        <v>54</v>
      </c>
      <c r="G28" s="4">
        <v>2010</v>
      </c>
      <c r="H28" s="4" t="s">
        <v>54</v>
      </c>
      <c r="I28" s="4" t="s">
        <v>54</v>
      </c>
      <c r="J28" s="4" t="s">
        <v>54</v>
      </c>
      <c r="K28" s="4" t="s">
        <v>54</v>
      </c>
      <c r="L28" s="4">
        <v>7.6730249805092202E-2</v>
      </c>
      <c r="M28" s="4">
        <v>0.33942994844501101</v>
      </c>
      <c r="N28" s="4">
        <v>1.39749397768017E-2</v>
      </c>
      <c r="O28" s="4">
        <v>0.56746833376168504</v>
      </c>
      <c r="P28" s="4">
        <v>0.19611923931633701</v>
      </c>
      <c r="Q28" s="4">
        <v>0.54317014029117305</v>
      </c>
      <c r="R28" s="4">
        <v>0.29949994986394801</v>
      </c>
      <c r="S28" s="4">
        <v>0.34107000533383502</v>
      </c>
      <c r="T28" s="4">
        <v>2.8862040029465699</v>
      </c>
      <c r="U28" s="4">
        <v>4.4474143961289E-2</v>
      </c>
      <c r="V28" s="4">
        <v>1.06694210535323E-3</v>
      </c>
      <c r="W28" s="4">
        <v>1.4350428499460399</v>
      </c>
      <c r="X28" s="4">
        <v>7.3461122353462001</v>
      </c>
      <c r="Y28" s="4">
        <v>3.4799060651106502E-2</v>
      </c>
      <c r="Z28" s="4">
        <v>7.3850750413659796</v>
      </c>
      <c r="AA28" s="4">
        <v>0.322761429038536</v>
      </c>
      <c r="AB28" s="4">
        <v>0.257931161170662</v>
      </c>
      <c r="AC28" s="4">
        <v>0.12525807660740301</v>
      </c>
      <c r="AD28" s="4">
        <v>1.4067890634035E-3</v>
      </c>
      <c r="AE28" s="4">
        <v>7.67007216441342</v>
      </c>
      <c r="AF28" s="4">
        <v>2.5883633918953399E-2</v>
      </c>
      <c r="AG28" s="4">
        <v>6.1250592859637297E-3</v>
      </c>
      <c r="AH28" s="4">
        <v>0.118530555926135</v>
      </c>
      <c r="AI28" s="4">
        <v>9.4623676071382296E-3</v>
      </c>
      <c r="AJ28" s="4">
        <v>1.70374972438506E-3</v>
      </c>
      <c r="AK28" s="4">
        <v>7.6570041112986098E-2</v>
      </c>
      <c r="AL28" s="4">
        <v>6.3375353039203705E-2</v>
      </c>
      <c r="AM28" s="4">
        <v>1.3841766226763199</v>
      </c>
      <c r="AN28" s="4">
        <v>0.19665191238101001</v>
      </c>
      <c r="AO28" s="4">
        <v>0.45332278794663999</v>
      </c>
      <c r="AP28" s="4">
        <v>1.16189718997045</v>
      </c>
      <c r="AQ28" s="4">
        <v>0.12404004068499799</v>
      </c>
      <c r="AR28" s="4">
        <v>0.16719645073224401</v>
      </c>
      <c r="AS28" s="4">
        <v>9.8454180986363493E-2</v>
      </c>
      <c r="AT28" s="4">
        <v>0.11476283562386</v>
      </c>
      <c r="AU28" s="4">
        <v>0.226920744239271</v>
      </c>
      <c r="AV28" s="4">
        <v>1.3023424963935799</v>
      </c>
    </row>
    <row r="29" spans="1:48">
      <c r="A29" s="4" t="s">
        <v>52</v>
      </c>
      <c r="B29" s="4" t="s">
        <v>6</v>
      </c>
      <c r="C29" s="4" t="s">
        <v>142</v>
      </c>
      <c r="D29" s="4" t="s">
        <v>54</v>
      </c>
      <c r="E29" s="4" t="s">
        <v>54</v>
      </c>
      <c r="F29" s="4" t="s">
        <v>54</v>
      </c>
      <c r="G29" s="4">
        <v>2010</v>
      </c>
      <c r="H29" s="4" t="s">
        <v>54</v>
      </c>
      <c r="I29" s="4" t="s">
        <v>54</v>
      </c>
      <c r="J29" s="4" t="s">
        <v>54</v>
      </c>
      <c r="K29" s="4" t="s">
        <v>54</v>
      </c>
      <c r="L29" s="4">
        <v>0</v>
      </c>
      <c r="M29" s="4">
        <v>1.0153611723192799E-3</v>
      </c>
      <c r="N29" s="4">
        <v>0</v>
      </c>
      <c r="O29" s="4">
        <v>1.9594793303633002E-3</v>
      </c>
      <c r="P29" s="4">
        <v>0</v>
      </c>
      <c r="Q29" s="4">
        <v>5.3385033038152096E-4</v>
      </c>
      <c r="R29" s="4">
        <v>0</v>
      </c>
      <c r="S29" s="4">
        <v>8.2996966225965495E-4</v>
      </c>
      <c r="T29" s="4">
        <v>8.1102114784771199E-3</v>
      </c>
      <c r="U29" s="4">
        <v>7.0890241958342096E-5</v>
      </c>
      <c r="V29" s="4">
        <v>0</v>
      </c>
      <c r="W29" s="4">
        <v>7.2787863014734798E-4</v>
      </c>
      <c r="X29" s="4">
        <v>1.86401401484847E-2</v>
      </c>
      <c r="Y29" s="4">
        <v>0</v>
      </c>
      <c r="Z29" s="4">
        <v>1.6808001274539901E-2</v>
      </c>
      <c r="AA29" s="4">
        <v>4.1533786830519098E-4</v>
      </c>
      <c r="AB29" s="4">
        <v>9.0014717587942996E-4</v>
      </c>
      <c r="AC29" s="4">
        <v>3.4667629908214401E-4</v>
      </c>
      <c r="AD29" s="4">
        <v>0</v>
      </c>
      <c r="AE29" s="4">
        <v>1.8659288267314601E-2</v>
      </c>
      <c r="AF29" s="4">
        <v>0</v>
      </c>
      <c r="AG29" s="4">
        <v>0</v>
      </c>
      <c r="AH29" s="4">
        <v>6.11480893040859E-4</v>
      </c>
      <c r="AI29" s="4">
        <v>0</v>
      </c>
      <c r="AJ29" s="4">
        <v>0</v>
      </c>
      <c r="AK29" s="4">
        <v>4.6336789605246701E-6</v>
      </c>
      <c r="AL29" s="4">
        <v>0</v>
      </c>
      <c r="AM29" s="4">
        <v>8.6629474356172097E-3</v>
      </c>
      <c r="AN29" s="4">
        <v>6.1942424672013701E-6</v>
      </c>
      <c r="AO29" s="4">
        <v>1.1123100113841901E-3</v>
      </c>
      <c r="AP29" s="4">
        <v>4.7399999594934603E-3</v>
      </c>
      <c r="AQ29" s="4">
        <v>1.2756974248520999E-4</v>
      </c>
      <c r="AR29" s="4">
        <v>2.1002149888578101E-4</v>
      </c>
      <c r="AS29" s="4">
        <v>0</v>
      </c>
      <c r="AT29" s="4">
        <v>0</v>
      </c>
      <c r="AU29" s="4">
        <v>4.70995702556164E-4</v>
      </c>
      <c r="AV29" s="4">
        <v>5.9259930859432803E-3</v>
      </c>
    </row>
    <row r="30" spans="1:48">
      <c r="A30" s="4" t="s">
        <v>52</v>
      </c>
      <c r="B30" s="4" t="s">
        <v>6</v>
      </c>
      <c r="C30" s="4" t="s">
        <v>143</v>
      </c>
      <c r="D30" s="4" t="s">
        <v>54</v>
      </c>
      <c r="E30" s="4" t="s">
        <v>54</v>
      </c>
      <c r="F30" s="4" t="s">
        <v>54</v>
      </c>
      <c r="G30" s="4">
        <v>2010</v>
      </c>
      <c r="H30" s="4" t="s">
        <v>54</v>
      </c>
      <c r="I30" s="4" t="s">
        <v>54</v>
      </c>
      <c r="J30" s="4" t="s">
        <v>54</v>
      </c>
      <c r="K30" s="4" t="s">
        <v>54</v>
      </c>
      <c r="L30" s="4">
        <v>6.9202047720460305E-2</v>
      </c>
      <c r="M30" s="4">
        <v>0.42100408459512001</v>
      </c>
      <c r="N30" s="4">
        <v>1.2603822505222901E-2</v>
      </c>
      <c r="O30" s="4">
        <v>1.1137089691473701</v>
      </c>
      <c r="P30" s="4">
        <v>0.24325196170261401</v>
      </c>
      <c r="Q30" s="4">
        <v>0.67370851847427604</v>
      </c>
      <c r="R30" s="4">
        <v>0.27011523975756602</v>
      </c>
      <c r="S30" s="4">
        <v>0.423038291218096</v>
      </c>
      <c r="T30" s="4">
        <v>3.5798363691297701</v>
      </c>
      <c r="U30" s="4">
        <v>0.27662885455800401</v>
      </c>
      <c r="V30" s="4">
        <v>6.6363721973034598E-3</v>
      </c>
      <c r="W30" s="4">
        <v>1.29424710639063</v>
      </c>
      <c r="X30" s="4">
        <v>6.6253662768154804</v>
      </c>
      <c r="Y30" s="4">
        <v>0.21644990617445301</v>
      </c>
      <c r="Z30" s="4">
        <v>14.493891239488599</v>
      </c>
      <c r="AA30" s="4">
        <v>0.291094475404229</v>
      </c>
      <c r="AB30" s="4">
        <v>0.31991894909297502</v>
      </c>
      <c r="AC30" s="4">
        <v>0.32823883803720899</v>
      </c>
      <c r="AD30" s="4">
        <v>8.7502178243783202E-3</v>
      </c>
      <c r="AE30" s="4">
        <v>6.9175416643291996</v>
      </c>
      <c r="AF30" s="4">
        <v>2.33441240474037E-2</v>
      </c>
      <c r="AG30" s="4">
        <v>7.5970755956902801E-3</v>
      </c>
      <c r="AH30" s="4">
        <v>0.14701663310159399</v>
      </c>
      <c r="AI30" s="4">
        <v>1.8570769585647202E-2</v>
      </c>
      <c r="AJ30" s="4">
        <v>1.53659045852333E-3</v>
      </c>
      <c r="AK30" s="4">
        <v>6.90575575150391E-2</v>
      </c>
      <c r="AL30" s="4">
        <v>5.7157434212197003E-2</v>
      </c>
      <c r="AM30" s="4">
        <v>2.7165743493382899</v>
      </c>
      <c r="AN30" s="4">
        <v>1.22317347616516</v>
      </c>
      <c r="AO30" s="4">
        <v>0.56226843341285604</v>
      </c>
      <c r="AP30" s="4">
        <v>1.0479004693826499</v>
      </c>
      <c r="AQ30" s="4">
        <v>0.15385019507254599</v>
      </c>
      <c r="AR30" s="4">
        <v>0.15079237708276699</v>
      </c>
      <c r="AS30" s="4">
        <v>0.61238429538767902</v>
      </c>
      <c r="AT30" s="4">
        <v>0.103503158761391</v>
      </c>
      <c r="AU30" s="4">
        <v>0.28145589580930702</v>
      </c>
      <c r="AV30" s="4">
        <v>3.4127890138578301</v>
      </c>
    </row>
    <row r="31" spans="1:48">
      <c r="A31" s="4" t="s">
        <v>52</v>
      </c>
      <c r="B31" s="4" t="s">
        <v>6</v>
      </c>
      <c r="C31" s="4" t="s">
        <v>144</v>
      </c>
      <c r="D31" s="4" t="s">
        <v>54</v>
      </c>
      <c r="E31" s="4" t="s">
        <v>54</v>
      </c>
      <c r="F31" s="4" t="s">
        <v>54</v>
      </c>
      <c r="G31" s="4">
        <v>2010</v>
      </c>
      <c r="H31" s="4" t="s">
        <v>54</v>
      </c>
      <c r="I31" s="4" t="s">
        <v>54</v>
      </c>
      <c r="J31" s="4" t="s">
        <v>54</v>
      </c>
      <c r="K31" s="4" t="s">
        <v>54</v>
      </c>
      <c r="L31" s="4">
        <v>0</v>
      </c>
      <c r="M31" s="4">
        <v>1.2593797419586199E-3</v>
      </c>
      <c r="N31" s="4">
        <v>0</v>
      </c>
      <c r="O31" s="4">
        <v>3.8456590002446901E-3</v>
      </c>
      <c r="P31" s="4">
        <v>0</v>
      </c>
      <c r="Q31" s="4">
        <v>6.6214890784595996E-4</v>
      </c>
      <c r="R31" s="4">
        <v>0</v>
      </c>
      <c r="S31" s="4">
        <v>1.0294336710773601E-3</v>
      </c>
      <c r="T31" s="4">
        <v>1.00593131955834E-2</v>
      </c>
      <c r="U31" s="4">
        <v>4.4093679350737001E-4</v>
      </c>
      <c r="V31" s="4">
        <v>0</v>
      </c>
      <c r="W31" s="4">
        <v>6.5646458634124297E-4</v>
      </c>
      <c r="X31" s="4">
        <v>1.6811308074040798E-2</v>
      </c>
      <c r="Y31" s="4">
        <v>0</v>
      </c>
      <c r="Z31" s="4">
        <v>3.2987253489208598E-2</v>
      </c>
      <c r="AA31" s="4">
        <v>3.7458800219705002E-4</v>
      </c>
      <c r="AB31" s="4">
        <v>1.1164767266946E-3</v>
      </c>
      <c r="AC31" s="4">
        <v>9.0846537538991404E-4</v>
      </c>
      <c r="AD31" s="4">
        <v>0</v>
      </c>
      <c r="AE31" s="4">
        <v>1.68285775217017E-2</v>
      </c>
      <c r="AF31" s="4">
        <v>0</v>
      </c>
      <c r="AG31" s="4">
        <v>0</v>
      </c>
      <c r="AH31" s="4">
        <v>7.5843618042966798E-4</v>
      </c>
      <c r="AI31" s="4">
        <v>0</v>
      </c>
      <c r="AJ31" s="4">
        <v>0</v>
      </c>
      <c r="AK31" s="4">
        <v>4.1790568043509901E-6</v>
      </c>
      <c r="AL31" s="4">
        <v>0</v>
      </c>
      <c r="AM31" s="4">
        <v>1.70018337311327E-2</v>
      </c>
      <c r="AN31" s="4">
        <v>3.8528143454496201E-5</v>
      </c>
      <c r="AO31" s="4">
        <v>1.3796279917965299E-3</v>
      </c>
      <c r="AP31" s="4">
        <v>4.2749463767558097E-3</v>
      </c>
      <c r="AQ31" s="4">
        <v>1.5822817904862001E-4</v>
      </c>
      <c r="AR31" s="4">
        <v>1.8941574965720799E-4</v>
      </c>
      <c r="AS31" s="4">
        <v>0</v>
      </c>
      <c r="AT31" s="4">
        <v>0</v>
      </c>
      <c r="AU31" s="4">
        <v>5.8418862422511704E-4</v>
      </c>
      <c r="AV31" s="4">
        <v>1.5529067166209399E-2</v>
      </c>
    </row>
    <row r="32" spans="1:48">
      <c r="A32" s="4" t="s">
        <v>52</v>
      </c>
      <c r="B32" s="4" t="s">
        <v>6</v>
      </c>
      <c r="C32" s="4" t="s">
        <v>145</v>
      </c>
      <c r="D32" s="4" t="s">
        <v>54</v>
      </c>
      <c r="E32" s="4" t="s">
        <v>54</v>
      </c>
      <c r="F32" s="4" t="s">
        <v>54</v>
      </c>
      <c r="G32" s="4">
        <v>2010</v>
      </c>
      <c r="H32" s="4" t="s">
        <v>54</v>
      </c>
      <c r="I32" s="4" t="s">
        <v>54</v>
      </c>
      <c r="J32" s="4" t="s">
        <v>54</v>
      </c>
      <c r="K32" s="4" t="s">
        <v>54</v>
      </c>
      <c r="L32" s="4">
        <v>2.7573428317688501E-2</v>
      </c>
      <c r="M32" s="4">
        <v>0.232663386874012</v>
      </c>
      <c r="N32" s="4">
        <v>5.0219698379514897E-3</v>
      </c>
      <c r="O32" s="4">
        <v>0.33322787551737998</v>
      </c>
      <c r="P32" s="4">
        <v>0.13443058474813999</v>
      </c>
      <c r="Q32" s="4">
        <v>0.37231777887580803</v>
      </c>
      <c r="R32" s="4">
        <v>0.107626919235923</v>
      </c>
      <c r="S32" s="4">
        <v>0.23378756932216599</v>
      </c>
      <c r="T32" s="4">
        <v>1.9783581313646701</v>
      </c>
      <c r="U32" s="4">
        <v>5.30389984273264E-2</v>
      </c>
      <c r="V32" s="4">
        <v>1.2724143874952301E-3</v>
      </c>
      <c r="W32" s="4">
        <v>0.515690373174994</v>
      </c>
      <c r="X32" s="4">
        <v>2.6398649769751001</v>
      </c>
      <c r="Y32" s="4">
        <v>4.15006823909417E-2</v>
      </c>
      <c r="Z32" s="4">
        <v>4.3366523207694998</v>
      </c>
      <c r="AA32" s="4">
        <v>0.115986056997278</v>
      </c>
      <c r="AB32" s="4">
        <v>0.17679977212745801</v>
      </c>
      <c r="AC32" s="4">
        <v>0.23460089947472801</v>
      </c>
      <c r="AD32" s="4">
        <v>1.67770925476124E-3</v>
      </c>
      <c r="AE32" s="4">
        <v>2.7562817214093802</v>
      </c>
      <c r="AF32" s="4">
        <v>9.3014231841871201E-3</v>
      </c>
      <c r="AG32" s="4">
        <v>4.1984422553312398E-3</v>
      </c>
      <c r="AH32" s="4">
        <v>8.1247163711312104E-2</v>
      </c>
      <c r="AI32" s="4">
        <v>5.5564768419577399E-3</v>
      </c>
      <c r="AJ32" s="4">
        <v>6.1225163499331202E-4</v>
      </c>
      <c r="AK32" s="4">
        <v>2.75158564617532E-2</v>
      </c>
      <c r="AL32" s="4">
        <v>2.2774274273491501E-2</v>
      </c>
      <c r="AM32" s="4">
        <v>0.81281405124001005</v>
      </c>
      <c r="AN32" s="4">
        <v>0.234523243001276</v>
      </c>
      <c r="AO32" s="4">
        <v>0.31073161244026598</v>
      </c>
      <c r="AP32" s="4">
        <v>0.41753400987947498</v>
      </c>
      <c r="AQ32" s="4">
        <v>8.5023658360061399E-2</v>
      </c>
      <c r="AR32" s="4">
        <v>6.0082944613735798E-2</v>
      </c>
      <c r="AS32" s="4">
        <v>0.11741453989636499</v>
      </c>
      <c r="AT32" s="4">
        <v>4.1240642766669999E-2</v>
      </c>
      <c r="AU32" s="4">
        <v>0.155543578722351</v>
      </c>
      <c r="AV32" s="4">
        <v>2.43920974481928</v>
      </c>
    </row>
    <row r="33" spans="1:48">
      <c r="A33" s="4" t="s">
        <v>52</v>
      </c>
      <c r="B33" s="4" t="s">
        <v>6</v>
      </c>
      <c r="C33" s="4" t="s">
        <v>146</v>
      </c>
      <c r="D33" s="4" t="s">
        <v>54</v>
      </c>
      <c r="E33" s="4" t="s">
        <v>54</v>
      </c>
      <c r="F33" s="4" t="s">
        <v>54</v>
      </c>
      <c r="G33" s="4">
        <v>2010</v>
      </c>
      <c r="H33" s="4" t="s">
        <v>54</v>
      </c>
      <c r="I33" s="4" t="s">
        <v>54</v>
      </c>
      <c r="J33" s="4" t="s">
        <v>54</v>
      </c>
      <c r="K33" s="4" t="s">
        <v>54</v>
      </c>
      <c r="L33" s="4">
        <v>0</v>
      </c>
      <c r="M33" s="4">
        <v>6.9598269196461705E-4</v>
      </c>
      <c r="N33" s="4">
        <v>0</v>
      </c>
      <c r="O33" s="4">
        <v>1.1506424156724801E-3</v>
      </c>
      <c r="P33" s="4">
        <v>0</v>
      </c>
      <c r="Q33" s="4">
        <v>3.65929484181909E-4</v>
      </c>
      <c r="R33" s="4">
        <v>0</v>
      </c>
      <c r="S33" s="4">
        <v>5.6890546490859901E-4</v>
      </c>
      <c r="T33" s="4">
        <v>5.5591714269510499E-3</v>
      </c>
      <c r="U33" s="4">
        <v>8.4542322726076797E-5</v>
      </c>
      <c r="V33" s="4">
        <v>0</v>
      </c>
      <c r="W33" s="4">
        <v>2.6156710402125199E-4</v>
      </c>
      <c r="X33" s="4">
        <v>6.6984347049760598E-3</v>
      </c>
      <c r="Y33" s="4">
        <v>0</v>
      </c>
      <c r="Z33" s="4">
        <v>9.8699684602322098E-3</v>
      </c>
      <c r="AA33" s="4">
        <v>1.49253898800349E-4</v>
      </c>
      <c r="AB33" s="4">
        <v>6.1700887498179399E-4</v>
      </c>
      <c r="AC33" s="4">
        <v>6.4930401131861203E-4</v>
      </c>
      <c r="AD33" s="4">
        <v>0</v>
      </c>
      <c r="AE33" s="4">
        <v>6.7053156845546897E-3</v>
      </c>
      <c r="AF33" s="4">
        <v>0</v>
      </c>
      <c r="AG33" s="4">
        <v>0</v>
      </c>
      <c r="AH33" s="4">
        <v>4.1914161150302702E-4</v>
      </c>
      <c r="AI33" s="4">
        <v>0</v>
      </c>
      <c r="AJ33" s="4">
        <v>0</v>
      </c>
      <c r="AK33" s="4">
        <v>1.6651374782404201E-6</v>
      </c>
      <c r="AL33" s="4">
        <v>0</v>
      </c>
      <c r="AM33" s="4">
        <v>5.0870425677387301E-3</v>
      </c>
      <c r="AN33" s="4">
        <v>7.3871329993970204E-6</v>
      </c>
      <c r="AO33" s="4">
        <v>7.6243659608734302E-4</v>
      </c>
      <c r="AP33" s="4">
        <v>1.70334450156144E-3</v>
      </c>
      <c r="AQ33" s="4">
        <v>8.7443104196396096E-5</v>
      </c>
      <c r="AR33" s="4">
        <v>7.5472356201246896E-5</v>
      </c>
      <c r="AS33" s="4">
        <v>0</v>
      </c>
      <c r="AT33" s="4">
        <v>0</v>
      </c>
      <c r="AU33" s="4">
        <v>3.22845570527418E-4</v>
      </c>
      <c r="AV33" s="4">
        <v>1.10990312632754E-2</v>
      </c>
    </row>
    <row r="34" spans="1:48">
      <c r="A34" s="4" t="s">
        <v>52</v>
      </c>
      <c r="B34" s="4" t="s">
        <v>6</v>
      </c>
      <c r="C34" s="4" t="s">
        <v>147</v>
      </c>
      <c r="D34" s="4" t="s">
        <v>54</v>
      </c>
      <c r="E34" s="4" t="s">
        <v>54</v>
      </c>
      <c r="F34" s="4" t="s">
        <v>54</v>
      </c>
      <c r="G34" s="4">
        <v>2010</v>
      </c>
      <c r="H34" s="4" t="s">
        <v>54</v>
      </c>
      <c r="I34" s="4" t="s">
        <v>54</v>
      </c>
      <c r="J34" s="4" t="s">
        <v>54</v>
      </c>
      <c r="K34" s="4" t="s">
        <v>54</v>
      </c>
      <c r="L34" s="4">
        <v>1.0480678654202999E-2</v>
      </c>
      <c r="M34" s="4">
        <v>0.12858319069429</v>
      </c>
      <c r="N34" s="4">
        <v>1.90885411404952E-3</v>
      </c>
      <c r="O34" s="4">
        <v>0.42555820892567098</v>
      </c>
      <c r="P34" s="4">
        <v>7.4294085313798094E-2</v>
      </c>
      <c r="Q34" s="4">
        <v>0.20576425282584901</v>
      </c>
      <c r="R34" s="4">
        <v>4.0909064410026598E-2</v>
      </c>
      <c r="S34" s="4">
        <v>0.12920447867624699</v>
      </c>
      <c r="T34" s="4">
        <v>1.0933546712470601</v>
      </c>
      <c r="U34" s="4">
        <v>0.25693919930352799</v>
      </c>
      <c r="V34" s="4">
        <v>6.1640140952751001E-3</v>
      </c>
      <c r="W34" s="4">
        <v>0.19601425778621501</v>
      </c>
      <c r="X34" s="4">
        <v>1.0034144537773</v>
      </c>
      <c r="Y34" s="4">
        <v>0.20104361734298501</v>
      </c>
      <c r="Z34" s="4">
        <v>5.5382461371055598</v>
      </c>
      <c r="AA34" s="4">
        <v>4.4086378296916903E-2</v>
      </c>
      <c r="AB34" s="4">
        <v>9.7709739033766493E-2</v>
      </c>
      <c r="AC34" s="4">
        <v>5.07158740298915E-2</v>
      </c>
      <c r="AD34" s="4">
        <v>8.1274022014785792E-3</v>
      </c>
      <c r="AE34" s="4">
        <v>1.04766453665878</v>
      </c>
      <c r="AF34" s="4">
        <v>3.5354772100530301E-3</v>
      </c>
      <c r="AG34" s="4">
        <v>2.3203010511858202E-3</v>
      </c>
      <c r="AH34" s="4">
        <v>4.4901863095971203E-2</v>
      </c>
      <c r="AI34" s="4">
        <v>7.0960580027380604E-3</v>
      </c>
      <c r="AJ34" s="4">
        <v>2.32717258367138E-4</v>
      </c>
      <c r="AK34" s="4">
        <v>1.04587955530292E-2</v>
      </c>
      <c r="AL34" s="4">
        <v>8.65651697326391E-3</v>
      </c>
      <c r="AM34" s="4">
        <v>1.0380274798387199</v>
      </c>
      <c r="AN34" s="4">
        <v>1.1361114663087</v>
      </c>
      <c r="AO34" s="4">
        <v>0.17172818944128401</v>
      </c>
      <c r="AP34" s="4">
        <v>0.15870495806066801</v>
      </c>
      <c r="AQ34" s="4">
        <v>4.6988971592500803E-2</v>
      </c>
      <c r="AR34" s="4">
        <v>2.28375676698453E-2</v>
      </c>
      <c r="AS34" s="4">
        <v>0.56879652259837798</v>
      </c>
      <c r="AT34" s="4">
        <v>1.5675596061189501E-2</v>
      </c>
      <c r="AU34" s="4">
        <v>8.5962342046360093E-2</v>
      </c>
      <c r="AV34" s="4">
        <v>0.52730681948670199</v>
      </c>
    </row>
    <row r="35" spans="1:48">
      <c r="A35" s="4" t="s">
        <v>52</v>
      </c>
      <c r="B35" s="4" t="s">
        <v>6</v>
      </c>
      <c r="C35" s="4" t="s">
        <v>148</v>
      </c>
      <c r="D35" s="4" t="s">
        <v>54</v>
      </c>
      <c r="E35" s="4" t="s">
        <v>54</v>
      </c>
      <c r="F35" s="4" t="s">
        <v>54</v>
      </c>
      <c r="G35" s="4">
        <v>2010</v>
      </c>
      <c r="H35" s="4" t="s">
        <v>54</v>
      </c>
      <c r="I35" s="4" t="s">
        <v>54</v>
      </c>
      <c r="J35" s="4" t="s">
        <v>54</v>
      </c>
      <c r="K35" s="4" t="s">
        <v>54</v>
      </c>
      <c r="L35" s="4">
        <v>0</v>
      </c>
      <c r="M35" s="4">
        <v>3.8464012925794799E-4</v>
      </c>
      <c r="N35" s="4">
        <v>0</v>
      </c>
      <c r="O35" s="4">
        <v>1.4694608749859701E-3</v>
      </c>
      <c r="P35" s="4">
        <v>0</v>
      </c>
      <c r="Q35" s="4">
        <v>2.0223371316564201E-4</v>
      </c>
      <c r="R35" s="4">
        <v>0</v>
      </c>
      <c r="S35" s="4">
        <v>3.14409933011841E-4</v>
      </c>
      <c r="T35" s="4">
        <v>3.0723183793459198E-3</v>
      </c>
      <c r="U35" s="4">
        <v>4.0955216637927802E-4</v>
      </c>
      <c r="V35" s="4">
        <v>0</v>
      </c>
      <c r="W35" s="4">
        <v>9.9421832213682497E-5</v>
      </c>
      <c r="X35" s="4">
        <v>2.5460795378853401E-3</v>
      </c>
      <c r="Y35" s="4">
        <v>0</v>
      </c>
      <c r="Z35" s="4">
        <v>1.26047261009237E-2</v>
      </c>
      <c r="AA35" s="4">
        <v>5.6731507347959803E-5</v>
      </c>
      <c r="AB35" s="4">
        <v>3.4099464852548902E-4</v>
      </c>
      <c r="AC35" s="4">
        <v>1.4036613038939099E-4</v>
      </c>
      <c r="AD35" s="4">
        <v>0</v>
      </c>
      <c r="AE35" s="4">
        <v>2.54869500285252E-3</v>
      </c>
      <c r="AF35" s="4">
        <v>0</v>
      </c>
      <c r="AG35" s="4">
        <v>0</v>
      </c>
      <c r="AH35" s="4">
        <v>2.31641800129859E-4</v>
      </c>
      <c r="AI35" s="4">
        <v>0</v>
      </c>
      <c r="AJ35" s="4">
        <v>0</v>
      </c>
      <c r="AK35" s="4">
        <v>6.3291987573820499E-7</v>
      </c>
      <c r="AL35" s="4">
        <v>0</v>
      </c>
      <c r="AM35" s="4">
        <v>6.4965535085993401E-3</v>
      </c>
      <c r="AN35" s="4">
        <v>3.5785819760801501E-5</v>
      </c>
      <c r="AO35" s="4">
        <v>4.21366384905639E-4</v>
      </c>
      <c r="AP35" s="4">
        <v>6.4744239100716699E-4</v>
      </c>
      <c r="AQ35" s="4">
        <v>4.8326096739382602E-5</v>
      </c>
      <c r="AR35" s="4">
        <v>2.8687093367834099E-5</v>
      </c>
      <c r="AS35" s="4">
        <v>0</v>
      </c>
      <c r="AT35" s="4">
        <v>0</v>
      </c>
      <c r="AU35" s="4">
        <v>1.7842306053256701E-4</v>
      </c>
      <c r="AV35" s="4">
        <v>2.39938155677336E-3</v>
      </c>
    </row>
    <row r="36" spans="1:48">
      <c r="A36" s="4" t="s">
        <v>52</v>
      </c>
      <c r="B36" s="4" t="s">
        <v>6</v>
      </c>
      <c r="C36" s="4" t="s">
        <v>149</v>
      </c>
      <c r="D36" s="4" t="s">
        <v>54</v>
      </c>
      <c r="E36" s="4" t="s">
        <v>54</v>
      </c>
      <c r="F36" s="4" t="s">
        <v>54</v>
      </c>
      <c r="G36" s="4">
        <v>2010</v>
      </c>
      <c r="H36" s="4" t="s">
        <v>54</v>
      </c>
      <c r="I36" s="4" t="s">
        <v>54</v>
      </c>
      <c r="J36" s="4" t="s">
        <v>54</v>
      </c>
      <c r="K36" s="4" t="s">
        <v>54</v>
      </c>
      <c r="L36" s="4">
        <v>3.2967359477214797E-2</v>
      </c>
      <c r="M36" s="4">
        <v>0.152020044811013</v>
      </c>
      <c r="N36" s="4">
        <v>6.0043706942770197E-3</v>
      </c>
      <c r="O36" s="4">
        <v>0.33322787551737998</v>
      </c>
      <c r="P36" s="4">
        <v>8.78356659032445E-2</v>
      </c>
      <c r="Q36" s="4">
        <v>0.24326889670563501</v>
      </c>
      <c r="R36" s="4">
        <v>0.12868096396992701</v>
      </c>
      <c r="S36" s="4">
        <v>0.15275457493386699</v>
      </c>
      <c r="T36" s="4">
        <v>1.29264039272818</v>
      </c>
      <c r="U36" s="4">
        <v>4.4783129017743797E-2</v>
      </c>
      <c r="V36" s="4">
        <v>1.0743547082117299E-3</v>
      </c>
      <c r="W36" s="4">
        <v>0.61657004401200499</v>
      </c>
      <c r="X36" s="4">
        <v>3.1562770020664201</v>
      </c>
      <c r="Y36" s="4">
        <v>3.50408278614932E-2</v>
      </c>
      <c r="Z36" s="4">
        <v>4.3366523207694998</v>
      </c>
      <c r="AA36" s="4">
        <v>0.13867532144782399</v>
      </c>
      <c r="AB36" s="4">
        <v>0.115519290089021</v>
      </c>
      <c r="AC36" s="4">
        <v>9.6951037030838697E-2</v>
      </c>
      <c r="AD36" s="4">
        <v>1.41656276019582E-3</v>
      </c>
      <c r="AE36" s="4">
        <v>3.2954672622949701</v>
      </c>
      <c r="AF36" s="4">
        <v>1.11209733599243E-2</v>
      </c>
      <c r="AG36" s="4">
        <v>2.7432222506823599E-3</v>
      </c>
      <c r="AH36" s="4">
        <v>5.3086124267801703E-2</v>
      </c>
      <c r="AI36" s="4">
        <v>5.5564768419577399E-3</v>
      </c>
      <c r="AJ36" s="4">
        <v>7.3202067979296899E-4</v>
      </c>
      <c r="AK36" s="4">
        <v>3.2898525379092498E-2</v>
      </c>
      <c r="AL36" s="4">
        <v>2.7229391940545598E-2</v>
      </c>
      <c r="AM36" s="4">
        <v>0.81281405124001005</v>
      </c>
      <c r="AN36" s="4">
        <v>0.19801815570436401</v>
      </c>
      <c r="AO36" s="4">
        <v>0.20302908112030099</v>
      </c>
      <c r="AP36" s="4">
        <v>0.49921227201295398</v>
      </c>
      <c r="AQ36" s="4">
        <v>5.5553649964237499E-2</v>
      </c>
      <c r="AR36" s="4">
        <v>7.1836407526442297E-2</v>
      </c>
      <c r="AS36" s="4">
        <v>9.9138193492523494E-2</v>
      </c>
      <c r="AT36" s="4">
        <v>4.93081628985549E-2</v>
      </c>
      <c r="AU36" s="4">
        <v>0.101630695422832</v>
      </c>
      <c r="AV36" s="4">
        <v>1.00802646036501</v>
      </c>
    </row>
    <row r="37" spans="1:48">
      <c r="A37" s="4" t="s">
        <v>52</v>
      </c>
      <c r="B37" s="4" t="s">
        <v>6</v>
      </c>
      <c r="C37" s="4" t="s">
        <v>150</v>
      </c>
      <c r="D37" s="4" t="s">
        <v>54</v>
      </c>
      <c r="E37" s="4" t="s">
        <v>54</v>
      </c>
      <c r="F37" s="4" t="s">
        <v>54</v>
      </c>
      <c r="G37" s="4">
        <v>2010</v>
      </c>
      <c r="H37" s="4" t="s">
        <v>54</v>
      </c>
      <c r="I37" s="4" t="s">
        <v>54</v>
      </c>
      <c r="J37" s="4" t="s">
        <v>54</v>
      </c>
      <c r="K37" s="4" t="s">
        <v>54</v>
      </c>
      <c r="L37" s="4">
        <v>0</v>
      </c>
      <c r="M37" s="4">
        <v>4.54748473499373E-4</v>
      </c>
      <c r="N37" s="4">
        <v>0</v>
      </c>
      <c r="O37" s="4">
        <v>1.1506424156724801E-3</v>
      </c>
      <c r="P37" s="4">
        <v>0</v>
      </c>
      <c r="Q37" s="4">
        <v>2.3909484569279501E-4</v>
      </c>
      <c r="R37" s="4">
        <v>0</v>
      </c>
      <c r="S37" s="4">
        <v>3.7171742159615201E-4</v>
      </c>
      <c r="T37" s="4">
        <v>3.63230975355324E-3</v>
      </c>
      <c r="U37" s="4">
        <v>7.1382753414721305E-5</v>
      </c>
      <c r="V37" s="4">
        <v>0</v>
      </c>
      <c r="W37" s="4">
        <v>3.1273502323796398E-4</v>
      </c>
      <c r="X37" s="4">
        <v>8.0087866590000095E-3</v>
      </c>
      <c r="Y37" s="4">
        <v>0</v>
      </c>
      <c r="Z37" s="4">
        <v>9.8699684602322098E-3</v>
      </c>
      <c r="AA37" s="4">
        <v>1.78451039110375E-4</v>
      </c>
      <c r="AB37" s="4">
        <v>4.0314773236889802E-4</v>
      </c>
      <c r="AC37" s="4">
        <v>2.6833101401814598E-4</v>
      </c>
      <c r="AD37" s="4">
        <v>0</v>
      </c>
      <c r="AE37" s="4">
        <v>8.0170137000741496E-3</v>
      </c>
      <c r="AF37" s="4">
        <v>0</v>
      </c>
      <c r="AG37" s="4">
        <v>0</v>
      </c>
      <c r="AH37" s="4">
        <v>2.7386314374145201E-4</v>
      </c>
      <c r="AI37" s="4">
        <v>0</v>
      </c>
      <c r="AJ37" s="4">
        <v>0</v>
      </c>
      <c r="AK37" s="4">
        <v>1.9908727051151298E-6</v>
      </c>
      <c r="AL37" s="4">
        <v>0</v>
      </c>
      <c r="AM37" s="4">
        <v>5.0870425677387301E-3</v>
      </c>
      <c r="AN37" s="4">
        <v>6.2372770978417896E-6</v>
      </c>
      <c r="AO37" s="4">
        <v>4.9816882260687596E-4</v>
      </c>
      <c r="AP37" s="4">
        <v>2.0365538100494199E-3</v>
      </c>
      <c r="AQ37" s="4">
        <v>5.7134492869514203E-5</v>
      </c>
      <c r="AR37" s="4">
        <v>9.0236305359343396E-5</v>
      </c>
      <c r="AS37" s="4">
        <v>0</v>
      </c>
      <c r="AT37" s="4">
        <v>0</v>
      </c>
      <c r="AU37" s="4">
        <v>2.1094422615446499E-4</v>
      </c>
      <c r="AV37" s="4">
        <v>4.5867794770674802E-3</v>
      </c>
    </row>
    <row r="38" spans="1:48">
      <c r="A38" s="4" t="s">
        <v>52</v>
      </c>
      <c r="B38" s="4" t="s">
        <v>6</v>
      </c>
      <c r="C38" s="4" t="s">
        <v>151</v>
      </c>
      <c r="D38" s="4" t="s">
        <v>54</v>
      </c>
      <c r="E38" s="4" t="s">
        <v>54</v>
      </c>
      <c r="F38" s="4" t="s">
        <v>54</v>
      </c>
      <c r="G38" s="4">
        <v>2010</v>
      </c>
      <c r="H38" s="4" t="s">
        <v>54</v>
      </c>
      <c r="I38" s="4" t="s">
        <v>54</v>
      </c>
      <c r="J38" s="4" t="s">
        <v>54</v>
      </c>
      <c r="K38" s="4" t="s">
        <v>54</v>
      </c>
      <c r="L38" s="4">
        <v>5.9690469972217197E-3</v>
      </c>
      <c r="M38" s="4">
        <v>2.63427975420059E-2</v>
      </c>
      <c r="N38" s="4">
        <v>0</v>
      </c>
      <c r="O38" s="4">
        <v>6.8782848601388303E-4</v>
      </c>
      <c r="P38" s="4">
        <v>2.4733649865113002E-3</v>
      </c>
      <c r="Q38" s="4">
        <v>0.100915339087098</v>
      </c>
      <c r="R38" s="4">
        <v>2.16160724030541E-3</v>
      </c>
      <c r="S38" s="4">
        <v>1.3110385014519801E-2</v>
      </c>
      <c r="T38" s="4">
        <v>0</v>
      </c>
      <c r="U38" s="4">
        <v>3.2875835659937798E-2</v>
      </c>
      <c r="V38" s="4">
        <v>1.7246625595031002E-2</v>
      </c>
      <c r="W38" s="4">
        <v>0</v>
      </c>
      <c r="X38" s="4">
        <v>3.64670404178042E-2</v>
      </c>
      <c r="Y38" s="4">
        <v>8.4174572690540697E-2</v>
      </c>
      <c r="Z38" s="4">
        <v>0.319758899297369</v>
      </c>
      <c r="AA38" s="4">
        <v>1.29891242536323E-3</v>
      </c>
      <c r="AB38" s="4">
        <v>3.8788377819810101E-2</v>
      </c>
      <c r="AC38" s="4">
        <v>4.0546474030604702E-3</v>
      </c>
      <c r="AD38" s="4">
        <v>0</v>
      </c>
      <c r="AE38" s="4">
        <v>0</v>
      </c>
      <c r="AF38" s="4">
        <v>2.4048636208367398E-3</v>
      </c>
      <c r="AG38" s="4">
        <v>9.5239877540085494E-3</v>
      </c>
      <c r="AH38" s="4">
        <v>0</v>
      </c>
      <c r="AI38" s="4">
        <v>4.5134710428492E-2</v>
      </c>
      <c r="AJ38" s="4">
        <v>0</v>
      </c>
      <c r="AK38" s="4">
        <v>5.4282212416404199E-3</v>
      </c>
      <c r="AL38" s="4">
        <v>0</v>
      </c>
      <c r="AM38" s="4">
        <v>5.5577464172085096E-3</v>
      </c>
      <c r="AN38" s="4">
        <v>3.2596505864368401E-2</v>
      </c>
      <c r="AO38" s="4">
        <v>5.83715579222258E-2</v>
      </c>
      <c r="AP38" s="4">
        <v>0</v>
      </c>
      <c r="AQ38" s="4">
        <v>0</v>
      </c>
      <c r="AR38" s="4">
        <v>7.5576810632296603E-3</v>
      </c>
      <c r="AS38" s="4">
        <v>4.0668402712564097E-2</v>
      </c>
      <c r="AT38" s="4">
        <v>0</v>
      </c>
      <c r="AU38" s="4">
        <v>4.9748496700116997E-3</v>
      </c>
      <c r="AV38" s="4">
        <v>1.6130917886630999E-2</v>
      </c>
    </row>
    <row r="39" spans="1:48">
      <c r="A39" s="4" t="s">
        <v>52</v>
      </c>
      <c r="B39" s="4" t="s">
        <v>6</v>
      </c>
      <c r="C39" s="4" t="s">
        <v>152</v>
      </c>
      <c r="D39" s="4" t="s">
        <v>54</v>
      </c>
      <c r="E39" s="4" t="s">
        <v>54</v>
      </c>
      <c r="F39" s="4" t="s">
        <v>54</v>
      </c>
      <c r="G39" s="4">
        <v>2010</v>
      </c>
      <c r="H39" s="4" t="s">
        <v>54</v>
      </c>
      <c r="I39" s="4" t="s">
        <v>54</v>
      </c>
      <c r="J39" s="4" t="s">
        <v>54</v>
      </c>
      <c r="K39" s="4" t="s">
        <v>54</v>
      </c>
      <c r="L39" s="4">
        <v>6.4981005158429002E-4</v>
      </c>
      <c r="M39" s="4">
        <v>1.9280274928385999E-3</v>
      </c>
      <c r="N39" s="4">
        <v>4.2289503481447201E-2</v>
      </c>
      <c r="O39" s="4">
        <v>0</v>
      </c>
      <c r="P39" s="4">
        <v>1.55686768626092E-3</v>
      </c>
      <c r="Q39" s="4">
        <v>0</v>
      </c>
      <c r="R39" s="4">
        <v>0</v>
      </c>
      <c r="S39" s="4">
        <v>1.1562251094110101E-2</v>
      </c>
      <c r="T39" s="4">
        <v>7.8805108240590102E-2</v>
      </c>
      <c r="U39" s="4">
        <v>0</v>
      </c>
      <c r="V39" s="4">
        <v>2.93325399688062E-3</v>
      </c>
      <c r="W39" s="4">
        <v>0</v>
      </c>
      <c r="X39" s="4">
        <v>1.77067533086737E-2</v>
      </c>
      <c r="Y39" s="4">
        <v>3.8659379772259502E-3</v>
      </c>
      <c r="Z39" s="4">
        <v>0</v>
      </c>
      <c r="AA39" s="4">
        <v>7.2579180688744503E-4</v>
      </c>
      <c r="AB39" s="4">
        <v>1.08772526791259E-3</v>
      </c>
      <c r="AC39" s="4">
        <v>0</v>
      </c>
      <c r="AD39" s="4">
        <v>0</v>
      </c>
      <c r="AE39" s="4">
        <v>0</v>
      </c>
      <c r="AF39" s="4">
        <v>2.7811843800815798E-3</v>
      </c>
      <c r="AG39" s="4">
        <v>2.0291978209645099E-2</v>
      </c>
      <c r="AH39" s="4">
        <v>0</v>
      </c>
      <c r="AI39" s="4">
        <v>1.4591575576404199E-2</v>
      </c>
      <c r="AJ39" s="4">
        <v>0</v>
      </c>
      <c r="AK39" s="4">
        <v>8.71430730561072E-4</v>
      </c>
      <c r="AL39" s="4">
        <v>0</v>
      </c>
      <c r="AM39" s="4">
        <v>1.0647708175068201E-3</v>
      </c>
      <c r="AN39" s="4">
        <v>0</v>
      </c>
      <c r="AO39" s="4">
        <v>0.349507135054133</v>
      </c>
      <c r="AP39" s="4">
        <v>0</v>
      </c>
      <c r="AQ39" s="4">
        <v>2.2104360834256001E-4</v>
      </c>
      <c r="AR39" s="4">
        <v>0.11715461927679401</v>
      </c>
      <c r="AS39" s="4">
        <v>0</v>
      </c>
      <c r="AT39" s="4">
        <v>0</v>
      </c>
      <c r="AU39" s="4">
        <v>0.105816316533288</v>
      </c>
      <c r="AV39" s="4">
        <v>1.01972046594961E-2</v>
      </c>
    </row>
    <row r="40" spans="1:48">
      <c r="A40" s="4" t="s">
        <v>52</v>
      </c>
      <c r="B40" s="4" t="s">
        <v>6</v>
      </c>
      <c r="C40" s="4" t="s">
        <v>153</v>
      </c>
      <c r="D40" s="4" t="s">
        <v>54</v>
      </c>
      <c r="E40" s="4" t="s">
        <v>54</v>
      </c>
      <c r="F40" s="4" t="s">
        <v>54</v>
      </c>
      <c r="G40" s="4">
        <v>2010</v>
      </c>
      <c r="H40" s="4" t="s">
        <v>54</v>
      </c>
      <c r="I40" s="4" t="s">
        <v>54</v>
      </c>
      <c r="J40" s="4" t="s">
        <v>54</v>
      </c>
      <c r="K40" s="4" t="s">
        <v>54</v>
      </c>
      <c r="L40" s="4">
        <v>1.5295361624838501E-2</v>
      </c>
      <c r="M40" s="4">
        <v>0.128553677060987</v>
      </c>
      <c r="N40" s="4">
        <v>2.8053032696640401E-3</v>
      </c>
      <c r="O40" s="4">
        <v>0.67938115515791297</v>
      </c>
      <c r="P40" s="4">
        <v>6.8716995660090999E-2</v>
      </c>
      <c r="Q40" s="4">
        <v>0.19724934100428301</v>
      </c>
      <c r="R40" s="4">
        <v>4.1068248957379101E-2</v>
      </c>
      <c r="S40" s="4">
        <v>0.20043812327779401</v>
      </c>
      <c r="T40" s="4">
        <v>1.04810959836628</v>
      </c>
      <c r="U40" s="4">
        <v>0.37201138610891898</v>
      </c>
      <c r="V40" s="4">
        <v>0.133336598435011</v>
      </c>
      <c r="W40" s="4">
        <v>0.286060574451653</v>
      </c>
      <c r="X40" s="4">
        <v>1.16797527772119</v>
      </c>
      <c r="Y40" s="4">
        <v>1.4314556796456599</v>
      </c>
      <c r="Z40" s="4">
        <v>4.1693733477075101</v>
      </c>
      <c r="AA40" s="4">
        <v>5.3540722623380499E-2</v>
      </c>
      <c r="AB40" s="4">
        <v>0.11741830590141999</v>
      </c>
      <c r="AC40" s="4">
        <v>0.14228131465213201</v>
      </c>
      <c r="AD40" s="4">
        <v>1.17673214777361E-2</v>
      </c>
      <c r="AE40" s="4">
        <v>1.15949526486622</v>
      </c>
      <c r="AF40" s="4">
        <v>5.19583225568967E-3</v>
      </c>
      <c r="AG40" s="4">
        <v>2.25349910233348E-2</v>
      </c>
      <c r="AH40" s="4">
        <v>4.1192435217692301E-2</v>
      </c>
      <c r="AI40" s="4">
        <v>4.4705030179324701E-2</v>
      </c>
      <c r="AJ40" s="4">
        <v>3.3962444041149201E-4</v>
      </c>
      <c r="AK40" s="4">
        <v>1.53705268232454E-2</v>
      </c>
      <c r="AL40" s="4">
        <v>4.5137770641418603E-3</v>
      </c>
      <c r="AM40" s="4">
        <v>0.97583858596426598</v>
      </c>
      <c r="AN40" s="4">
        <v>1.6449276813400999</v>
      </c>
      <c r="AO40" s="4">
        <v>0.55656301518168005</v>
      </c>
      <c r="AP40" s="4">
        <v>0.21230989159587699</v>
      </c>
      <c r="AQ40" s="4">
        <v>6.6097659227809205E-2</v>
      </c>
      <c r="AR40" s="4">
        <v>3.3562702766990297E-2</v>
      </c>
      <c r="AS40" s="4">
        <v>2.4513478931009698</v>
      </c>
      <c r="AT40" s="4">
        <v>3.7021613357576602E-2</v>
      </c>
      <c r="AU40" s="4">
        <v>0.14287099495345601</v>
      </c>
      <c r="AV40" s="4">
        <v>1.47288996313516</v>
      </c>
    </row>
    <row r="41" spans="1:48">
      <c r="A41" s="4" t="s">
        <v>52</v>
      </c>
      <c r="B41" s="4" t="s">
        <v>6</v>
      </c>
      <c r="C41" s="4" t="s">
        <v>154</v>
      </c>
      <c r="D41" s="4" t="s">
        <v>54</v>
      </c>
      <c r="E41" s="4" t="s">
        <v>54</v>
      </c>
      <c r="F41" s="4" t="s">
        <v>54</v>
      </c>
      <c r="G41" s="4">
        <v>2010</v>
      </c>
      <c r="H41" s="4" t="s">
        <v>54</v>
      </c>
      <c r="I41" s="4" t="s">
        <v>54</v>
      </c>
      <c r="J41" s="4" t="s">
        <v>54</v>
      </c>
      <c r="K41" s="4" t="s">
        <v>54</v>
      </c>
      <c r="L41" s="4">
        <v>0</v>
      </c>
      <c r="M41" s="4">
        <v>0.26734987622094802</v>
      </c>
      <c r="N41" s="4">
        <v>0</v>
      </c>
      <c r="O41" s="4">
        <v>1.6653796982195099</v>
      </c>
      <c r="P41" s="4">
        <v>2.1311758962211699E-2</v>
      </c>
      <c r="Q41" s="4">
        <v>0.252536718031591</v>
      </c>
      <c r="R41" s="4">
        <v>9.1054663194036498E-5</v>
      </c>
      <c r="S41" s="4">
        <v>0.57860874222867698</v>
      </c>
      <c r="T41" s="4">
        <v>3.8365176019523002</v>
      </c>
      <c r="U41" s="4">
        <v>0.31694215310809398</v>
      </c>
      <c r="V41" s="4">
        <v>3.3679757907310398E-2</v>
      </c>
      <c r="W41" s="4">
        <v>5.7243845838040902E-2</v>
      </c>
      <c r="X41" s="4">
        <v>0.55879415086499595</v>
      </c>
      <c r="Y41" s="4">
        <v>3.4135276577101199E-2</v>
      </c>
      <c r="Z41" s="4">
        <v>5.0338412509897301</v>
      </c>
      <c r="AA41" s="4">
        <v>7.4094195240917801E-2</v>
      </c>
      <c r="AB41" s="4">
        <v>0.69674969333099601</v>
      </c>
      <c r="AC41" s="4">
        <v>0.20870644652099099</v>
      </c>
      <c r="AD41" s="4">
        <v>0</v>
      </c>
      <c r="AE41" s="4">
        <v>5.0642260863198496</v>
      </c>
      <c r="AF41" s="4">
        <v>0</v>
      </c>
      <c r="AG41" s="4">
        <v>1.11505885385479E-2</v>
      </c>
      <c r="AH41" s="4">
        <v>7.6093385730229196E-2</v>
      </c>
      <c r="AI41" s="4">
        <v>7.2283432259710997E-2</v>
      </c>
      <c r="AJ41" s="4">
        <v>0</v>
      </c>
      <c r="AK41" s="4">
        <v>7.6063719313036802E-4</v>
      </c>
      <c r="AL41" s="4">
        <v>0</v>
      </c>
      <c r="AM41" s="4">
        <v>4.8372366342856203</v>
      </c>
      <c r="AN41" s="4">
        <v>2.7693748676751E-2</v>
      </c>
      <c r="AO41" s="4">
        <v>0.66072921971930099</v>
      </c>
      <c r="AP41" s="4">
        <v>0.124666139439504</v>
      </c>
      <c r="AQ41" s="4">
        <v>0.28102460242279698</v>
      </c>
      <c r="AR41" s="4">
        <v>3.4475880778633901E-2</v>
      </c>
      <c r="AS41" s="4">
        <v>3.2196694668207501E-2</v>
      </c>
      <c r="AT41" s="4">
        <v>1.32522589419613E-2</v>
      </c>
      <c r="AU41" s="4">
        <v>0.36226016408357697</v>
      </c>
      <c r="AV41" s="4">
        <v>2.1404979701270599</v>
      </c>
    </row>
    <row r="42" spans="1:48">
      <c r="A42" s="4" t="s">
        <v>52</v>
      </c>
      <c r="B42" s="4" t="s">
        <v>6</v>
      </c>
      <c r="C42" s="4" t="s">
        <v>155</v>
      </c>
      <c r="D42" s="4" t="s">
        <v>54</v>
      </c>
      <c r="E42" s="4" t="s">
        <v>54</v>
      </c>
      <c r="F42" s="4" t="s">
        <v>54</v>
      </c>
      <c r="G42" s="4">
        <v>2010</v>
      </c>
      <c r="H42" s="4" t="s">
        <v>54</v>
      </c>
      <c r="I42" s="4" t="s">
        <v>54</v>
      </c>
      <c r="J42" s="4" t="s">
        <v>54</v>
      </c>
      <c r="K42" s="4" t="s">
        <v>54</v>
      </c>
      <c r="L42" s="4">
        <v>0</v>
      </c>
      <c r="M42" s="4">
        <v>4.5701034492564799E-3</v>
      </c>
      <c r="N42" s="4">
        <v>0</v>
      </c>
      <c r="O42" s="4">
        <v>0</v>
      </c>
      <c r="P42" s="4">
        <v>1.6367625319252201E-2</v>
      </c>
      <c r="Q42" s="4">
        <v>1.56238384583876E-2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2.0249651557231298E-3</v>
      </c>
      <c r="Y42" s="4">
        <v>0</v>
      </c>
      <c r="Z42" s="4">
        <v>2.9320039357011201E-2</v>
      </c>
      <c r="AA42" s="4">
        <v>5.7789021110372903E-3</v>
      </c>
      <c r="AB42" s="4">
        <v>4.3305775768785401E-2</v>
      </c>
      <c r="AC42" s="4">
        <v>0</v>
      </c>
      <c r="AD42" s="4">
        <v>0.242871745085355</v>
      </c>
      <c r="AE42" s="4">
        <v>6.6431337210079502E-2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1.12757855136236E-3</v>
      </c>
      <c r="AL42" s="4">
        <v>0</v>
      </c>
      <c r="AM42" s="4">
        <v>0</v>
      </c>
      <c r="AN42" s="4">
        <v>0</v>
      </c>
      <c r="AO42" s="4">
        <v>1.6580957106104501E-3</v>
      </c>
      <c r="AP42" s="4">
        <v>8.3860140684106597E-3</v>
      </c>
      <c r="AQ42" s="4">
        <v>2.35217406878762E-3</v>
      </c>
      <c r="AR42" s="4">
        <v>2.0703081598784198E-3</v>
      </c>
      <c r="AS42" s="4">
        <v>0</v>
      </c>
      <c r="AT42" s="4">
        <v>8.9771052382482102E-3</v>
      </c>
      <c r="AU42" s="4">
        <v>6.3502627329729399E-4</v>
      </c>
      <c r="AV42" s="4">
        <v>5.15858344888649E-4</v>
      </c>
    </row>
    <row r="43" spans="1:48">
      <c r="A43" s="4" t="s">
        <v>52</v>
      </c>
      <c r="B43" s="4" t="s">
        <v>6</v>
      </c>
      <c r="C43" s="4" t="s">
        <v>156</v>
      </c>
      <c r="D43" s="4" t="s">
        <v>54</v>
      </c>
      <c r="E43" s="4" t="s">
        <v>54</v>
      </c>
      <c r="F43" s="4" t="s">
        <v>54</v>
      </c>
      <c r="G43" s="4">
        <v>2010</v>
      </c>
      <c r="H43" s="4" t="s">
        <v>54</v>
      </c>
      <c r="I43" s="4" t="s">
        <v>54</v>
      </c>
      <c r="J43" s="4" t="s">
        <v>54</v>
      </c>
      <c r="K43" s="4" t="s">
        <v>54</v>
      </c>
      <c r="L43" s="4">
        <v>0</v>
      </c>
      <c r="M43" s="4">
        <v>0.39399669309113799</v>
      </c>
      <c r="N43" s="4">
        <v>4.4883259694976002E-2</v>
      </c>
      <c r="O43" s="4">
        <v>9.7318005369920593E-2</v>
      </c>
      <c r="P43" s="4">
        <v>5.1417432088740903E-2</v>
      </c>
      <c r="Q43" s="4">
        <v>5.3867120405325701E-2</v>
      </c>
      <c r="R43" s="4">
        <v>0</v>
      </c>
      <c r="S43" s="4">
        <v>0.212477161539883</v>
      </c>
      <c r="T43" s="4">
        <v>1.83792762762068</v>
      </c>
      <c r="U43" s="4">
        <v>1.44325846579763</v>
      </c>
      <c r="V43" s="4">
        <v>0.20422353275590599</v>
      </c>
      <c r="W43" s="4">
        <v>0</v>
      </c>
      <c r="X43" s="4">
        <v>0</v>
      </c>
      <c r="Y43" s="4">
        <v>1.86132486910999</v>
      </c>
      <c r="Z43" s="4">
        <v>1.0920619128220199</v>
      </c>
      <c r="AA43" s="4">
        <v>3.4326362335692397E-2</v>
      </c>
      <c r="AB43" s="4">
        <v>0.10866650998034801</v>
      </c>
      <c r="AC43" s="4">
        <v>0</v>
      </c>
      <c r="AD43" s="4">
        <v>7.3853656333069007E-2</v>
      </c>
      <c r="AE43" s="4">
        <v>6.1454332533685201E-2</v>
      </c>
      <c r="AF43" s="4">
        <v>1.41858360138608E-3</v>
      </c>
      <c r="AG43" s="4">
        <v>9.2860629518362006E-2</v>
      </c>
      <c r="AH43" s="4">
        <v>1.4352728949718599E-2</v>
      </c>
      <c r="AI43" s="4">
        <v>0.134079740957192</v>
      </c>
      <c r="AJ43" s="4">
        <v>0</v>
      </c>
      <c r="AK43" s="4">
        <v>9.7864311741191895E-3</v>
      </c>
      <c r="AL43" s="4">
        <v>0</v>
      </c>
      <c r="AM43" s="4">
        <v>0.50365229433249603</v>
      </c>
      <c r="AN43" s="4">
        <v>0.43018526648996103</v>
      </c>
      <c r="AO43" s="4">
        <v>0.44353034347853199</v>
      </c>
      <c r="AP43" s="4">
        <v>8.6900562503034202E-3</v>
      </c>
      <c r="AQ43" s="4">
        <v>9.4041959697077696E-2</v>
      </c>
      <c r="AR43" s="4">
        <v>6.8918023571136605E-2</v>
      </c>
      <c r="AS43" s="4">
        <v>2.3816000908880302</v>
      </c>
      <c r="AT43" s="4">
        <v>3.0193599877819201E-2</v>
      </c>
      <c r="AU43" s="4">
        <v>0.12408726814964</v>
      </c>
      <c r="AV43" s="4">
        <v>0.22999613848325101</v>
      </c>
    </row>
    <row r="44" spans="1:48">
      <c r="A44" s="4" t="s">
        <v>52</v>
      </c>
      <c r="B44" s="4" t="s">
        <v>6</v>
      </c>
      <c r="C44" s="4" t="s">
        <v>157</v>
      </c>
      <c r="D44" s="4" t="s">
        <v>54</v>
      </c>
      <c r="E44" s="4" t="s">
        <v>54</v>
      </c>
      <c r="F44" s="4" t="s">
        <v>54</v>
      </c>
      <c r="G44" s="4">
        <v>2010</v>
      </c>
      <c r="H44" s="4" t="s">
        <v>54</v>
      </c>
      <c r="I44" s="4" t="s">
        <v>54</v>
      </c>
      <c r="J44" s="4" t="s">
        <v>54</v>
      </c>
      <c r="K44" s="4" t="s">
        <v>54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6.55279449670811E-2</v>
      </c>
      <c r="AF44" s="4">
        <v>0</v>
      </c>
      <c r="AG44" s="4">
        <v>0</v>
      </c>
      <c r="AH44" s="4">
        <v>5.2204120097863705E-4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4.6143763300706703E-3</v>
      </c>
      <c r="AU44" s="4">
        <v>0</v>
      </c>
      <c r="AV44" s="4">
        <v>0</v>
      </c>
    </row>
    <row r="45" spans="1:48">
      <c r="A45" s="4" t="s">
        <v>52</v>
      </c>
      <c r="B45" s="4" t="s">
        <v>6</v>
      </c>
      <c r="C45" s="4" t="s">
        <v>158</v>
      </c>
      <c r="D45" s="4" t="s">
        <v>54</v>
      </c>
      <c r="E45" s="4" t="s">
        <v>54</v>
      </c>
      <c r="F45" s="4" t="s">
        <v>54</v>
      </c>
      <c r="G45" s="4">
        <v>2010</v>
      </c>
      <c r="H45" s="4" t="s">
        <v>54</v>
      </c>
      <c r="I45" s="4" t="s">
        <v>54</v>
      </c>
      <c r="J45" s="4" t="s">
        <v>54</v>
      </c>
      <c r="K45" s="4" t="s">
        <v>54</v>
      </c>
      <c r="L45" s="4">
        <v>4.3577999688039701E-3</v>
      </c>
      <c r="M45" s="4">
        <v>0.107360411718044</v>
      </c>
      <c r="N45" s="4">
        <v>2.5392697701954299E-2</v>
      </c>
      <c r="O45" s="4">
        <v>0.72018919879372501</v>
      </c>
      <c r="P45" s="4">
        <v>1.42118780437948E-2</v>
      </c>
      <c r="Q45" s="4">
        <v>0.48719304930012097</v>
      </c>
      <c r="R45" s="4">
        <v>1.54079732919776E-2</v>
      </c>
      <c r="S45" s="4">
        <v>8.8856511598807905E-3</v>
      </c>
      <c r="T45" s="4">
        <v>3.3861625164217601</v>
      </c>
      <c r="U45" s="4">
        <v>7.7166696365600196E-2</v>
      </c>
      <c r="V45" s="4">
        <v>3.3663880722452702E-2</v>
      </c>
      <c r="W45" s="4">
        <v>0.106750094548895</v>
      </c>
      <c r="X45" s="4">
        <v>0.67837781063118696</v>
      </c>
      <c r="Y45" s="4">
        <v>0.40484808786251802</v>
      </c>
      <c r="Z45" s="4">
        <v>2.2647623141643698</v>
      </c>
      <c r="AA45" s="4">
        <v>4.9611502586185303E-2</v>
      </c>
      <c r="AB45" s="4">
        <v>0</v>
      </c>
      <c r="AC45" s="4">
        <v>0.20383054595595901</v>
      </c>
      <c r="AD45" s="4">
        <v>0</v>
      </c>
      <c r="AE45" s="4">
        <v>0.14837811280333699</v>
      </c>
      <c r="AF45" s="4">
        <v>1.55457407569111E-2</v>
      </c>
      <c r="AG45" s="4">
        <v>1.1174243990233999E-3</v>
      </c>
      <c r="AH45" s="4">
        <v>2.2154340187970901E-2</v>
      </c>
      <c r="AI45" s="4">
        <v>2.2623853595945001E-2</v>
      </c>
      <c r="AJ45" s="4">
        <v>0</v>
      </c>
      <c r="AK45" s="4">
        <v>3.3859564463490303E-2</v>
      </c>
      <c r="AL45" s="4">
        <v>0</v>
      </c>
      <c r="AM45" s="4">
        <v>0.224964732100217</v>
      </c>
      <c r="AN45" s="4">
        <v>0.29068487218750799</v>
      </c>
      <c r="AO45" s="4">
        <v>0.25763455336534402</v>
      </c>
      <c r="AP45" s="4">
        <v>0.110836089791153</v>
      </c>
      <c r="AQ45" s="4">
        <v>2.05137480692026E-2</v>
      </c>
      <c r="AR45" s="4">
        <v>4.6473674642595303E-2</v>
      </c>
      <c r="AS45" s="4">
        <v>0.70858087041364504</v>
      </c>
      <c r="AT45" s="4">
        <v>0.110143868663578</v>
      </c>
      <c r="AU45" s="4">
        <v>1.5104366502989399E-2</v>
      </c>
      <c r="AV45" s="4">
        <v>0.40903443327453198</v>
      </c>
    </row>
    <row r="46" spans="1:48">
      <c r="A46" s="4" t="s">
        <v>52</v>
      </c>
      <c r="B46" s="4" t="s">
        <v>6</v>
      </c>
      <c r="C46" s="4" t="s">
        <v>159</v>
      </c>
      <c r="D46" s="4" t="s">
        <v>54</v>
      </c>
      <c r="E46" s="4" t="s">
        <v>54</v>
      </c>
      <c r="F46" s="4" t="s">
        <v>54</v>
      </c>
      <c r="G46" s="4">
        <v>2010</v>
      </c>
      <c r="H46" s="4" t="s">
        <v>54</v>
      </c>
      <c r="I46" s="4" t="s">
        <v>54</v>
      </c>
      <c r="J46" s="4" t="s">
        <v>54</v>
      </c>
      <c r="K46" s="4" t="s">
        <v>54</v>
      </c>
      <c r="L46" s="4">
        <v>8.4008907246069797E-3</v>
      </c>
      <c r="M46" s="4">
        <v>4.8641553085517701E-2</v>
      </c>
      <c r="N46" s="4">
        <v>0</v>
      </c>
      <c r="O46" s="4">
        <v>5.2186297541619302E-4</v>
      </c>
      <c r="P46" s="4">
        <v>4.5670287713143699E-3</v>
      </c>
      <c r="Q46" s="4">
        <v>0.186338554799306</v>
      </c>
      <c r="R46" s="4">
        <v>3.0422655783707599E-3</v>
      </c>
      <c r="S46" s="4">
        <v>2.4208115620159901E-2</v>
      </c>
      <c r="T46" s="4">
        <v>0</v>
      </c>
      <c r="U46" s="4">
        <v>5.3919672294188703E-3</v>
      </c>
      <c r="V46" s="4">
        <v>2.8286198102573101E-3</v>
      </c>
      <c r="W46" s="4">
        <v>0</v>
      </c>
      <c r="X46" s="4">
        <v>5.1324042471501997E-2</v>
      </c>
      <c r="Y46" s="4">
        <v>1.38054753099648E-2</v>
      </c>
      <c r="Z46" s="4">
        <v>0.242604564940574</v>
      </c>
      <c r="AA46" s="4">
        <v>1.82810109409252E-3</v>
      </c>
      <c r="AB46" s="4">
        <v>7.1622117423742096E-2</v>
      </c>
      <c r="AC46" s="4">
        <v>3.08863625492639E-3</v>
      </c>
      <c r="AD46" s="4">
        <v>0</v>
      </c>
      <c r="AE46" s="4">
        <v>0</v>
      </c>
      <c r="AF46" s="4">
        <v>3.3846268082049899E-3</v>
      </c>
      <c r="AG46" s="4">
        <v>1.7585890609519199E-2</v>
      </c>
      <c r="AH46" s="4">
        <v>0</v>
      </c>
      <c r="AI46" s="4">
        <v>3.4244197147551302E-2</v>
      </c>
      <c r="AJ46" s="4">
        <v>0</v>
      </c>
      <c r="AK46" s="4">
        <v>7.6397276652766999E-3</v>
      </c>
      <c r="AL46" s="4">
        <v>0</v>
      </c>
      <c r="AM46" s="4">
        <v>4.2167228326082697E-3</v>
      </c>
      <c r="AN46" s="4">
        <v>5.3461543375584201E-3</v>
      </c>
      <c r="AO46" s="4">
        <v>0.107782145340898</v>
      </c>
      <c r="AP46" s="4">
        <v>0</v>
      </c>
      <c r="AQ46" s="4">
        <v>0</v>
      </c>
      <c r="AR46" s="4">
        <v>1.06367486758231E-2</v>
      </c>
      <c r="AS46" s="4">
        <v>6.6700264889744199E-3</v>
      </c>
      <c r="AT46" s="4">
        <v>0</v>
      </c>
      <c r="AU46" s="4">
        <v>9.18598011203931E-3</v>
      </c>
      <c r="AV46" s="4">
        <v>1.2287760896861901E-2</v>
      </c>
    </row>
    <row r="47" spans="1:48">
      <c r="A47" s="4" t="s">
        <v>52</v>
      </c>
      <c r="B47" s="4" t="s">
        <v>6</v>
      </c>
      <c r="C47" s="4" t="s">
        <v>160</v>
      </c>
      <c r="D47" s="4" t="s">
        <v>54</v>
      </c>
      <c r="E47" s="4" t="s">
        <v>54</v>
      </c>
      <c r="F47" s="4" t="s">
        <v>54</v>
      </c>
      <c r="G47" s="4">
        <v>2010</v>
      </c>
      <c r="H47" s="4" t="s">
        <v>54</v>
      </c>
      <c r="I47" s="4" t="s">
        <v>54</v>
      </c>
      <c r="J47" s="4" t="s">
        <v>54</v>
      </c>
      <c r="K47" s="4" t="s">
        <v>54</v>
      </c>
      <c r="L47" s="4">
        <v>7.8268717693815695E-4</v>
      </c>
      <c r="M47" s="4">
        <v>3.5600718372337898E-3</v>
      </c>
      <c r="N47" s="4">
        <v>5.09371192601763E-2</v>
      </c>
      <c r="O47" s="4">
        <v>0</v>
      </c>
      <c r="P47" s="4">
        <v>2.8747312083172599E-3</v>
      </c>
      <c r="Q47" s="4">
        <v>0</v>
      </c>
      <c r="R47" s="4">
        <v>0</v>
      </c>
      <c r="S47" s="4">
        <v>2.1349511170384899E-2</v>
      </c>
      <c r="T47" s="4">
        <v>0.14551236822065899</v>
      </c>
      <c r="U47" s="4">
        <v>0</v>
      </c>
      <c r="V47" s="4">
        <v>1.7467769760411301E-3</v>
      </c>
      <c r="W47" s="4">
        <v>0</v>
      </c>
      <c r="X47" s="4">
        <v>2.1327538295409901E-2</v>
      </c>
      <c r="Y47" s="4">
        <v>2.3021979878328799E-3</v>
      </c>
      <c r="Z47" s="4">
        <v>0</v>
      </c>
      <c r="AA47" s="4">
        <v>8.7420614530751297E-4</v>
      </c>
      <c r="AB47" s="4">
        <v>2.0084672585461601E-3</v>
      </c>
      <c r="AC47" s="4">
        <v>0</v>
      </c>
      <c r="AD47" s="4">
        <v>0</v>
      </c>
      <c r="AE47" s="4">
        <v>0</v>
      </c>
      <c r="AF47" s="4">
        <v>3.3498979366098402E-3</v>
      </c>
      <c r="AG47" s="4">
        <v>3.7468812252028701E-2</v>
      </c>
      <c r="AH47" s="4">
        <v>0</v>
      </c>
      <c r="AI47" s="4">
        <v>1.59411210409377E-2</v>
      </c>
      <c r="AJ47" s="4">
        <v>0</v>
      </c>
      <c r="AK47" s="4">
        <v>1.0496262049765001E-3</v>
      </c>
      <c r="AL47" s="4">
        <v>0</v>
      </c>
      <c r="AM47" s="4">
        <v>1.1632493279329101E-3</v>
      </c>
      <c r="AN47" s="4">
        <v>0</v>
      </c>
      <c r="AO47" s="4">
        <v>0.64535931828781301</v>
      </c>
      <c r="AP47" s="4">
        <v>0</v>
      </c>
      <c r="AQ47" s="4">
        <v>4.0815347695187499E-4</v>
      </c>
      <c r="AR47" s="4">
        <v>0.14111111085994599</v>
      </c>
      <c r="AS47" s="4">
        <v>0</v>
      </c>
      <c r="AT47" s="4">
        <v>0</v>
      </c>
      <c r="AU47" s="4">
        <v>0.19538813103507399</v>
      </c>
      <c r="AV47" s="4">
        <v>1.6384307270736E-2</v>
      </c>
    </row>
    <row r="48" spans="1:48">
      <c r="A48" s="4" t="s">
        <v>52</v>
      </c>
      <c r="B48" s="4" t="s">
        <v>6</v>
      </c>
      <c r="C48" s="4" t="s">
        <v>161</v>
      </c>
      <c r="D48" s="4" t="s">
        <v>54</v>
      </c>
      <c r="E48" s="4" t="s">
        <v>54</v>
      </c>
      <c r="F48" s="4" t="s">
        <v>54</v>
      </c>
      <c r="G48" s="4">
        <v>2010</v>
      </c>
      <c r="H48" s="4" t="s">
        <v>54</v>
      </c>
      <c r="I48" s="4" t="s">
        <v>54</v>
      </c>
      <c r="J48" s="4" t="s">
        <v>54</v>
      </c>
      <c r="K48" s="4" t="s">
        <v>54</v>
      </c>
      <c r="L48" s="4">
        <v>2.1526830273479701E-2</v>
      </c>
      <c r="M48" s="4">
        <v>0.237372302509991</v>
      </c>
      <c r="N48" s="4">
        <v>3.9482091913163797E-3</v>
      </c>
      <c r="O48" s="4">
        <v>0.51545389334928304</v>
      </c>
      <c r="P48" s="4">
        <v>0.126884830168387</v>
      </c>
      <c r="Q48" s="4">
        <v>0.36421774400550799</v>
      </c>
      <c r="R48" s="4">
        <v>5.7799824980852101E-2</v>
      </c>
      <c r="S48" s="4">
        <v>0.37010577932096</v>
      </c>
      <c r="T48" s="4">
        <v>1.93531756022037</v>
      </c>
      <c r="U48" s="4">
        <v>6.1013603535995303E-2</v>
      </c>
      <c r="V48" s="4">
        <v>2.1868541279997499E-2</v>
      </c>
      <c r="W48" s="4">
        <v>0.40260423945483798</v>
      </c>
      <c r="X48" s="4">
        <v>1.64381896837891</v>
      </c>
      <c r="Y48" s="4">
        <v>0.23477310797062001</v>
      </c>
      <c r="Z48" s="4">
        <v>3.1633490399112398</v>
      </c>
      <c r="AA48" s="4">
        <v>7.5353697212447099E-2</v>
      </c>
      <c r="AB48" s="4">
        <v>0.21681101829098201</v>
      </c>
      <c r="AC48" s="4">
        <v>0.10838309306537</v>
      </c>
      <c r="AD48" s="4">
        <v>1.9299589048411101E-3</v>
      </c>
      <c r="AE48" s="4">
        <v>1.63188412159834</v>
      </c>
      <c r="AF48" s="4">
        <v>7.3126613048538104E-3</v>
      </c>
      <c r="AG48" s="4">
        <v>4.16104994314032E-2</v>
      </c>
      <c r="AH48" s="4">
        <v>7.6061170844444706E-2</v>
      </c>
      <c r="AI48" s="4">
        <v>3.3918194055403202E-2</v>
      </c>
      <c r="AJ48" s="4">
        <v>4.77990508808313E-4</v>
      </c>
      <c r="AK48" s="4">
        <v>2.16326184534694E-2</v>
      </c>
      <c r="AL48" s="4">
        <v>6.3527306601443602E-3</v>
      </c>
      <c r="AM48" s="4">
        <v>0.74037937996502801</v>
      </c>
      <c r="AN48" s="4">
        <v>0.26978466020737402</v>
      </c>
      <c r="AO48" s="4">
        <v>1.0276846794736501</v>
      </c>
      <c r="AP48" s="4">
        <v>0.29880686144376001</v>
      </c>
      <c r="AQ48" s="4">
        <v>0.122048267464046</v>
      </c>
      <c r="AR48" s="4">
        <v>4.7236451396543901E-2</v>
      </c>
      <c r="AS48" s="4">
        <v>0.40204567403931302</v>
      </c>
      <c r="AT48" s="4">
        <v>5.2104553442184703E-2</v>
      </c>
      <c r="AU48" s="4">
        <v>0.26380900032837101</v>
      </c>
      <c r="AV48" s="4">
        <v>1.12197705186959</v>
      </c>
    </row>
    <row r="49" spans="1:48">
      <c r="A49" s="4" t="s">
        <v>52</v>
      </c>
      <c r="B49" s="4" t="s">
        <v>6</v>
      </c>
      <c r="C49" s="4" t="s">
        <v>162</v>
      </c>
      <c r="D49" s="4" t="s">
        <v>54</v>
      </c>
      <c r="E49" s="4" t="s">
        <v>54</v>
      </c>
      <c r="F49" s="4" t="s">
        <v>54</v>
      </c>
      <c r="G49" s="4">
        <v>2010</v>
      </c>
      <c r="H49" s="4" t="s">
        <v>54</v>
      </c>
      <c r="I49" s="4" t="s">
        <v>54</v>
      </c>
      <c r="J49" s="4" t="s">
        <v>54</v>
      </c>
      <c r="K49" s="4" t="s">
        <v>54</v>
      </c>
      <c r="L49" s="4">
        <v>0</v>
      </c>
      <c r="M49" s="4">
        <v>0.49365725777117297</v>
      </c>
      <c r="N49" s="4">
        <v>0</v>
      </c>
      <c r="O49" s="4">
        <v>1.2635417435924801</v>
      </c>
      <c r="P49" s="4">
        <v>3.9351821052914703E-2</v>
      </c>
      <c r="Q49" s="4">
        <v>0.46630499879857201</v>
      </c>
      <c r="R49" s="4">
        <v>1.28151156426651E-4</v>
      </c>
      <c r="S49" s="4">
        <v>1.0683917608212301</v>
      </c>
      <c r="T49" s="4">
        <v>7.0840682088268396</v>
      </c>
      <c r="U49" s="4">
        <v>5.1981696248189997E-2</v>
      </c>
      <c r="V49" s="4">
        <v>5.5238185520033699E-3</v>
      </c>
      <c r="W49" s="4">
        <v>8.0565506313731994E-2</v>
      </c>
      <c r="X49" s="4">
        <v>0.78645194134865404</v>
      </c>
      <c r="Y49" s="4">
        <v>5.5985281887501398E-3</v>
      </c>
      <c r="Z49" s="4">
        <v>3.8192302680544201</v>
      </c>
      <c r="AA49" s="4">
        <v>0.104280840448461</v>
      </c>
      <c r="AB49" s="4">
        <v>1.28653713188342</v>
      </c>
      <c r="AC49" s="4">
        <v>0.15898257808435501</v>
      </c>
      <c r="AD49" s="4">
        <v>0</v>
      </c>
      <c r="AE49" s="4">
        <v>7.1274375919102599</v>
      </c>
      <c r="AF49" s="4">
        <v>0</v>
      </c>
      <c r="AG49" s="4">
        <v>2.0589382865189899E-2</v>
      </c>
      <c r="AH49" s="4">
        <v>0.14050521610514899</v>
      </c>
      <c r="AI49" s="4">
        <v>5.4842228548798798E-2</v>
      </c>
      <c r="AJ49" s="4">
        <v>0</v>
      </c>
      <c r="AK49" s="4">
        <v>1.0705276643883401E-3</v>
      </c>
      <c r="AL49" s="4">
        <v>0</v>
      </c>
      <c r="AM49" s="4">
        <v>3.67006420072802</v>
      </c>
      <c r="AN49" s="4">
        <v>4.5420529190309897E-3</v>
      </c>
      <c r="AO49" s="4">
        <v>1.22002590517886</v>
      </c>
      <c r="AP49" s="4">
        <v>0.17545625205788401</v>
      </c>
      <c r="AQ49" s="4">
        <v>0.51890742034090398</v>
      </c>
      <c r="AR49" s="4">
        <v>4.8521666388401399E-2</v>
      </c>
      <c r="AS49" s="4">
        <v>5.28058128597266E-3</v>
      </c>
      <c r="AT49" s="4">
        <v>1.86513490809221E-2</v>
      </c>
      <c r="AU49" s="4">
        <v>0.66890758181402798</v>
      </c>
      <c r="AV49" s="4">
        <v>1.63052886649049</v>
      </c>
    </row>
    <row r="50" spans="1:48">
      <c r="A50" s="4" t="s">
        <v>52</v>
      </c>
      <c r="B50" s="4" t="s">
        <v>6</v>
      </c>
      <c r="C50" s="4" t="s">
        <v>163</v>
      </c>
      <c r="D50" s="4" t="s">
        <v>54</v>
      </c>
      <c r="E50" s="4" t="s">
        <v>54</v>
      </c>
      <c r="F50" s="4" t="s">
        <v>54</v>
      </c>
      <c r="G50" s="4">
        <v>2010</v>
      </c>
      <c r="H50" s="4" t="s">
        <v>54</v>
      </c>
      <c r="I50" s="4" t="s">
        <v>54</v>
      </c>
      <c r="J50" s="4" t="s">
        <v>54</v>
      </c>
      <c r="K50" s="4" t="s">
        <v>54</v>
      </c>
      <c r="L50" s="4">
        <v>0</v>
      </c>
      <c r="M50" s="4">
        <v>8.4386227081176494E-3</v>
      </c>
      <c r="N50" s="4">
        <v>0</v>
      </c>
      <c r="O50" s="4">
        <v>0</v>
      </c>
      <c r="P50" s="4">
        <v>3.0222557592098701E-2</v>
      </c>
      <c r="Q50" s="4">
        <v>2.8849167084907201E-2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2.8499542728152001E-3</v>
      </c>
      <c r="Y50" s="4">
        <v>0</v>
      </c>
      <c r="Z50" s="4">
        <v>2.2245433693568999E-2</v>
      </c>
      <c r="AA50" s="4">
        <v>8.1332790922271896E-3</v>
      </c>
      <c r="AB50" s="4">
        <v>7.99634202710615E-2</v>
      </c>
      <c r="AC50" s="4">
        <v>0</v>
      </c>
      <c r="AD50" s="4">
        <v>3.9833405422689198E-2</v>
      </c>
      <c r="AE50" s="4">
        <v>9.3496064757264297E-2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1.58696425037612E-3</v>
      </c>
      <c r="AL50" s="4">
        <v>0</v>
      </c>
      <c r="AM50" s="4">
        <v>0</v>
      </c>
      <c r="AN50" s="4">
        <v>0</v>
      </c>
      <c r="AO50" s="4">
        <v>3.0616471314377398E-3</v>
      </c>
      <c r="AP50" s="4">
        <v>1.18025520382945E-2</v>
      </c>
      <c r="AQ50" s="4">
        <v>4.3432516858116204E-3</v>
      </c>
      <c r="AR50" s="4">
        <v>2.91377042692009E-3</v>
      </c>
      <c r="AS50" s="4">
        <v>0</v>
      </c>
      <c r="AT50" s="4">
        <v>1.26344590962212E-2</v>
      </c>
      <c r="AU50" s="4">
        <v>1.1725658269222999E-3</v>
      </c>
      <c r="AV50" s="4">
        <v>3.9295618781223101E-4</v>
      </c>
    </row>
    <row r="51" spans="1:48">
      <c r="A51" s="4" t="s">
        <v>52</v>
      </c>
      <c r="B51" s="4" t="s">
        <v>6</v>
      </c>
      <c r="C51" s="4" t="s">
        <v>164</v>
      </c>
      <c r="D51" s="4" t="s">
        <v>54</v>
      </c>
      <c r="E51" s="4" t="s">
        <v>54</v>
      </c>
      <c r="F51" s="4" t="s">
        <v>54</v>
      </c>
      <c r="G51" s="4">
        <v>2010</v>
      </c>
      <c r="H51" s="4" t="s">
        <v>54</v>
      </c>
      <c r="I51" s="4" t="s">
        <v>54</v>
      </c>
      <c r="J51" s="4" t="s">
        <v>54</v>
      </c>
      <c r="K51" s="4" t="s">
        <v>54</v>
      </c>
      <c r="L51" s="4">
        <v>0</v>
      </c>
      <c r="M51" s="4">
        <v>0.72750857352759801</v>
      </c>
      <c r="N51" s="4">
        <v>6.3169105593765901E-2</v>
      </c>
      <c r="O51" s="4">
        <v>7.3836232253531198E-2</v>
      </c>
      <c r="P51" s="4">
        <v>9.4941463543398996E-2</v>
      </c>
      <c r="Q51" s="4">
        <v>9.9464773723501404E-2</v>
      </c>
      <c r="R51" s="4">
        <v>0</v>
      </c>
      <c r="S51" s="4">
        <v>0.392335670348676</v>
      </c>
      <c r="T51" s="4">
        <v>3.3937038814383902</v>
      </c>
      <c r="U51" s="4">
        <v>0.236708883438216</v>
      </c>
      <c r="V51" s="4">
        <v>3.3494710445881301E-2</v>
      </c>
      <c r="W51" s="4">
        <v>0</v>
      </c>
      <c r="X51" s="4">
        <v>0</v>
      </c>
      <c r="Y51" s="4">
        <v>0.30527597233896198</v>
      </c>
      <c r="Z51" s="4">
        <v>0.82855928585733996</v>
      </c>
      <c r="AA51" s="4">
        <v>4.8311232779644497E-2</v>
      </c>
      <c r="AB51" s="4">
        <v>0.20065096751393</v>
      </c>
      <c r="AC51" s="4">
        <v>0</v>
      </c>
      <c r="AD51" s="4">
        <v>1.2112741371497201E-2</v>
      </c>
      <c r="AE51" s="4">
        <v>8.6491383366464697E-2</v>
      </c>
      <c r="AF51" s="4">
        <v>1.99652738946616E-3</v>
      </c>
      <c r="AG51" s="4">
        <v>0.171465662789589</v>
      </c>
      <c r="AH51" s="4">
        <v>2.6502083767547601E-2</v>
      </c>
      <c r="AI51" s="4">
        <v>0.101727762053664</v>
      </c>
      <c r="AJ51" s="4">
        <v>0</v>
      </c>
      <c r="AK51" s="4">
        <v>1.37735117374564E-2</v>
      </c>
      <c r="AL51" s="4">
        <v>0</v>
      </c>
      <c r="AM51" s="4">
        <v>0.38212648972820101</v>
      </c>
      <c r="AN51" s="4">
        <v>7.0554704174995805E-2</v>
      </c>
      <c r="AO51" s="4">
        <v>0.81897166437798796</v>
      </c>
      <c r="AP51" s="4">
        <v>1.22304637546775E-2</v>
      </c>
      <c r="AQ51" s="4">
        <v>0.17364697001437801</v>
      </c>
      <c r="AR51" s="4">
        <v>9.69958496300143E-2</v>
      </c>
      <c r="AS51" s="4">
        <v>0.39060633397975703</v>
      </c>
      <c r="AT51" s="4">
        <v>4.2494745522045303E-2</v>
      </c>
      <c r="AU51" s="4">
        <v>0.229125150102716</v>
      </c>
      <c r="AV51" s="4">
        <v>0.17520004606966499</v>
      </c>
    </row>
    <row r="52" spans="1:48">
      <c r="A52" s="4" t="s">
        <v>52</v>
      </c>
      <c r="B52" s="4" t="s">
        <v>6</v>
      </c>
      <c r="C52" s="4" t="s">
        <v>165</v>
      </c>
      <c r="D52" s="4" t="s">
        <v>54</v>
      </c>
      <c r="E52" s="4" t="s">
        <v>54</v>
      </c>
      <c r="F52" s="4" t="s">
        <v>54</v>
      </c>
      <c r="G52" s="4">
        <v>2010</v>
      </c>
      <c r="H52" s="4" t="s">
        <v>54</v>
      </c>
      <c r="I52" s="4" t="s">
        <v>54</v>
      </c>
      <c r="J52" s="4" t="s">
        <v>54</v>
      </c>
      <c r="K52" s="4" t="s">
        <v>54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9.2224622344694904E-2</v>
      </c>
      <c r="AF52" s="4">
        <v>0</v>
      </c>
      <c r="AG52" s="4">
        <v>0</v>
      </c>
      <c r="AH52" s="4">
        <v>9.6394070332653898E-4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6.4943149767759702E-3</v>
      </c>
      <c r="AU52" s="4">
        <v>0</v>
      </c>
      <c r="AV52" s="4">
        <v>0</v>
      </c>
    </row>
    <row r="53" spans="1:48">
      <c r="A53" s="4" t="s">
        <v>52</v>
      </c>
      <c r="B53" s="4" t="s">
        <v>6</v>
      </c>
      <c r="C53" s="4" t="s">
        <v>166</v>
      </c>
      <c r="D53" s="4" t="s">
        <v>54</v>
      </c>
      <c r="E53" s="4" t="s">
        <v>54</v>
      </c>
      <c r="F53" s="4" t="s">
        <v>54</v>
      </c>
      <c r="G53" s="4">
        <v>2010</v>
      </c>
      <c r="H53" s="4" t="s">
        <v>54</v>
      </c>
      <c r="I53" s="4" t="s">
        <v>54</v>
      </c>
      <c r="J53" s="4" t="s">
        <v>54</v>
      </c>
      <c r="K53" s="4" t="s">
        <v>54</v>
      </c>
      <c r="L53" s="4">
        <v>6.1332070855963502E-3</v>
      </c>
      <c r="M53" s="4">
        <v>0.19823927802425201</v>
      </c>
      <c r="N53" s="4">
        <v>3.57379123830633E-2</v>
      </c>
      <c r="O53" s="4">
        <v>0.54641540120441001</v>
      </c>
      <c r="P53" s="4">
        <v>2.62420048292074E-2</v>
      </c>
      <c r="Q53" s="4">
        <v>0.89959415026588696</v>
      </c>
      <c r="R53" s="4">
        <v>2.1685320952208102E-2</v>
      </c>
      <c r="S53" s="4">
        <v>1.6407212328285702E-2</v>
      </c>
      <c r="T53" s="4">
        <v>6.2524947677283498</v>
      </c>
      <c r="U53" s="4">
        <v>1.26561132106176E-2</v>
      </c>
      <c r="V53" s="4">
        <v>5.5212145342277098E-3</v>
      </c>
      <c r="W53" s="4">
        <v>0.15024104845616701</v>
      </c>
      <c r="X53" s="4">
        <v>0.95475506555121903</v>
      </c>
      <c r="Y53" s="4">
        <v>6.6399152411741796E-2</v>
      </c>
      <c r="Z53" s="4">
        <v>1.7182998725883301</v>
      </c>
      <c r="AA53" s="4">
        <v>6.9823677398433801E-2</v>
      </c>
      <c r="AB53" s="4">
        <v>0</v>
      </c>
      <c r="AC53" s="4">
        <v>0.15526835049228199</v>
      </c>
      <c r="AD53" s="4">
        <v>0</v>
      </c>
      <c r="AE53" s="4">
        <v>0.208828697807945</v>
      </c>
      <c r="AF53" s="4">
        <v>2.1879216128247201E-2</v>
      </c>
      <c r="AG53" s="4">
        <v>2.06330622772613E-3</v>
      </c>
      <c r="AH53" s="4">
        <v>4.0907633770082399E-2</v>
      </c>
      <c r="AI53" s="4">
        <v>1.7164964512275099E-2</v>
      </c>
      <c r="AJ53" s="4">
        <v>0</v>
      </c>
      <c r="AK53" s="4">
        <v>4.7654257232848801E-2</v>
      </c>
      <c r="AL53" s="4">
        <v>0</v>
      </c>
      <c r="AM53" s="4">
        <v>0.17068319623964601</v>
      </c>
      <c r="AN53" s="4">
        <v>4.7675238468016502E-2</v>
      </c>
      <c r="AO53" s="4">
        <v>0.47571806996584398</v>
      </c>
      <c r="AP53" s="4">
        <v>0.155991715111574</v>
      </c>
      <c r="AQ53" s="4">
        <v>3.7878306740198799E-2</v>
      </c>
      <c r="AR53" s="4">
        <v>6.5407469973867205E-2</v>
      </c>
      <c r="AS53" s="4">
        <v>0.116214379223196</v>
      </c>
      <c r="AT53" s="4">
        <v>0.155017476836565</v>
      </c>
      <c r="AU53" s="4">
        <v>2.7889970452330701E-2</v>
      </c>
      <c r="AV53" s="4">
        <v>0.31158284667894798</v>
      </c>
    </row>
    <row r="54" spans="1:48">
      <c r="A54" s="4" t="s">
        <v>52</v>
      </c>
      <c r="B54" s="4" t="s">
        <v>6</v>
      </c>
      <c r="C54" s="4" t="s">
        <v>167</v>
      </c>
      <c r="D54" s="4" t="s">
        <v>54</v>
      </c>
      <c r="E54" s="4" t="s">
        <v>54</v>
      </c>
      <c r="F54" s="4" t="s">
        <v>54</v>
      </c>
      <c r="G54" s="4">
        <v>2010</v>
      </c>
      <c r="H54" s="4" t="s">
        <v>54</v>
      </c>
      <c r="I54" s="4" t="s">
        <v>54</v>
      </c>
      <c r="J54" s="4" t="s">
        <v>54</v>
      </c>
      <c r="K54" s="4" t="s">
        <v>54</v>
      </c>
      <c r="L54" s="4">
        <v>1.7192165517265202E-2</v>
      </c>
      <c r="M54" s="4">
        <v>0.12703409361729301</v>
      </c>
      <c r="N54" s="4">
        <v>0</v>
      </c>
      <c r="O54" s="4">
        <v>1.86999036689585E-3</v>
      </c>
      <c r="P54" s="4">
        <v>1.1927422618846399E-2</v>
      </c>
      <c r="Q54" s="4">
        <v>0.48664871726585301</v>
      </c>
      <c r="R54" s="4">
        <v>6.2259033101844897E-3</v>
      </c>
      <c r="S54" s="4">
        <v>6.3222817342673501E-2</v>
      </c>
      <c r="T54" s="4">
        <v>0</v>
      </c>
      <c r="U54" s="4">
        <v>4.7198919519379497E-2</v>
      </c>
      <c r="V54" s="4">
        <v>2.4760498922699499E-2</v>
      </c>
      <c r="W54" s="4">
        <v>0</v>
      </c>
      <c r="X54" s="4">
        <v>0.105033080670918</v>
      </c>
      <c r="Y54" s="4">
        <v>0.120847084256489</v>
      </c>
      <c r="Z54" s="4">
        <v>0.86932436439282701</v>
      </c>
      <c r="AA54" s="4">
        <v>3.74115288749963E-3</v>
      </c>
      <c r="AB54" s="4">
        <v>0.18705099226334801</v>
      </c>
      <c r="AC54" s="4">
        <v>1.7962279535388499E-2</v>
      </c>
      <c r="AD54" s="4">
        <v>0</v>
      </c>
      <c r="AE54" s="4">
        <v>0</v>
      </c>
      <c r="AF54" s="4">
        <v>6.9265350792377398E-3</v>
      </c>
      <c r="AG54" s="4">
        <v>4.5927967598104601E-2</v>
      </c>
      <c r="AH54" s="4">
        <v>0</v>
      </c>
      <c r="AI54" s="4">
        <v>0.122707150736136</v>
      </c>
      <c r="AJ54" s="4">
        <v>0</v>
      </c>
      <c r="AK54" s="4">
        <v>1.56344686336117E-2</v>
      </c>
      <c r="AL54" s="4">
        <v>0</v>
      </c>
      <c r="AM54" s="4">
        <v>1.5109772963982899E-2</v>
      </c>
      <c r="AN54" s="4">
        <v>4.6797893529445099E-2</v>
      </c>
      <c r="AO54" s="4">
        <v>0.28148786938270798</v>
      </c>
      <c r="AP54" s="4">
        <v>0</v>
      </c>
      <c r="AQ54" s="4">
        <v>0</v>
      </c>
      <c r="AR54" s="4">
        <v>2.17677803217536E-2</v>
      </c>
      <c r="AS54" s="4">
        <v>5.8386490505277597E-2</v>
      </c>
      <c r="AT54" s="4">
        <v>0</v>
      </c>
      <c r="AU54" s="4">
        <v>2.3990448155875799E-2</v>
      </c>
      <c r="AV54" s="4">
        <v>7.1460728255522202E-2</v>
      </c>
    </row>
    <row r="55" spans="1:48">
      <c r="A55" s="4" t="s">
        <v>52</v>
      </c>
      <c r="B55" s="4" t="s">
        <v>6</v>
      </c>
      <c r="C55" s="4" t="s">
        <v>168</v>
      </c>
      <c r="D55" s="4" t="s">
        <v>54</v>
      </c>
      <c r="E55" s="4" t="s">
        <v>54</v>
      </c>
      <c r="F55" s="4" t="s">
        <v>54</v>
      </c>
      <c r="G55" s="4">
        <v>2010</v>
      </c>
      <c r="H55" s="4" t="s">
        <v>54</v>
      </c>
      <c r="I55" s="4" t="s">
        <v>54</v>
      </c>
      <c r="J55" s="4" t="s">
        <v>54</v>
      </c>
      <c r="K55" s="4" t="s">
        <v>54</v>
      </c>
      <c r="L55" s="4">
        <v>1.87159557745476E-3</v>
      </c>
      <c r="M55" s="4">
        <v>9.2976163458501106E-3</v>
      </c>
      <c r="N55" s="4">
        <v>0.121803052285299</v>
      </c>
      <c r="O55" s="4">
        <v>0</v>
      </c>
      <c r="P55" s="4">
        <v>7.5077552067443799E-3</v>
      </c>
      <c r="Q55" s="4">
        <v>0</v>
      </c>
      <c r="R55" s="4">
        <v>0</v>
      </c>
      <c r="S55" s="4">
        <v>5.5757179379817202E-2</v>
      </c>
      <c r="T55" s="4">
        <v>0.380025526210446</v>
      </c>
      <c r="U55" s="4">
        <v>0</v>
      </c>
      <c r="V55" s="4">
        <v>4.2111908807652299E-3</v>
      </c>
      <c r="W55" s="4">
        <v>0</v>
      </c>
      <c r="X55" s="4">
        <v>5.0999336041045201E-2</v>
      </c>
      <c r="Y55" s="4">
        <v>5.5502192352285696E-3</v>
      </c>
      <c r="Z55" s="4">
        <v>0</v>
      </c>
      <c r="AA55" s="4">
        <v>2.09043971020697E-3</v>
      </c>
      <c r="AB55" s="4">
        <v>5.2453879772474997E-3</v>
      </c>
      <c r="AC55" s="4">
        <v>0</v>
      </c>
      <c r="AD55" s="4">
        <v>0</v>
      </c>
      <c r="AE55" s="4">
        <v>0</v>
      </c>
      <c r="AF55" s="4">
        <v>8.0104214657130898E-3</v>
      </c>
      <c r="AG55" s="4">
        <v>9.7854947085769695E-2</v>
      </c>
      <c r="AH55" s="4">
        <v>0</v>
      </c>
      <c r="AI55" s="4">
        <v>3.9669926908432601E-2</v>
      </c>
      <c r="AJ55" s="4">
        <v>0</v>
      </c>
      <c r="AK55" s="4">
        <v>2.5099117771413999E-3</v>
      </c>
      <c r="AL55" s="4">
        <v>0</v>
      </c>
      <c r="AM55" s="4">
        <v>2.8947785853251002E-3</v>
      </c>
      <c r="AN55" s="4">
        <v>0</v>
      </c>
      <c r="AO55" s="4">
        <v>1.685444457582</v>
      </c>
      <c r="AP55" s="4">
        <v>0</v>
      </c>
      <c r="AQ55" s="4">
        <v>1.06594883823242E-3</v>
      </c>
      <c r="AR55" s="4">
        <v>0.33743101816023702</v>
      </c>
      <c r="AS55" s="4">
        <v>0</v>
      </c>
      <c r="AT55" s="4">
        <v>0</v>
      </c>
      <c r="AU55" s="4">
        <v>0.51028292797270103</v>
      </c>
      <c r="AV55" s="4">
        <v>4.51740983532085E-2</v>
      </c>
    </row>
    <row r="56" spans="1:48">
      <c r="A56" s="4" t="s">
        <v>52</v>
      </c>
      <c r="B56" s="4" t="s">
        <v>6</v>
      </c>
      <c r="C56" s="4" t="s">
        <v>169</v>
      </c>
      <c r="D56" s="4" t="s">
        <v>54</v>
      </c>
      <c r="E56" s="4" t="s">
        <v>54</v>
      </c>
      <c r="F56" s="4" t="s">
        <v>54</v>
      </c>
      <c r="G56" s="4">
        <v>2010</v>
      </c>
      <c r="H56" s="4" t="s">
        <v>54</v>
      </c>
      <c r="I56" s="4" t="s">
        <v>54</v>
      </c>
      <c r="J56" s="4" t="s">
        <v>54</v>
      </c>
      <c r="K56" s="4" t="s">
        <v>54</v>
      </c>
      <c r="L56" s="4">
        <v>4.4053998707506301E-2</v>
      </c>
      <c r="M56" s="4">
        <v>0.619930355558171</v>
      </c>
      <c r="N56" s="4">
        <v>8.0798891616429905E-3</v>
      </c>
      <c r="O56" s="4">
        <v>1.84702471826709</v>
      </c>
      <c r="P56" s="4">
        <v>0.331377153313475</v>
      </c>
      <c r="Q56" s="4">
        <v>0.95120463994498905</v>
      </c>
      <c r="R56" s="4">
        <v>0.118285571198911</v>
      </c>
      <c r="S56" s="4">
        <v>0.96658205250766105</v>
      </c>
      <c r="T56" s="4">
        <v>5.0543474977451703</v>
      </c>
      <c r="U56" s="4">
        <v>0.53408636224095596</v>
      </c>
      <c r="V56" s="4">
        <v>0.191427632246956</v>
      </c>
      <c r="W56" s="4">
        <v>0.82391724277357203</v>
      </c>
      <c r="X56" s="4">
        <v>3.3640251624761501</v>
      </c>
      <c r="Y56" s="4">
        <v>2.0551009598057499</v>
      </c>
      <c r="Z56" s="4">
        <v>11.3352211412308</v>
      </c>
      <c r="AA56" s="4">
        <v>0.154209032980236</v>
      </c>
      <c r="AB56" s="4">
        <v>0.56623173907326396</v>
      </c>
      <c r="AC56" s="4">
        <v>0.63031294521814696</v>
      </c>
      <c r="AD56" s="4">
        <v>1.68940149577139E-2</v>
      </c>
      <c r="AE56" s="4">
        <v>3.3396008641486099</v>
      </c>
      <c r="AF56" s="4">
        <v>1.4965137346269799E-2</v>
      </c>
      <c r="AG56" s="4">
        <v>0.10867153174443001</v>
      </c>
      <c r="AH56" s="4">
        <v>0.198644189685031</v>
      </c>
      <c r="AI56" s="4">
        <v>0.121538984626231</v>
      </c>
      <c r="AJ56" s="4">
        <v>9.7819293364261408E-4</v>
      </c>
      <c r="AK56" s="4">
        <v>4.4270490977168599E-2</v>
      </c>
      <c r="AL56" s="4">
        <v>1.3000668688130899E-2</v>
      </c>
      <c r="AM56" s="4">
        <v>2.6529996830657798</v>
      </c>
      <c r="AN56" s="4">
        <v>2.3615767535114198</v>
      </c>
      <c r="AO56" s="4">
        <v>2.6839396256897601</v>
      </c>
      <c r="AP56" s="4">
        <v>0.61149908837505795</v>
      </c>
      <c r="AQ56" s="4">
        <v>0.31874580582568202</v>
      </c>
      <c r="AR56" s="4">
        <v>9.6667950754189699E-2</v>
      </c>
      <c r="AS56" s="4">
        <v>3.51933174010433</v>
      </c>
      <c r="AT56" s="4">
        <v>0.10663037246245601</v>
      </c>
      <c r="AU56" s="4">
        <v>0.68897342126143302</v>
      </c>
      <c r="AV56" s="4">
        <v>6.5249721153884597</v>
      </c>
    </row>
    <row r="57" spans="1:48">
      <c r="A57" s="4" t="s">
        <v>52</v>
      </c>
      <c r="B57" s="4" t="s">
        <v>6</v>
      </c>
      <c r="C57" s="4" t="s">
        <v>170</v>
      </c>
      <c r="D57" s="4" t="s">
        <v>54</v>
      </c>
      <c r="E57" s="4" t="s">
        <v>54</v>
      </c>
      <c r="F57" s="4" t="s">
        <v>54</v>
      </c>
      <c r="G57" s="4">
        <v>2010</v>
      </c>
      <c r="H57" s="4" t="s">
        <v>54</v>
      </c>
      <c r="I57" s="4" t="s">
        <v>54</v>
      </c>
      <c r="J57" s="4" t="s">
        <v>54</v>
      </c>
      <c r="K57" s="4" t="s">
        <v>54</v>
      </c>
      <c r="L57" s="4">
        <v>0</v>
      </c>
      <c r="M57" s="4">
        <v>1.28925370019138</v>
      </c>
      <c r="N57" s="4">
        <v>0</v>
      </c>
      <c r="O57" s="4">
        <v>4.5276461446691902</v>
      </c>
      <c r="P57" s="4">
        <v>0.10277268307732799</v>
      </c>
      <c r="Q57" s="4">
        <v>1.2178195208414599</v>
      </c>
      <c r="R57" s="4">
        <v>2.6225741587883902E-4</v>
      </c>
      <c r="S57" s="4">
        <v>2.7902517570829399</v>
      </c>
      <c r="T57" s="4">
        <v>18.501016660574798</v>
      </c>
      <c r="U57" s="4">
        <v>0.45502500169378501</v>
      </c>
      <c r="V57" s="4">
        <v>4.8353088248231403E-2</v>
      </c>
      <c r="W57" s="4">
        <v>0.164874840648847</v>
      </c>
      <c r="X57" s="4">
        <v>1.6094498060112701</v>
      </c>
      <c r="Y57" s="4">
        <v>4.90070636865267E-2</v>
      </c>
      <c r="Z57" s="4">
        <v>13.685438796502201</v>
      </c>
      <c r="AA57" s="4">
        <v>0.21340754546635801</v>
      </c>
      <c r="AB57" s="4">
        <v>3.3599683416042501</v>
      </c>
      <c r="AC57" s="4">
        <v>0.92457941729236204</v>
      </c>
      <c r="AD57" s="4">
        <v>0</v>
      </c>
      <c r="AE57" s="4">
        <v>14.5860826918246</v>
      </c>
      <c r="AF57" s="4">
        <v>0</v>
      </c>
      <c r="AG57" s="4">
        <v>5.37719999569167E-2</v>
      </c>
      <c r="AH57" s="4">
        <v>0.36694866105608998</v>
      </c>
      <c r="AI57" s="4">
        <v>0.19651602799291401</v>
      </c>
      <c r="AJ57" s="4">
        <v>0</v>
      </c>
      <c r="AK57" s="4">
        <v>2.1908020709121498E-3</v>
      </c>
      <c r="AL57" s="4">
        <v>0</v>
      </c>
      <c r="AM57" s="4">
        <v>13.150932379859601</v>
      </c>
      <c r="AN57" s="4">
        <v>3.9759141896938299E-2</v>
      </c>
      <c r="AO57" s="4">
        <v>3.1862651421004502</v>
      </c>
      <c r="AP57" s="4">
        <v>0.35906584495649002</v>
      </c>
      <c r="AQ57" s="4">
        <v>1.3551979661998199</v>
      </c>
      <c r="AR57" s="4">
        <v>9.9298103864093296E-2</v>
      </c>
      <c r="AS57" s="4">
        <v>4.6223895755951601E-2</v>
      </c>
      <c r="AT57" s="4">
        <v>3.8169414533660399E-2</v>
      </c>
      <c r="AU57" s="4">
        <v>1.74694398059383</v>
      </c>
      <c r="AV57" s="4">
        <v>9.4825071238828205</v>
      </c>
    </row>
    <row r="58" spans="1:48">
      <c r="A58" s="4" t="s">
        <v>52</v>
      </c>
      <c r="B58" s="4" t="s">
        <v>6</v>
      </c>
      <c r="C58" s="4" t="s">
        <v>171</v>
      </c>
      <c r="D58" s="4" t="s">
        <v>54</v>
      </c>
      <c r="E58" s="4" t="s">
        <v>54</v>
      </c>
      <c r="F58" s="4" t="s">
        <v>54</v>
      </c>
      <c r="G58" s="4">
        <v>2010</v>
      </c>
      <c r="H58" s="4" t="s">
        <v>54</v>
      </c>
      <c r="I58" s="4" t="s">
        <v>54</v>
      </c>
      <c r="J58" s="4" t="s">
        <v>54</v>
      </c>
      <c r="K58" s="4" t="s">
        <v>54</v>
      </c>
      <c r="L58" s="4">
        <v>0</v>
      </c>
      <c r="M58" s="4">
        <v>2.2038621694898199E-2</v>
      </c>
      <c r="N58" s="4">
        <v>0</v>
      </c>
      <c r="O58" s="4">
        <v>0</v>
      </c>
      <c r="P58" s="4">
        <v>7.8930358242442503E-2</v>
      </c>
      <c r="Q58" s="4">
        <v>7.5343560387593406E-2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5.8323441145782104E-3</v>
      </c>
      <c r="Y58" s="4">
        <v>0</v>
      </c>
      <c r="Z58" s="4">
        <v>7.9712009998829103E-2</v>
      </c>
      <c r="AA58" s="4">
        <v>1.66445065095433E-2</v>
      </c>
      <c r="AB58" s="4">
        <v>0.20883544978125701</v>
      </c>
      <c r="AC58" s="4">
        <v>0</v>
      </c>
      <c r="AD58" s="4">
        <v>0.34868418459044498</v>
      </c>
      <c r="AE58" s="4">
        <v>0.19133683239226201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3.2476737237556899E-3</v>
      </c>
      <c r="AL58" s="4">
        <v>0</v>
      </c>
      <c r="AM58" s="4">
        <v>0</v>
      </c>
      <c r="AN58" s="4">
        <v>0</v>
      </c>
      <c r="AO58" s="4">
        <v>7.9959118006447394E-3</v>
      </c>
      <c r="AP58" s="4">
        <v>2.4153561190142399E-2</v>
      </c>
      <c r="AQ58" s="4">
        <v>1.1342998038916099E-2</v>
      </c>
      <c r="AR58" s="4">
        <v>5.9629419190268297E-3</v>
      </c>
      <c r="AS58" s="4">
        <v>0</v>
      </c>
      <c r="AT58" s="4">
        <v>2.5856033499770899E-2</v>
      </c>
      <c r="AU58" s="4">
        <v>3.0623166321972401E-3</v>
      </c>
      <c r="AV58" s="4">
        <v>2.28527683678702E-3</v>
      </c>
    </row>
    <row r="59" spans="1:48">
      <c r="A59" s="4" t="s">
        <v>52</v>
      </c>
      <c r="B59" s="4" t="s">
        <v>6</v>
      </c>
      <c r="C59" s="4" t="s">
        <v>172</v>
      </c>
      <c r="D59" s="4" t="s">
        <v>54</v>
      </c>
      <c r="E59" s="4" t="s">
        <v>54</v>
      </c>
      <c r="F59" s="4" t="s">
        <v>54</v>
      </c>
      <c r="G59" s="4">
        <v>2010</v>
      </c>
      <c r="H59" s="4" t="s">
        <v>54</v>
      </c>
      <c r="I59" s="4" t="s">
        <v>54</v>
      </c>
      <c r="J59" s="4" t="s">
        <v>54</v>
      </c>
      <c r="K59" s="4" t="s">
        <v>54</v>
      </c>
      <c r="L59" s="4">
        <v>0</v>
      </c>
      <c r="M59" s="4">
        <v>1.8999885154654801</v>
      </c>
      <c r="N59" s="4">
        <v>0.129273639492131</v>
      </c>
      <c r="O59" s="4">
        <v>0.26457719659432199</v>
      </c>
      <c r="P59" s="4">
        <v>0.24795266604112401</v>
      </c>
      <c r="Q59" s="4">
        <v>0.25976591155713202</v>
      </c>
      <c r="R59" s="4">
        <v>0</v>
      </c>
      <c r="S59" s="4">
        <v>1.02463846474746</v>
      </c>
      <c r="T59" s="4">
        <v>8.8631235895379703</v>
      </c>
      <c r="U59" s="4">
        <v>2.0720458904062502</v>
      </c>
      <c r="V59" s="4">
        <v>0.293198025024061</v>
      </c>
      <c r="W59" s="4">
        <v>0</v>
      </c>
      <c r="X59" s="4">
        <v>0</v>
      </c>
      <c r="Y59" s="4">
        <v>2.6722521552082799</v>
      </c>
      <c r="Z59" s="4">
        <v>2.9689745315226901</v>
      </c>
      <c r="AA59" s="4">
        <v>9.8867457930139097E-2</v>
      </c>
      <c r="AB59" s="4">
        <v>0.52402754794344897</v>
      </c>
      <c r="AC59" s="4">
        <v>0</v>
      </c>
      <c r="AD59" s="4">
        <v>0.10602963275315901</v>
      </c>
      <c r="AE59" s="4">
        <v>0.17700196650552999</v>
      </c>
      <c r="AF59" s="4">
        <v>4.0858321414556304E-3</v>
      </c>
      <c r="AG59" s="4">
        <v>0.44780611796396602</v>
      </c>
      <c r="AH59" s="4">
        <v>6.9213830085996103E-2</v>
      </c>
      <c r="AI59" s="4">
        <v>0.36452084943277302</v>
      </c>
      <c r="AJ59" s="4">
        <v>0</v>
      </c>
      <c r="AK59" s="4">
        <v>2.81870698366243E-2</v>
      </c>
      <c r="AL59" s="4">
        <v>0</v>
      </c>
      <c r="AM59" s="4">
        <v>1.36927294786065</v>
      </c>
      <c r="AN59" s="4">
        <v>0.61760497836485595</v>
      </c>
      <c r="AO59" s="4">
        <v>2.1388569336919301</v>
      </c>
      <c r="AP59" s="4">
        <v>2.5029269409187101E-2</v>
      </c>
      <c r="AQ59" s="4">
        <v>0.45350290124131598</v>
      </c>
      <c r="AR59" s="4">
        <v>0.19849903492286999</v>
      </c>
      <c r="AS59" s="4">
        <v>3.4191967674954502</v>
      </c>
      <c r="AT59" s="4">
        <v>8.6964194938179695E-2</v>
      </c>
      <c r="AU59" s="4">
        <v>0.59839178483984001</v>
      </c>
      <c r="AV59" s="4">
        <v>1.0188937584012301</v>
      </c>
    </row>
    <row r="60" spans="1:48">
      <c r="A60" s="4" t="s">
        <v>52</v>
      </c>
      <c r="B60" s="4" t="s">
        <v>6</v>
      </c>
      <c r="C60" s="4" t="s">
        <v>173</v>
      </c>
      <c r="D60" s="4" t="s">
        <v>54</v>
      </c>
      <c r="E60" s="4" t="s">
        <v>54</v>
      </c>
      <c r="F60" s="4" t="s">
        <v>54</v>
      </c>
      <c r="G60" s="4">
        <v>2010</v>
      </c>
      <c r="H60" s="4" t="s">
        <v>54</v>
      </c>
      <c r="I60" s="4" t="s">
        <v>54</v>
      </c>
      <c r="J60" s="4" t="s">
        <v>54</v>
      </c>
      <c r="K60" s="4" t="s">
        <v>54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0.18873486444396601</v>
      </c>
      <c r="AF60" s="4">
        <v>0</v>
      </c>
      <c r="AG60" s="4">
        <v>0</v>
      </c>
      <c r="AH60" s="4">
        <v>2.5174634809175399E-3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1.3290416654861401E-2</v>
      </c>
      <c r="AU60" s="4">
        <v>0</v>
      </c>
      <c r="AV60" s="4">
        <v>0</v>
      </c>
    </row>
    <row r="61" spans="1:48">
      <c r="A61" s="4" t="s">
        <v>52</v>
      </c>
      <c r="B61" s="4" t="s">
        <v>6</v>
      </c>
      <c r="C61" s="4" t="s">
        <v>174</v>
      </c>
      <c r="D61" s="4" t="s">
        <v>54</v>
      </c>
      <c r="E61" s="4" t="s">
        <v>54</v>
      </c>
      <c r="F61" s="4" t="s">
        <v>54</v>
      </c>
      <c r="G61" s="4">
        <v>2010</v>
      </c>
      <c r="H61" s="4" t="s">
        <v>54</v>
      </c>
      <c r="I61" s="4" t="s">
        <v>54</v>
      </c>
      <c r="J61" s="4" t="s">
        <v>54</v>
      </c>
      <c r="K61" s="4" t="s">
        <v>54</v>
      </c>
      <c r="L61" s="4">
        <v>1.2551420417645001E-2</v>
      </c>
      <c r="M61" s="4">
        <v>0.51772908975341203</v>
      </c>
      <c r="N61" s="4">
        <v>7.3136542906275095E-2</v>
      </c>
      <c r="O61" s="4">
        <v>1.9579690162171099</v>
      </c>
      <c r="P61" s="4">
        <v>6.8534598233696703E-2</v>
      </c>
      <c r="Q61" s="4">
        <v>2.3494136238110999</v>
      </c>
      <c r="R61" s="4">
        <v>4.4378345026363002E-2</v>
      </c>
      <c r="S61" s="4">
        <v>4.2849687452327902E-2</v>
      </c>
      <c r="T61" s="4">
        <v>16.329248456947902</v>
      </c>
      <c r="U61" s="4">
        <v>0.11078607184348099</v>
      </c>
      <c r="V61" s="4">
        <v>4.8330293817146999E-2</v>
      </c>
      <c r="W61" s="4">
        <v>0.30746370322138999</v>
      </c>
      <c r="X61" s="4">
        <v>1.9538769939388601</v>
      </c>
      <c r="Y61" s="4">
        <v>0.58122909830343705</v>
      </c>
      <c r="Z61" s="4">
        <v>6.15717987392373</v>
      </c>
      <c r="AA61" s="4">
        <v>0.142892016836008</v>
      </c>
      <c r="AB61" s="4">
        <v>0</v>
      </c>
      <c r="AC61" s="4">
        <v>0.90297894745378704</v>
      </c>
      <c r="AD61" s="4">
        <v>0</v>
      </c>
      <c r="AE61" s="4">
        <v>0.4273615328614</v>
      </c>
      <c r="AF61" s="4">
        <v>4.4775145564393999E-2</v>
      </c>
      <c r="AG61" s="4">
        <v>5.3886074738050396E-3</v>
      </c>
      <c r="AH61" s="4">
        <v>0.106835901577284</v>
      </c>
      <c r="AI61" s="4">
        <v>6.1507176784221303E-2</v>
      </c>
      <c r="AJ61" s="4">
        <v>0</v>
      </c>
      <c r="AK61" s="4">
        <v>9.75229775992352E-2</v>
      </c>
      <c r="AL61" s="4">
        <v>0</v>
      </c>
      <c r="AM61" s="4">
        <v>0.61160869384263905</v>
      </c>
      <c r="AN61" s="4">
        <v>0.41732815645499699</v>
      </c>
      <c r="AO61" s="4">
        <v>1.2424030484641699</v>
      </c>
      <c r="AP61" s="4">
        <v>0.31923226636729302</v>
      </c>
      <c r="AQ61" s="4">
        <v>9.8924398158898502E-2</v>
      </c>
      <c r="AR61" s="4">
        <v>0.133854383626551</v>
      </c>
      <c r="AS61" s="4">
        <v>1.0172897754316299</v>
      </c>
      <c r="AT61" s="4">
        <v>0.31723851758204202</v>
      </c>
      <c r="AU61" s="4">
        <v>7.2838486698727306E-2</v>
      </c>
      <c r="AV61" s="4">
        <v>1.81204186202002</v>
      </c>
    </row>
    <row r="62" spans="1:48">
      <c r="A62" s="4" t="s">
        <v>52</v>
      </c>
      <c r="B62" s="4" t="s">
        <v>6</v>
      </c>
      <c r="C62" s="4" t="s">
        <v>175</v>
      </c>
      <c r="D62" s="4" t="s">
        <v>54</v>
      </c>
      <c r="E62" s="4" t="s">
        <v>54</v>
      </c>
      <c r="F62" s="4" t="s">
        <v>54</v>
      </c>
      <c r="G62" s="4">
        <v>2010</v>
      </c>
      <c r="H62" s="4" t="s">
        <v>54</v>
      </c>
      <c r="I62" s="4" t="s">
        <v>54</v>
      </c>
      <c r="J62" s="4" t="s">
        <v>54</v>
      </c>
      <c r="K62" s="4" t="s">
        <v>54</v>
      </c>
      <c r="L62" s="4">
        <v>6.5330489477598104E-3</v>
      </c>
      <c r="M62" s="4">
        <v>6.0849365062737797E-2</v>
      </c>
      <c r="N62" s="4">
        <v>0</v>
      </c>
      <c r="O62" s="4">
        <v>7.16222280291556E-4</v>
      </c>
      <c r="P62" s="4">
        <v>5.71323864739992E-3</v>
      </c>
      <c r="Q62" s="4">
        <v>0.233104866662282</v>
      </c>
      <c r="R62" s="4">
        <v>2.3658526919490201E-3</v>
      </c>
      <c r="S62" s="4">
        <v>3.02837465379092E-2</v>
      </c>
      <c r="T62" s="4">
        <v>0</v>
      </c>
      <c r="U62" s="4">
        <v>1.18521275811497E-2</v>
      </c>
      <c r="V62" s="4">
        <v>6.2176125045460004E-3</v>
      </c>
      <c r="W62" s="4">
        <v>0</v>
      </c>
      <c r="X62" s="4">
        <v>3.9912729811029897E-2</v>
      </c>
      <c r="Y62" s="4">
        <v>3.0345928995890802E-2</v>
      </c>
      <c r="Z62" s="4">
        <v>0.33295865561702997</v>
      </c>
      <c r="AA62" s="4">
        <v>1.42164376619938E-3</v>
      </c>
      <c r="AB62" s="4">
        <v>8.9597475681366195E-2</v>
      </c>
      <c r="AC62" s="4">
        <v>1.1681262282733E-2</v>
      </c>
      <c r="AD62" s="4">
        <v>0</v>
      </c>
      <c r="AE62" s="4">
        <v>0</v>
      </c>
      <c r="AF62" s="4">
        <v>2.6320938258529302E-3</v>
      </c>
      <c r="AG62" s="4">
        <v>2.19995088514271E-2</v>
      </c>
      <c r="AH62" s="4">
        <v>0</v>
      </c>
      <c r="AI62" s="4">
        <v>4.6997886654466303E-2</v>
      </c>
      <c r="AJ62" s="4">
        <v>0</v>
      </c>
      <c r="AK62" s="4">
        <v>5.9411217716014699E-3</v>
      </c>
      <c r="AL62" s="4">
        <v>0</v>
      </c>
      <c r="AM62" s="4">
        <v>5.7871720830924697E-3</v>
      </c>
      <c r="AN62" s="4">
        <v>1.17514258861859E-2</v>
      </c>
      <c r="AO62" s="4">
        <v>0.13483276526065599</v>
      </c>
      <c r="AP62" s="4">
        <v>0</v>
      </c>
      <c r="AQ62" s="4">
        <v>0</v>
      </c>
      <c r="AR62" s="4">
        <v>8.2717895068707102E-3</v>
      </c>
      <c r="AS62" s="4">
        <v>1.46614401670785E-2</v>
      </c>
      <c r="AT62" s="4">
        <v>0</v>
      </c>
      <c r="AU62" s="4">
        <v>1.1491431129137799E-2</v>
      </c>
      <c r="AV62" s="4">
        <v>4.6472470714158401E-2</v>
      </c>
    </row>
    <row r="63" spans="1:48">
      <c r="A63" s="4" t="s">
        <v>52</v>
      </c>
      <c r="B63" s="4" t="s">
        <v>6</v>
      </c>
      <c r="C63" s="4" t="s">
        <v>176</v>
      </c>
      <c r="D63" s="4" t="s">
        <v>54</v>
      </c>
      <c r="E63" s="4" t="s">
        <v>54</v>
      </c>
      <c r="F63" s="4" t="s">
        <v>54</v>
      </c>
      <c r="G63" s="4">
        <v>2010</v>
      </c>
      <c r="H63" s="4" t="s">
        <v>54</v>
      </c>
      <c r="I63" s="4" t="s">
        <v>54</v>
      </c>
      <c r="J63" s="4" t="s">
        <v>54</v>
      </c>
      <c r="K63" s="4" t="s">
        <v>54</v>
      </c>
      <c r="L63" s="4">
        <v>7.1120915545185503E-4</v>
      </c>
      <c r="M63" s="4">
        <v>4.4535607342255697E-3</v>
      </c>
      <c r="N63" s="4">
        <v>4.6285344435945501E-2</v>
      </c>
      <c r="O63" s="4">
        <v>0</v>
      </c>
      <c r="P63" s="4">
        <v>3.5962167664466199E-3</v>
      </c>
      <c r="Q63" s="4">
        <v>0</v>
      </c>
      <c r="R63" s="4">
        <v>0</v>
      </c>
      <c r="S63" s="4">
        <v>2.67077039426304E-2</v>
      </c>
      <c r="T63" s="4">
        <v>0.18203232942491401</v>
      </c>
      <c r="U63" s="4">
        <v>0</v>
      </c>
      <c r="V63" s="4">
        <v>1.0574727577590099E-3</v>
      </c>
      <c r="W63" s="4">
        <v>0</v>
      </c>
      <c r="X63" s="4">
        <v>1.9379824974625901E-2</v>
      </c>
      <c r="Y63" s="4">
        <v>1.39371636361868E-3</v>
      </c>
      <c r="Z63" s="4">
        <v>0</v>
      </c>
      <c r="AA63" s="4">
        <v>7.9437025751107201E-4</v>
      </c>
      <c r="AB63" s="4">
        <v>2.51254225408807E-3</v>
      </c>
      <c r="AC63" s="4">
        <v>0</v>
      </c>
      <c r="AD63" s="4">
        <v>0</v>
      </c>
      <c r="AE63" s="4">
        <v>0</v>
      </c>
      <c r="AF63" s="4">
        <v>3.04397229512097E-3</v>
      </c>
      <c r="AG63" s="4">
        <v>4.68725460139491E-2</v>
      </c>
      <c r="AH63" s="4">
        <v>0</v>
      </c>
      <c r="AI63" s="4">
        <v>1.51939207882237E-2</v>
      </c>
      <c r="AJ63" s="4">
        <v>0</v>
      </c>
      <c r="AK63" s="4">
        <v>9.5377027856999698E-4</v>
      </c>
      <c r="AL63" s="4">
        <v>0</v>
      </c>
      <c r="AM63" s="4">
        <v>1.1087249196702299E-3</v>
      </c>
      <c r="AN63" s="4">
        <v>0</v>
      </c>
      <c r="AO63" s="4">
        <v>0.80732834920163599</v>
      </c>
      <c r="AP63" s="4">
        <v>0</v>
      </c>
      <c r="AQ63" s="4">
        <v>5.1058978065535599E-4</v>
      </c>
      <c r="AR63" s="4">
        <v>0.12822429820835701</v>
      </c>
      <c r="AS63" s="4">
        <v>0</v>
      </c>
      <c r="AT63" s="4">
        <v>0</v>
      </c>
      <c r="AU63" s="4">
        <v>0.244425659957373</v>
      </c>
      <c r="AV63" s="4">
        <v>2.9377701767204799E-2</v>
      </c>
    </row>
    <row r="64" spans="1:48">
      <c r="A64" s="4" t="s">
        <v>52</v>
      </c>
      <c r="B64" s="4" t="s">
        <v>6</v>
      </c>
      <c r="C64" s="4" t="s">
        <v>177</v>
      </c>
      <c r="D64" s="4" t="s">
        <v>54</v>
      </c>
      <c r="E64" s="4" t="s">
        <v>54</v>
      </c>
      <c r="F64" s="4" t="s">
        <v>54</v>
      </c>
      <c r="G64" s="4">
        <v>2010</v>
      </c>
      <c r="H64" s="4" t="s">
        <v>54</v>
      </c>
      <c r="I64" s="4" t="s">
        <v>54</v>
      </c>
      <c r="J64" s="4" t="s">
        <v>54</v>
      </c>
      <c r="K64" s="4" t="s">
        <v>54</v>
      </c>
      <c r="L64" s="4">
        <v>1.6740586263647599E-2</v>
      </c>
      <c r="M64" s="4">
        <v>0.296946807307301</v>
      </c>
      <c r="N64" s="4">
        <v>3.0703701248383699E-3</v>
      </c>
      <c r="O64" s="4">
        <v>0.70742624073945504</v>
      </c>
      <c r="P64" s="4">
        <v>0.158729745702516</v>
      </c>
      <c r="Q64" s="4">
        <v>0.45562727876623699</v>
      </c>
      <c r="R64" s="4">
        <v>4.4948696293097203E-2</v>
      </c>
      <c r="S64" s="4">
        <v>0.462993063526077</v>
      </c>
      <c r="T64" s="4">
        <v>2.4210338129445601</v>
      </c>
      <c r="U64" s="4">
        <v>0.13411450450752099</v>
      </c>
      <c r="V64" s="4">
        <v>4.8069420720886699E-2</v>
      </c>
      <c r="W64" s="4">
        <v>0.31308980073147202</v>
      </c>
      <c r="X64" s="4">
        <v>1.27833465923078</v>
      </c>
      <c r="Y64" s="4">
        <v>0.51605670247938695</v>
      </c>
      <c r="Z64" s="4">
        <v>4.34148650019947</v>
      </c>
      <c r="AA64" s="4">
        <v>5.8599666204635699E-2</v>
      </c>
      <c r="AB64" s="4">
        <v>0.27122515554586202</v>
      </c>
      <c r="AC64" s="4">
        <v>0.40990626043811301</v>
      </c>
      <c r="AD64" s="4">
        <v>4.24225856599246E-3</v>
      </c>
      <c r="AE64" s="4">
        <v>1.2690533888563</v>
      </c>
      <c r="AF64" s="4">
        <v>5.6867748681773403E-3</v>
      </c>
      <c r="AG64" s="4">
        <v>5.2053692979185599E-2</v>
      </c>
      <c r="AH64" s="4">
        <v>9.5150620369292394E-2</v>
      </c>
      <c r="AI64" s="4">
        <v>4.6550469058201399E-2</v>
      </c>
      <c r="AJ64" s="4">
        <v>3.7171479703486003E-4</v>
      </c>
      <c r="AK64" s="4">
        <v>1.6822853654168898E-2</v>
      </c>
      <c r="AL64" s="4">
        <v>4.9402738013354201E-3</v>
      </c>
      <c r="AM64" s="4">
        <v>1.01612153530627</v>
      </c>
      <c r="AN64" s="4">
        <v>0.59301588384459403</v>
      </c>
      <c r="AO64" s="4">
        <v>1.2856078036968199</v>
      </c>
      <c r="AP64" s="4">
        <v>0.23237058018391099</v>
      </c>
      <c r="AQ64" s="4">
        <v>0.15267932685326899</v>
      </c>
      <c r="AR64" s="4">
        <v>3.6733967767035199E-2</v>
      </c>
      <c r="AS64" s="4">
        <v>0.88373990779555101</v>
      </c>
      <c r="AT64" s="4">
        <v>4.0519703112182101E-2</v>
      </c>
      <c r="AU64" s="4">
        <v>0.330018454377773</v>
      </c>
      <c r="AV64" s="4">
        <v>4.2433317284260701</v>
      </c>
    </row>
    <row r="65" spans="1:48">
      <c r="A65" s="4" t="s">
        <v>52</v>
      </c>
      <c r="B65" s="4" t="s">
        <v>6</v>
      </c>
      <c r="C65" s="4" t="s">
        <v>178</v>
      </c>
      <c r="D65" s="4" t="s">
        <v>54</v>
      </c>
      <c r="E65" s="4" t="s">
        <v>54</v>
      </c>
      <c r="F65" s="4" t="s">
        <v>54</v>
      </c>
      <c r="G65" s="4">
        <v>2010</v>
      </c>
      <c r="H65" s="4" t="s">
        <v>54</v>
      </c>
      <c r="I65" s="4" t="s">
        <v>54</v>
      </c>
      <c r="J65" s="4" t="s">
        <v>54</v>
      </c>
      <c r="K65" s="4" t="s">
        <v>54</v>
      </c>
      <c r="L65" s="4">
        <v>0</v>
      </c>
      <c r="M65" s="4">
        <v>0.61755286968687895</v>
      </c>
      <c r="N65" s="4">
        <v>0</v>
      </c>
      <c r="O65" s="4">
        <v>1.7341271396339999</v>
      </c>
      <c r="P65" s="4">
        <v>4.9228142878630102E-2</v>
      </c>
      <c r="Q65" s="4">
        <v>0.58333587853554403</v>
      </c>
      <c r="R65" s="4">
        <v>9.9658215431257699E-5</v>
      </c>
      <c r="S65" s="4">
        <v>1.3365313432721799</v>
      </c>
      <c r="T65" s="4">
        <v>8.8619919641624492</v>
      </c>
      <c r="U65" s="4">
        <v>0.11426139470148799</v>
      </c>
      <c r="V65" s="4">
        <v>1.2141951059395001E-2</v>
      </c>
      <c r="W65" s="4">
        <v>6.2652689280550899E-2</v>
      </c>
      <c r="X65" s="4">
        <v>0.61159336507520801</v>
      </c>
      <c r="Y65" s="4">
        <v>1.2306170927318699E-2</v>
      </c>
      <c r="Z65" s="4">
        <v>5.2416399330934302</v>
      </c>
      <c r="AA65" s="4">
        <v>8.1095190652560198E-2</v>
      </c>
      <c r="AB65" s="4">
        <v>1.6094257407264001</v>
      </c>
      <c r="AC65" s="4">
        <v>0.60127416753148699</v>
      </c>
      <c r="AD65" s="4">
        <v>0</v>
      </c>
      <c r="AE65" s="4">
        <v>5.5427335251086003</v>
      </c>
      <c r="AF65" s="4">
        <v>0</v>
      </c>
      <c r="AG65" s="4">
        <v>2.57568024642994E-2</v>
      </c>
      <c r="AH65" s="4">
        <v>0.175768507493372</v>
      </c>
      <c r="AI65" s="4">
        <v>7.5267316973704895E-2</v>
      </c>
      <c r="AJ65" s="4">
        <v>0</v>
      </c>
      <c r="AK65" s="4">
        <v>8.3250810665760596E-4</v>
      </c>
      <c r="AL65" s="4">
        <v>0</v>
      </c>
      <c r="AM65" s="4">
        <v>5.0369194108194701</v>
      </c>
      <c r="AN65" s="4">
        <v>9.9839239346583702E-3</v>
      </c>
      <c r="AO65" s="4">
        <v>1.5262218613724401</v>
      </c>
      <c r="AP65" s="4">
        <v>0.136445565174074</v>
      </c>
      <c r="AQ65" s="4">
        <v>0.64914019086878605</v>
      </c>
      <c r="AR65" s="4">
        <v>3.7733429934255998E-2</v>
      </c>
      <c r="AS65" s="4">
        <v>1.1607289221363601E-2</v>
      </c>
      <c r="AT65" s="4">
        <v>1.4504435360706299E-2</v>
      </c>
      <c r="AU65" s="4">
        <v>0.83678663729085401</v>
      </c>
      <c r="AV65" s="4">
        <v>6.1666812719248902</v>
      </c>
    </row>
    <row r="66" spans="1:48">
      <c r="A66" s="4" t="s">
        <v>52</v>
      </c>
      <c r="B66" s="4" t="s">
        <v>6</v>
      </c>
      <c r="C66" s="4" t="s">
        <v>179</v>
      </c>
      <c r="D66" s="4" t="s">
        <v>54</v>
      </c>
      <c r="E66" s="4" t="s">
        <v>54</v>
      </c>
      <c r="F66" s="4" t="s">
        <v>54</v>
      </c>
      <c r="G66" s="4">
        <v>2010</v>
      </c>
      <c r="H66" s="4" t="s">
        <v>54</v>
      </c>
      <c r="I66" s="4" t="s">
        <v>54</v>
      </c>
      <c r="J66" s="4" t="s">
        <v>54</v>
      </c>
      <c r="K66" s="4" t="s">
        <v>54</v>
      </c>
      <c r="L66" s="4">
        <v>0</v>
      </c>
      <c r="M66" s="4">
        <v>1.05565057285525E-2</v>
      </c>
      <c r="N66" s="4">
        <v>0</v>
      </c>
      <c r="O66" s="4">
        <v>0</v>
      </c>
      <c r="P66" s="4">
        <v>3.7807662860147702E-2</v>
      </c>
      <c r="Q66" s="4">
        <v>3.6089585721474401E-2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2.21629960126043E-3</v>
      </c>
      <c r="Y66" s="4">
        <v>0</v>
      </c>
      <c r="Z66" s="4">
        <v>3.0530380572363899E-2</v>
      </c>
      <c r="AA66" s="4">
        <v>6.32493769496061E-3</v>
      </c>
      <c r="AB66" s="4">
        <v>0.100032236700675</v>
      </c>
      <c r="AC66" s="4">
        <v>0</v>
      </c>
      <c r="AD66" s="4">
        <v>8.7558136571289094E-2</v>
      </c>
      <c r="AE66" s="4">
        <v>7.2708286240766903E-2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1.2341209362102699E-3</v>
      </c>
      <c r="AL66" s="4">
        <v>0</v>
      </c>
      <c r="AM66" s="4">
        <v>0</v>
      </c>
      <c r="AN66" s="4">
        <v>0</v>
      </c>
      <c r="AO66" s="4">
        <v>3.83004390642302E-3</v>
      </c>
      <c r="AP66" s="4">
        <v>9.1783898520198092E-3</v>
      </c>
      <c r="AQ66" s="4">
        <v>5.4332991161828098E-3</v>
      </c>
      <c r="AR66" s="4">
        <v>2.2659269648450798E-3</v>
      </c>
      <c r="AS66" s="4">
        <v>0</v>
      </c>
      <c r="AT66" s="4">
        <v>9.8253319094260706E-3</v>
      </c>
      <c r="AU66" s="4">
        <v>1.46685049173994E-3</v>
      </c>
      <c r="AV66" s="4">
        <v>1.4861653871141799E-3</v>
      </c>
    </row>
    <row r="67" spans="1:48">
      <c r="A67" s="4" t="s">
        <v>52</v>
      </c>
      <c r="B67" s="4" t="s">
        <v>6</v>
      </c>
      <c r="C67" s="4" t="s">
        <v>180</v>
      </c>
      <c r="D67" s="4" t="s">
        <v>54</v>
      </c>
      <c r="E67" s="4" t="s">
        <v>54</v>
      </c>
      <c r="F67" s="4" t="s">
        <v>54</v>
      </c>
      <c r="G67" s="4">
        <v>2010</v>
      </c>
      <c r="H67" s="4" t="s">
        <v>54</v>
      </c>
      <c r="I67" s="4" t="s">
        <v>54</v>
      </c>
      <c r="J67" s="4" t="s">
        <v>54</v>
      </c>
      <c r="K67" s="4" t="s">
        <v>54</v>
      </c>
      <c r="L67" s="4">
        <v>0</v>
      </c>
      <c r="M67" s="4">
        <v>0.91009501072104204</v>
      </c>
      <c r="N67" s="4">
        <v>4.9124178894683498E-2</v>
      </c>
      <c r="O67" s="4">
        <v>0.101335325792342</v>
      </c>
      <c r="P67" s="4">
        <v>0.118769393826427</v>
      </c>
      <c r="Q67" s="4">
        <v>0.124427941610811</v>
      </c>
      <c r="R67" s="4">
        <v>0</v>
      </c>
      <c r="S67" s="4">
        <v>0.490802100628001</v>
      </c>
      <c r="T67" s="4">
        <v>4.2454385869097298</v>
      </c>
      <c r="U67" s="4">
        <v>0.52031174647988399</v>
      </c>
      <c r="V67" s="4">
        <v>7.3624998930314003E-2</v>
      </c>
      <c r="W67" s="4">
        <v>0</v>
      </c>
      <c r="X67" s="4">
        <v>0</v>
      </c>
      <c r="Y67" s="4">
        <v>0.67102962938646404</v>
      </c>
      <c r="Z67" s="4">
        <v>1.1371426006993799</v>
      </c>
      <c r="AA67" s="4">
        <v>3.7569783826797799E-2</v>
      </c>
      <c r="AB67" s="4">
        <v>0.25100933662584501</v>
      </c>
      <c r="AC67" s="4">
        <v>0</v>
      </c>
      <c r="AD67" s="4">
        <v>2.66251165825293E-2</v>
      </c>
      <c r="AE67" s="4">
        <v>6.7261015482260905E-2</v>
      </c>
      <c r="AF67" s="4">
        <v>1.5526224049933399E-3</v>
      </c>
      <c r="AG67" s="4">
        <v>0.214499251133378</v>
      </c>
      <c r="AH67" s="4">
        <v>3.3153443255801301E-2</v>
      </c>
      <c r="AI67" s="4">
        <v>0.139614598351082</v>
      </c>
      <c r="AJ67" s="4">
        <v>0</v>
      </c>
      <c r="AK67" s="4">
        <v>1.07111292496376E-2</v>
      </c>
      <c r="AL67" s="4">
        <v>0</v>
      </c>
      <c r="AM67" s="4">
        <v>0.52444323266020298</v>
      </c>
      <c r="AN67" s="4">
        <v>0.15508687641309199</v>
      </c>
      <c r="AO67" s="4">
        <v>1.02451304739715</v>
      </c>
      <c r="AP67" s="4">
        <v>9.5111603022128809E-3</v>
      </c>
      <c r="AQ67" s="4">
        <v>0.21722801185780999</v>
      </c>
      <c r="AR67" s="4">
        <v>7.5429934055246103E-2</v>
      </c>
      <c r="AS67" s="4">
        <v>0.85859500018367096</v>
      </c>
      <c r="AT67" s="4">
        <v>3.3046525852900702E-2</v>
      </c>
      <c r="AU67" s="4">
        <v>0.28662982613122701</v>
      </c>
      <c r="AV67" s="4">
        <v>0.66260884130411801</v>
      </c>
    </row>
    <row r="68" spans="1:48">
      <c r="A68" s="4" t="s">
        <v>52</v>
      </c>
      <c r="B68" s="4" t="s">
        <v>6</v>
      </c>
      <c r="C68" s="4" t="s">
        <v>181</v>
      </c>
      <c r="D68" s="4" t="s">
        <v>54</v>
      </c>
      <c r="E68" s="4" t="s">
        <v>54</v>
      </c>
      <c r="F68" s="4" t="s">
        <v>54</v>
      </c>
      <c r="G68" s="4">
        <v>2010</v>
      </c>
      <c r="H68" s="4" t="s">
        <v>54</v>
      </c>
      <c r="I68" s="4" t="s">
        <v>54</v>
      </c>
      <c r="J68" s="4" t="s">
        <v>54</v>
      </c>
      <c r="K68" s="4" t="s">
        <v>54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7.1719534477665894E-2</v>
      </c>
      <c r="AF68" s="4">
        <v>0</v>
      </c>
      <c r="AG68" s="4">
        <v>0</v>
      </c>
      <c r="AH68" s="4">
        <v>1.20586568550609E-3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5.0503784677465701E-3</v>
      </c>
      <c r="AU68" s="4">
        <v>0</v>
      </c>
      <c r="AV68" s="4">
        <v>0</v>
      </c>
    </row>
    <row r="69" spans="1:48">
      <c r="A69" s="4" t="s">
        <v>52</v>
      </c>
      <c r="B69" s="4" t="s">
        <v>6</v>
      </c>
      <c r="C69" s="4" t="s">
        <v>182</v>
      </c>
      <c r="D69" s="4" t="s">
        <v>54</v>
      </c>
      <c r="E69" s="4" t="s">
        <v>54</v>
      </c>
      <c r="F69" s="4" t="s">
        <v>54</v>
      </c>
      <c r="G69" s="4">
        <v>2010</v>
      </c>
      <c r="H69" s="4" t="s">
        <v>54</v>
      </c>
      <c r="I69" s="4" t="s">
        <v>54</v>
      </c>
      <c r="J69" s="4" t="s">
        <v>54</v>
      </c>
      <c r="K69" s="4" t="s">
        <v>54</v>
      </c>
      <c r="L69" s="4">
        <v>4.7695587778071903E-3</v>
      </c>
      <c r="M69" s="4">
        <v>0.24799237345615799</v>
      </c>
      <c r="N69" s="4">
        <v>2.7791997127807801E-2</v>
      </c>
      <c r="O69" s="4">
        <v>0.74991885432174399</v>
      </c>
      <c r="P69" s="4">
        <v>3.2828091015580499E-2</v>
      </c>
      <c r="Q69" s="4">
        <v>1.12536975868335</v>
      </c>
      <c r="R69" s="4">
        <v>1.68638383562934E-2</v>
      </c>
      <c r="S69" s="4">
        <v>2.0525011832382398E-2</v>
      </c>
      <c r="T69" s="4">
        <v>7.8217144096008804</v>
      </c>
      <c r="U69" s="4">
        <v>2.7819506697907101E-2</v>
      </c>
      <c r="V69" s="4">
        <v>1.21362271464728E-2</v>
      </c>
      <c r="W69" s="4">
        <v>0.11683667312227899</v>
      </c>
      <c r="X69" s="4">
        <v>0.74247621839641798</v>
      </c>
      <c r="Y69" s="4">
        <v>0.145952523852595</v>
      </c>
      <c r="Z69" s="4">
        <v>2.3582524742024802</v>
      </c>
      <c r="AA69" s="4">
        <v>5.4299182921213301E-2</v>
      </c>
      <c r="AB69" s="4">
        <v>0</v>
      </c>
      <c r="AC69" s="4">
        <v>0.58722691071658495</v>
      </c>
      <c r="AD69" s="4">
        <v>0</v>
      </c>
      <c r="AE69" s="4">
        <v>0.162398030066041</v>
      </c>
      <c r="AF69" s="4">
        <v>1.7014623162015002E-2</v>
      </c>
      <c r="AG69" s="4">
        <v>2.5811444315191599E-3</v>
      </c>
      <c r="AH69" s="4">
        <v>5.1174425634646303E-2</v>
      </c>
      <c r="AI69" s="4">
        <v>2.3557773981380301E-2</v>
      </c>
      <c r="AJ69" s="4">
        <v>0</v>
      </c>
      <c r="AK69" s="4">
        <v>3.70588792637703E-2</v>
      </c>
      <c r="AL69" s="4">
        <v>0</v>
      </c>
      <c r="AM69" s="4">
        <v>0.23425135289721699</v>
      </c>
      <c r="AN69" s="4">
        <v>0.10479533438217301</v>
      </c>
      <c r="AO69" s="4">
        <v>0.59511139488905895</v>
      </c>
      <c r="AP69" s="4">
        <v>0.121308744950565</v>
      </c>
      <c r="AQ69" s="4">
        <v>4.7384813366063303E-2</v>
      </c>
      <c r="AR69" s="4">
        <v>5.0864868606941102E-2</v>
      </c>
      <c r="AS69" s="4">
        <v>0.255451784239771</v>
      </c>
      <c r="AT69" s="4">
        <v>0.120551117391052</v>
      </c>
      <c r="AU69" s="4">
        <v>3.4889654749698497E-2</v>
      </c>
      <c r="AV69" s="4">
        <v>1.1784103579863401</v>
      </c>
    </row>
    <row r="70" spans="1:48">
      <c r="A70" s="4" t="s">
        <v>52</v>
      </c>
      <c r="B70" s="4" t="s">
        <v>6</v>
      </c>
      <c r="C70" s="4" t="s">
        <v>183</v>
      </c>
      <c r="D70" s="4" t="s">
        <v>54</v>
      </c>
      <c r="E70" s="4" t="s">
        <v>54</v>
      </c>
      <c r="F70" s="4" t="s">
        <v>54</v>
      </c>
      <c r="G70" s="4">
        <v>2010</v>
      </c>
      <c r="H70" s="4" t="s">
        <v>54</v>
      </c>
      <c r="I70" s="4" t="s">
        <v>54</v>
      </c>
      <c r="J70" s="4" t="s">
        <v>54</v>
      </c>
      <c r="K70" s="4" t="s">
        <v>54</v>
      </c>
      <c r="L70" s="4">
        <v>1.87842686867351E-3</v>
      </c>
      <c r="M70" s="4">
        <v>2.0661241607149699E-2</v>
      </c>
      <c r="N70" s="4">
        <v>0</v>
      </c>
      <c r="O70" s="4">
        <v>4.82215140771328E-4</v>
      </c>
      <c r="P70" s="4">
        <v>1.9399151319250301E-3</v>
      </c>
      <c r="Q70" s="4">
        <v>7.91501433900932E-2</v>
      </c>
      <c r="R70" s="4">
        <v>6.8024613001016595E-4</v>
      </c>
      <c r="S70" s="4">
        <v>1.02827663582735E-2</v>
      </c>
      <c r="T70" s="4">
        <v>0</v>
      </c>
      <c r="U70" s="4">
        <v>2.2794466334522801E-2</v>
      </c>
      <c r="V70" s="4">
        <v>1.1957950835881401E-2</v>
      </c>
      <c r="W70" s="4">
        <v>0</v>
      </c>
      <c r="X70" s="4">
        <v>1.1475980767732199E-2</v>
      </c>
      <c r="Y70" s="4">
        <v>5.8362454517179002E-2</v>
      </c>
      <c r="Z70" s="4">
        <v>0.22417301082010299</v>
      </c>
      <c r="AA70" s="4">
        <v>4.0876072863755501E-4</v>
      </c>
      <c r="AB70" s="4">
        <v>3.04225868344687E-2</v>
      </c>
      <c r="AC70" s="4">
        <v>1.6851399620985701E-3</v>
      </c>
      <c r="AD70" s="4">
        <v>0</v>
      </c>
      <c r="AE70" s="4">
        <v>0</v>
      </c>
      <c r="AF70" s="4">
        <v>7.56797599847645E-4</v>
      </c>
      <c r="AG70" s="4">
        <v>7.4698752755977E-3</v>
      </c>
      <c r="AH70" s="4">
        <v>0</v>
      </c>
      <c r="AI70" s="4">
        <v>3.1642540525006903E-2</v>
      </c>
      <c r="AJ70" s="4">
        <v>0</v>
      </c>
      <c r="AK70" s="4">
        <v>1.70823192280905E-3</v>
      </c>
      <c r="AL70" s="4">
        <v>0</v>
      </c>
      <c r="AM70" s="4">
        <v>3.8963630111874298E-3</v>
      </c>
      <c r="AN70" s="4">
        <v>2.2600792972507101E-2</v>
      </c>
      <c r="AO70" s="4">
        <v>4.5782110244506999E-2</v>
      </c>
      <c r="AP70" s="4">
        <v>0</v>
      </c>
      <c r="AQ70" s="4">
        <v>0</v>
      </c>
      <c r="AR70" s="4">
        <v>2.3783614336833499E-3</v>
      </c>
      <c r="AS70" s="4">
        <v>2.81974440467231E-2</v>
      </c>
      <c r="AT70" s="4">
        <v>0</v>
      </c>
      <c r="AU70" s="4">
        <v>3.9018851671869101E-3</v>
      </c>
      <c r="AV70" s="4">
        <v>6.7041228629583704E-3</v>
      </c>
    </row>
    <row r="71" spans="1:48">
      <c r="A71" s="4" t="s">
        <v>52</v>
      </c>
      <c r="B71" s="4" t="s">
        <v>6</v>
      </c>
      <c r="C71" s="4" t="s">
        <v>184</v>
      </c>
      <c r="D71" s="4" t="s">
        <v>54</v>
      </c>
      <c r="E71" s="4" t="s">
        <v>54</v>
      </c>
      <c r="F71" s="4" t="s">
        <v>54</v>
      </c>
      <c r="G71" s="4">
        <v>2010</v>
      </c>
      <c r="H71" s="4" t="s">
        <v>54</v>
      </c>
      <c r="I71" s="4" t="s">
        <v>54</v>
      </c>
      <c r="J71" s="4" t="s">
        <v>54</v>
      </c>
      <c r="K71" s="4" t="s">
        <v>54</v>
      </c>
      <c r="L71" s="4">
        <v>2.04491715511401E-4</v>
      </c>
      <c r="M71" s="4">
        <v>1.51219481496771E-3</v>
      </c>
      <c r="N71" s="4">
        <v>1.3308278463779299E-2</v>
      </c>
      <c r="O71" s="4">
        <v>0</v>
      </c>
      <c r="P71" s="4">
        <v>1.22108592927187E-3</v>
      </c>
      <c r="Q71" s="4">
        <v>0</v>
      </c>
      <c r="R71" s="4">
        <v>0</v>
      </c>
      <c r="S71" s="4">
        <v>9.0685305156754104E-3</v>
      </c>
      <c r="T71" s="4">
        <v>6.1808597915240099E-2</v>
      </c>
      <c r="U71" s="4">
        <v>0</v>
      </c>
      <c r="V71" s="4">
        <v>2.0337721654928799E-3</v>
      </c>
      <c r="W71" s="4">
        <v>0</v>
      </c>
      <c r="X71" s="4">
        <v>5.57221968389049E-3</v>
      </c>
      <c r="Y71" s="4">
        <v>2.6804487643979401E-3</v>
      </c>
      <c r="Z71" s="4">
        <v>0</v>
      </c>
      <c r="AA71" s="4">
        <v>2.2840276375023301E-4</v>
      </c>
      <c r="AB71" s="4">
        <v>8.5312710340301604E-4</v>
      </c>
      <c r="AC71" s="4">
        <v>0</v>
      </c>
      <c r="AD71" s="4">
        <v>0</v>
      </c>
      <c r="AE71" s="4">
        <v>0</v>
      </c>
      <c r="AF71" s="4">
        <v>8.7522371137502004E-4</v>
      </c>
      <c r="AG71" s="4">
        <v>1.5915449519283299E-2</v>
      </c>
      <c r="AH71" s="4">
        <v>0</v>
      </c>
      <c r="AI71" s="4">
        <v>1.02296994290364E-2</v>
      </c>
      <c r="AJ71" s="4">
        <v>0</v>
      </c>
      <c r="AK71" s="4">
        <v>2.7423454686076402E-4</v>
      </c>
      <c r="AL71" s="4">
        <v>0</v>
      </c>
      <c r="AM71" s="4">
        <v>7.4647767589388497E-4</v>
      </c>
      <c r="AN71" s="4">
        <v>0</v>
      </c>
      <c r="AO71" s="4">
        <v>0.274126214167695</v>
      </c>
      <c r="AP71" s="4">
        <v>0</v>
      </c>
      <c r="AQ71" s="4">
        <v>1.7336941493777399E-4</v>
      </c>
      <c r="AR71" s="4">
        <v>3.68679262772054E-2</v>
      </c>
      <c r="AS71" s="4">
        <v>0</v>
      </c>
      <c r="AT71" s="4">
        <v>0</v>
      </c>
      <c r="AU71" s="4">
        <v>8.2994088930253299E-2</v>
      </c>
      <c r="AV71" s="4">
        <v>4.2380299358322302E-3</v>
      </c>
    </row>
    <row r="72" spans="1:48">
      <c r="A72" s="4" t="s">
        <v>52</v>
      </c>
      <c r="B72" s="4" t="s">
        <v>6</v>
      </c>
      <c r="C72" s="4" t="s">
        <v>185</v>
      </c>
      <c r="D72" s="4" t="s">
        <v>54</v>
      </c>
      <c r="E72" s="4" t="s">
        <v>54</v>
      </c>
      <c r="F72" s="4" t="s">
        <v>54</v>
      </c>
      <c r="G72" s="4">
        <v>2010</v>
      </c>
      <c r="H72" s="4" t="s">
        <v>54</v>
      </c>
      <c r="I72" s="4" t="s">
        <v>54</v>
      </c>
      <c r="J72" s="4" t="s">
        <v>54</v>
      </c>
      <c r="K72" s="4" t="s">
        <v>54</v>
      </c>
      <c r="L72" s="4">
        <v>4.8133677378561796E-3</v>
      </c>
      <c r="M72" s="4">
        <v>0.100827506152647</v>
      </c>
      <c r="N72" s="4">
        <v>8.8281379573109005E-4</v>
      </c>
      <c r="O72" s="4">
        <v>0.47629298005731002</v>
      </c>
      <c r="P72" s="4">
        <v>5.3896266999988798E-2</v>
      </c>
      <c r="Q72" s="4">
        <v>0.15470704221303599</v>
      </c>
      <c r="R72" s="4">
        <v>1.2923956257476299E-2</v>
      </c>
      <c r="S72" s="4">
        <v>0.15720807502401701</v>
      </c>
      <c r="T72" s="4">
        <v>0.82205565328007102</v>
      </c>
      <c r="U72" s="4">
        <v>0.25793415882816101</v>
      </c>
      <c r="V72" s="4">
        <v>9.2448953560452393E-2</v>
      </c>
      <c r="W72" s="4">
        <v>9.0021718604036696E-2</v>
      </c>
      <c r="X72" s="4">
        <v>0.36755551508290502</v>
      </c>
      <c r="Y72" s="4">
        <v>0.99250004278389403</v>
      </c>
      <c r="Z72" s="4">
        <v>2.9230178695338598</v>
      </c>
      <c r="AA72" s="4">
        <v>1.6848976392842101E-2</v>
      </c>
      <c r="AB72" s="4">
        <v>9.2093787057466597E-2</v>
      </c>
      <c r="AC72" s="4">
        <v>5.9133114509353803E-2</v>
      </c>
      <c r="AD72" s="4">
        <v>8.1588743795378508E-3</v>
      </c>
      <c r="AE72" s="4">
        <v>0.36488690081317399</v>
      </c>
      <c r="AF72" s="4">
        <v>1.6351003633830899E-3</v>
      </c>
      <c r="AG72" s="4">
        <v>1.76746943222575E-2</v>
      </c>
      <c r="AH72" s="4">
        <v>3.23081424842016E-2</v>
      </c>
      <c r="AI72" s="4">
        <v>3.1341305077432401E-2</v>
      </c>
      <c r="AJ72" s="4">
        <v>1.06877978079933E-4</v>
      </c>
      <c r="AK72" s="4">
        <v>4.8370218200475901E-3</v>
      </c>
      <c r="AL72" s="4">
        <v>1.42046127638679E-3</v>
      </c>
      <c r="AM72" s="4">
        <v>0.68413005664809601</v>
      </c>
      <c r="AN72" s="4">
        <v>1.14051089203865</v>
      </c>
      <c r="AO72" s="4">
        <v>0.43652474297522098</v>
      </c>
      <c r="AP72" s="4">
        <v>6.6812776820903003E-2</v>
      </c>
      <c r="AQ72" s="4">
        <v>5.1841863218784999E-2</v>
      </c>
      <c r="AR72" s="4">
        <v>1.05620013868481E-2</v>
      </c>
      <c r="AS72" s="4">
        <v>1.69964248518205</v>
      </c>
      <c r="AT72" s="4">
        <v>1.1650501878253301E-2</v>
      </c>
      <c r="AU72" s="4">
        <v>0.11205689679238399</v>
      </c>
      <c r="AV72" s="4">
        <v>0.61214342208387995</v>
      </c>
    </row>
    <row r="73" spans="1:48">
      <c r="A73" s="4" t="s">
        <v>52</v>
      </c>
      <c r="B73" s="4" t="s">
        <v>6</v>
      </c>
      <c r="C73" s="4" t="s">
        <v>186</v>
      </c>
      <c r="D73" s="4" t="s">
        <v>54</v>
      </c>
      <c r="E73" s="4" t="s">
        <v>54</v>
      </c>
      <c r="F73" s="4" t="s">
        <v>54</v>
      </c>
      <c r="G73" s="4">
        <v>2010</v>
      </c>
      <c r="H73" s="4" t="s">
        <v>54</v>
      </c>
      <c r="I73" s="4" t="s">
        <v>54</v>
      </c>
      <c r="J73" s="4" t="s">
        <v>54</v>
      </c>
      <c r="K73" s="4" t="s">
        <v>54</v>
      </c>
      <c r="L73" s="4">
        <v>0</v>
      </c>
      <c r="M73" s="4">
        <v>0.20968845003779199</v>
      </c>
      <c r="N73" s="4">
        <v>0</v>
      </c>
      <c r="O73" s="4">
        <v>1.1675458663664899</v>
      </c>
      <c r="P73" s="4">
        <v>1.67152862291658E-2</v>
      </c>
      <c r="Q73" s="4">
        <v>0.19807016083266199</v>
      </c>
      <c r="R73" s="4">
        <v>2.86544109874332E-5</v>
      </c>
      <c r="S73" s="4">
        <v>0.45381569668645699</v>
      </c>
      <c r="T73" s="4">
        <v>3.00906602564213</v>
      </c>
      <c r="U73" s="4">
        <v>0.219751896613152</v>
      </c>
      <c r="V73" s="4">
        <v>2.3351865963626001E-2</v>
      </c>
      <c r="W73" s="4">
        <v>1.8014329278765801E-2</v>
      </c>
      <c r="X73" s="4">
        <v>0.175849502865527</v>
      </c>
      <c r="Y73" s="4">
        <v>2.3667699912021899E-2</v>
      </c>
      <c r="Z73" s="4">
        <v>3.5290694073079298</v>
      </c>
      <c r="AA73" s="4">
        <v>2.33170432764329E-2</v>
      </c>
      <c r="AB73" s="4">
        <v>0.54647627043650004</v>
      </c>
      <c r="AC73" s="4">
        <v>8.6739866237109803E-2</v>
      </c>
      <c r="AD73" s="4">
        <v>0</v>
      </c>
      <c r="AE73" s="4">
        <v>1.59368461230213</v>
      </c>
      <c r="AF73" s="4">
        <v>0</v>
      </c>
      <c r="AG73" s="4">
        <v>8.7456544237370006E-3</v>
      </c>
      <c r="AH73" s="4">
        <v>5.9681733679626099E-2</v>
      </c>
      <c r="AI73" s="4">
        <v>5.0675664313570998E-2</v>
      </c>
      <c r="AJ73" s="4">
        <v>0</v>
      </c>
      <c r="AK73" s="4">
        <v>2.3936841870293799E-4</v>
      </c>
      <c r="AL73" s="4">
        <v>0</v>
      </c>
      <c r="AM73" s="4">
        <v>3.39123603045888</v>
      </c>
      <c r="AN73" s="4">
        <v>1.9201465429460999E-2</v>
      </c>
      <c r="AO73" s="4">
        <v>0.518224612391888</v>
      </c>
      <c r="AP73" s="4">
        <v>3.9231761124675198E-2</v>
      </c>
      <c r="AQ73" s="4">
        <v>0.220413841732334</v>
      </c>
      <c r="AR73" s="4">
        <v>1.0849373577710699E-2</v>
      </c>
      <c r="AS73" s="4">
        <v>2.2323583810576701E-2</v>
      </c>
      <c r="AT73" s="4">
        <v>4.1704143523724002E-3</v>
      </c>
      <c r="AU73" s="4">
        <v>0.284128698284281</v>
      </c>
      <c r="AV73" s="4">
        <v>0.88960600261551104</v>
      </c>
    </row>
    <row r="74" spans="1:48">
      <c r="A74" s="4" t="s">
        <v>52</v>
      </c>
      <c r="B74" s="4" t="s">
        <v>6</v>
      </c>
      <c r="C74" s="4" t="s">
        <v>187</v>
      </c>
      <c r="D74" s="4" t="s">
        <v>54</v>
      </c>
      <c r="E74" s="4" t="s">
        <v>54</v>
      </c>
      <c r="F74" s="4" t="s">
        <v>54</v>
      </c>
      <c r="G74" s="4">
        <v>2010</v>
      </c>
      <c r="H74" s="4" t="s">
        <v>54</v>
      </c>
      <c r="I74" s="4" t="s">
        <v>54</v>
      </c>
      <c r="J74" s="4" t="s">
        <v>54</v>
      </c>
      <c r="K74" s="4" t="s">
        <v>54</v>
      </c>
      <c r="L74" s="4">
        <v>0</v>
      </c>
      <c r="M74" s="4">
        <v>3.58443371036007E-3</v>
      </c>
      <c r="N74" s="4">
        <v>0</v>
      </c>
      <c r="O74" s="4">
        <v>0</v>
      </c>
      <c r="P74" s="4">
        <v>1.28374923246903E-2</v>
      </c>
      <c r="Q74" s="4">
        <v>1.2254123758309201E-2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6.3724560359608798E-4</v>
      </c>
      <c r="Y74" s="4">
        <v>0</v>
      </c>
      <c r="Z74" s="4">
        <v>2.0555366916973902E-2</v>
      </c>
      <c r="AA74" s="4">
        <v>1.81858929940727E-3</v>
      </c>
      <c r="AB74" s="4">
        <v>3.3965682449525997E-2</v>
      </c>
      <c r="AC74" s="4">
        <v>0</v>
      </c>
      <c r="AD74" s="4">
        <v>0.168395166414012</v>
      </c>
      <c r="AE74" s="4">
        <v>2.0905583218796101E-2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3.5484288336226101E-4</v>
      </c>
      <c r="AL74" s="4">
        <v>0</v>
      </c>
      <c r="AM74" s="4">
        <v>0</v>
      </c>
      <c r="AN74" s="4">
        <v>0</v>
      </c>
      <c r="AO74" s="4">
        <v>1.30048131866303E-3</v>
      </c>
      <c r="AP74" s="4">
        <v>2.63903335901168E-3</v>
      </c>
      <c r="AQ74" s="4">
        <v>1.8448624015653E-3</v>
      </c>
      <c r="AR74" s="4">
        <v>6.5151480223890601E-4</v>
      </c>
      <c r="AS74" s="4">
        <v>0</v>
      </c>
      <c r="AT74" s="4">
        <v>2.8250465594062001E-3</v>
      </c>
      <c r="AU74" s="4">
        <v>4.9806522023948302E-4</v>
      </c>
      <c r="AV74" s="4">
        <v>2.1439435426561201E-4</v>
      </c>
    </row>
    <row r="75" spans="1:48">
      <c r="A75" s="4" t="s">
        <v>52</v>
      </c>
      <c r="B75" s="4" t="s">
        <v>6</v>
      </c>
      <c r="C75" s="4" t="s">
        <v>188</v>
      </c>
      <c r="D75" s="4" t="s">
        <v>54</v>
      </c>
      <c r="E75" s="4" t="s">
        <v>54</v>
      </c>
      <c r="F75" s="4" t="s">
        <v>54</v>
      </c>
      <c r="G75" s="4">
        <v>2010</v>
      </c>
      <c r="H75" s="4" t="s">
        <v>54</v>
      </c>
      <c r="I75" s="4" t="s">
        <v>54</v>
      </c>
      <c r="J75" s="4" t="s">
        <v>54</v>
      </c>
      <c r="K75" s="4" t="s">
        <v>54</v>
      </c>
      <c r="L75" s="4">
        <v>0</v>
      </c>
      <c r="M75" s="4">
        <v>0.30902036336092797</v>
      </c>
      <c r="N75" s="4">
        <v>1.41245195428911E-2</v>
      </c>
      <c r="O75" s="4">
        <v>6.8226624243203998E-2</v>
      </c>
      <c r="P75" s="4">
        <v>4.0327834790920801E-2</v>
      </c>
      <c r="Q75" s="4">
        <v>4.2249179784384902E-2</v>
      </c>
      <c r="R75" s="4">
        <v>0</v>
      </c>
      <c r="S75" s="4">
        <v>0.166650560312609</v>
      </c>
      <c r="T75" s="4">
        <v>1.4415274881179101</v>
      </c>
      <c r="U75" s="4">
        <v>1.0006835066014399</v>
      </c>
      <c r="V75" s="4">
        <v>0.14159842171843401</v>
      </c>
      <c r="W75" s="4">
        <v>0</v>
      </c>
      <c r="X75" s="4">
        <v>0</v>
      </c>
      <c r="Y75" s="4">
        <v>1.2905499195641801</v>
      </c>
      <c r="Z75" s="4">
        <v>0.76561061330025604</v>
      </c>
      <c r="AA75" s="4">
        <v>1.0802320930828399E-2</v>
      </c>
      <c r="AB75" s="4">
        <v>8.5229558999175295E-2</v>
      </c>
      <c r="AC75" s="4">
        <v>0</v>
      </c>
      <c r="AD75" s="4">
        <v>5.1206445377660802E-2</v>
      </c>
      <c r="AE75" s="4">
        <v>1.9339346713369999E-2</v>
      </c>
      <c r="AF75" s="4">
        <v>4.4642060173818901E-4</v>
      </c>
      <c r="AG75" s="4">
        <v>7.2832655651378503E-2</v>
      </c>
      <c r="AH75" s="4">
        <v>1.12571643189833E-2</v>
      </c>
      <c r="AI75" s="4">
        <v>9.3999132741574606E-2</v>
      </c>
      <c r="AJ75" s="4">
        <v>0</v>
      </c>
      <c r="AK75" s="4">
        <v>3.07973706262421E-3</v>
      </c>
      <c r="AL75" s="4">
        <v>0</v>
      </c>
      <c r="AM75" s="4">
        <v>0.35309494583282602</v>
      </c>
      <c r="AN75" s="4">
        <v>0.29826902884061002</v>
      </c>
      <c r="AO75" s="4">
        <v>0.34787070629455502</v>
      </c>
      <c r="AP75" s="4">
        <v>2.7347137924114001E-3</v>
      </c>
      <c r="AQ75" s="4">
        <v>7.3759199166786901E-2</v>
      </c>
      <c r="AR75" s="4">
        <v>2.16881299933059E-2</v>
      </c>
      <c r="AS75" s="4">
        <v>1.65128283446792</v>
      </c>
      <c r="AT75" s="4">
        <v>9.5017628942897E-3</v>
      </c>
      <c r="AU75" s="4">
        <v>9.7324402373084304E-2</v>
      </c>
      <c r="AV75" s="4">
        <v>9.55880118685387E-2</v>
      </c>
    </row>
    <row r="76" spans="1:48">
      <c r="A76" s="4" t="s">
        <v>52</v>
      </c>
      <c r="B76" s="4" t="s">
        <v>6</v>
      </c>
      <c r="C76" s="4" t="s">
        <v>189</v>
      </c>
      <c r="D76" s="4" t="s">
        <v>54</v>
      </c>
      <c r="E76" s="4" t="s">
        <v>54</v>
      </c>
      <c r="F76" s="4" t="s">
        <v>54</v>
      </c>
      <c r="G76" s="4">
        <v>2010</v>
      </c>
      <c r="H76" s="4" t="s">
        <v>54</v>
      </c>
      <c r="I76" s="4" t="s">
        <v>54</v>
      </c>
      <c r="J76" s="4" t="s">
        <v>54</v>
      </c>
      <c r="K76" s="4" t="s">
        <v>54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2.0621290556501901E-2</v>
      </c>
      <c r="AF76" s="4">
        <v>0</v>
      </c>
      <c r="AG76" s="4">
        <v>0</v>
      </c>
      <c r="AH76" s="4">
        <v>4.0944851681401598E-4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1.4521193223323899E-3</v>
      </c>
      <c r="AU76" s="4">
        <v>0</v>
      </c>
      <c r="AV76" s="4">
        <v>0</v>
      </c>
    </row>
    <row r="77" spans="1:48">
      <c r="A77" s="4" t="s">
        <v>52</v>
      </c>
      <c r="B77" s="4" t="s">
        <v>6</v>
      </c>
      <c r="C77" s="4" t="s">
        <v>190</v>
      </c>
      <c r="D77" s="4" t="s">
        <v>54</v>
      </c>
      <c r="E77" s="4" t="s">
        <v>54</v>
      </c>
      <c r="F77" s="4" t="s">
        <v>54</v>
      </c>
      <c r="G77" s="4">
        <v>2010</v>
      </c>
      <c r="H77" s="4" t="s">
        <v>54</v>
      </c>
      <c r="I77" s="4" t="s">
        <v>54</v>
      </c>
      <c r="J77" s="4" t="s">
        <v>54</v>
      </c>
      <c r="K77" s="4" t="s">
        <v>54</v>
      </c>
      <c r="L77" s="4">
        <v>1.37137612645972E-3</v>
      </c>
      <c r="M77" s="4">
        <v>8.4205157102713299E-2</v>
      </c>
      <c r="N77" s="4">
        <v>7.9909448951660401E-3</v>
      </c>
      <c r="O77" s="4">
        <v>0.50490222917475502</v>
      </c>
      <c r="P77" s="4">
        <v>1.11466918229153E-2</v>
      </c>
      <c r="Q77" s="4">
        <v>0.38211633691762098</v>
      </c>
      <c r="R77" s="4">
        <v>4.8488060216188497E-3</v>
      </c>
      <c r="S77" s="4">
        <v>6.9692136971556996E-3</v>
      </c>
      <c r="T77" s="4">
        <v>2.6558425224694902</v>
      </c>
      <c r="U77" s="4">
        <v>5.3503542256584699E-2</v>
      </c>
      <c r="V77" s="4">
        <v>2.3340857514762E-2</v>
      </c>
      <c r="W77" s="4">
        <v>3.3593678509720899E-2</v>
      </c>
      <c r="X77" s="4">
        <v>0.21348183507260801</v>
      </c>
      <c r="Y77" s="4">
        <v>0.28070149166196301</v>
      </c>
      <c r="Z77" s="4">
        <v>1.58775436078163</v>
      </c>
      <c r="AA77" s="4">
        <v>1.5612472057353799E-2</v>
      </c>
      <c r="AB77" s="4">
        <v>0</v>
      </c>
      <c r="AC77" s="4">
        <v>8.4713407688050094E-2</v>
      </c>
      <c r="AD77" s="4">
        <v>0</v>
      </c>
      <c r="AE77" s="4">
        <v>4.6693791143307302E-2</v>
      </c>
      <c r="AF77" s="4">
        <v>4.8921606991545602E-3</v>
      </c>
      <c r="AG77" s="4">
        <v>8.7642079202604397E-4</v>
      </c>
      <c r="AH77" s="4">
        <v>1.7376141411737E-2</v>
      </c>
      <c r="AI77" s="4">
        <v>1.58608795192271E-2</v>
      </c>
      <c r="AJ77" s="4">
        <v>0</v>
      </c>
      <c r="AK77" s="4">
        <v>1.0655422160255499E-2</v>
      </c>
      <c r="AL77" s="4">
        <v>0</v>
      </c>
      <c r="AM77" s="4">
        <v>0.15771577095761699</v>
      </c>
      <c r="AN77" s="4">
        <v>0.20154640635059601</v>
      </c>
      <c r="AO77" s="4">
        <v>0.20206850638939899</v>
      </c>
      <c r="AP77" s="4">
        <v>3.4879519155958501E-2</v>
      </c>
      <c r="AQ77" s="4">
        <v>1.6089388549190599E-2</v>
      </c>
      <c r="AR77" s="4">
        <v>1.4625014541730701E-2</v>
      </c>
      <c r="AS77" s="4">
        <v>0.49129466891736101</v>
      </c>
      <c r="AT77" s="4">
        <v>3.4661680903771003E-2</v>
      </c>
      <c r="AU77" s="4">
        <v>1.1846690357908E-2</v>
      </c>
      <c r="AV77" s="4">
        <v>0.169997585700049</v>
      </c>
    </row>
    <row r="78" spans="1:48">
      <c r="A78" s="4" t="s">
        <v>52</v>
      </c>
      <c r="B78" s="4" t="s">
        <v>6</v>
      </c>
      <c r="C78" s="4" t="s">
        <v>191</v>
      </c>
      <c r="D78" s="4" t="s">
        <v>54</v>
      </c>
      <c r="E78" s="4" t="s">
        <v>54</v>
      </c>
      <c r="F78" s="4" t="s">
        <v>54</v>
      </c>
      <c r="G78" s="4">
        <v>2010</v>
      </c>
      <c r="H78" s="4" t="s">
        <v>54</v>
      </c>
      <c r="I78" s="4" t="s">
        <v>54</v>
      </c>
      <c r="J78" s="4" t="s">
        <v>54</v>
      </c>
      <c r="K78" s="4" t="s">
        <v>54</v>
      </c>
      <c r="L78" s="4">
        <v>5.5680209815822104E-3</v>
      </c>
      <c r="M78" s="4">
        <v>2.7985709832629099E-2</v>
      </c>
      <c r="N78" s="4">
        <v>0</v>
      </c>
      <c r="O78" s="4">
        <v>5.3305281071252197E-4</v>
      </c>
      <c r="P78" s="4">
        <v>2.5203395817076498E-3</v>
      </c>
      <c r="Q78" s="4">
        <v>0.100628224632739</v>
      </c>
      <c r="R78" s="4">
        <v>1.66083033502005E-3</v>
      </c>
      <c r="S78" s="4">
        <v>1.41032119053041E-2</v>
      </c>
      <c r="T78" s="4">
        <v>0</v>
      </c>
      <c r="U78" s="4">
        <v>6.5154323969421101E-3</v>
      </c>
      <c r="V78" s="4">
        <v>3.58851976848471E-3</v>
      </c>
      <c r="W78" s="4">
        <v>0</v>
      </c>
      <c r="X78" s="4">
        <v>3.1138090169245201E-2</v>
      </c>
      <c r="Y78" s="4">
        <v>1.5839422319111601E-2</v>
      </c>
      <c r="Z78" s="4">
        <v>0.22659949235655599</v>
      </c>
      <c r="AA78" s="4">
        <v>1.2374454801208599E-3</v>
      </c>
      <c r="AB78" s="4">
        <v>4.3135365127999897E-2</v>
      </c>
      <c r="AC78" s="4">
        <v>3.5611715163394102E-3</v>
      </c>
      <c r="AD78" s="4">
        <v>0</v>
      </c>
      <c r="AE78" s="4">
        <v>0</v>
      </c>
      <c r="AF78" s="4">
        <v>2.6728169641735398E-3</v>
      </c>
      <c r="AG78" s="4">
        <v>1.01659064932443E-2</v>
      </c>
      <c r="AH78" s="4">
        <v>0</v>
      </c>
      <c r="AI78" s="4">
        <v>3.4779105457360099E-2</v>
      </c>
      <c r="AJ78" s="4">
        <v>0</v>
      </c>
      <c r="AK78" s="4">
        <v>5.6421802378847103E-3</v>
      </c>
      <c r="AL78" s="4">
        <v>0</v>
      </c>
      <c r="AM78" s="4">
        <v>4.1483010785676603E-3</v>
      </c>
      <c r="AN78" s="4">
        <v>5.5949259451859596E-3</v>
      </c>
      <c r="AO78" s="4">
        <v>6.3102191881498196E-2</v>
      </c>
      <c r="AP78" s="4">
        <v>0</v>
      </c>
      <c r="AQ78" s="4">
        <v>0</v>
      </c>
      <c r="AR78" s="4">
        <v>8.2878325510703302E-3</v>
      </c>
      <c r="AS78" s="4">
        <v>7.5617212672542296E-3</v>
      </c>
      <c r="AT78" s="4">
        <v>0</v>
      </c>
      <c r="AU78" s="4">
        <v>5.5550532973173599E-3</v>
      </c>
      <c r="AV78" s="4">
        <v>1.26256669960842E-2</v>
      </c>
    </row>
    <row r="79" spans="1:48">
      <c r="A79" s="4" t="s">
        <v>52</v>
      </c>
      <c r="B79" s="4" t="s">
        <v>6</v>
      </c>
      <c r="C79" s="4" t="s">
        <v>192</v>
      </c>
      <c r="D79" s="4" t="s">
        <v>54</v>
      </c>
      <c r="E79" s="4" t="s">
        <v>54</v>
      </c>
      <c r="F79" s="4" t="s">
        <v>54</v>
      </c>
      <c r="G79" s="4">
        <v>2010</v>
      </c>
      <c r="H79" s="4" t="s">
        <v>54</v>
      </c>
      <c r="I79" s="4" t="s">
        <v>54</v>
      </c>
      <c r="J79" s="4" t="s">
        <v>54</v>
      </c>
      <c r="K79" s="4" t="s">
        <v>54</v>
      </c>
      <c r="L79" s="4">
        <v>6.0615304301480798E-4</v>
      </c>
      <c r="M79" s="4">
        <v>2.1473807335626099E-3</v>
      </c>
      <c r="N79" s="4">
        <v>4.5742423831916103E-2</v>
      </c>
      <c r="O79" s="4">
        <v>0</v>
      </c>
      <c r="P79" s="4">
        <v>1.66320345319801E-3</v>
      </c>
      <c r="Q79" s="4">
        <v>0</v>
      </c>
      <c r="R79" s="4">
        <v>0</v>
      </c>
      <c r="S79" s="4">
        <v>1.30396582208183E-2</v>
      </c>
      <c r="T79" s="4">
        <v>9.2575023198182504E-2</v>
      </c>
      <c r="U79" s="4">
        <v>0</v>
      </c>
      <c r="V79" s="4">
        <v>6.3985970398085202E-4</v>
      </c>
      <c r="W79" s="4">
        <v>0</v>
      </c>
      <c r="X79" s="4">
        <v>1.5850802615292699E-2</v>
      </c>
      <c r="Y79" s="4">
        <v>7.6266630562225098E-4</v>
      </c>
      <c r="Z79" s="4">
        <v>0</v>
      </c>
      <c r="AA79" s="4">
        <v>7.2490551643959202E-4</v>
      </c>
      <c r="AB79" s="4">
        <v>1.2681510419324401E-3</v>
      </c>
      <c r="AC79" s="4">
        <v>0</v>
      </c>
      <c r="AD79" s="4">
        <v>0</v>
      </c>
      <c r="AE79" s="4">
        <v>0</v>
      </c>
      <c r="AF79" s="4">
        <v>3.0910679205127202E-3</v>
      </c>
      <c r="AG79" s="4">
        <v>2.2707721027360302E-2</v>
      </c>
      <c r="AH79" s="4">
        <v>0</v>
      </c>
      <c r="AI79" s="4">
        <v>1.17877641487668E-2</v>
      </c>
      <c r="AJ79" s="4">
        <v>0</v>
      </c>
      <c r="AK79" s="4">
        <v>9.0577908080460997E-4</v>
      </c>
      <c r="AL79" s="4">
        <v>0</v>
      </c>
      <c r="AM79" s="4">
        <v>8.3319974300068102E-4</v>
      </c>
      <c r="AN79" s="4">
        <v>0</v>
      </c>
      <c r="AO79" s="4">
        <v>0.39611536817521398</v>
      </c>
      <c r="AP79" s="4">
        <v>0</v>
      </c>
      <c r="AQ79" s="4">
        <v>2.5424060283296598E-4</v>
      </c>
      <c r="AR79" s="4">
        <v>0.12847298781559599</v>
      </c>
      <c r="AS79" s="4">
        <v>0</v>
      </c>
      <c r="AT79" s="4">
        <v>0</v>
      </c>
      <c r="AU79" s="4">
        <v>0.12387453023441999</v>
      </c>
      <c r="AV79" s="4">
        <v>8.36750223286639E-3</v>
      </c>
    </row>
    <row r="80" spans="1:48">
      <c r="A80" s="4" t="s">
        <v>52</v>
      </c>
      <c r="B80" s="4" t="s">
        <v>6</v>
      </c>
      <c r="C80" s="4" t="s">
        <v>193</v>
      </c>
      <c r="D80" s="4" t="s">
        <v>54</v>
      </c>
      <c r="E80" s="4" t="s">
        <v>54</v>
      </c>
      <c r="F80" s="4" t="s">
        <v>54</v>
      </c>
      <c r="G80" s="4">
        <v>2010</v>
      </c>
      <c r="H80" s="4" t="s">
        <v>54</v>
      </c>
      <c r="I80" s="4" t="s">
        <v>54</v>
      </c>
      <c r="J80" s="4" t="s">
        <v>54</v>
      </c>
      <c r="K80" s="4" t="s">
        <v>54</v>
      </c>
      <c r="L80" s="4">
        <v>2.7046139048143202E-2</v>
      </c>
      <c r="M80" s="4">
        <v>0.24318343739426401</v>
      </c>
      <c r="N80" s="4">
        <v>5.7519627865157E-3</v>
      </c>
      <c r="O80" s="4">
        <v>0.87414541903036402</v>
      </c>
      <c r="P80" s="4">
        <v>0.114694188757285</v>
      </c>
      <c r="Q80" s="4">
        <v>0.457648936901213</v>
      </c>
      <c r="R80" s="4">
        <v>6.6411011691985294E-2</v>
      </c>
      <c r="S80" s="4">
        <v>0.38064857928023599</v>
      </c>
      <c r="T80" s="4">
        <v>2.3099838535240602</v>
      </c>
      <c r="U80" s="4">
        <v>0.15278880980248499</v>
      </c>
      <c r="V80" s="4">
        <v>4.42261850221876E-2</v>
      </c>
      <c r="W80" s="4">
        <v>0.47226447245467501</v>
      </c>
      <c r="X80" s="4">
        <v>2.0797768178498099</v>
      </c>
      <c r="Y80" s="4">
        <v>0.55032467747762304</v>
      </c>
      <c r="Z80" s="4">
        <v>6.2404777320874603</v>
      </c>
      <c r="AA80" s="4">
        <v>8.2482418652106398E-2</v>
      </c>
      <c r="AB80" s="4">
        <v>0.24456375147884099</v>
      </c>
      <c r="AC80" s="4">
        <v>0.22588719095527299</v>
      </c>
      <c r="AD80" s="4">
        <v>5.4584506282037799E-3</v>
      </c>
      <c r="AE80" s="4">
        <v>2.2930501911176</v>
      </c>
      <c r="AF80" s="4">
        <v>1.0946708423611E-2</v>
      </c>
      <c r="AG80" s="4">
        <v>4.34439456672591E-2</v>
      </c>
      <c r="AH80" s="4">
        <v>9.5378482878528903E-2</v>
      </c>
      <c r="AI80" s="4">
        <v>5.9983798940041702E-2</v>
      </c>
      <c r="AJ80" s="4">
        <v>4.4442987631635399E-4</v>
      </c>
      <c r="AK80" s="4">
        <v>3.0285017623805699E-2</v>
      </c>
      <c r="AL80" s="4">
        <v>5.9066932282776999E-3</v>
      </c>
      <c r="AM80" s="4">
        <v>1.6029861720254099</v>
      </c>
      <c r="AN80" s="4">
        <v>0.58511196060529802</v>
      </c>
      <c r="AO80" s="4">
        <v>1.27115253539351</v>
      </c>
      <c r="AP80" s="4">
        <v>0.35657725475575203</v>
      </c>
      <c r="AQ80" s="4">
        <v>0.1201443177925</v>
      </c>
      <c r="AR80" s="4">
        <v>6.9768437436303801E-2</v>
      </c>
      <c r="AS80" s="4">
        <v>0.91010738129633595</v>
      </c>
      <c r="AT80" s="4">
        <v>6.2786135251019198E-2</v>
      </c>
      <c r="AU80" s="4">
        <v>0.286624466342004</v>
      </c>
      <c r="AV80" s="4">
        <v>2.6184808740780698</v>
      </c>
    </row>
    <row r="81" spans="1:48">
      <c r="A81" s="4" t="s">
        <v>52</v>
      </c>
      <c r="B81" s="4" t="s">
        <v>6</v>
      </c>
      <c r="C81" s="4" t="s">
        <v>194</v>
      </c>
      <c r="D81" s="4" t="s">
        <v>54</v>
      </c>
      <c r="E81" s="4" t="s">
        <v>54</v>
      </c>
      <c r="F81" s="4" t="s">
        <v>54</v>
      </c>
      <c r="G81" s="4">
        <v>2010</v>
      </c>
      <c r="H81" s="4" t="s">
        <v>54</v>
      </c>
      <c r="I81" s="4" t="s">
        <v>54</v>
      </c>
      <c r="J81" s="4" t="s">
        <v>54</v>
      </c>
      <c r="K81" s="4" t="s">
        <v>54</v>
      </c>
      <c r="L81" s="4">
        <v>0</v>
      </c>
      <c r="M81" s="4">
        <v>0.36872062197906502</v>
      </c>
      <c r="N81" s="4">
        <v>0</v>
      </c>
      <c r="O81" s="4">
        <v>1.67208431026916</v>
      </c>
      <c r="P81" s="4">
        <v>2.80213784274491E-2</v>
      </c>
      <c r="Q81" s="4">
        <v>0.38614864502629698</v>
      </c>
      <c r="R81" s="4">
        <v>9.0271102783512906E-5</v>
      </c>
      <c r="S81" s="4">
        <v>0.80518117523842503</v>
      </c>
      <c r="T81" s="4">
        <v>5.5725314398805104</v>
      </c>
      <c r="U81" s="4">
        <v>8.1546035567474098E-2</v>
      </c>
      <c r="V81" s="4">
        <v>9.0423274725892708E-3</v>
      </c>
      <c r="W81" s="4">
        <v>5.7473840901010098E-2</v>
      </c>
      <c r="X81" s="4">
        <v>0.61940557927766504</v>
      </c>
      <c r="Y81" s="4">
        <v>8.2882486211312105E-3</v>
      </c>
      <c r="Z81" s="4">
        <v>4.6181410518526098</v>
      </c>
      <c r="AA81" s="4">
        <v>9.12918377599128E-2</v>
      </c>
      <c r="AB81" s="4">
        <v>1.0028660488935801</v>
      </c>
      <c r="AC81" s="4">
        <v>0.237599759183236</v>
      </c>
      <c r="AD81" s="4">
        <v>0</v>
      </c>
      <c r="AE81" s="4">
        <v>6.1736083538139104</v>
      </c>
      <c r="AF81" s="4">
        <v>0</v>
      </c>
      <c r="AG81" s="4">
        <v>1.53576409474399E-2</v>
      </c>
      <c r="AH81" s="4">
        <v>0.101396482776948</v>
      </c>
      <c r="AI81" s="4">
        <v>7.1869548276821904E-2</v>
      </c>
      <c r="AJ81" s="4">
        <v>0</v>
      </c>
      <c r="AK81" s="4">
        <v>9.1144566510345895E-4</v>
      </c>
      <c r="AL81" s="4">
        <v>0</v>
      </c>
      <c r="AM81" s="4">
        <v>4.6821838284845603</v>
      </c>
      <c r="AN81" s="4">
        <v>6.1710838347970804E-3</v>
      </c>
      <c r="AO81" s="4">
        <v>0.92640562333506604</v>
      </c>
      <c r="AP81" s="4">
        <v>0.140943178708825</v>
      </c>
      <c r="AQ81" s="4">
        <v>0.39823006926848598</v>
      </c>
      <c r="AR81" s="4">
        <v>4.3584451871519603E-2</v>
      </c>
      <c r="AS81" s="4">
        <v>7.7245707110622803E-3</v>
      </c>
      <c r="AT81" s="4">
        <v>1.6670190832180201E-2</v>
      </c>
      <c r="AU81" s="4">
        <v>0.52333872331922504</v>
      </c>
      <c r="AV81" s="4">
        <v>2.1725107593414501</v>
      </c>
    </row>
    <row r="82" spans="1:48">
      <c r="A82" s="4" t="s">
        <v>52</v>
      </c>
      <c r="B82" s="4" t="s">
        <v>6</v>
      </c>
      <c r="C82" s="4" t="s">
        <v>195</v>
      </c>
      <c r="D82" s="4" t="s">
        <v>54</v>
      </c>
      <c r="E82" s="4" t="s">
        <v>54</v>
      </c>
      <c r="F82" s="4" t="s">
        <v>54</v>
      </c>
      <c r="G82" s="4">
        <v>2010</v>
      </c>
      <c r="H82" s="4" t="s">
        <v>54</v>
      </c>
      <c r="I82" s="4" t="s">
        <v>54</v>
      </c>
      <c r="J82" s="4" t="s">
        <v>54</v>
      </c>
      <c r="K82" s="4" t="s">
        <v>54</v>
      </c>
      <c r="L82" s="4">
        <v>0</v>
      </c>
      <c r="M82" s="4">
        <v>7.0850616849087696E-3</v>
      </c>
      <c r="N82" s="4">
        <v>0</v>
      </c>
      <c r="O82" s="4">
        <v>0</v>
      </c>
      <c r="P82" s="4">
        <v>2.4338820987134399E-2</v>
      </c>
      <c r="Q82" s="4">
        <v>2.1811141857463901E-2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2.52319638306412E-3</v>
      </c>
      <c r="Y82" s="4">
        <v>0</v>
      </c>
      <c r="Z82" s="4">
        <v>3.0320941091389001E-2</v>
      </c>
      <c r="AA82" s="4">
        <v>8.0340682954968198E-3</v>
      </c>
      <c r="AB82" s="4">
        <v>7.02780072511799E-2</v>
      </c>
      <c r="AC82" s="4">
        <v>0</v>
      </c>
      <c r="AD82" s="4">
        <v>7.0306135713230106E-2</v>
      </c>
      <c r="AE82" s="4">
        <v>9.1416455140596597E-2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1.6408325288030201E-3</v>
      </c>
      <c r="AL82" s="4">
        <v>0</v>
      </c>
      <c r="AM82" s="4">
        <v>0</v>
      </c>
      <c r="AN82" s="4">
        <v>0</v>
      </c>
      <c r="AO82" s="4">
        <v>2.6157507435496902E-3</v>
      </c>
      <c r="AP82" s="4">
        <v>1.0632854526326899E-2</v>
      </c>
      <c r="AQ82" s="4">
        <v>3.7658055118602101E-3</v>
      </c>
      <c r="AR82" s="4">
        <v>3.1784503871610001E-3</v>
      </c>
      <c r="AS82" s="4">
        <v>0</v>
      </c>
      <c r="AT82" s="4">
        <v>1.2771119563958801E-2</v>
      </c>
      <c r="AU82" s="4">
        <v>1.03476530492583E-3</v>
      </c>
      <c r="AV82" s="4">
        <v>5.8920660793352199E-4</v>
      </c>
    </row>
    <row r="83" spans="1:48">
      <c r="A83" s="4" t="s">
        <v>52</v>
      </c>
      <c r="B83" s="4" t="s">
        <v>6</v>
      </c>
      <c r="C83" s="4" t="s">
        <v>196</v>
      </c>
      <c r="D83" s="4" t="s">
        <v>54</v>
      </c>
      <c r="E83" s="4" t="s">
        <v>54</v>
      </c>
      <c r="F83" s="4" t="s">
        <v>54</v>
      </c>
      <c r="G83" s="4">
        <v>2010</v>
      </c>
      <c r="H83" s="4" t="s">
        <v>54</v>
      </c>
      <c r="I83" s="4" t="s">
        <v>54</v>
      </c>
      <c r="J83" s="4" t="s">
        <v>54</v>
      </c>
      <c r="K83" s="4" t="s">
        <v>54</v>
      </c>
      <c r="L83" s="4">
        <v>0</v>
      </c>
      <c r="M83" s="4">
        <v>0.64296319996212603</v>
      </c>
      <c r="N83" s="4">
        <v>7.7676734656437804E-2</v>
      </c>
      <c r="O83" s="4">
        <v>0.11585165905124301</v>
      </c>
      <c r="P83" s="4">
        <v>8.0482371571809805E-2</v>
      </c>
      <c r="Q83" s="4">
        <v>9.7605580721070007E-2</v>
      </c>
      <c r="R83" s="4">
        <v>0</v>
      </c>
      <c r="S83" s="4">
        <v>0.351102774781482</v>
      </c>
      <c r="T83" s="4">
        <v>3.16347673598754</v>
      </c>
      <c r="U83" s="4">
        <v>0.439370006104915</v>
      </c>
      <c r="V83" s="4">
        <v>6.5273554006032505E-2</v>
      </c>
      <c r="W83" s="4">
        <v>0</v>
      </c>
      <c r="X83" s="4">
        <v>0</v>
      </c>
      <c r="Y83" s="4">
        <v>0.53802066737481602</v>
      </c>
      <c r="Z83" s="4">
        <v>1.18877797884216</v>
      </c>
      <c r="AA83" s="4">
        <v>5.0233668076126503E-2</v>
      </c>
      <c r="AB83" s="4">
        <v>0.18562884126215401</v>
      </c>
      <c r="AC83" s="4">
        <v>0</v>
      </c>
      <c r="AD83" s="4">
        <v>2.5393042904790199E-2</v>
      </c>
      <c r="AE83" s="4">
        <v>8.9018397934123403E-2</v>
      </c>
      <c r="AF83" s="4">
        <v>2.5226307434856599E-3</v>
      </c>
      <c r="AG83" s="4">
        <v>0.152256711665367</v>
      </c>
      <c r="AH83" s="4">
        <v>2.2634459681386599E-2</v>
      </c>
      <c r="AI83" s="4">
        <v>0.15870427422073799</v>
      </c>
      <c r="AJ83" s="4">
        <v>0</v>
      </c>
      <c r="AK83" s="4">
        <v>1.6275477689512201E-2</v>
      </c>
      <c r="AL83" s="4">
        <v>0</v>
      </c>
      <c r="AM83" s="4">
        <v>0.57745906852812701</v>
      </c>
      <c r="AN83" s="4">
        <v>0.113422359091959</v>
      </c>
      <c r="AO83" s="4">
        <v>0.736522299175006</v>
      </c>
      <c r="AP83" s="4">
        <v>1.1598306217709801E-2</v>
      </c>
      <c r="AQ83" s="4">
        <v>0.15848429805882899</v>
      </c>
      <c r="AR83" s="4">
        <v>0.120921967324027</v>
      </c>
      <c r="AS83" s="4">
        <v>0.68022236709193595</v>
      </c>
      <c r="AT83" s="4">
        <v>4.5215232649916302E-2</v>
      </c>
      <c r="AU83" s="4">
        <v>0.212840702465493</v>
      </c>
      <c r="AV83" s="4">
        <v>0.27652506489522999</v>
      </c>
    </row>
    <row r="84" spans="1:48">
      <c r="A84" s="4" t="s">
        <v>52</v>
      </c>
      <c r="B84" s="4" t="s">
        <v>6</v>
      </c>
      <c r="C84" s="4" t="s">
        <v>197</v>
      </c>
      <c r="D84" s="4" t="s">
        <v>54</v>
      </c>
      <c r="E84" s="4" t="s">
        <v>54</v>
      </c>
      <c r="F84" s="4" t="s">
        <v>54</v>
      </c>
      <c r="G84" s="4">
        <v>2010</v>
      </c>
      <c r="H84" s="4" t="s">
        <v>54</v>
      </c>
      <c r="I84" s="4" t="s">
        <v>54</v>
      </c>
      <c r="J84" s="4" t="s">
        <v>54</v>
      </c>
      <c r="K84" s="4" t="s">
        <v>54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7.6742202166254395E-2</v>
      </c>
      <c r="AF84" s="4">
        <v>0</v>
      </c>
      <c r="AG84" s="4">
        <v>0</v>
      </c>
      <c r="AH84" s="4">
        <v>6.6560900409815904E-4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5.5867924242694001E-3</v>
      </c>
      <c r="AU84" s="4">
        <v>0</v>
      </c>
      <c r="AV84" s="4">
        <v>0</v>
      </c>
    </row>
    <row r="85" spans="1:48">
      <c r="A85" s="4" t="s">
        <v>52</v>
      </c>
      <c r="B85" s="4" t="s">
        <v>6</v>
      </c>
      <c r="C85" s="4" t="s">
        <v>198</v>
      </c>
      <c r="D85" s="4" t="s">
        <v>54</v>
      </c>
      <c r="E85" s="4" t="s">
        <v>54</v>
      </c>
      <c r="F85" s="4" t="s">
        <v>54</v>
      </c>
      <c r="G85" s="4">
        <v>2010</v>
      </c>
      <c r="H85" s="4" t="s">
        <v>54</v>
      </c>
      <c r="I85" s="4" t="s">
        <v>54</v>
      </c>
      <c r="J85" s="4" t="s">
        <v>54</v>
      </c>
      <c r="K85" s="4" t="s">
        <v>54</v>
      </c>
      <c r="L85" s="4">
        <v>4.3847432209585899E-3</v>
      </c>
      <c r="M85" s="4">
        <v>0.13797093898027701</v>
      </c>
      <c r="N85" s="4">
        <v>2.9626233332865098E-2</v>
      </c>
      <c r="O85" s="4">
        <v>0.67515887306913103</v>
      </c>
      <c r="P85" s="4">
        <v>1.7518322482874899E-2</v>
      </c>
      <c r="Q85" s="4">
        <v>0.69519062314019098</v>
      </c>
      <c r="R85" s="4">
        <v>1.4320655489178101E-2</v>
      </c>
      <c r="S85" s="4">
        <v>1.15627489963745E-2</v>
      </c>
      <c r="T85" s="4">
        <v>4.5898233290290902</v>
      </c>
      <c r="U85" s="4">
        <v>1.8499831454553198E-2</v>
      </c>
      <c r="V85" s="4">
        <v>8.4731629874180408E-3</v>
      </c>
      <c r="W85" s="4">
        <v>0.100282899975368</v>
      </c>
      <c r="X85" s="4">
        <v>0.70070168051072801</v>
      </c>
      <c r="Y85" s="4">
        <v>9.215552352254E-2</v>
      </c>
      <c r="Z85" s="4">
        <v>1.9414605149047</v>
      </c>
      <c r="AA85" s="4">
        <v>5.7174140914846398E-2</v>
      </c>
      <c r="AB85" s="4">
        <v>0</v>
      </c>
      <c r="AC85" s="4">
        <v>0.21655998968847601</v>
      </c>
      <c r="AD85" s="4">
        <v>0</v>
      </c>
      <c r="AE85" s="4">
        <v>0.16925700689555001</v>
      </c>
      <c r="AF85" s="4">
        <v>1.86367936450571E-2</v>
      </c>
      <c r="AG85" s="4">
        <v>1.44283243189708E-3</v>
      </c>
      <c r="AH85" s="4">
        <v>2.7513373885032399E-2</v>
      </c>
      <c r="AI85" s="4">
        <v>2.10884328738738E-2</v>
      </c>
      <c r="AJ85" s="4">
        <v>0</v>
      </c>
      <c r="AK85" s="4">
        <v>3.7962236619844499E-2</v>
      </c>
      <c r="AL85" s="4">
        <v>0</v>
      </c>
      <c r="AM85" s="4">
        <v>0.203121717679555</v>
      </c>
      <c r="AN85" s="4">
        <v>6.0355540870763003E-2</v>
      </c>
      <c r="AO85" s="4">
        <v>0.33691330041865097</v>
      </c>
      <c r="AP85" s="4">
        <v>0.116493980902796</v>
      </c>
      <c r="AQ85" s="4">
        <v>2.72245459699786E-2</v>
      </c>
      <c r="AR85" s="4">
        <v>5.4971859726600902E-2</v>
      </c>
      <c r="AS85" s="4">
        <v>0.15937601394377901</v>
      </c>
      <c r="AT85" s="4">
        <v>0.12989147576158</v>
      </c>
      <c r="AU85" s="4">
        <v>2.0402370421886602E-2</v>
      </c>
      <c r="AV85" s="4">
        <v>0.38727868085535999</v>
      </c>
    </row>
    <row r="86" spans="1:48">
      <c r="A86" s="4" t="s">
        <v>52</v>
      </c>
      <c r="B86" s="4" t="s">
        <v>6</v>
      </c>
      <c r="C86" s="4" t="s">
        <v>199</v>
      </c>
      <c r="D86" s="4" t="s">
        <v>54</v>
      </c>
      <c r="E86" s="4" t="s">
        <v>54</v>
      </c>
      <c r="F86" s="4" t="s">
        <v>54</v>
      </c>
      <c r="G86" s="4">
        <v>2010</v>
      </c>
      <c r="H86" s="4" t="s">
        <v>54</v>
      </c>
      <c r="I86" s="4" t="s">
        <v>54</v>
      </c>
      <c r="J86" s="4" t="s">
        <v>54</v>
      </c>
      <c r="K86" s="4" t="s">
        <v>54</v>
      </c>
      <c r="L86" s="4">
        <v>1.1414210344226801E-3</v>
      </c>
      <c r="M86" s="4">
        <v>5.2476435434796603E-3</v>
      </c>
      <c r="N86" s="4">
        <v>0</v>
      </c>
      <c r="O86" s="4">
        <v>1.09169927919108E-4</v>
      </c>
      <c r="P86" s="4">
        <v>4.81953273612076E-4</v>
      </c>
      <c r="Q86" s="4">
        <v>2.1787273095962002E-2</v>
      </c>
      <c r="R86" s="4">
        <v>3.67396754133768E-4</v>
      </c>
      <c r="S86" s="4">
        <v>2.5710891704929699E-3</v>
      </c>
      <c r="T86" s="4">
        <v>0</v>
      </c>
      <c r="U86" s="4">
        <v>6.5011166293090696E-3</v>
      </c>
      <c r="V86" s="4">
        <v>3.3624134256367102E-3</v>
      </c>
      <c r="W86" s="4">
        <v>0</v>
      </c>
      <c r="X86" s="4">
        <v>6.3708476334805404E-3</v>
      </c>
      <c r="Y86" s="4">
        <v>1.6645298046650801E-2</v>
      </c>
      <c r="Z86" s="4">
        <v>5.0990610978641902E-2</v>
      </c>
      <c r="AA86" s="4">
        <v>2.2615661418268199E-4</v>
      </c>
      <c r="AB86" s="4">
        <v>7.57826196260508E-3</v>
      </c>
      <c r="AC86" s="4">
        <v>8.5783563705858399E-4</v>
      </c>
      <c r="AD86" s="4">
        <v>0</v>
      </c>
      <c r="AE86" s="4">
        <v>0</v>
      </c>
      <c r="AF86" s="4">
        <v>4.5986602602033098E-4</v>
      </c>
      <c r="AG86" s="4">
        <v>1.86775426308402E-3</v>
      </c>
      <c r="AH86" s="4">
        <v>0</v>
      </c>
      <c r="AI86" s="4">
        <v>7.1265359318922602E-3</v>
      </c>
      <c r="AJ86" s="4">
        <v>0</v>
      </c>
      <c r="AK86" s="4">
        <v>1.0380025333344199E-3</v>
      </c>
      <c r="AL86" s="4">
        <v>0</v>
      </c>
      <c r="AM86" s="4">
        <v>8.8859534669930701E-4</v>
      </c>
      <c r="AN86" s="4">
        <v>6.4458798408720498E-3</v>
      </c>
      <c r="AO86" s="4">
        <v>1.1513378028544701E-2</v>
      </c>
      <c r="AP86" s="4">
        <v>0</v>
      </c>
      <c r="AQ86" s="4">
        <v>0</v>
      </c>
      <c r="AR86" s="4">
        <v>1.44520492819767E-3</v>
      </c>
      <c r="AS86" s="4">
        <v>7.9287681974854699E-3</v>
      </c>
      <c r="AT86" s="4">
        <v>0</v>
      </c>
      <c r="AU86" s="4">
        <v>9.6938580502046404E-4</v>
      </c>
      <c r="AV86" s="4">
        <v>3.41279174688831E-3</v>
      </c>
    </row>
    <row r="87" spans="1:48">
      <c r="A87" s="4" t="s">
        <v>52</v>
      </c>
      <c r="B87" s="4" t="s">
        <v>6</v>
      </c>
      <c r="C87" s="4" t="s">
        <v>200</v>
      </c>
      <c r="D87" s="4" t="s">
        <v>54</v>
      </c>
      <c r="E87" s="4" t="s">
        <v>54</v>
      </c>
      <c r="F87" s="4" t="s">
        <v>54</v>
      </c>
      <c r="G87" s="4">
        <v>2010</v>
      </c>
      <c r="H87" s="4" t="s">
        <v>54</v>
      </c>
      <c r="I87" s="4" t="s">
        <v>54</v>
      </c>
      <c r="J87" s="4" t="s">
        <v>54</v>
      </c>
      <c r="K87" s="4" t="s">
        <v>54</v>
      </c>
      <c r="L87" s="4">
        <v>8.9466365460689503E-4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6.7947981649677094E-2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9.6266915984969097E-3</v>
      </c>
      <c r="AV87" s="4">
        <v>0</v>
      </c>
    </row>
    <row r="88" spans="1:48">
      <c r="A88" s="4" t="s">
        <v>52</v>
      </c>
      <c r="B88" s="4" t="s">
        <v>6</v>
      </c>
      <c r="C88" s="4" t="s">
        <v>201</v>
      </c>
      <c r="D88" s="4" t="s">
        <v>54</v>
      </c>
      <c r="E88" s="4" t="s">
        <v>54</v>
      </c>
      <c r="F88" s="4" t="s">
        <v>54</v>
      </c>
      <c r="G88" s="4">
        <v>2010</v>
      </c>
      <c r="H88" s="4" t="s">
        <v>54</v>
      </c>
      <c r="I88" s="4" t="s">
        <v>54</v>
      </c>
      <c r="J88" s="4" t="s">
        <v>54</v>
      </c>
      <c r="K88" s="4" t="s">
        <v>54</v>
      </c>
      <c r="L88" s="4">
        <v>1.09850348890148E-2</v>
      </c>
      <c r="M88" s="4">
        <v>2.6295392581359801E-2</v>
      </c>
      <c r="N88" s="4">
        <v>2.1242593439675401E-3</v>
      </c>
      <c r="O88" s="4">
        <v>6.3296636574111304E-2</v>
      </c>
      <c r="P88" s="4">
        <v>5.78993591739701E-2</v>
      </c>
      <c r="Q88" s="4">
        <v>2.8986711637631699E-2</v>
      </c>
      <c r="R88" s="4">
        <v>9.7502485490273908E-3</v>
      </c>
      <c r="S88" s="4">
        <v>5.4616569068179702E-2</v>
      </c>
      <c r="T88" s="4">
        <v>0.15402459920927</v>
      </c>
      <c r="U88" s="4">
        <v>0.15559344859281601</v>
      </c>
      <c r="V88" s="4">
        <v>3.5615227385354199E-2</v>
      </c>
      <c r="W88" s="4">
        <v>0.20544694972232799</v>
      </c>
      <c r="X88" s="4">
        <v>0.70124210130048104</v>
      </c>
      <c r="Y88" s="4">
        <v>0.22090611345720701</v>
      </c>
      <c r="Z88" s="4">
        <v>0.83452505351209505</v>
      </c>
      <c r="AA88" s="4">
        <v>5.3426139346813201E-2</v>
      </c>
      <c r="AB88" s="4">
        <v>4.2912117689116597E-2</v>
      </c>
      <c r="AC88" s="4">
        <v>3.8298932057769401E-2</v>
      </c>
      <c r="AD88" s="4">
        <v>4.9216722868939697E-3</v>
      </c>
      <c r="AE88" s="4">
        <v>0.59836925960174503</v>
      </c>
      <c r="AF88" s="4">
        <v>3.9344392238057496E-3</v>
      </c>
      <c r="AG88" s="4">
        <v>1.16438292071274E-2</v>
      </c>
      <c r="AH88" s="4">
        <v>1.3161639670494099E-3</v>
      </c>
      <c r="AI88" s="4">
        <v>1.10379579614649E-2</v>
      </c>
      <c r="AJ88" s="4">
        <v>2.43916189665228E-4</v>
      </c>
      <c r="AK88" s="4">
        <v>1.1639021555731099E-2</v>
      </c>
      <c r="AL88" s="4">
        <v>9.7385655887382901E-3</v>
      </c>
      <c r="AM88" s="4">
        <v>0.12731603055627899</v>
      </c>
      <c r="AN88" s="4">
        <v>0.68798961586233898</v>
      </c>
      <c r="AO88" s="4">
        <v>0.29805200529350401</v>
      </c>
      <c r="AP88" s="4">
        <v>0.11732698494631399</v>
      </c>
      <c r="AQ88" s="4">
        <v>3.56266667026085E-2</v>
      </c>
      <c r="AR88" s="4">
        <v>2.5414680021430502E-2</v>
      </c>
      <c r="AS88" s="4">
        <v>0.210948500386551</v>
      </c>
      <c r="AT88" s="4">
        <v>1.8558496584972502E-2</v>
      </c>
      <c r="AU88" s="4">
        <v>2.3115741445852898E-2</v>
      </c>
      <c r="AV88" s="4">
        <v>0.84539068378872995</v>
      </c>
    </row>
    <row r="89" spans="1:48">
      <c r="A89" s="4" t="s">
        <v>52</v>
      </c>
      <c r="B89" s="4" t="s">
        <v>6</v>
      </c>
      <c r="C89" s="4" t="s">
        <v>202</v>
      </c>
      <c r="D89" s="4" t="s">
        <v>54</v>
      </c>
      <c r="E89" s="4" t="s">
        <v>54</v>
      </c>
      <c r="F89" s="4" t="s">
        <v>54</v>
      </c>
      <c r="G89" s="4">
        <v>2010</v>
      </c>
      <c r="H89" s="4" t="s">
        <v>54</v>
      </c>
      <c r="I89" s="4" t="s">
        <v>54</v>
      </c>
      <c r="J89" s="4" t="s">
        <v>54</v>
      </c>
      <c r="K89" s="4" t="s">
        <v>54</v>
      </c>
      <c r="L89" s="4">
        <v>0</v>
      </c>
      <c r="M89" s="4">
        <v>3.4641661509506802E-2</v>
      </c>
      <c r="N89" s="4">
        <v>0</v>
      </c>
      <c r="O89" s="4">
        <v>9.5691222741049298E-2</v>
      </c>
      <c r="P89" s="4">
        <v>1.21374809063363E-2</v>
      </c>
      <c r="Q89" s="4">
        <v>3.4835295819193701E-2</v>
      </c>
      <c r="R89" s="4">
        <v>0</v>
      </c>
      <c r="S89" s="4">
        <v>9.6446007838260295E-2</v>
      </c>
      <c r="T89" s="4">
        <v>0.52921502513085295</v>
      </c>
      <c r="U89" s="4">
        <v>0.105644755795563</v>
      </c>
      <c r="V89" s="4">
        <v>7.3670445772520497E-3</v>
      </c>
      <c r="W89" s="4">
        <v>2.7750455658686401E-2</v>
      </c>
      <c r="X89" s="4">
        <v>0.19648684223024701</v>
      </c>
      <c r="Y89" s="4">
        <v>5.79315331744059E-3</v>
      </c>
      <c r="Z89" s="4">
        <v>0.69023901271166099</v>
      </c>
      <c r="AA89" s="4">
        <v>3.4887907179931697E-2</v>
      </c>
      <c r="AB89" s="4">
        <v>0.12280572214157701</v>
      </c>
      <c r="AC89" s="4">
        <v>3.9898629951208402E-2</v>
      </c>
      <c r="AD89" s="4">
        <v>0</v>
      </c>
      <c r="AE89" s="4">
        <v>1.11299034100081</v>
      </c>
      <c r="AF89" s="4">
        <v>0</v>
      </c>
      <c r="AG89" s="4">
        <v>9.6441943938615996E-3</v>
      </c>
      <c r="AH89" s="4">
        <v>1.82841851721638E-3</v>
      </c>
      <c r="AI89" s="4">
        <v>1.30689024860931E-2</v>
      </c>
      <c r="AJ89" s="4">
        <v>0</v>
      </c>
      <c r="AK89" s="4">
        <v>3.5742423301372199E-4</v>
      </c>
      <c r="AL89" s="4">
        <v>0</v>
      </c>
      <c r="AM89" s="4">
        <v>0.33742077483585498</v>
      </c>
      <c r="AN89" s="4">
        <v>9.2310198795842995E-3</v>
      </c>
      <c r="AO89" s="4">
        <v>0.301307329043078</v>
      </c>
      <c r="AP89" s="4">
        <v>4.0890931840531802E-2</v>
      </c>
      <c r="AQ89" s="4">
        <v>0.13515843558114499</v>
      </c>
      <c r="AR89" s="4">
        <v>1.6200253361346999E-2</v>
      </c>
      <c r="AS89" s="4">
        <v>2.9293034267161601E-3</v>
      </c>
      <c r="AT89" s="4">
        <v>3.8804933572626002E-3</v>
      </c>
      <c r="AU89" s="4">
        <v>3.8558840363223199E-2</v>
      </c>
      <c r="AV89" s="4">
        <v>0.97425838071317605</v>
      </c>
    </row>
    <row r="90" spans="1:48">
      <c r="A90" s="4" t="s">
        <v>52</v>
      </c>
      <c r="B90" s="4" t="s">
        <v>6</v>
      </c>
      <c r="C90" s="4" t="s">
        <v>203</v>
      </c>
      <c r="D90" s="4" t="s">
        <v>54</v>
      </c>
      <c r="E90" s="4" t="s">
        <v>54</v>
      </c>
      <c r="F90" s="4" t="s">
        <v>54</v>
      </c>
      <c r="G90" s="4">
        <v>2010</v>
      </c>
      <c r="H90" s="4" t="s">
        <v>54</v>
      </c>
      <c r="I90" s="4" t="s">
        <v>54</v>
      </c>
      <c r="J90" s="4" t="s">
        <v>54</v>
      </c>
      <c r="K90" s="4" t="s">
        <v>54</v>
      </c>
      <c r="L90" s="4">
        <v>0</v>
      </c>
      <c r="M90" s="4">
        <v>8.2501506948351996E-2</v>
      </c>
      <c r="N90" s="4">
        <v>1.0223541634094301E-2</v>
      </c>
      <c r="O90" s="4">
        <v>2.5349597444176201E-2</v>
      </c>
      <c r="P90" s="4">
        <v>1.6442958364344298E-2</v>
      </c>
      <c r="Q90" s="4">
        <v>1.7756144542678501E-2</v>
      </c>
      <c r="R90" s="4">
        <v>0</v>
      </c>
      <c r="S90" s="4">
        <v>6.8386322273382094E-2</v>
      </c>
      <c r="T90" s="4">
        <v>0.60583354687339996</v>
      </c>
      <c r="U90" s="4">
        <v>0.22489474199234599</v>
      </c>
      <c r="V90" s="4">
        <v>4.3492672108095501E-2</v>
      </c>
      <c r="W90" s="4">
        <v>0</v>
      </c>
      <c r="X90" s="4">
        <v>0</v>
      </c>
      <c r="Y90" s="4">
        <v>0.208145680334832</v>
      </c>
      <c r="Z90" s="4">
        <v>0.28580580914978099</v>
      </c>
      <c r="AA90" s="4">
        <v>9.8087204333407504E-3</v>
      </c>
      <c r="AB90" s="4">
        <v>3.4843315012547602E-2</v>
      </c>
      <c r="AC90" s="4">
        <v>0</v>
      </c>
      <c r="AD90" s="4">
        <v>1.15081943947148E-2</v>
      </c>
      <c r="AE90" s="4">
        <v>1.7676052530693001E-2</v>
      </c>
      <c r="AF90" s="4">
        <v>3.2312600753098801E-4</v>
      </c>
      <c r="AG90" s="4">
        <v>4.4779269373977498E-2</v>
      </c>
      <c r="AH90" s="4">
        <v>4.6923607041475298E-3</v>
      </c>
      <c r="AI90" s="4">
        <v>3.1169008022740901E-2</v>
      </c>
      <c r="AJ90" s="4">
        <v>0</v>
      </c>
      <c r="AK90" s="4">
        <v>2.2291604317011202E-3</v>
      </c>
      <c r="AL90" s="4">
        <v>0</v>
      </c>
      <c r="AM90" s="4">
        <v>0.13215748134713201</v>
      </c>
      <c r="AN90" s="4">
        <v>6.7033318569657802E-2</v>
      </c>
      <c r="AO90" s="4">
        <v>0.143576173089244</v>
      </c>
      <c r="AP90" s="4">
        <v>2.4995065626984901E-3</v>
      </c>
      <c r="AQ90" s="4">
        <v>5.68068708419995E-2</v>
      </c>
      <c r="AR90" s="4">
        <v>1.5698197682328201E-2</v>
      </c>
      <c r="AS90" s="4">
        <v>0.34838546450397301</v>
      </c>
      <c r="AT90" s="4">
        <v>8.7189323753636104E-3</v>
      </c>
      <c r="AU90" s="4">
        <v>3.9682438547643403E-2</v>
      </c>
      <c r="AV90" s="4">
        <v>7.9859347458696897E-2</v>
      </c>
    </row>
    <row r="91" spans="1:48">
      <c r="A91" s="4" t="s">
        <v>52</v>
      </c>
      <c r="B91" s="4" t="s">
        <v>6</v>
      </c>
      <c r="C91" s="4" t="s">
        <v>204</v>
      </c>
      <c r="D91" s="4" t="s">
        <v>54</v>
      </c>
      <c r="E91" s="4" t="s">
        <v>54</v>
      </c>
      <c r="F91" s="4" t="s">
        <v>54</v>
      </c>
      <c r="G91" s="4">
        <v>2010</v>
      </c>
      <c r="H91" s="4" t="s">
        <v>54</v>
      </c>
      <c r="I91" s="4" t="s">
        <v>54</v>
      </c>
      <c r="J91" s="4" t="s">
        <v>54</v>
      </c>
      <c r="K91" s="4" t="s">
        <v>54</v>
      </c>
      <c r="L91" s="4">
        <v>2.2351051942576701E-3</v>
      </c>
      <c r="M91" s="4">
        <v>3.3792867021725198E-3</v>
      </c>
      <c r="N91" s="4">
        <v>0</v>
      </c>
      <c r="O91" s="4">
        <v>4.03767705528753E-2</v>
      </c>
      <c r="P91" s="4">
        <v>1.19048296584224E-3</v>
      </c>
      <c r="Q91" s="4">
        <v>0</v>
      </c>
      <c r="R91" s="4">
        <v>0</v>
      </c>
      <c r="S91" s="4">
        <v>0</v>
      </c>
      <c r="T91" s="4">
        <v>6.0545938783718098E-2</v>
      </c>
      <c r="U91" s="4">
        <v>1.9880996175312502E-3</v>
      </c>
      <c r="V91" s="4">
        <v>2.6152552994991802E-4</v>
      </c>
      <c r="W91" s="4">
        <v>4.0639006117033898E-3</v>
      </c>
      <c r="X91" s="4">
        <v>8.0580269312567204E-2</v>
      </c>
      <c r="Y91" s="4">
        <v>0</v>
      </c>
      <c r="Z91" s="4">
        <v>0.13641079114118801</v>
      </c>
      <c r="AA91" s="4">
        <v>1.5926957348909099E-3</v>
      </c>
      <c r="AB91" s="4">
        <v>1.7079168860386601E-3</v>
      </c>
      <c r="AC91" s="4">
        <v>1.0323514088558499E-3</v>
      </c>
      <c r="AD91" s="4">
        <v>2.84007837770165E-4</v>
      </c>
      <c r="AE91" s="4">
        <v>0.233025585948749</v>
      </c>
      <c r="AF91" s="4">
        <v>1.21913824857784E-3</v>
      </c>
      <c r="AG91" s="4">
        <v>0</v>
      </c>
      <c r="AH91" s="4">
        <v>2.6276754696784102E-3</v>
      </c>
      <c r="AI91" s="4">
        <v>2.42444156677955E-4</v>
      </c>
      <c r="AJ91" s="4">
        <v>0</v>
      </c>
      <c r="AK91" s="4">
        <v>6.2062328638267598E-4</v>
      </c>
      <c r="AL91" s="4">
        <v>1.0072291061882499E-3</v>
      </c>
      <c r="AM91" s="4">
        <v>9.7761281865174302E-3</v>
      </c>
      <c r="AN91" s="4">
        <v>2.2782367855911098E-3</v>
      </c>
      <c r="AO91" s="4">
        <v>8.0557701708130897E-3</v>
      </c>
      <c r="AP91" s="4">
        <v>5.5854444545665001E-3</v>
      </c>
      <c r="AQ91" s="4">
        <v>1.75284399727901E-3</v>
      </c>
      <c r="AR91" s="4">
        <v>6.2724915776754401E-4</v>
      </c>
      <c r="AS91" s="4">
        <v>1.8691537068166301E-3</v>
      </c>
      <c r="AT91" s="4">
        <v>1.3053691195072501E-2</v>
      </c>
      <c r="AU91" s="4">
        <v>1.5794135765957501E-3</v>
      </c>
      <c r="AV91" s="4">
        <v>0</v>
      </c>
    </row>
    <row r="92" spans="1:48">
      <c r="A92" s="4" t="s">
        <v>52</v>
      </c>
      <c r="B92" s="4" t="s">
        <v>6</v>
      </c>
      <c r="C92" s="4" t="s">
        <v>205</v>
      </c>
      <c r="D92" s="4" t="s">
        <v>54</v>
      </c>
      <c r="E92" s="4" t="s">
        <v>54</v>
      </c>
      <c r="F92" s="4" t="s">
        <v>54</v>
      </c>
      <c r="G92" s="4">
        <v>2010</v>
      </c>
      <c r="H92" s="4" t="s">
        <v>54</v>
      </c>
      <c r="I92" s="4" t="s">
        <v>54</v>
      </c>
      <c r="J92" s="4" t="s">
        <v>54</v>
      </c>
      <c r="K92" s="4" t="s">
        <v>54</v>
      </c>
      <c r="L92" s="4">
        <v>1.1594608401283E-3</v>
      </c>
      <c r="M92" s="4">
        <v>3.24960626317745E-2</v>
      </c>
      <c r="N92" s="4">
        <v>6.7561262168024704E-3</v>
      </c>
      <c r="O92" s="4">
        <v>0.17487088943854201</v>
      </c>
      <c r="P92" s="4">
        <v>4.2418844352978E-3</v>
      </c>
      <c r="Q92" s="4">
        <v>0.13189113581870399</v>
      </c>
      <c r="R92" s="4">
        <v>4.0114224285155396E-3</v>
      </c>
      <c r="S92" s="4">
        <v>2.66921132673281E-3</v>
      </c>
      <c r="T92" s="4">
        <v>0.91668963873593301</v>
      </c>
      <c r="U92" s="4">
        <v>2.3373912956896999E-2</v>
      </c>
      <c r="V92" s="4">
        <v>1.0053173515264101E-2</v>
      </c>
      <c r="W92" s="4">
        <v>2.8402532285897199E-2</v>
      </c>
      <c r="X92" s="4">
        <v>0.181535126651138</v>
      </c>
      <c r="Y92" s="4">
        <v>3.6573623484865501E-2</v>
      </c>
      <c r="Z92" s="4">
        <v>0.34830953610151699</v>
      </c>
      <c r="AA92" s="4">
        <v>1.32313521074818E-2</v>
      </c>
      <c r="AB92" s="4">
        <v>0</v>
      </c>
      <c r="AC92" s="4">
        <v>6.6056014504481397E-2</v>
      </c>
      <c r="AD92" s="4">
        <v>0</v>
      </c>
      <c r="AE92" s="4">
        <v>3.9832805746595402E-2</v>
      </c>
      <c r="AF92" s="4">
        <v>4.1361885972162104E-3</v>
      </c>
      <c r="AG92" s="4">
        <v>1.90212924869618E-3</v>
      </c>
      <c r="AH92" s="4">
        <v>4.06192374828952E-3</v>
      </c>
      <c r="AI92" s="4">
        <v>5.4533866603449404E-3</v>
      </c>
      <c r="AJ92" s="4">
        <v>0</v>
      </c>
      <c r="AK92" s="4">
        <v>9.0088691578324703E-3</v>
      </c>
      <c r="AL92" s="4">
        <v>0</v>
      </c>
      <c r="AM92" s="4">
        <v>5.5094894717415903E-2</v>
      </c>
      <c r="AN92" s="4">
        <v>8.8048902187115294E-2</v>
      </c>
      <c r="AO92" s="4">
        <v>7.7839092980549002E-2</v>
      </c>
      <c r="AP92" s="4">
        <v>2.9295688891712201E-2</v>
      </c>
      <c r="AQ92" s="4">
        <v>6.1228393655023503E-3</v>
      </c>
      <c r="AR92" s="4">
        <v>1.23650513753732E-2</v>
      </c>
      <c r="AS92" s="4">
        <v>0.211606042142478</v>
      </c>
      <c r="AT92" s="4">
        <v>2.66135552071004E-2</v>
      </c>
      <c r="AU92" s="4">
        <v>4.5082800637067299E-3</v>
      </c>
      <c r="AV92" s="4">
        <v>0.13255710417069499</v>
      </c>
    </row>
    <row r="93" spans="1:48">
      <c r="A93" s="4" t="s">
        <v>52</v>
      </c>
      <c r="B93" s="4" t="s">
        <v>6</v>
      </c>
      <c r="C93" s="4" t="s">
        <v>206</v>
      </c>
      <c r="D93" s="4" t="s">
        <v>54</v>
      </c>
      <c r="E93" s="4" t="s">
        <v>54</v>
      </c>
      <c r="F93" s="4" t="s">
        <v>54</v>
      </c>
      <c r="G93" s="4">
        <v>2010</v>
      </c>
      <c r="H93" s="4" t="s">
        <v>54</v>
      </c>
      <c r="I93" s="4" t="s">
        <v>54</v>
      </c>
      <c r="J93" s="4" t="s">
        <v>54</v>
      </c>
      <c r="K93" s="4" t="s">
        <v>54</v>
      </c>
      <c r="L93" s="4">
        <v>8.9507267486959204E-3</v>
      </c>
      <c r="M93" s="4">
        <v>8.3341332830022E-2</v>
      </c>
      <c r="N93" s="4">
        <v>0</v>
      </c>
      <c r="O93" s="4">
        <v>1.6757467994828899E-3</v>
      </c>
      <c r="P93" s="4">
        <v>5.2886609029932303E-3</v>
      </c>
      <c r="Q93" s="4">
        <v>7.8307682995977599E-3</v>
      </c>
      <c r="R93" s="4">
        <v>1.73609360724718E-2</v>
      </c>
      <c r="S93" s="4">
        <v>2.6779697311386801E-3</v>
      </c>
      <c r="T93" s="4">
        <v>1.9646852763246601E-2</v>
      </c>
      <c r="U93" s="4">
        <v>7.5896037790296796E-3</v>
      </c>
      <c r="V93" s="4">
        <v>0</v>
      </c>
      <c r="W93" s="4">
        <v>6.9540632944271701E-3</v>
      </c>
      <c r="X93" s="4">
        <v>5.45365914029564E-2</v>
      </c>
      <c r="Y93" s="4">
        <v>0</v>
      </c>
      <c r="Z93" s="4">
        <v>3.1473696153577001E-2</v>
      </c>
      <c r="AA93" s="4">
        <v>0</v>
      </c>
      <c r="AB93" s="4">
        <v>2.34066606065983E-4</v>
      </c>
      <c r="AC93" s="4">
        <v>3.2760619130028701E-4</v>
      </c>
      <c r="AD93" s="4">
        <v>0</v>
      </c>
      <c r="AE93" s="4">
        <v>5.1036269945655098E-2</v>
      </c>
      <c r="AF93" s="4">
        <v>8.1804052539490501E-4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6.1582457737216698E-3</v>
      </c>
      <c r="AN93" s="4">
        <v>0</v>
      </c>
      <c r="AO93" s="4">
        <v>3.3464111553946499E-3</v>
      </c>
      <c r="AP93" s="4">
        <v>4.43568133008896E-2</v>
      </c>
      <c r="AQ93" s="4">
        <v>1.0089681875561701E-4</v>
      </c>
      <c r="AR93" s="4">
        <v>0</v>
      </c>
      <c r="AS93" s="4">
        <v>0</v>
      </c>
      <c r="AT93" s="4">
        <v>0</v>
      </c>
      <c r="AU93" s="4">
        <v>3.3632272918539201E-5</v>
      </c>
      <c r="AV93" s="4">
        <v>0</v>
      </c>
    </row>
    <row r="94" spans="1:48">
      <c r="A94" s="4" t="s">
        <v>52</v>
      </c>
      <c r="B94" s="4" t="s">
        <v>6</v>
      </c>
      <c r="C94" s="4" t="s">
        <v>207</v>
      </c>
      <c r="D94" s="4" t="s">
        <v>54</v>
      </c>
      <c r="E94" s="4" t="s">
        <v>54</v>
      </c>
      <c r="F94" s="4" t="s">
        <v>54</v>
      </c>
      <c r="G94" s="4">
        <v>2010</v>
      </c>
      <c r="H94" s="4" t="s">
        <v>54</v>
      </c>
      <c r="I94" s="4" t="s">
        <v>54</v>
      </c>
      <c r="J94" s="4" t="s">
        <v>54</v>
      </c>
      <c r="K94" s="4" t="s">
        <v>54</v>
      </c>
      <c r="L94" s="4">
        <v>3.6801157910049398E-3</v>
      </c>
      <c r="M94" s="4">
        <v>2.1405141185415599E-2</v>
      </c>
      <c r="N94" s="4">
        <v>0</v>
      </c>
      <c r="O94" s="4">
        <v>1.99457512101045E-4</v>
      </c>
      <c r="P94" s="4">
        <v>1.96588769434577E-3</v>
      </c>
      <c r="Q94" s="4">
        <v>8.8870300126184396E-2</v>
      </c>
      <c r="R94" s="4">
        <v>1.18454326289466E-3</v>
      </c>
      <c r="S94" s="4">
        <v>1.04874742803514E-2</v>
      </c>
      <c r="T94" s="4">
        <v>0</v>
      </c>
      <c r="U94" s="4">
        <v>2.23551404880501E-3</v>
      </c>
      <c r="V94" s="4">
        <v>1.1562202125422201E-3</v>
      </c>
      <c r="W94" s="4">
        <v>0</v>
      </c>
      <c r="X94" s="4">
        <v>2.0540586051068E-2</v>
      </c>
      <c r="Y94" s="4">
        <v>5.7237548180687501E-3</v>
      </c>
      <c r="Z94" s="4">
        <v>9.3161739685750602E-2</v>
      </c>
      <c r="AA94" s="4">
        <v>7.2916347429575503E-4</v>
      </c>
      <c r="AB94" s="4">
        <v>3.0911735125603398E-2</v>
      </c>
      <c r="AC94" s="4">
        <v>1.55344063398757E-3</v>
      </c>
      <c r="AD94" s="4">
        <v>0</v>
      </c>
      <c r="AE94" s="4">
        <v>0</v>
      </c>
      <c r="AF94" s="4">
        <v>1.48267832207953E-3</v>
      </c>
      <c r="AG94" s="4">
        <v>7.6185707679499101E-3</v>
      </c>
      <c r="AH94" s="4">
        <v>0</v>
      </c>
      <c r="AI94" s="4">
        <v>1.3020445776305499E-2</v>
      </c>
      <c r="AJ94" s="4">
        <v>0</v>
      </c>
      <c r="AK94" s="4">
        <v>3.3466787441491599E-3</v>
      </c>
      <c r="AL94" s="4">
        <v>0</v>
      </c>
      <c r="AM94" s="4">
        <v>1.62349669451588E-3</v>
      </c>
      <c r="AN94" s="4">
        <v>2.2165199861535101E-3</v>
      </c>
      <c r="AO94" s="4">
        <v>4.69630759368697E-2</v>
      </c>
      <c r="AP94" s="4">
        <v>0</v>
      </c>
      <c r="AQ94" s="4">
        <v>0</v>
      </c>
      <c r="AR94" s="4">
        <v>4.6595614739029503E-3</v>
      </c>
      <c r="AS94" s="4">
        <v>2.72643511966666E-3</v>
      </c>
      <c r="AT94" s="4">
        <v>0</v>
      </c>
      <c r="AU94" s="4">
        <v>3.9541252845542397E-3</v>
      </c>
      <c r="AV94" s="4">
        <v>6.1801691908396003E-3</v>
      </c>
    </row>
    <row r="95" spans="1:48">
      <c r="A95" s="4" t="s">
        <v>52</v>
      </c>
      <c r="B95" s="4" t="s">
        <v>6</v>
      </c>
      <c r="C95" s="4" t="s">
        <v>208</v>
      </c>
      <c r="D95" s="4" t="s">
        <v>54</v>
      </c>
      <c r="E95" s="4" t="s">
        <v>54</v>
      </c>
      <c r="F95" s="4" t="s">
        <v>54</v>
      </c>
      <c r="G95" s="4">
        <v>2010</v>
      </c>
      <c r="H95" s="4" t="s">
        <v>54</v>
      </c>
      <c r="I95" s="4" t="s">
        <v>54</v>
      </c>
      <c r="J95" s="4" t="s">
        <v>54</v>
      </c>
      <c r="K95" s="4" t="s">
        <v>54</v>
      </c>
      <c r="L95" s="4">
        <v>2.8845323011085998E-3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0.27715985821532002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3.9267280848432597E-2</v>
      </c>
      <c r="AV95" s="4">
        <v>0</v>
      </c>
    </row>
    <row r="96" spans="1:48">
      <c r="A96" s="4" t="s">
        <v>52</v>
      </c>
      <c r="B96" s="4" t="s">
        <v>6</v>
      </c>
      <c r="C96" s="4" t="s">
        <v>209</v>
      </c>
      <c r="D96" s="4" t="s">
        <v>54</v>
      </c>
      <c r="E96" s="4" t="s">
        <v>54</v>
      </c>
      <c r="F96" s="4" t="s">
        <v>54</v>
      </c>
      <c r="G96" s="4">
        <v>2010</v>
      </c>
      <c r="H96" s="4" t="s">
        <v>54</v>
      </c>
      <c r="I96" s="4" t="s">
        <v>54</v>
      </c>
      <c r="J96" s="4" t="s">
        <v>54</v>
      </c>
      <c r="K96" s="4" t="s">
        <v>54</v>
      </c>
      <c r="L96" s="4">
        <v>3.5417430676884701E-2</v>
      </c>
      <c r="M96" s="4">
        <v>0.107258922231732</v>
      </c>
      <c r="N96" s="4">
        <v>6.8489366501632096E-3</v>
      </c>
      <c r="O96" s="4">
        <v>0.115645305406732</v>
      </c>
      <c r="P96" s="4">
        <v>0.23617152106374201</v>
      </c>
      <c r="Q96" s="4">
        <v>0.11823681428884</v>
      </c>
      <c r="R96" s="4">
        <v>3.1436290877228601E-2</v>
      </c>
      <c r="S96" s="4">
        <v>0.222781018238175</v>
      </c>
      <c r="T96" s="4">
        <v>0.62826643326373999</v>
      </c>
      <c r="U96" s="4">
        <v>5.3503322592787998E-2</v>
      </c>
      <c r="V96" s="4">
        <v>1.2246871685457799E-2</v>
      </c>
      <c r="W96" s="4">
        <v>0.66239235223954396</v>
      </c>
      <c r="X96" s="4">
        <v>2.2609116640457301</v>
      </c>
      <c r="Y96" s="4">
        <v>7.5962138238548402E-2</v>
      </c>
      <c r="Z96" s="4">
        <v>1.5247082610776299</v>
      </c>
      <c r="AA96" s="4">
        <v>0.17225403521854901</v>
      </c>
      <c r="AB96" s="4">
        <v>0.17503855398905999</v>
      </c>
      <c r="AC96" s="4">
        <v>6.9354914539188101E-2</v>
      </c>
      <c r="AD96" s="4">
        <v>1.69239657866822E-3</v>
      </c>
      <c r="AE96" s="4">
        <v>1.9292339064227</v>
      </c>
      <c r="AF96" s="4">
        <v>1.2685233125741499E-2</v>
      </c>
      <c r="AG96" s="4">
        <v>4.7495186373150797E-2</v>
      </c>
      <c r="AH96" s="4">
        <v>5.3686336170554998E-3</v>
      </c>
      <c r="AI96" s="4">
        <v>2.0166759066663899E-2</v>
      </c>
      <c r="AJ96" s="4">
        <v>7.8642305879948705E-4</v>
      </c>
      <c r="AK96" s="4">
        <v>3.7525983600571397E-2</v>
      </c>
      <c r="AL96" s="4">
        <v>3.1398623228439101E-2</v>
      </c>
      <c r="AM96" s="4">
        <v>0.23261111543604199</v>
      </c>
      <c r="AN96" s="4">
        <v>0.23657635132377</v>
      </c>
      <c r="AO96" s="4">
        <v>1.2157543097283701</v>
      </c>
      <c r="AP96" s="4">
        <v>0.37828012362704999</v>
      </c>
      <c r="AQ96" s="4">
        <v>0.145321195011925</v>
      </c>
      <c r="AR96" s="4">
        <v>8.1940811015025705E-2</v>
      </c>
      <c r="AS96" s="4">
        <v>7.2538052011320797E-2</v>
      </c>
      <c r="AT96" s="4">
        <v>5.9835428189925099E-2</v>
      </c>
      <c r="AU96" s="4">
        <v>9.4289123328287205E-2</v>
      </c>
      <c r="AV96" s="4">
        <v>1.5309042700708699</v>
      </c>
    </row>
    <row r="97" spans="1:48">
      <c r="A97" s="4" t="s">
        <v>52</v>
      </c>
      <c r="B97" s="4" t="s">
        <v>6</v>
      </c>
      <c r="C97" s="4" t="s">
        <v>210</v>
      </c>
      <c r="D97" s="4" t="s">
        <v>54</v>
      </c>
      <c r="E97" s="4" t="s">
        <v>54</v>
      </c>
      <c r="F97" s="4" t="s">
        <v>54</v>
      </c>
      <c r="G97" s="4">
        <v>2010</v>
      </c>
      <c r="H97" s="4" t="s">
        <v>54</v>
      </c>
      <c r="I97" s="4" t="s">
        <v>54</v>
      </c>
      <c r="J97" s="4" t="s">
        <v>54</v>
      </c>
      <c r="K97" s="4" t="s">
        <v>54</v>
      </c>
      <c r="L97" s="4">
        <v>0</v>
      </c>
      <c r="M97" s="4">
        <v>0.14130335823394799</v>
      </c>
      <c r="N97" s="4">
        <v>0</v>
      </c>
      <c r="O97" s="4">
        <v>0.17483141723771201</v>
      </c>
      <c r="P97" s="4">
        <v>4.9508791952576299E-2</v>
      </c>
      <c r="Q97" s="4">
        <v>0.142093192700189</v>
      </c>
      <c r="R97" s="4">
        <v>0</v>
      </c>
      <c r="S97" s="4">
        <v>0.39340332426213998</v>
      </c>
      <c r="T97" s="4">
        <v>2.1586684073548401</v>
      </c>
      <c r="U97" s="4">
        <v>3.6327657113368397E-2</v>
      </c>
      <c r="V97" s="4">
        <v>2.5332773721320101E-3</v>
      </c>
      <c r="W97" s="4">
        <v>8.9471708508304798E-2</v>
      </c>
      <c r="X97" s="4">
        <v>0.63350359684054602</v>
      </c>
      <c r="Y97" s="4">
        <v>1.99206941921856E-3</v>
      </c>
      <c r="Z97" s="4">
        <v>1.2610923067803199</v>
      </c>
      <c r="AA97" s="4">
        <v>0.112483942608364</v>
      </c>
      <c r="AB97" s="4">
        <v>0.500924614836608</v>
      </c>
      <c r="AC97" s="4">
        <v>7.2251781494136899E-2</v>
      </c>
      <c r="AD97" s="4">
        <v>0</v>
      </c>
      <c r="AE97" s="4">
        <v>3.5884508920274998</v>
      </c>
      <c r="AF97" s="4">
        <v>0</v>
      </c>
      <c r="AG97" s="4">
        <v>3.9338674761303503E-2</v>
      </c>
      <c r="AH97" s="4">
        <v>7.4581202367821299E-3</v>
      </c>
      <c r="AI97" s="4">
        <v>2.38773701279602E-2</v>
      </c>
      <c r="AJ97" s="4">
        <v>0</v>
      </c>
      <c r="AK97" s="4">
        <v>1.15239033129166E-3</v>
      </c>
      <c r="AL97" s="4">
        <v>0</v>
      </c>
      <c r="AM97" s="4">
        <v>0.61648028502716001</v>
      </c>
      <c r="AN97" s="4">
        <v>3.1742354125097799E-3</v>
      </c>
      <c r="AO97" s="4">
        <v>1.22903277727033</v>
      </c>
      <c r="AP97" s="4">
        <v>0.13183861120218501</v>
      </c>
      <c r="AQ97" s="4">
        <v>0.551311340422318</v>
      </c>
      <c r="AR97" s="4">
        <v>5.2232091765794603E-2</v>
      </c>
      <c r="AS97" s="4">
        <v>1.00728833783937E-3</v>
      </c>
      <c r="AT97" s="4">
        <v>1.25113034106427E-2</v>
      </c>
      <c r="AU97" s="4">
        <v>0.157281533145714</v>
      </c>
      <c r="AV97" s="4">
        <v>1.7642686911355501</v>
      </c>
    </row>
    <row r="98" spans="1:48">
      <c r="A98" s="4" t="s">
        <v>52</v>
      </c>
      <c r="B98" s="4" t="s">
        <v>6</v>
      </c>
      <c r="C98" s="4" t="s">
        <v>211</v>
      </c>
      <c r="D98" s="4" t="s">
        <v>54</v>
      </c>
      <c r="E98" s="4" t="s">
        <v>54</v>
      </c>
      <c r="F98" s="4" t="s">
        <v>54</v>
      </c>
      <c r="G98" s="4">
        <v>2010</v>
      </c>
      <c r="H98" s="4" t="s">
        <v>54</v>
      </c>
      <c r="I98" s="4" t="s">
        <v>54</v>
      </c>
      <c r="J98" s="4" t="s">
        <v>54</v>
      </c>
      <c r="K98" s="4" t="s">
        <v>54</v>
      </c>
      <c r="L98" s="4">
        <v>0</v>
      </c>
      <c r="M98" s="4">
        <v>0.33652369670444998</v>
      </c>
      <c r="N98" s="4">
        <v>3.2962260088939599E-2</v>
      </c>
      <c r="O98" s="4">
        <v>4.6314655833837898E-2</v>
      </c>
      <c r="P98" s="4">
        <v>6.70708371059279E-2</v>
      </c>
      <c r="Q98" s="4">
        <v>7.24273243210143E-2</v>
      </c>
      <c r="R98" s="4">
        <v>0</v>
      </c>
      <c r="S98" s="4">
        <v>0.27894784988433602</v>
      </c>
      <c r="T98" s="4">
        <v>2.4711954038492601</v>
      </c>
      <c r="U98" s="4">
        <v>7.7333692639767401E-2</v>
      </c>
      <c r="V98" s="4">
        <v>1.49556583986482E-2</v>
      </c>
      <c r="W98" s="4">
        <v>0</v>
      </c>
      <c r="X98" s="4">
        <v>0</v>
      </c>
      <c r="Y98" s="4">
        <v>7.1574257026680396E-2</v>
      </c>
      <c r="Z98" s="4">
        <v>0.52217782610684804</v>
      </c>
      <c r="AA98" s="4">
        <v>3.1624813165062798E-2</v>
      </c>
      <c r="AB98" s="4">
        <v>0.14212590299472599</v>
      </c>
      <c r="AC98" s="4">
        <v>0</v>
      </c>
      <c r="AD98" s="4">
        <v>3.9572786819082502E-3</v>
      </c>
      <c r="AE98" s="4">
        <v>5.6990293747072401E-2</v>
      </c>
      <c r="AF98" s="4">
        <v>1.0418076125613201E-3</v>
      </c>
      <c r="AG98" s="4">
        <v>0.182654666840074</v>
      </c>
      <c r="AH98" s="4">
        <v>1.9140142148178899E-2</v>
      </c>
      <c r="AI98" s="4">
        <v>5.6946935052296997E-2</v>
      </c>
      <c r="AJ98" s="4">
        <v>0</v>
      </c>
      <c r="AK98" s="4">
        <v>7.1871537828597397E-3</v>
      </c>
      <c r="AL98" s="4">
        <v>0</v>
      </c>
      <c r="AM98" s="4">
        <v>0.24145662580789701</v>
      </c>
      <c r="AN98" s="4">
        <v>2.3050490238077499E-2</v>
      </c>
      <c r="AO98" s="4">
        <v>0.58564729680535099</v>
      </c>
      <c r="AP98" s="4">
        <v>8.0587910102424692E-3</v>
      </c>
      <c r="AQ98" s="4">
        <v>0.231715260497357</v>
      </c>
      <c r="AR98" s="4">
        <v>5.0613387557092999E-2</v>
      </c>
      <c r="AS98" s="4">
        <v>0.119797973902964</v>
      </c>
      <c r="AT98" s="4">
        <v>2.8111169978139498E-2</v>
      </c>
      <c r="AU98" s="4">
        <v>0.16186469081904301</v>
      </c>
      <c r="AV98" s="4">
        <v>0.14461599633637001</v>
      </c>
    </row>
    <row r="99" spans="1:48">
      <c r="A99" s="4" t="s">
        <v>52</v>
      </c>
      <c r="B99" s="4" t="s">
        <v>6</v>
      </c>
      <c r="C99" s="4" t="s">
        <v>212</v>
      </c>
      <c r="D99" s="4" t="s">
        <v>54</v>
      </c>
      <c r="E99" s="4" t="s">
        <v>54</v>
      </c>
      <c r="F99" s="4" t="s">
        <v>54</v>
      </c>
      <c r="G99" s="4">
        <v>2010</v>
      </c>
      <c r="H99" s="4" t="s">
        <v>54</v>
      </c>
      <c r="I99" s="4" t="s">
        <v>54</v>
      </c>
      <c r="J99" s="4" t="s">
        <v>54</v>
      </c>
      <c r="K99" s="4" t="s">
        <v>54</v>
      </c>
      <c r="L99" s="4">
        <v>7.2063206055293398E-3</v>
      </c>
      <c r="M99" s="4">
        <v>1.37841125005293E-2</v>
      </c>
      <c r="N99" s="4">
        <v>0</v>
      </c>
      <c r="O99" s="4">
        <v>7.3769859105509497E-2</v>
      </c>
      <c r="P99" s="4">
        <v>4.8559807371725697E-3</v>
      </c>
      <c r="Q99" s="4">
        <v>0</v>
      </c>
      <c r="R99" s="4">
        <v>0</v>
      </c>
      <c r="S99" s="4">
        <v>0</v>
      </c>
      <c r="T99" s="4">
        <v>0.24696692089143901</v>
      </c>
      <c r="U99" s="4">
        <v>6.83640192729066E-4</v>
      </c>
      <c r="V99" s="4">
        <v>8.9929781245341801E-5</v>
      </c>
      <c r="W99" s="4">
        <v>1.31026364182684E-2</v>
      </c>
      <c r="X99" s="4">
        <v>0.25980309859157102</v>
      </c>
      <c r="Y99" s="4">
        <v>0</v>
      </c>
      <c r="Z99" s="4">
        <v>0.24922758073924001</v>
      </c>
      <c r="AA99" s="4">
        <v>5.1350943669991296E-3</v>
      </c>
      <c r="AB99" s="4">
        <v>6.9665940103796498E-3</v>
      </c>
      <c r="AC99" s="4">
        <v>1.86946841305156E-3</v>
      </c>
      <c r="AD99" s="4">
        <v>9.7660686234053303E-5</v>
      </c>
      <c r="AE99" s="4">
        <v>0.75131008864920201</v>
      </c>
      <c r="AF99" s="4">
        <v>3.9306879623772399E-3</v>
      </c>
      <c r="AG99" s="4">
        <v>0</v>
      </c>
      <c r="AH99" s="4">
        <v>1.07182898289283E-2</v>
      </c>
      <c r="AI99" s="4">
        <v>4.4295447689818198E-4</v>
      </c>
      <c r="AJ99" s="4">
        <v>0</v>
      </c>
      <c r="AK99" s="4">
        <v>2.0009842885342199E-3</v>
      </c>
      <c r="AL99" s="4">
        <v>3.2474605137428302E-3</v>
      </c>
      <c r="AM99" s="4">
        <v>1.7861349212472701E-2</v>
      </c>
      <c r="AN99" s="4">
        <v>7.8340854826881899E-4</v>
      </c>
      <c r="AO99" s="4">
        <v>3.2859491395479397E-2</v>
      </c>
      <c r="AP99" s="4">
        <v>1.80083262154247E-2</v>
      </c>
      <c r="AQ99" s="4">
        <v>7.1498517242820098E-3</v>
      </c>
      <c r="AR99" s="4">
        <v>2.0223471101199898E-3</v>
      </c>
      <c r="AS99" s="4">
        <v>6.4273871847283603E-4</v>
      </c>
      <c r="AT99" s="4">
        <v>4.20870946382952E-2</v>
      </c>
      <c r="AU99" s="4">
        <v>6.4424289334973801E-3</v>
      </c>
      <c r="AV99" s="4">
        <v>0</v>
      </c>
    </row>
    <row r="100" spans="1:48">
      <c r="A100" s="4" t="s">
        <v>52</v>
      </c>
      <c r="B100" s="4" t="s">
        <v>6</v>
      </c>
      <c r="C100" s="4" t="s">
        <v>213</v>
      </c>
      <c r="D100" s="4" t="s">
        <v>54</v>
      </c>
      <c r="E100" s="4" t="s">
        <v>54</v>
      </c>
      <c r="F100" s="4" t="s">
        <v>54</v>
      </c>
      <c r="G100" s="4">
        <v>2010</v>
      </c>
      <c r="H100" s="4" t="s">
        <v>54</v>
      </c>
      <c r="I100" s="4" t="s">
        <v>54</v>
      </c>
      <c r="J100" s="4" t="s">
        <v>54</v>
      </c>
      <c r="K100" s="4" t="s">
        <v>54</v>
      </c>
      <c r="L100" s="4">
        <v>3.7382788805588999E-3</v>
      </c>
      <c r="M100" s="4">
        <v>0.132551459114924</v>
      </c>
      <c r="N100" s="4">
        <v>2.1782783063090099E-2</v>
      </c>
      <c r="O100" s="4">
        <v>0.31949560846236902</v>
      </c>
      <c r="P100" s="4">
        <v>1.7302649175282701E-2</v>
      </c>
      <c r="Q100" s="4">
        <v>0.53798402271663603</v>
      </c>
      <c r="R100" s="4">
        <v>1.2933438738526599E-2</v>
      </c>
      <c r="S100" s="4">
        <v>1.0887714614956599E-2</v>
      </c>
      <c r="T100" s="4">
        <v>3.7391775904312201</v>
      </c>
      <c r="U100" s="4">
        <v>8.0374978284680001E-3</v>
      </c>
      <c r="V100" s="4">
        <v>3.4569462309178402E-3</v>
      </c>
      <c r="W100" s="4">
        <v>9.1574103172827298E-2</v>
      </c>
      <c r="X100" s="4">
        <v>0.58529698162504695</v>
      </c>
      <c r="Y100" s="4">
        <v>1.2576431677524201E-2</v>
      </c>
      <c r="Z100" s="4">
        <v>0.63637445619049005</v>
      </c>
      <c r="AA100" s="4">
        <v>4.2659900561337102E-2</v>
      </c>
      <c r="AB100" s="4">
        <v>0</v>
      </c>
      <c r="AC100" s="4">
        <v>0.11961976469336801</v>
      </c>
      <c r="AD100" s="4">
        <v>0</v>
      </c>
      <c r="AE100" s="4">
        <v>0.128427051024359</v>
      </c>
      <c r="AF100" s="4">
        <v>1.33357039270692E-2</v>
      </c>
      <c r="AG100" s="4">
        <v>7.7587863550373998E-3</v>
      </c>
      <c r="AH100" s="4">
        <v>1.6568589424211601E-2</v>
      </c>
      <c r="AI100" s="4">
        <v>9.9635399283527493E-3</v>
      </c>
      <c r="AJ100" s="4">
        <v>0</v>
      </c>
      <c r="AK100" s="4">
        <v>2.9045970458749602E-2</v>
      </c>
      <c r="AL100" s="4">
        <v>0</v>
      </c>
      <c r="AM100" s="4">
        <v>0.100660418480329</v>
      </c>
      <c r="AN100" s="4">
        <v>3.0277038398874901E-2</v>
      </c>
      <c r="AO100" s="4">
        <v>0.31750570731192002</v>
      </c>
      <c r="AP100" s="4">
        <v>9.4453776518397398E-2</v>
      </c>
      <c r="AQ100" s="4">
        <v>2.4975065472395499E-2</v>
      </c>
      <c r="AR100" s="4">
        <v>3.9866814655394898E-2</v>
      </c>
      <c r="AS100" s="4">
        <v>7.2764158373791604E-2</v>
      </c>
      <c r="AT100" s="4">
        <v>8.5806167766979399E-2</v>
      </c>
      <c r="AU100" s="4">
        <v>1.83892771045665E-2</v>
      </c>
      <c r="AV100" s="4">
        <v>0.24004550877433101</v>
      </c>
    </row>
    <row r="101" spans="1:48">
      <c r="A101" s="4" t="s">
        <v>52</v>
      </c>
      <c r="B101" s="4" t="s">
        <v>6</v>
      </c>
      <c r="C101" s="4" t="s">
        <v>214</v>
      </c>
      <c r="D101" s="4" t="s">
        <v>54</v>
      </c>
      <c r="E101" s="4" t="s">
        <v>54</v>
      </c>
      <c r="F101" s="4" t="s">
        <v>54</v>
      </c>
      <c r="G101" s="4">
        <v>2010</v>
      </c>
      <c r="H101" s="4" t="s">
        <v>54</v>
      </c>
      <c r="I101" s="4" t="s">
        <v>54</v>
      </c>
      <c r="J101" s="4" t="s">
        <v>54</v>
      </c>
      <c r="K101" s="4" t="s">
        <v>54</v>
      </c>
      <c r="L101" s="4">
        <v>2.88585104492197E-2</v>
      </c>
      <c r="M101" s="4">
        <v>0.33994934698335499</v>
      </c>
      <c r="N101" s="4">
        <v>0</v>
      </c>
      <c r="O101" s="4">
        <v>3.06165162794472E-3</v>
      </c>
      <c r="P101" s="4">
        <v>2.15724510196614E-2</v>
      </c>
      <c r="Q101" s="4">
        <v>3.1941708626805898E-2</v>
      </c>
      <c r="R101" s="4">
        <v>5.5974310145112803E-2</v>
      </c>
      <c r="S101" s="4">
        <v>1.0923440151821499E-2</v>
      </c>
      <c r="T101" s="4">
        <v>8.0139524295414793E-2</v>
      </c>
      <c r="U101" s="4">
        <v>2.6098079515130398E-3</v>
      </c>
      <c r="V101" s="4">
        <v>0</v>
      </c>
      <c r="W101" s="4">
        <v>2.2420962440396298E-2</v>
      </c>
      <c r="X101" s="4">
        <v>0.175834302292419</v>
      </c>
      <c r="Y101" s="4">
        <v>0</v>
      </c>
      <c r="Z101" s="4">
        <v>5.7503611581279701E-2</v>
      </c>
      <c r="AA101" s="4">
        <v>0</v>
      </c>
      <c r="AB101" s="4">
        <v>9.5475782760792802E-4</v>
      </c>
      <c r="AC101" s="4">
        <v>5.9325673535408797E-4</v>
      </c>
      <c r="AD101" s="4">
        <v>0</v>
      </c>
      <c r="AE101" s="4">
        <v>0.16454873116649099</v>
      </c>
      <c r="AF101" s="4">
        <v>2.6374876267375199E-3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1.1251343701934501E-2</v>
      </c>
      <c r="AN101" s="4">
        <v>0</v>
      </c>
      <c r="AO101" s="4">
        <v>1.36500131253531E-2</v>
      </c>
      <c r="AP101" s="4">
        <v>0.14301314251653499</v>
      </c>
      <c r="AQ101" s="4">
        <v>4.1155818468401398E-4</v>
      </c>
      <c r="AR101" s="4">
        <v>0</v>
      </c>
      <c r="AS101" s="4">
        <v>0</v>
      </c>
      <c r="AT101" s="4">
        <v>0</v>
      </c>
      <c r="AU101" s="4">
        <v>1.37186061561338E-4</v>
      </c>
      <c r="AV101" s="4">
        <v>0</v>
      </c>
    </row>
    <row r="102" spans="1:48">
      <c r="A102" s="4" t="s">
        <v>52</v>
      </c>
      <c r="B102" s="4" t="s">
        <v>6</v>
      </c>
      <c r="C102" s="4" t="s">
        <v>215</v>
      </c>
      <c r="D102" s="4" t="s">
        <v>54</v>
      </c>
      <c r="E102" s="4" t="s">
        <v>54</v>
      </c>
      <c r="F102" s="4" t="s">
        <v>54</v>
      </c>
      <c r="G102" s="4">
        <v>2010</v>
      </c>
      <c r="H102" s="4" t="s">
        <v>54</v>
      </c>
      <c r="I102" s="4" t="s">
        <v>54</v>
      </c>
      <c r="J102" s="4" t="s">
        <v>54</v>
      </c>
      <c r="K102" s="4" t="s">
        <v>54</v>
      </c>
      <c r="L102" s="4">
        <v>1.79218780884604E-3</v>
      </c>
      <c r="M102" s="4">
        <v>1.09902875358657E-2</v>
      </c>
      <c r="N102" s="4">
        <v>0</v>
      </c>
      <c r="O102" s="4">
        <v>2.42518902713497E-4</v>
      </c>
      <c r="P102" s="4">
        <v>1.0093683025459901E-3</v>
      </c>
      <c r="Q102" s="4">
        <v>4.56296991141052E-2</v>
      </c>
      <c r="R102" s="4">
        <v>5.7686336935360504E-4</v>
      </c>
      <c r="S102" s="4">
        <v>5.3847043973057999E-3</v>
      </c>
      <c r="T102" s="4">
        <v>0</v>
      </c>
      <c r="U102" s="4">
        <v>4.4949171585751601E-3</v>
      </c>
      <c r="V102" s="4">
        <v>2.32479597935228E-3</v>
      </c>
      <c r="W102" s="4">
        <v>0</v>
      </c>
      <c r="X102" s="4">
        <v>1.0003105879781199E-2</v>
      </c>
      <c r="Y102" s="4">
        <v>1.1508674596327E-2</v>
      </c>
      <c r="Z102" s="4">
        <v>0.113274665092699</v>
      </c>
      <c r="AA102" s="4">
        <v>3.55096948982637E-4</v>
      </c>
      <c r="AB102" s="4">
        <v>1.58713672720074E-2</v>
      </c>
      <c r="AC102" s="4">
        <v>2.3046736556012501E-3</v>
      </c>
      <c r="AD102" s="4">
        <v>0</v>
      </c>
      <c r="AE102" s="4">
        <v>0</v>
      </c>
      <c r="AF102" s="4">
        <v>7.2205282773062703E-4</v>
      </c>
      <c r="AG102" s="4">
        <v>3.9116903096701296E-3</v>
      </c>
      <c r="AH102" s="4">
        <v>0</v>
      </c>
      <c r="AI102" s="4">
        <v>1.5831462998047E-2</v>
      </c>
      <c r="AJ102" s="4">
        <v>0</v>
      </c>
      <c r="AK102" s="4">
        <v>1.6298065566438199E-3</v>
      </c>
      <c r="AL102" s="4">
        <v>0</v>
      </c>
      <c r="AM102" s="4">
        <v>1.9739975334371902E-3</v>
      </c>
      <c r="AN102" s="4">
        <v>4.4567260596782704E-3</v>
      </c>
      <c r="AO102" s="4">
        <v>2.4112791578621701E-2</v>
      </c>
      <c r="AP102" s="4">
        <v>0</v>
      </c>
      <c r="AQ102" s="4">
        <v>0</v>
      </c>
      <c r="AR102" s="4">
        <v>2.2691702496179301E-3</v>
      </c>
      <c r="AS102" s="4">
        <v>5.4820053614436101E-3</v>
      </c>
      <c r="AT102" s="4">
        <v>0</v>
      </c>
      <c r="AU102" s="4">
        <v>2.03021196887492E-3</v>
      </c>
      <c r="AV102" s="4">
        <v>9.1688557706418906E-3</v>
      </c>
    </row>
    <row r="103" spans="1:48">
      <c r="A103" s="4" t="s">
        <v>52</v>
      </c>
      <c r="B103" s="4" t="s">
        <v>6</v>
      </c>
      <c r="C103" s="4" t="s">
        <v>216</v>
      </c>
      <c r="D103" s="4" t="s">
        <v>54</v>
      </c>
      <c r="E103" s="4" t="s">
        <v>54</v>
      </c>
      <c r="F103" s="4" t="s">
        <v>54</v>
      </c>
      <c r="G103" s="4">
        <v>2010</v>
      </c>
      <c r="H103" s="4" t="s">
        <v>54</v>
      </c>
      <c r="I103" s="4" t="s">
        <v>54</v>
      </c>
      <c r="J103" s="4" t="s">
        <v>54</v>
      </c>
      <c r="K103" s="4" t="s">
        <v>54</v>
      </c>
      <c r="L103" s="4">
        <v>1.40474482811254E-3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0.14230536994830001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2.0161451098949599E-2</v>
      </c>
      <c r="AV103" s="4">
        <v>0</v>
      </c>
    </row>
    <row r="104" spans="1:48">
      <c r="A104" s="4" t="s">
        <v>52</v>
      </c>
      <c r="B104" s="4" t="s">
        <v>6</v>
      </c>
      <c r="C104" s="4" t="s">
        <v>217</v>
      </c>
      <c r="D104" s="4" t="s">
        <v>54</v>
      </c>
      <c r="E104" s="4" t="s">
        <v>54</v>
      </c>
      <c r="F104" s="4" t="s">
        <v>54</v>
      </c>
      <c r="G104" s="4">
        <v>2010</v>
      </c>
      <c r="H104" s="4" t="s">
        <v>54</v>
      </c>
      <c r="I104" s="4" t="s">
        <v>54</v>
      </c>
      <c r="J104" s="4" t="s">
        <v>54</v>
      </c>
      <c r="K104" s="4" t="s">
        <v>54</v>
      </c>
      <c r="L104" s="4">
        <v>1.7248013672534299E-2</v>
      </c>
      <c r="M104" s="4">
        <v>5.5071180605759398E-2</v>
      </c>
      <c r="N104" s="4">
        <v>3.3353789568206899E-3</v>
      </c>
      <c r="O104" s="4">
        <v>0.140612265117394</v>
      </c>
      <c r="P104" s="4">
        <v>0.121260257140551</v>
      </c>
      <c r="Q104" s="4">
        <v>6.0707685835985001E-2</v>
      </c>
      <c r="R104" s="4">
        <v>1.5309229509358001E-2</v>
      </c>
      <c r="S104" s="4">
        <v>0.114385017447992</v>
      </c>
      <c r="T104" s="4">
        <v>0.32257805220205399</v>
      </c>
      <c r="U104" s="4">
        <v>0.10757839025510001</v>
      </c>
      <c r="V104" s="4">
        <v>2.4624615402107999E-2</v>
      </c>
      <c r="W104" s="4">
        <v>0.32257993111472</v>
      </c>
      <c r="X104" s="4">
        <v>1.1010464211709201</v>
      </c>
      <c r="Y104" s="4">
        <v>0.15273602004560299</v>
      </c>
      <c r="Z104" s="4">
        <v>1.85388141333793</v>
      </c>
      <c r="AA104" s="4">
        <v>8.3886377351979999E-2</v>
      </c>
      <c r="AB104" s="4">
        <v>8.9872055574791804E-2</v>
      </c>
      <c r="AC104" s="4">
        <v>0.10289446595371</v>
      </c>
      <c r="AD104" s="4">
        <v>3.4028783780786702E-3</v>
      </c>
      <c r="AE104" s="4">
        <v>0.93952192916164701</v>
      </c>
      <c r="AF104" s="4">
        <v>6.1776100132207596E-3</v>
      </c>
      <c r="AG104" s="4">
        <v>2.4385999152676301E-2</v>
      </c>
      <c r="AH104" s="4">
        <v>2.7564792315575401E-3</v>
      </c>
      <c r="AI104" s="4">
        <v>2.4520612077308501E-2</v>
      </c>
      <c r="AJ104" s="4">
        <v>3.8298192193321798E-4</v>
      </c>
      <c r="AK104" s="4">
        <v>1.82748625704344E-2</v>
      </c>
      <c r="AL104" s="4">
        <v>1.5290885656940799E-2</v>
      </c>
      <c r="AM104" s="4">
        <v>0.28283012196569002</v>
      </c>
      <c r="AN104" s="4">
        <v>0.47568079540665398</v>
      </c>
      <c r="AO104" s="4">
        <v>0.62421870153263403</v>
      </c>
      <c r="AP104" s="4">
        <v>0.18421948231907201</v>
      </c>
      <c r="AQ104" s="4">
        <v>7.4613930569394304E-2</v>
      </c>
      <c r="AR104" s="4">
        <v>3.9904538576484599E-2</v>
      </c>
      <c r="AS104" s="4">
        <v>0.14585125725762901</v>
      </c>
      <c r="AT104" s="4">
        <v>2.9139388820639101E-2</v>
      </c>
      <c r="AU104" s="4">
        <v>4.8411947760879301E-2</v>
      </c>
      <c r="AV104" s="4">
        <v>2.2712388637749701</v>
      </c>
    </row>
    <row r="105" spans="1:48">
      <c r="A105" s="4" t="s">
        <v>52</v>
      </c>
      <c r="B105" s="4" t="s">
        <v>6</v>
      </c>
      <c r="C105" s="4" t="s">
        <v>218</v>
      </c>
      <c r="D105" s="4" t="s">
        <v>54</v>
      </c>
      <c r="E105" s="4" t="s">
        <v>54</v>
      </c>
      <c r="F105" s="4" t="s">
        <v>54</v>
      </c>
      <c r="G105" s="4">
        <v>2010</v>
      </c>
      <c r="H105" s="4" t="s">
        <v>54</v>
      </c>
      <c r="I105" s="4" t="s">
        <v>54</v>
      </c>
      <c r="J105" s="4" t="s">
        <v>54</v>
      </c>
      <c r="K105" s="4" t="s">
        <v>54</v>
      </c>
      <c r="L105" s="4">
        <v>0</v>
      </c>
      <c r="M105" s="4">
        <v>7.2551006476548899E-2</v>
      </c>
      <c r="N105" s="4">
        <v>0</v>
      </c>
      <c r="O105" s="4">
        <v>0.21257621746959299</v>
      </c>
      <c r="P105" s="4">
        <v>2.5419867797130201E-2</v>
      </c>
      <c r="Q105" s="4">
        <v>7.2956540259976693E-2</v>
      </c>
      <c r="R105" s="4">
        <v>0</v>
      </c>
      <c r="S105" s="4">
        <v>0.20198958809728701</v>
      </c>
      <c r="T105" s="4">
        <v>1.10834991864402</v>
      </c>
      <c r="U105" s="4">
        <v>7.3043517385632403E-2</v>
      </c>
      <c r="V105" s="4">
        <v>5.0936257517653002E-3</v>
      </c>
      <c r="W105" s="4">
        <v>4.3572027167499403E-2</v>
      </c>
      <c r="X105" s="4">
        <v>0.30851133159799599</v>
      </c>
      <c r="Y105" s="4">
        <v>4.0054264111222104E-3</v>
      </c>
      <c r="Z105" s="4">
        <v>1.5333527388322099</v>
      </c>
      <c r="AA105" s="4">
        <v>5.4778806451250203E-2</v>
      </c>
      <c r="AB105" s="4">
        <v>0.25719547949527999</v>
      </c>
      <c r="AC105" s="4">
        <v>0.10719223749951701</v>
      </c>
      <c r="AD105" s="4">
        <v>0</v>
      </c>
      <c r="AE105" s="4">
        <v>1.74754771495335</v>
      </c>
      <c r="AF105" s="4">
        <v>0</v>
      </c>
      <c r="AG105" s="4">
        <v>2.01981076957908E-2</v>
      </c>
      <c r="AH105" s="4">
        <v>3.8293083502361201E-3</v>
      </c>
      <c r="AI105" s="4">
        <v>2.9032316417259701E-2</v>
      </c>
      <c r="AJ105" s="4">
        <v>0</v>
      </c>
      <c r="AK105" s="4">
        <v>5.6120514137654302E-4</v>
      </c>
      <c r="AL105" s="4">
        <v>0</v>
      </c>
      <c r="AM105" s="4">
        <v>0.74957378488482496</v>
      </c>
      <c r="AN105" s="4">
        <v>6.3823912127387401E-3</v>
      </c>
      <c r="AO105" s="4">
        <v>0.63103641766249596</v>
      </c>
      <c r="AP105" s="4">
        <v>6.4204379739700404E-2</v>
      </c>
      <c r="AQ105" s="4">
        <v>0.28306611484315802</v>
      </c>
      <c r="AR105" s="4">
        <v>2.5436623032891799E-2</v>
      </c>
      <c r="AS105" s="4">
        <v>2.0253407200939298E-3</v>
      </c>
      <c r="AT105" s="4">
        <v>6.0929075927811599E-3</v>
      </c>
      <c r="AU105" s="4">
        <v>8.0754864374871199E-2</v>
      </c>
      <c r="AV105" s="4">
        <v>2.6174566860819799</v>
      </c>
    </row>
    <row r="106" spans="1:48">
      <c r="A106" s="4" t="s">
        <v>52</v>
      </c>
      <c r="B106" s="4" t="s">
        <v>6</v>
      </c>
      <c r="C106" s="4" t="s">
        <v>219</v>
      </c>
      <c r="D106" s="4" t="s">
        <v>54</v>
      </c>
      <c r="E106" s="4" t="s">
        <v>54</v>
      </c>
      <c r="F106" s="4" t="s">
        <v>54</v>
      </c>
      <c r="G106" s="4">
        <v>2010</v>
      </c>
      <c r="H106" s="4" t="s">
        <v>54</v>
      </c>
      <c r="I106" s="4" t="s">
        <v>54</v>
      </c>
      <c r="J106" s="4" t="s">
        <v>54</v>
      </c>
      <c r="K106" s="4" t="s">
        <v>54</v>
      </c>
      <c r="L106" s="4">
        <v>0</v>
      </c>
      <c r="M106" s="4">
        <v>0.17278522750106201</v>
      </c>
      <c r="N106" s="4">
        <v>1.6052364664123402E-2</v>
      </c>
      <c r="O106" s="4">
        <v>5.6313644916444403E-2</v>
      </c>
      <c r="P106" s="4">
        <v>3.4436950388704098E-2</v>
      </c>
      <c r="Q106" s="4">
        <v>3.7187193153563697E-2</v>
      </c>
      <c r="R106" s="4">
        <v>0</v>
      </c>
      <c r="S106" s="4">
        <v>0.14322339905093501</v>
      </c>
      <c r="T106" s="4">
        <v>1.26881424468801</v>
      </c>
      <c r="U106" s="4">
        <v>0.15549378549791801</v>
      </c>
      <c r="V106" s="4">
        <v>3.0071135356902302E-2</v>
      </c>
      <c r="W106" s="4">
        <v>0</v>
      </c>
      <c r="X106" s="4">
        <v>0</v>
      </c>
      <c r="Y106" s="4">
        <v>0.14391336802086699</v>
      </c>
      <c r="Z106" s="4">
        <v>0.63491212777484995</v>
      </c>
      <c r="AA106" s="4">
        <v>1.5401038399387499E-2</v>
      </c>
      <c r="AB106" s="4">
        <v>7.2973335082268706E-2</v>
      </c>
      <c r="AC106" s="4">
        <v>0</v>
      </c>
      <c r="AD106" s="4">
        <v>7.9568454772545004E-3</v>
      </c>
      <c r="AE106" s="4">
        <v>2.7753830443516401E-2</v>
      </c>
      <c r="AF106" s="4">
        <v>5.0735221618816099E-4</v>
      </c>
      <c r="AG106" s="4">
        <v>9.3782483887933393E-2</v>
      </c>
      <c r="AH106" s="4">
        <v>9.8273430604211703E-3</v>
      </c>
      <c r="AI106" s="4">
        <v>6.9241353992139404E-2</v>
      </c>
      <c r="AJ106" s="4">
        <v>0</v>
      </c>
      <c r="AK106" s="4">
        <v>3.5000880737031301E-3</v>
      </c>
      <c r="AL106" s="4">
        <v>0</v>
      </c>
      <c r="AM106" s="4">
        <v>0.29358531211484001</v>
      </c>
      <c r="AN106" s="4">
        <v>4.63473017045401E-2</v>
      </c>
      <c r="AO106" s="4">
        <v>0.30069561937198502</v>
      </c>
      <c r="AP106" s="4">
        <v>3.9245686339262498E-3</v>
      </c>
      <c r="AQ106" s="4">
        <v>0.11897222808551899</v>
      </c>
      <c r="AR106" s="4">
        <v>2.4648326654812199E-2</v>
      </c>
      <c r="AS106" s="4">
        <v>0.24087612813116299</v>
      </c>
      <c r="AT106" s="4">
        <v>1.36899214558309E-2</v>
      </c>
      <c r="AU106" s="4">
        <v>8.3108047669285007E-2</v>
      </c>
      <c r="AV106" s="4">
        <v>0.21455128032760401</v>
      </c>
    </row>
    <row r="107" spans="1:48">
      <c r="A107" s="4" t="s">
        <v>52</v>
      </c>
      <c r="B107" s="4" t="s">
        <v>6</v>
      </c>
      <c r="C107" s="4" t="s">
        <v>220</v>
      </c>
      <c r="D107" s="4" t="s">
        <v>54</v>
      </c>
      <c r="E107" s="4" t="s">
        <v>54</v>
      </c>
      <c r="F107" s="4" t="s">
        <v>54</v>
      </c>
      <c r="G107" s="4">
        <v>2010</v>
      </c>
      <c r="H107" s="4" t="s">
        <v>54</v>
      </c>
      <c r="I107" s="4" t="s">
        <v>54</v>
      </c>
      <c r="J107" s="4" t="s">
        <v>54</v>
      </c>
      <c r="K107" s="4" t="s">
        <v>54</v>
      </c>
      <c r="L107" s="4">
        <v>3.5094221674853801E-3</v>
      </c>
      <c r="M107" s="4">
        <v>7.0773352296670602E-3</v>
      </c>
      <c r="N107" s="4">
        <v>0</v>
      </c>
      <c r="O107" s="4">
        <v>8.9696221993053493E-2</v>
      </c>
      <c r="P107" s="4">
        <v>2.4932619742080802E-3</v>
      </c>
      <c r="Q107" s="4">
        <v>0</v>
      </c>
      <c r="R107" s="4">
        <v>0</v>
      </c>
      <c r="S107" s="4">
        <v>0</v>
      </c>
      <c r="T107" s="4">
        <v>0.12680306328900501</v>
      </c>
      <c r="U107" s="4">
        <v>1.37458587398819E-3</v>
      </c>
      <c r="V107" s="4">
        <v>1.8082056652816601E-4</v>
      </c>
      <c r="W107" s="4">
        <v>6.3808821749465902E-3</v>
      </c>
      <c r="X107" s="4">
        <v>0.126522091270692</v>
      </c>
      <c r="Y107" s="4">
        <v>0</v>
      </c>
      <c r="Z107" s="4">
        <v>0.30303395831088098</v>
      </c>
      <c r="AA107" s="4">
        <v>2.5007510753613398E-3</v>
      </c>
      <c r="AB107" s="4">
        <v>3.5769383932809698E-3</v>
      </c>
      <c r="AC107" s="4">
        <v>2.7735302574640199E-3</v>
      </c>
      <c r="AD107" s="4">
        <v>1.96364990193788E-4</v>
      </c>
      <c r="AE107" s="4">
        <v>0.36588217817256602</v>
      </c>
      <c r="AF107" s="4">
        <v>1.91421451025233E-3</v>
      </c>
      <c r="AG107" s="4">
        <v>0</v>
      </c>
      <c r="AH107" s="4">
        <v>5.5032146759643498E-3</v>
      </c>
      <c r="AI107" s="4">
        <v>5.3858504780184501E-4</v>
      </c>
      <c r="AJ107" s="4">
        <v>0</v>
      </c>
      <c r="AK107" s="4">
        <v>9.7446380800540701E-4</v>
      </c>
      <c r="AL107" s="4">
        <v>1.5814880490077001E-3</v>
      </c>
      <c r="AM107" s="4">
        <v>2.1717481414272499E-2</v>
      </c>
      <c r="AN107" s="4">
        <v>1.57518872568495E-3</v>
      </c>
      <c r="AO107" s="4">
        <v>1.6871426148998499E-2</v>
      </c>
      <c r="AP107" s="4">
        <v>8.7699150064496998E-3</v>
      </c>
      <c r="AQ107" s="4">
        <v>3.6710305065497401E-3</v>
      </c>
      <c r="AR107" s="4">
        <v>9.84867336204753E-4</v>
      </c>
      <c r="AS107" s="4">
        <v>1.2923458457747099E-3</v>
      </c>
      <c r="AT107" s="4">
        <v>2.04960882222418E-2</v>
      </c>
      <c r="AU107" s="4">
        <v>3.3078102963768198E-3</v>
      </c>
      <c r="AV107" s="4">
        <v>0</v>
      </c>
    </row>
    <row r="108" spans="1:48">
      <c r="A108" s="4" t="s">
        <v>52</v>
      </c>
      <c r="B108" s="4" t="s">
        <v>6</v>
      </c>
      <c r="C108" s="4" t="s">
        <v>221</v>
      </c>
      <c r="D108" s="4" t="s">
        <v>54</v>
      </c>
      <c r="E108" s="4" t="s">
        <v>54</v>
      </c>
      <c r="F108" s="4" t="s">
        <v>54</v>
      </c>
      <c r="G108" s="4">
        <v>2010</v>
      </c>
      <c r="H108" s="4" t="s">
        <v>54</v>
      </c>
      <c r="I108" s="4" t="s">
        <v>54</v>
      </c>
      <c r="J108" s="4" t="s">
        <v>54</v>
      </c>
      <c r="K108" s="4" t="s">
        <v>54</v>
      </c>
      <c r="L108" s="4">
        <v>1.82051278173908E-3</v>
      </c>
      <c r="M108" s="4">
        <v>6.8057418372187498E-2</v>
      </c>
      <c r="N108" s="4">
        <v>1.06080461771959E-2</v>
      </c>
      <c r="O108" s="4">
        <v>0.388472329619863</v>
      </c>
      <c r="P108" s="4">
        <v>8.8838979346762895E-3</v>
      </c>
      <c r="Q108" s="4">
        <v>0.27622331701255598</v>
      </c>
      <c r="R108" s="4">
        <v>6.2984842189747802E-3</v>
      </c>
      <c r="S108" s="4">
        <v>5.59020439016543E-3</v>
      </c>
      <c r="T108" s="4">
        <v>1.9198489050146801</v>
      </c>
      <c r="U108" s="4">
        <v>1.6160885645296399E-2</v>
      </c>
      <c r="V108" s="4">
        <v>6.9508339426139903E-3</v>
      </c>
      <c r="W108" s="4">
        <v>4.4595877041014198E-2</v>
      </c>
      <c r="X108" s="4">
        <v>0.28503508438150399</v>
      </c>
      <c r="Y108" s="4">
        <v>2.5287257117068699E-2</v>
      </c>
      <c r="Z108" s="4">
        <v>0.77376295936164896</v>
      </c>
      <c r="AA108" s="4">
        <v>2.07750402581043E-2</v>
      </c>
      <c r="AB108" s="4">
        <v>0</v>
      </c>
      <c r="AC108" s="4">
        <v>0.17746704595357801</v>
      </c>
      <c r="AD108" s="4">
        <v>0</v>
      </c>
      <c r="AE108" s="4">
        <v>6.25429764287532E-2</v>
      </c>
      <c r="AF108" s="4">
        <v>6.4943842416293196E-3</v>
      </c>
      <c r="AG108" s="4">
        <v>3.9836828093109096E-3</v>
      </c>
      <c r="AH108" s="4">
        <v>8.5070012039845707E-3</v>
      </c>
      <c r="AI108" s="4">
        <v>1.21145939559404E-2</v>
      </c>
      <c r="AJ108" s="4">
        <v>0</v>
      </c>
      <c r="AK108" s="4">
        <v>1.41451620298225E-2</v>
      </c>
      <c r="AL108" s="4">
        <v>0</v>
      </c>
      <c r="AM108" s="4">
        <v>0.122392252762903</v>
      </c>
      <c r="AN108" s="4">
        <v>6.0877622076537401E-2</v>
      </c>
      <c r="AO108" s="4">
        <v>0.16302060273323499</v>
      </c>
      <c r="AP108" s="4">
        <v>4.5998255595516201E-2</v>
      </c>
      <c r="AQ108" s="4">
        <v>1.28232347729488E-2</v>
      </c>
      <c r="AR108" s="4">
        <v>1.9414829114225499E-2</v>
      </c>
      <c r="AS108" s="4">
        <v>0.14630588619135301</v>
      </c>
      <c r="AT108" s="4">
        <v>4.1786937294651098E-2</v>
      </c>
      <c r="AU108" s="4">
        <v>9.4418177953248996E-3</v>
      </c>
      <c r="AV108" s="4">
        <v>0.35612983728738101</v>
      </c>
    </row>
    <row r="109" spans="1:48">
      <c r="A109" s="4" t="s">
        <v>52</v>
      </c>
      <c r="B109" s="4" t="s">
        <v>6</v>
      </c>
      <c r="C109" s="4" t="s">
        <v>222</v>
      </c>
      <c r="D109" s="4" t="s">
        <v>54</v>
      </c>
      <c r="E109" s="4" t="s">
        <v>54</v>
      </c>
      <c r="F109" s="4" t="s">
        <v>54</v>
      </c>
      <c r="G109" s="4">
        <v>2010</v>
      </c>
      <c r="H109" s="4" t="s">
        <v>54</v>
      </c>
      <c r="I109" s="4" t="s">
        <v>54</v>
      </c>
      <c r="J109" s="4" t="s">
        <v>54</v>
      </c>
      <c r="K109" s="4" t="s">
        <v>54</v>
      </c>
      <c r="L109" s="4">
        <v>1.40538704610771E-2</v>
      </c>
      <c r="M109" s="4">
        <v>0.174544098476795</v>
      </c>
      <c r="N109" s="4">
        <v>0</v>
      </c>
      <c r="O109" s="4">
        <v>3.7226394006358299E-3</v>
      </c>
      <c r="P109" s="4">
        <v>1.10761913460771E-2</v>
      </c>
      <c r="Q109" s="4">
        <v>1.6400198398814E-2</v>
      </c>
      <c r="R109" s="4">
        <v>2.7259054319930798E-2</v>
      </c>
      <c r="S109" s="4">
        <v>5.6085473629642396E-3</v>
      </c>
      <c r="T109" s="4">
        <v>4.1146956582291297E-2</v>
      </c>
      <c r="U109" s="4">
        <v>5.24750472854892E-3</v>
      </c>
      <c r="V109" s="4">
        <v>0</v>
      </c>
      <c r="W109" s="4">
        <v>1.09188345775665E-2</v>
      </c>
      <c r="X109" s="4">
        <v>8.5629939611049893E-2</v>
      </c>
      <c r="Y109" s="4">
        <v>0</v>
      </c>
      <c r="Z109" s="4">
        <v>6.9918212835675203E-2</v>
      </c>
      <c r="AA109" s="4">
        <v>0</v>
      </c>
      <c r="AB109" s="4">
        <v>4.9021227945364595E-4</v>
      </c>
      <c r="AC109" s="4">
        <v>8.8015154172252201E-4</v>
      </c>
      <c r="AD109" s="4">
        <v>0</v>
      </c>
      <c r="AE109" s="4">
        <v>8.0133954121356696E-2</v>
      </c>
      <c r="AF109" s="4">
        <v>1.2844359903497701E-3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1.3680424968216901E-2</v>
      </c>
      <c r="AN109" s="4">
        <v>0</v>
      </c>
      <c r="AO109" s="4">
        <v>7.0084830469694399E-3</v>
      </c>
      <c r="AP109" s="4">
        <v>6.96462897035382E-2</v>
      </c>
      <c r="AQ109" s="4">
        <v>2.11311046642295E-4</v>
      </c>
      <c r="AR109" s="4">
        <v>0</v>
      </c>
      <c r="AS109" s="4">
        <v>0</v>
      </c>
      <c r="AT109" s="4">
        <v>0</v>
      </c>
      <c r="AU109" s="4">
        <v>7.0437015547431605E-5</v>
      </c>
      <c r="AV109" s="4">
        <v>0</v>
      </c>
    </row>
    <row r="110" spans="1:48">
      <c r="A110" s="4" t="s">
        <v>52</v>
      </c>
      <c r="B110" s="4" t="s">
        <v>6</v>
      </c>
      <c r="C110" s="4" t="s">
        <v>223</v>
      </c>
      <c r="D110" s="4" t="s">
        <v>54</v>
      </c>
      <c r="E110" s="4" t="s">
        <v>54</v>
      </c>
      <c r="F110" s="4" t="s">
        <v>54</v>
      </c>
      <c r="G110" s="4">
        <v>2010</v>
      </c>
      <c r="H110" s="4" t="s">
        <v>54</v>
      </c>
      <c r="I110" s="4" t="s">
        <v>54</v>
      </c>
      <c r="J110" s="4" t="s">
        <v>54</v>
      </c>
      <c r="K110" s="4" t="s">
        <v>54</v>
      </c>
      <c r="L110" s="4">
        <v>4.1774498573131499E-4</v>
      </c>
      <c r="M110" s="4">
        <v>3.7079169176162498E-3</v>
      </c>
      <c r="N110" s="4">
        <v>0</v>
      </c>
      <c r="O110" s="4">
        <v>5.253698890737E-5</v>
      </c>
      <c r="P110" s="4">
        <v>3.40541936951338E-4</v>
      </c>
      <c r="Q110" s="4">
        <v>1.5394604803449501E-2</v>
      </c>
      <c r="R110" s="4">
        <v>1.3446234753415899E-4</v>
      </c>
      <c r="S110" s="4">
        <v>1.8166982861891E-3</v>
      </c>
      <c r="T110" s="4">
        <v>0</v>
      </c>
      <c r="U110" s="4">
        <v>7.2268033395188802E-4</v>
      </c>
      <c r="V110" s="4">
        <v>3.7377426000457798E-4</v>
      </c>
      <c r="W110" s="4">
        <v>0</v>
      </c>
      <c r="X110" s="4">
        <v>2.3316458813033999E-3</v>
      </c>
      <c r="Y110" s="4">
        <v>1.85033283310913E-3</v>
      </c>
      <c r="Z110" s="4">
        <v>2.45387462868887E-2</v>
      </c>
      <c r="AA110" s="4">
        <v>8.2770326387555704E-5</v>
      </c>
      <c r="AB110" s="4">
        <v>5.35470168742416E-3</v>
      </c>
      <c r="AC110" s="4">
        <v>9.5118987038650903E-4</v>
      </c>
      <c r="AD110" s="4">
        <v>0</v>
      </c>
      <c r="AE110" s="4">
        <v>0</v>
      </c>
      <c r="AF110" s="4">
        <v>1.68304876714792E-4</v>
      </c>
      <c r="AG110" s="4">
        <v>1.31973095593435E-3</v>
      </c>
      <c r="AH110" s="4">
        <v>0</v>
      </c>
      <c r="AI110" s="4">
        <v>3.4295775983219602E-3</v>
      </c>
      <c r="AJ110" s="4">
        <v>0</v>
      </c>
      <c r="AK110" s="4">
        <v>3.7989518363500103E-4</v>
      </c>
      <c r="AL110" s="4">
        <v>0</v>
      </c>
      <c r="AM110" s="4">
        <v>4.2762805437843301E-4</v>
      </c>
      <c r="AN110" s="4">
        <v>7.1654007482561304E-4</v>
      </c>
      <c r="AO110" s="4">
        <v>8.1352036999533198E-3</v>
      </c>
      <c r="AP110" s="4">
        <v>0</v>
      </c>
      <c r="AQ110" s="4">
        <v>0</v>
      </c>
      <c r="AR110" s="4">
        <v>5.2892586863366995E-4</v>
      </c>
      <c r="AS110" s="4">
        <v>8.8138164187878698E-4</v>
      </c>
      <c r="AT110" s="4">
        <v>0</v>
      </c>
      <c r="AU110" s="4">
        <v>6.8495544644958997E-4</v>
      </c>
      <c r="AV110" s="4">
        <v>3.7841898834020402E-3</v>
      </c>
    </row>
    <row r="111" spans="1:48">
      <c r="A111" s="4" t="s">
        <v>52</v>
      </c>
      <c r="B111" s="4" t="s">
        <v>6</v>
      </c>
      <c r="C111" s="4" t="s">
        <v>224</v>
      </c>
      <c r="D111" s="4" t="s">
        <v>54</v>
      </c>
      <c r="E111" s="4" t="s">
        <v>54</v>
      </c>
      <c r="F111" s="4" t="s">
        <v>54</v>
      </c>
      <c r="G111" s="4">
        <v>2010</v>
      </c>
      <c r="H111" s="4" t="s">
        <v>54</v>
      </c>
      <c r="I111" s="4" t="s">
        <v>54</v>
      </c>
      <c r="J111" s="4" t="s">
        <v>54</v>
      </c>
      <c r="K111" s="4" t="s">
        <v>54</v>
      </c>
      <c r="L111" s="4">
        <v>3.2743505188435299E-4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4.8011163218158202E-2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6.80209552020598E-3</v>
      </c>
      <c r="AV111" s="4">
        <v>0</v>
      </c>
    </row>
    <row r="112" spans="1:48">
      <c r="A112" s="4" t="s">
        <v>52</v>
      </c>
      <c r="B112" s="4" t="s">
        <v>6</v>
      </c>
      <c r="C112" s="4" t="s">
        <v>225</v>
      </c>
      <c r="D112" s="4" t="s">
        <v>54</v>
      </c>
      <c r="E112" s="4" t="s">
        <v>54</v>
      </c>
      <c r="F112" s="4" t="s">
        <v>54</v>
      </c>
      <c r="G112" s="4">
        <v>2010</v>
      </c>
      <c r="H112" s="4" t="s">
        <v>54</v>
      </c>
      <c r="I112" s="4" t="s">
        <v>54</v>
      </c>
      <c r="J112" s="4" t="s">
        <v>54</v>
      </c>
      <c r="K112" s="4" t="s">
        <v>54</v>
      </c>
      <c r="L112" s="4">
        <v>4.0203773231588498E-3</v>
      </c>
      <c r="M112" s="4">
        <v>1.8579983605962101E-2</v>
      </c>
      <c r="N112" s="4">
        <v>7.7745079385554397E-4</v>
      </c>
      <c r="O112" s="4">
        <v>3.0460903995759198E-2</v>
      </c>
      <c r="P112" s="4">
        <v>4.0910936808399703E-2</v>
      </c>
      <c r="Q112" s="4">
        <v>2.0481634771246201E-2</v>
      </c>
      <c r="R112" s="4">
        <v>3.5684618717845501E-3</v>
      </c>
      <c r="S112" s="4">
        <v>3.8591359865074698E-2</v>
      </c>
      <c r="T112" s="4">
        <v>0.108831785620564</v>
      </c>
      <c r="U112" s="4">
        <v>1.7296155691600399E-2</v>
      </c>
      <c r="V112" s="4">
        <v>3.9590774767188901E-3</v>
      </c>
      <c r="W112" s="4">
        <v>7.5190863399240707E-2</v>
      </c>
      <c r="X112" s="4">
        <v>0.25664532435231702</v>
      </c>
      <c r="Y112" s="4">
        <v>2.45564743640409E-2</v>
      </c>
      <c r="Z112" s="4">
        <v>0.40160724033612999</v>
      </c>
      <c r="AA112" s="4">
        <v>1.9553259617650299E-2</v>
      </c>
      <c r="AB112" s="4">
        <v>3.03211462119829E-2</v>
      </c>
      <c r="AC112" s="4">
        <v>4.2466825398958699E-2</v>
      </c>
      <c r="AD112" s="4">
        <v>5.4710536277093296E-4</v>
      </c>
      <c r="AE112" s="4">
        <v>0.21899522636782201</v>
      </c>
      <c r="AF112" s="4">
        <v>1.43995266237648E-3</v>
      </c>
      <c r="AG112" s="4">
        <v>8.2273788120740907E-3</v>
      </c>
      <c r="AH112" s="4">
        <v>9.2998440144495304E-4</v>
      </c>
      <c r="AI112" s="4">
        <v>5.3119122274330804E-3</v>
      </c>
      <c r="AJ112" s="4">
        <v>8.9270095870341604E-5</v>
      </c>
      <c r="AK112" s="4">
        <v>4.2597277841340698E-3</v>
      </c>
      <c r="AL112" s="4">
        <v>3.5641860630057699E-3</v>
      </c>
      <c r="AM112" s="4">
        <v>6.12696281161038E-2</v>
      </c>
      <c r="AN112" s="4">
        <v>7.6478641085334295E-2</v>
      </c>
      <c r="AO112" s="4">
        <v>0.210599684144021</v>
      </c>
      <c r="AP112" s="4">
        <v>4.2940123034517302E-2</v>
      </c>
      <c r="AQ112" s="4">
        <v>2.5173340965397001E-2</v>
      </c>
      <c r="AR112" s="4">
        <v>9.3014363873960906E-3</v>
      </c>
      <c r="AS112" s="4">
        <v>2.3449561267477902E-2</v>
      </c>
      <c r="AT112" s="4">
        <v>6.79216402824154E-3</v>
      </c>
      <c r="AU112" s="4">
        <v>1.6333283322343701E-2</v>
      </c>
      <c r="AV112" s="4">
        <v>0.93739059115825496</v>
      </c>
    </row>
    <row r="113" spans="1:48">
      <c r="A113" s="4" t="s">
        <v>52</v>
      </c>
      <c r="B113" s="4" t="s">
        <v>6</v>
      </c>
      <c r="C113" s="4" t="s">
        <v>226</v>
      </c>
      <c r="D113" s="4" t="s">
        <v>54</v>
      </c>
      <c r="E113" s="4" t="s">
        <v>54</v>
      </c>
      <c r="F113" s="4" t="s">
        <v>54</v>
      </c>
      <c r="G113" s="4">
        <v>2010</v>
      </c>
      <c r="H113" s="4" t="s">
        <v>54</v>
      </c>
      <c r="I113" s="4" t="s">
        <v>54</v>
      </c>
      <c r="J113" s="4" t="s">
        <v>54</v>
      </c>
      <c r="K113" s="4" t="s">
        <v>54</v>
      </c>
      <c r="L113" s="4">
        <v>0</v>
      </c>
      <c r="M113" s="4">
        <v>2.4477349061758701E-2</v>
      </c>
      <c r="N113" s="4">
        <v>0</v>
      </c>
      <c r="O113" s="4">
        <v>4.6050490309055399E-2</v>
      </c>
      <c r="P113" s="4">
        <v>8.5761867049388898E-3</v>
      </c>
      <c r="Q113" s="4">
        <v>2.4614168555455201E-2</v>
      </c>
      <c r="R113" s="4">
        <v>0</v>
      </c>
      <c r="S113" s="4">
        <v>6.8147499184539495E-2</v>
      </c>
      <c r="T113" s="4">
        <v>0.37393647805548602</v>
      </c>
      <c r="U113" s="4">
        <v>1.1743734461616299E-2</v>
      </c>
      <c r="V113" s="4">
        <v>8.1893904369052795E-4</v>
      </c>
      <c r="W113" s="4">
        <v>1.01562993440355E-2</v>
      </c>
      <c r="X113" s="4">
        <v>7.1911582692517406E-2</v>
      </c>
      <c r="Y113" s="4">
        <v>6.43981367017469E-4</v>
      </c>
      <c r="Z113" s="4">
        <v>0.33217095628327598</v>
      </c>
      <c r="AA113" s="4">
        <v>1.27685120981212E-2</v>
      </c>
      <c r="AB113" s="4">
        <v>8.6772931685617505E-2</v>
      </c>
      <c r="AC113" s="4">
        <v>4.4240610919382202E-2</v>
      </c>
      <c r="AD113" s="4">
        <v>0</v>
      </c>
      <c r="AE113" s="4">
        <v>0.40733972837256899</v>
      </c>
      <c r="AF113" s="4">
        <v>0</v>
      </c>
      <c r="AG113" s="4">
        <v>6.8144627685719598E-3</v>
      </c>
      <c r="AH113" s="4">
        <v>1.2919368277011299E-3</v>
      </c>
      <c r="AI113" s="4">
        <v>6.28928495264852E-3</v>
      </c>
      <c r="AJ113" s="4">
        <v>0</v>
      </c>
      <c r="AK113" s="4">
        <v>1.3081253684435901E-4</v>
      </c>
      <c r="AL113" s="4">
        <v>0</v>
      </c>
      <c r="AM113" s="4">
        <v>0.16238053686178799</v>
      </c>
      <c r="AN113" s="4">
        <v>1.0261431858058401E-3</v>
      </c>
      <c r="AO113" s="4">
        <v>0.212899853716011</v>
      </c>
      <c r="AP113" s="4">
        <v>1.4965539641472399E-2</v>
      </c>
      <c r="AQ113" s="4">
        <v>9.5501198909093601E-2</v>
      </c>
      <c r="AR113" s="4">
        <v>5.9290782324705801E-3</v>
      </c>
      <c r="AS113" s="4">
        <v>3.2562867263783102E-4</v>
      </c>
      <c r="AT113" s="4">
        <v>1.4202091894863699E-3</v>
      </c>
      <c r="AU113" s="4">
        <v>2.72451768725997E-2</v>
      </c>
      <c r="AV113" s="4">
        <v>1.08028235577983</v>
      </c>
    </row>
    <row r="114" spans="1:48">
      <c r="A114" s="4" t="s">
        <v>52</v>
      </c>
      <c r="B114" s="4" t="s">
        <v>6</v>
      </c>
      <c r="C114" s="4" t="s">
        <v>227</v>
      </c>
      <c r="D114" s="4" t="s">
        <v>54</v>
      </c>
      <c r="E114" s="4" t="s">
        <v>54</v>
      </c>
      <c r="F114" s="4" t="s">
        <v>54</v>
      </c>
      <c r="G114" s="4">
        <v>2010</v>
      </c>
      <c r="H114" s="4" t="s">
        <v>54</v>
      </c>
      <c r="I114" s="4" t="s">
        <v>54</v>
      </c>
      <c r="J114" s="4" t="s">
        <v>54</v>
      </c>
      <c r="K114" s="4" t="s">
        <v>54</v>
      </c>
      <c r="L114" s="4">
        <v>0</v>
      </c>
      <c r="M114" s="4">
        <v>5.82944955784446E-2</v>
      </c>
      <c r="N114" s="4">
        <v>3.7416808743308098E-3</v>
      </c>
      <c r="O114" s="4">
        <v>1.2199252533333199E-2</v>
      </c>
      <c r="P114" s="4">
        <v>1.16183812771673E-2</v>
      </c>
      <c r="Q114" s="4">
        <v>1.2546261611698599E-2</v>
      </c>
      <c r="R114" s="4">
        <v>0</v>
      </c>
      <c r="S114" s="4">
        <v>4.8320889021911298E-2</v>
      </c>
      <c r="T114" s="4">
        <v>0.42807413253183402</v>
      </c>
      <c r="U114" s="4">
        <v>2.4999860256979499E-2</v>
      </c>
      <c r="V114" s="4">
        <v>4.8347538731786897E-3</v>
      </c>
      <c r="W114" s="4">
        <v>0</v>
      </c>
      <c r="X114" s="4">
        <v>0</v>
      </c>
      <c r="Y114" s="4">
        <v>2.3137992802169698E-2</v>
      </c>
      <c r="Z114" s="4">
        <v>0.137541325813551</v>
      </c>
      <c r="AA114" s="4">
        <v>3.5898618072522899E-3</v>
      </c>
      <c r="AB114" s="4">
        <v>2.46198348135492E-2</v>
      </c>
      <c r="AC114" s="4">
        <v>0</v>
      </c>
      <c r="AD114" s="4">
        <v>1.2792795826583399E-3</v>
      </c>
      <c r="AE114" s="4">
        <v>6.4692011882846404E-3</v>
      </c>
      <c r="AF114" s="4">
        <v>1.18259840439792E-4</v>
      </c>
      <c r="AG114" s="4">
        <v>3.16404513939543E-2</v>
      </c>
      <c r="AH114" s="4">
        <v>3.3155612598887202E-3</v>
      </c>
      <c r="AI114" s="4">
        <v>1.4999788494482E-2</v>
      </c>
      <c r="AJ114" s="4">
        <v>0</v>
      </c>
      <c r="AK114" s="4">
        <v>8.1584320303401095E-4</v>
      </c>
      <c r="AL114" s="4">
        <v>0</v>
      </c>
      <c r="AM114" s="4">
        <v>6.3599530236063906E-2</v>
      </c>
      <c r="AN114" s="4">
        <v>7.4515908284777501E-3</v>
      </c>
      <c r="AO114" s="4">
        <v>0.101449063137241</v>
      </c>
      <c r="AP114" s="4">
        <v>9.1478630748900703E-4</v>
      </c>
      <c r="AQ114" s="4">
        <v>4.01389987118334E-2</v>
      </c>
      <c r="AR114" s="4">
        <v>5.7453325013661202E-3</v>
      </c>
      <c r="AS114" s="4">
        <v>3.8727396874661597E-2</v>
      </c>
      <c r="AT114" s="4">
        <v>3.1910138072589501E-3</v>
      </c>
      <c r="AU114" s="4">
        <v>2.8039096787718799E-2</v>
      </c>
      <c r="AV114" s="4">
        <v>8.8550066092907595E-2</v>
      </c>
    </row>
    <row r="115" spans="1:48">
      <c r="A115" s="4" t="s">
        <v>52</v>
      </c>
      <c r="B115" s="4" t="s">
        <v>6</v>
      </c>
      <c r="C115" s="4" t="s">
        <v>228</v>
      </c>
      <c r="D115" s="4" t="s">
        <v>54</v>
      </c>
      <c r="E115" s="4" t="s">
        <v>54</v>
      </c>
      <c r="F115" s="4" t="s">
        <v>54</v>
      </c>
      <c r="G115" s="4">
        <v>2010</v>
      </c>
      <c r="H115" s="4" t="s">
        <v>54</v>
      </c>
      <c r="I115" s="4" t="s">
        <v>54</v>
      </c>
      <c r="J115" s="4" t="s">
        <v>54</v>
      </c>
      <c r="K115" s="4" t="s">
        <v>54</v>
      </c>
      <c r="L115" s="4">
        <v>8.1801890741869205E-4</v>
      </c>
      <c r="M115" s="4">
        <v>2.3877601877189398E-3</v>
      </c>
      <c r="N115" s="4">
        <v>0</v>
      </c>
      <c r="O115" s="4">
        <v>1.9430936587442299E-2</v>
      </c>
      <c r="P115" s="4">
        <v>8.4117983483561205E-4</v>
      </c>
      <c r="Q115" s="4">
        <v>0</v>
      </c>
      <c r="R115" s="4">
        <v>0</v>
      </c>
      <c r="S115" s="4">
        <v>0</v>
      </c>
      <c r="T115" s="4">
        <v>4.2780975660599602E-2</v>
      </c>
      <c r="U115" s="4">
        <v>2.2100211047587401E-4</v>
      </c>
      <c r="V115" s="4">
        <v>2.9071829979035102E-5</v>
      </c>
      <c r="W115" s="4">
        <v>1.4873338162268699E-3</v>
      </c>
      <c r="X115" s="4">
        <v>2.9491311653661399E-2</v>
      </c>
      <c r="Y115" s="4">
        <v>0</v>
      </c>
      <c r="Z115" s="4">
        <v>6.5646395098294702E-2</v>
      </c>
      <c r="AA115" s="4">
        <v>5.8290555104659495E-4</v>
      </c>
      <c r="AB115" s="4">
        <v>1.2067919368292301E-3</v>
      </c>
      <c r="AC115" s="4">
        <v>1.14469737600312E-3</v>
      </c>
      <c r="AD115" s="4">
        <v>3.1571019372176599E-5</v>
      </c>
      <c r="AE115" s="4">
        <v>8.5284279106024694E-2</v>
      </c>
      <c r="AF115" s="4">
        <v>4.46188457105351E-4</v>
      </c>
      <c r="AG115" s="4">
        <v>0</v>
      </c>
      <c r="AH115" s="4">
        <v>1.85668143182705E-3</v>
      </c>
      <c r="AI115" s="4">
        <v>1.16673943207917E-4</v>
      </c>
      <c r="AJ115" s="4">
        <v>0</v>
      </c>
      <c r="AK115" s="4">
        <v>2.2713990551749799E-4</v>
      </c>
      <c r="AL115" s="4">
        <v>3.68632516751886E-4</v>
      </c>
      <c r="AM115" s="4">
        <v>4.7046686563048902E-3</v>
      </c>
      <c r="AN115" s="4">
        <v>2.5325448148550399E-4</v>
      </c>
      <c r="AO115" s="4">
        <v>5.6921027987696703E-3</v>
      </c>
      <c r="AP115" s="4">
        <v>2.0441987168705799E-3</v>
      </c>
      <c r="AQ115" s="4">
        <v>1.2385368513699101E-3</v>
      </c>
      <c r="AR115" s="4">
        <v>2.29564886715193E-4</v>
      </c>
      <c r="AS115" s="4">
        <v>2.07779786469269E-4</v>
      </c>
      <c r="AT115" s="4">
        <v>4.7774781413456703E-3</v>
      </c>
      <c r="AU115" s="4">
        <v>1.1159931637980301E-3</v>
      </c>
      <c r="AV115" s="4">
        <v>0</v>
      </c>
    </row>
    <row r="116" spans="1:48">
      <c r="A116" s="4" t="s">
        <v>52</v>
      </c>
      <c r="B116" s="4" t="s">
        <v>6</v>
      </c>
      <c r="C116" s="4" t="s">
        <v>229</v>
      </c>
      <c r="D116" s="4" t="s">
        <v>54</v>
      </c>
      <c r="E116" s="4" t="s">
        <v>54</v>
      </c>
      <c r="F116" s="4" t="s">
        <v>54</v>
      </c>
      <c r="G116" s="4">
        <v>2010</v>
      </c>
      <c r="H116" s="4" t="s">
        <v>54</v>
      </c>
      <c r="I116" s="4" t="s">
        <v>54</v>
      </c>
      <c r="J116" s="4" t="s">
        <v>54</v>
      </c>
      <c r="K116" s="4" t="s">
        <v>54</v>
      </c>
      <c r="L116" s="4">
        <v>4.24347315765386E-4</v>
      </c>
      <c r="M116" s="4">
        <v>2.2961296702019501E-2</v>
      </c>
      <c r="N116" s="4">
        <v>2.4726527415579098E-3</v>
      </c>
      <c r="O116" s="4">
        <v>8.4154951402569705E-2</v>
      </c>
      <c r="P116" s="4">
        <v>2.9972605665559899E-3</v>
      </c>
      <c r="Q116" s="4">
        <v>9.3192567241622296E-2</v>
      </c>
      <c r="R116" s="4">
        <v>1.46812749601209E-3</v>
      </c>
      <c r="S116" s="4">
        <v>1.88603013011108E-3</v>
      </c>
      <c r="T116" s="4">
        <v>0.64772101830274798</v>
      </c>
      <c r="U116" s="4">
        <v>2.5983024431985801E-3</v>
      </c>
      <c r="V116" s="4">
        <v>1.1175358338494301E-3</v>
      </c>
      <c r="W116" s="4">
        <v>1.03949507558414E-2</v>
      </c>
      <c r="X116" s="4">
        <v>6.6439452757210499E-2</v>
      </c>
      <c r="Y116" s="4">
        <v>4.0656151767396098E-3</v>
      </c>
      <c r="Z116" s="4">
        <v>0.16762064959917999</v>
      </c>
      <c r="AA116" s="4">
        <v>4.8424996829865199E-3</v>
      </c>
      <c r="AB116" s="4">
        <v>0</v>
      </c>
      <c r="AC116" s="4">
        <v>7.3244581083399304E-2</v>
      </c>
      <c r="AD116" s="4">
        <v>0</v>
      </c>
      <c r="AE116" s="4">
        <v>1.4578279501101001E-2</v>
      </c>
      <c r="AF116" s="4">
        <v>1.5137902618029501E-3</v>
      </c>
      <c r="AG116" s="4">
        <v>1.34401987526319E-3</v>
      </c>
      <c r="AH116" s="4">
        <v>2.87010267743203E-3</v>
      </c>
      <c r="AI116" s="4">
        <v>2.6243904337322002E-3</v>
      </c>
      <c r="AJ116" s="4">
        <v>0</v>
      </c>
      <c r="AK116" s="4">
        <v>3.2971268307645102E-3</v>
      </c>
      <c r="AL116" s="4">
        <v>0</v>
      </c>
      <c r="AM116" s="4">
        <v>2.65138937782055E-2</v>
      </c>
      <c r="AN116" s="4">
        <v>9.7877355022077603E-3</v>
      </c>
      <c r="AO116" s="4">
        <v>5.5000094294343001E-2</v>
      </c>
      <c r="AP116" s="4">
        <v>1.07218342478219E-2</v>
      </c>
      <c r="AQ116" s="4">
        <v>4.3263189427951796E-3</v>
      </c>
      <c r="AR116" s="4">
        <v>4.5254450852001997E-3</v>
      </c>
      <c r="AS116" s="4">
        <v>2.3522655248536299E-2</v>
      </c>
      <c r="AT116" s="4">
        <v>9.7402088317681199E-3</v>
      </c>
      <c r="AU116" s="4">
        <v>3.1854922650645201E-3</v>
      </c>
      <c r="AV116" s="4">
        <v>0.14698267277315599</v>
      </c>
    </row>
    <row r="117" spans="1:48">
      <c r="A117" s="4" t="s">
        <v>52</v>
      </c>
      <c r="B117" s="4" t="s">
        <v>6</v>
      </c>
      <c r="C117" s="4" t="s">
        <v>230</v>
      </c>
      <c r="D117" s="4" t="s">
        <v>54</v>
      </c>
      <c r="E117" s="4" t="s">
        <v>54</v>
      </c>
      <c r="F117" s="4" t="s">
        <v>54</v>
      </c>
      <c r="G117" s="4">
        <v>2010</v>
      </c>
      <c r="H117" s="4" t="s">
        <v>54</v>
      </c>
      <c r="I117" s="4" t="s">
        <v>54</v>
      </c>
      <c r="J117" s="4" t="s">
        <v>54</v>
      </c>
      <c r="K117" s="4" t="s">
        <v>54</v>
      </c>
      <c r="L117" s="4">
        <v>3.2758474788490998E-3</v>
      </c>
      <c r="M117" s="4">
        <v>5.8887905662169802E-2</v>
      </c>
      <c r="N117" s="4">
        <v>0</v>
      </c>
      <c r="O117" s="4">
        <v>8.0643720018966705E-4</v>
      </c>
      <c r="P117" s="4">
        <v>3.73689925225772E-3</v>
      </c>
      <c r="Q117" s="4">
        <v>5.5331193926251602E-3</v>
      </c>
      <c r="R117" s="4">
        <v>6.3538727368426303E-3</v>
      </c>
      <c r="S117" s="4">
        <v>1.8922187051541E-3</v>
      </c>
      <c r="T117" s="4">
        <v>1.38822115365047E-2</v>
      </c>
      <c r="U117" s="4">
        <v>8.43679279473964E-4</v>
      </c>
      <c r="V117" s="4">
        <v>0</v>
      </c>
      <c r="W117" s="4">
        <v>2.5450950912031E-3</v>
      </c>
      <c r="X117" s="4">
        <v>1.9959670367372902E-2</v>
      </c>
      <c r="Y117" s="4">
        <v>0</v>
      </c>
      <c r="Z117" s="4">
        <v>1.5146416757915501E-2</v>
      </c>
      <c r="AA117" s="4">
        <v>0</v>
      </c>
      <c r="AB117" s="4">
        <v>1.6538843030972699E-4</v>
      </c>
      <c r="AC117" s="4">
        <v>3.6325803822889697E-4</v>
      </c>
      <c r="AD117" s="4">
        <v>0</v>
      </c>
      <c r="AE117" s="4">
        <v>1.8678599059645602E-2</v>
      </c>
      <c r="AF117" s="4">
        <v>2.99392001113398E-4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2.9635971743299499E-3</v>
      </c>
      <c r="AN117" s="4">
        <v>0</v>
      </c>
      <c r="AO117" s="4">
        <v>2.3645307524374601E-3</v>
      </c>
      <c r="AP117" s="4">
        <v>1.6234006366317701E-2</v>
      </c>
      <c r="AQ117" s="4">
        <v>7.1292384495601706E-5</v>
      </c>
      <c r="AR117" s="4">
        <v>0</v>
      </c>
      <c r="AS117" s="4">
        <v>0</v>
      </c>
      <c r="AT117" s="4">
        <v>0</v>
      </c>
      <c r="AU117" s="4">
        <v>2.3764128165200602E-5</v>
      </c>
      <c r="AV117" s="4">
        <v>0</v>
      </c>
    </row>
    <row r="118" spans="1:48">
      <c r="A118" s="4" t="s">
        <v>52</v>
      </c>
      <c r="B118" s="4" t="s">
        <v>6</v>
      </c>
      <c r="C118" s="4" t="s">
        <v>231</v>
      </c>
      <c r="D118" s="4" t="s">
        <v>54</v>
      </c>
      <c r="E118" s="4" t="s">
        <v>54</v>
      </c>
      <c r="F118" s="4" t="s">
        <v>54</v>
      </c>
      <c r="G118" s="4">
        <v>2010</v>
      </c>
      <c r="H118" s="4" t="s">
        <v>54</v>
      </c>
      <c r="I118" s="4" t="s">
        <v>54</v>
      </c>
      <c r="J118" s="4" t="s">
        <v>54</v>
      </c>
      <c r="K118" s="4" t="s">
        <v>54</v>
      </c>
      <c r="L118" s="4">
        <v>4.3317037637754E-4</v>
      </c>
      <c r="M118" s="4">
        <v>5.9421534326421499E-3</v>
      </c>
      <c r="N118" s="4">
        <v>0</v>
      </c>
      <c r="O118" s="4">
        <v>1.08211879223299E-4</v>
      </c>
      <c r="P118" s="4">
        <v>5.4573834435182205E-4</v>
      </c>
      <c r="Q118" s="4">
        <v>2.4670753366231198E-2</v>
      </c>
      <c r="R118" s="4">
        <v>1.3942742026697001E-4</v>
      </c>
      <c r="S118" s="4">
        <v>2.91136511340542E-3</v>
      </c>
      <c r="T118" s="4">
        <v>0</v>
      </c>
      <c r="U118" s="4">
        <v>5.5318497136567397E-3</v>
      </c>
      <c r="V118" s="4">
        <v>2.8611032237058701E-3</v>
      </c>
      <c r="W118" s="4">
        <v>0</v>
      </c>
      <c r="X118" s="4">
        <v>2.4177427820353198E-3</v>
      </c>
      <c r="Y118" s="4">
        <v>1.4163611035368E-2</v>
      </c>
      <c r="Z118" s="4">
        <v>5.05431297969854E-2</v>
      </c>
      <c r="AA118" s="4">
        <v>8.5826651806300002E-5</v>
      </c>
      <c r="AB118" s="4">
        <v>8.5812222117311408E-3</v>
      </c>
      <c r="AC118" s="4">
        <v>5.80010785536005E-4</v>
      </c>
      <c r="AD118" s="4">
        <v>0</v>
      </c>
      <c r="AE118" s="4">
        <v>0</v>
      </c>
      <c r="AF118" s="4">
        <v>1.7451959756044301E-4</v>
      </c>
      <c r="AG118" s="4">
        <v>2.1149459397841299E-3</v>
      </c>
      <c r="AH118" s="4">
        <v>0</v>
      </c>
      <c r="AI118" s="4">
        <v>7.0639951884354703E-3</v>
      </c>
      <c r="AJ118" s="4">
        <v>0</v>
      </c>
      <c r="AK118" s="4">
        <v>3.9392295610947003E-4</v>
      </c>
      <c r="AL118" s="4">
        <v>0</v>
      </c>
      <c r="AM118" s="4">
        <v>8.8079725038071204E-4</v>
      </c>
      <c r="AN118" s="4">
        <v>5.4848483091716896E-3</v>
      </c>
      <c r="AO118" s="4">
        <v>1.30371390904837E-2</v>
      </c>
      <c r="AP118" s="4">
        <v>0</v>
      </c>
      <c r="AQ118" s="4">
        <v>0</v>
      </c>
      <c r="AR118" s="4">
        <v>5.4845665517868497E-4</v>
      </c>
      <c r="AS118" s="4">
        <v>6.7466493194680904E-3</v>
      </c>
      <c r="AT118" s="4">
        <v>0</v>
      </c>
      <c r="AU118" s="4">
        <v>1.09768110984104E-3</v>
      </c>
      <c r="AV118" s="4">
        <v>2.3075003374432002E-3</v>
      </c>
    </row>
    <row r="119" spans="1:48">
      <c r="A119" s="4" t="s">
        <v>52</v>
      </c>
      <c r="B119" s="4" t="s">
        <v>6</v>
      </c>
      <c r="C119" s="4" t="s">
        <v>232</v>
      </c>
      <c r="D119" s="4" t="s">
        <v>54</v>
      </c>
      <c r="E119" s="4" t="s">
        <v>54</v>
      </c>
      <c r="F119" s="4" t="s">
        <v>54</v>
      </c>
      <c r="G119" s="4">
        <v>2010</v>
      </c>
      <c r="H119" s="4" t="s">
        <v>54</v>
      </c>
      <c r="I119" s="4" t="s">
        <v>54</v>
      </c>
      <c r="J119" s="4" t="s">
        <v>54</v>
      </c>
      <c r="K119" s="4" t="s">
        <v>54</v>
      </c>
      <c r="L119" s="4">
        <v>3.3952571427193698E-4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7.6940693295072193E-2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1.0900755368201899E-2</v>
      </c>
      <c r="AV119" s="4">
        <v>0</v>
      </c>
    </row>
    <row r="120" spans="1:48">
      <c r="A120" s="4" t="s">
        <v>52</v>
      </c>
      <c r="B120" s="4" t="s">
        <v>6</v>
      </c>
      <c r="C120" s="4" t="s">
        <v>233</v>
      </c>
      <c r="D120" s="4" t="s">
        <v>54</v>
      </c>
      <c r="E120" s="4" t="s">
        <v>54</v>
      </c>
      <c r="F120" s="4" t="s">
        <v>54</v>
      </c>
      <c r="G120" s="4">
        <v>2010</v>
      </c>
      <c r="H120" s="4" t="s">
        <v>54</v>
      </c>
      <c r="I120" s="4" t="s">
        <v>54</v>
      </c>
      <c r="J120" s="4" t="s">
        <v>54</v>
      </c>
      <c r="K120" s="4" t="s">
        <v>54</v>
      </c>
      <c r="L120" s="4">
        <v>4.1688312672472101E-3</v>
      </c>
      <c r="M120" s="4">
        <v>2.9775508948992301E-2</v>
      </c>
      <c r="N120" s="4">
        <v>8.0615845669545897E-4</v>
      </c>
      <c r="O120" s="4">
        <v>6.2741160709330501E-2</v>
      </c>
      <c r="P120" s="4">
        <v>6.5562165763121294E-2</v>
      </c>
      <c r="Q120" s="4">
        <v>3.2823016013078597E-2</v>
      </c>
      <c r="R120" s="4">
        <v>3.7002286679366802E-3</v>
      </c>
      <c r="S120" s="4">
        <v>6.1844908229498702E-2</v>
      </c>
      <c r="T120" s="4">
        <v>0.17440929310831399</v>
      </c>
      <c r="U120" s="4">
        <v>0.132395651873809</v>
      </c>
      <c r="V120" s="4">
        <v>3.0305268563445301E-2</v>
      </c>
      <c r="W120" s="4">
        <v>7.7967314297699097E-2</v>
      </c>
      <c r="X120" s="4">
        <v>0.26612204943791301</v>
      </c>
      <c r="Y120" s="4">
        <v>0.187970696443751</v>
      </c>
      <c r="Z120" s="4">
        <v>0.82720146491607105</v>
      </c>
      <c r="AA120" s="4">
        <v>2.0275271079933498E-2</v>
      </c>
      <c r="AB120" s="4">
        <v>4.85914078034436E-2</v>
      </c>
      <c r="AC120" s="4">
        <v>2.5895163022353999E-2</v>
      </c>
      <c r="AD120" s="4">
        <v>4.1878884787612597E-3</v>
      </c>
      <c r="AE120" s="4">
        <v>0.22708170743106701</v>
      </c>
      <c r="AF120" s="4">
        <v>1.4931234557741401E-3</v>
      </c>
      <c r="AG120" s="4">
        <v>1.3184855091425E-2</v>
      </c>
      <c r="AH120" s="4">
        <v>1.4903543218822801E-3</v>
      </c>
      <c r="AI120" s="4">
        <v>1.09410915310207E-2</v>
      </c>
      <c r="AJ120" s="4">
        <v>9.2566427720777397E-5</v>
      </c>
      <c r="AK120" s="4">
        <v>4.4170198339759598E-3</v>
      </c>
      <c r="AL120" s="4">
        <v>3.6957949733112901E-3</v>
      </c>
      <c r="AM120" s="4">
        <v>0.12619873608375401</v>
      </c>
      <c r="AN120" s="4">
        <v>0.58541561035052203</v>
      </c>
      <c r="AO120" s="4">
        <v>0.33749829455571001</v>
      </c>
      <c r="AP120" s="4">
        <v>4.4525703220584301E-2</v>
      </c>
      <c r="AQ120" s="4">
        <v>4.0341749222571499E-2</v>
      </c>
      <c r="AR120" s="4">
        <v>9.6448954228059904E-3</v>
      </c>
      <c r="AS120" s="4">
        <v>0.17949768755089701</v>
      </c>
      <c r="AT120" s="4">
        <v>7.0429672384475202E-3</v>
      </c>
      <c r="AU120" s="4">
        <v>2.61750405191324E-2</v>
      </c>
      <c r="AV120" s="4">
        <v>0.571596344808458</v>
      </c>
    </row>
    <row r="121" spans="1:48">
      <c r="A121" s="4" t="s">
        <v>52</v>
      </c>
      <c r="B121" s="4" t="s">
        <v>6</v>
      </c>
      <c r="C121" s="4" t="s">
        <v>234</v>
      </c>
      <c r="D121" s="4" t="s">
        <v>54</v>
      </c>
      <c r="E121" s="4" t="s">
        <v>54</v>
      </c>
      <c r="F121" s="4" t="s">
        <v>54</v>
      </c>
      <c r="G121" s="4">
        <v>2010</v>
      </c>
      <c r="H121" s="4" t="s">
        <v>54</v>
      </c>
      <c r="I121" s="4" t="s">
        <v>54</v>
      </c>
      <c r="J121" s="4" t="s">
        <v>54</v>
      </c>
      <c r="K121" s="4" t="s">
        <v>54</v>
      </c>
      <c r="L121" s="4">
        <v>0</v>
      </c>
      <c r="M121" s="4">
        <v>3.9226381545467703E-2</v>
      </c>
      <c r="N121" s="4">
        <v>0</v>
      </c>
      <c r="O121" s="4">
        <v>9.4851459878740094E-2</v>
      </c>
      <c r="P121" s="4">
        <v>1.3743840112926399E-2</v>
      </c>
      <c r="Q121" s="4">
        <v>3.9445642775475E-2</v>
      </c>
      <c r="R121" s="4">
        <v>0</v>
      </c>
      <c r="S121" s="4">
        <v>0.10921034780512801</v>
      </c>
      <c r="T121" s="4">
        <v>0.59925504698093401</v>
      </c>
      <c r="U121" s="4">
        <v>8.9893928292613196E-2</v>
      </c>
      <c r="V121" s="4">
        <v>6.2686744076300999E-3</v>
      </c>
      <c r="W121" s="4">
        <v>1.05313245154986E-2</v>
      </c>
      <c r="X121" s="4">
        <v>7.4566944918059194E-2</v>
      </c>
      <c r="Y121" s="4">
        <v>4.9294383330666797E-3</v>
      </c>
      <c r="Z121" s="4">
        <v>0.68418164326451003</v>
      </c>
      <c r="AA121" s="4">
        <v>1.32399942075707E-2</v>
      </c>
      <c r="AB121" s="4">
        <v>0.13905869126312501</v>
      </c>
      <c r="AC121" s="4">
        <v>2.6976771190295401E-2</v>
      </c>
      <c r="AD121" s="4">
        <v>0</v>
      </c>
      <c r="AE121" s="4">
        <v>0.42238090097904402</v>
      </c>
      <c r="AF121" s="4">
        <v>0</v>
      </c>
      <c r="AG121" s="4">
        <v>1.0920574606055101E-2</v>
      </c>
      <c r="AH121" s="4">
        <v>2.0704042258898299E-3</v>
      </c>
      <c r="AI121" s="4">
        <v>1.29542129811982E-2</v>
      </c>
      <c r="AJ121" s="4">
        <v>0</v>
      </c>
      <c r="AK121" s="4">
        <v>1.3564283894533001E-4</v>
      </c>
      <c r="AL121" s="4">
        <v>0</v>
      </c>
      <c r="AM121" s="4">
        <v>0.33445965230484098</v>
      </c>
      <c r="AN121" s="4">
        <v>7.8547452059885906E-3</v>
      </c>
      <c r="AO121" s="4">
        <v>0.341184450643222</v>
      </c>
      <c r="AP121" s="4">
        <v>1.55181478189162E-2</v>
      </c>
      <c r="AQ121" s="4">
        <v>0.15304624928973201</v>
      </c>
      <c r="AR121" s="4">
        <v>6.1480116751970798E-3</v>
      </c>
      <c r="AS121" s="4">
        <v>2.4925666229765301E-3</v>
      </c>
      <c r="AT121" s="4">
        <v>1.4726509477251499E-3</v>
      </c>
      <c r="AU121" s="4">
        <v>4.3661987275739798E-2</v>
      </c>
      <c r="AV121" s="4">
        <v>0.65872801770054501</v>
      </c>
    </row>
    <row r="122" spans="1:48">
      <c r="A122" s="4" t="s">
        <v>52</v>
      </c>
      <c r="B122" s="4" t="s">
        <v>6</v>
      </c>
      <c r="C122" s="4" t="s">
        <v>235</v>
      </c>
      <c r="D122" s="4" t="s">
        <v>54</v>
      </c>
      <c r="E122" s="4" t="s">
        <v>54</v>
      </c>
      <c r="F122" s="4" t="s">
        <v>54</v>
      </c>
      <c r="G122" s="4">
        <v>2010</v>
      </c>
      <c r="H122" s="4" t="s">
        <v>54</v>
      </c>
      <c r="I122" s="4" t="s">
        <v>54</v>
      </c>
      <c r="J122" s="4" t="s">
        <v>54</v>
      </c>
      <c r="K122" s="4" t="s">
        <v>54</v>
      </c>
      <c r="L122" s="4">
        <v>0</v>
      </c>
      <c r="M122" s="4">
        <v>9.3420334031725893E-2</v>
      </c>
      <c r="N122" s="4">
        <v>3.8798438472723499E-3</v>
      </c>
      <c r="O122" s="4">
        <v>2.5127135551660601E-2</v>
      </c>
      <c r="P122" s="4">
        <v>1.8619134603546601E-2</v>
      </c>
      <c r="Q122" s="4">
        <v>2.0106117035305401E-2</v>
      </c>
      <c r="R122" s="4">
        <v>0</v>
      </c>
      <c r="S122" s="4">
        <v>7.7437046986063907E-2</v>
      </c>
      <c r="T122" s="4">
        <v>0.68601380035360504</v>
      </c>
      <c r="U122" s="4">
        <v>0.191364650879288</v>
      </c>
      <c r="V122" s="4">
        <v>3.7008246346890199E-2</v>
      </c>
      <c r="W122" s="4">
        <v>0</v>
      </c>
      <c r="X122" s="4">
        <v>0</v>
      </c>
      <c r="Y122" s="4">
        <v>0.177112746596195</v>
      </c>
      <c r="Z122" s="4">
        <v>0.283297646985256</v>
      </c>
      <c r="AA122" s="4">
        <v>3.7224188040667198E-3</v>
      </c>
      <c r="AB122" s="4">
        <v>3.9454723285025597E-2</v>
      </c>
      <c r="AC122" s="4">
        <v>0</v>
      </c>
      <c r="AD122" s="4">
        <v>9.7924103653367206E-3</v>
      </c>
      <c r="AE122" s="4">
        <v>6.7080788742097499E-3</v>
      </c>
      <c r="AF122" s="4">
        <v>1.2262662950693199E-4</v>
      </c>
      <c r="AG122" s="4">
        <v>5.0705671415583402E-2</v>
      </c>
      <c r="AH122" s="4">
        <v>5.3133805744085697E-3</v>
      </c>
      <c r="AI122" s="4">
        <v>3.08954764004797E-2</v>
      </c>
      <c r="AJ122" s="4">
        <v>0</v>
      </c>
      <c r="AK122" s="4">
        <v>8.4596852001617899E-4</v>
      </c>
      <c r="AL122" s="4">
        <v>0</v>
      </c>
      <c r="AM122" s="4">
        <v>0.130997699481747</v>
      </c>
      <c r="AN122" s="4">
        <v>5.7039161928469098E-2</v>
      </c>
      <c r="AO122" s="4">
        <v>0.16257804911843499</v>
      </c>
      <c r="AP122" s="4">
        <v>9.48565135800094E-4</v>
      </c>
      <c r="AQ122" s="4">
        <v>6.4325089875982094E-2</v>
      </c>
      <c r="AR122" s="4">
        <v>5.9574810638937502E-3</v>
      </c>
      <c r="AS122" s="4">
        <v>0.29644384833368198</v>
      </c>
      <c r="AT122" s="4">
        <v>3.3088431917297099E-3</v>
      </c>
      <c r="AU122" s="4">
        <v>4.4934290311024798E-2</v>
      </c>
      <c r="AV122" s="4">
        <v>5.3995521812004503E-2</v>
      </c>
    </row>
    <row r="123" spans="1:48">
      <c r="A123" s="4" t="s">
        <v>52</v>
      </c>
      <c r="B123" s="4" t="s">
        <v>6</v>
      </c>
      <c r="C123" s="4" t="s">
        <v>236</v>
      </c>
      <c r="D123" s="4" t="s">
        <v>54</v>
      </c>
      <c r="E123" s="4" t="s">
        <v>54</v>
      </c>
      <c r="F123" s="4" t="s">
        <v>54</v>
      </c>
      <c r="G123" s="4">
        <v>2010</v>
      </c>
      <c r="H123" s="4" t="s">
        <v>54</v>
      </c>
      <c r="I123" s="4" t="s">
        <v>54</v>
      </c>
      <c r="J123" s="4" t="s">
        <v>54</v>
      </c>
      <c r="K123" s="4" t="s">
        <v>54</v>
      </c>
      <c r="L123" s="4">
        <v>8.48224563103204E-4</v>
      </c>
      <c r="M123" s="4">
        <v>3.8265251652137501E-3</v>
      </c>
      <c r="N123" s="4">
        <v>0</v>
      </c>
      <c r="O123" s="4">
        <v>4.0022433849476402E-2</v>
      </c>
      <c r="P123" s="4">
        <v>1.3480398169900701E-3</v>
      </c>
      <c r="Q123" s="4">
        <v>0</v>
      </c>
      <c r="R123" s="4">
        <v>0</v>
      </c>
      <c r="S123" s="4">
        <v>0</v>
      </c>
      <c r="T123" s="4">
        <v>6.8559012249076998E-2</v>
      </c>
      <c r="U123" s="4">
        <v>1.6916891246619801E-3</v>
      </c>
      <c r="V123" s="4">
        <v>2.22534067677715E-4</v>
      </c>
      <c r="W123" s="4">
        <v>1.54225417654305E-3</v>
      </c>
      <c r="X123" s="4">
        <v>3.05802894235104E-2</v>
      </c>
      <c r="Y123" s="4">
        <v>0</v>
      </c>
      <c r="Z123" s="4">
        <v>0.13521368326507099</v>
      </c>
      <c r="AA123" s="4">
        <v>6.0442955765796296E-4</v>
      </c>
      <c r="AB123" s="4">
        <v>1.93395456512136E-3</v>
      </c>
      <c r="AC123" s="4">
        <v>6.9800661773951203E-4</v>
      </c>
      <c r="AD123" s="4">
        <v>2.4166443483911599E-4</v>
      </c>
      <c r="AE123" s="4">
        <v>8.8433433174000195E-2</v>
      </c>
      <c r="AF123" s="4">
        <v>4.6266413362517202E-4</v>
      </c>
      <c r="AG123" s="4">
        <v>0</v>
      </c>
      <c r="AH123" s="4">
        <v>2.9754404396274301E-3</v>
      </c>
      <c r="AI123" s="4">
        <v>2.40316525813492E-4</v>
      </c>
      <c r="AJ123" s="4">
        <v>0</v>
      </c>
      <c r="AK123" s="4">
        <v>2.35527131920276E-4</v>
      </c>
      <c r="AL123" s="4">
        <v>3.8224441101758201E-4</v>
      </c>
      <c r="AM123" s="4">
        <v>9.6903352668216806E-3</v>
      </c>
      <c r="AN123" s="4">
        <v>1.9385690533833501E-3</v>
      </c>
      <c r="AO123" s="4">
        <v>9.1219271996001508E-3</v>
      </c>
      <c r="AP123" s="4">
        <v>2.1196815229922099E-3</v>
      </c>
      <c r="AQ123" s="4">
        <v>1.9848276448310598E-3</v>
      </c>
      <c r="AR123" s="4">
        <v>2.3804165646035001E-4</v>
      </c>
      <c r="AS123" s="4">
        <v>1.59047714222179E-3</v>
      </c>
      <c r="AT123" s="4">
        <v>4.9538883177719598E-3</v>
      </c>
      <c r="AU123" s="4">
        <v>1.78844422796043E-3</v>
      </c>
      <c r="AV123" s="4">
        <v>0</v>
      </c>
    </row>
    <row r="124" spans="1:48">
      <c r="A124" s="4" t="s">
        <v>52</v>
      </c>
      <c r="B124" s="4" t="s">
        <v>6</v>
      </c>
      <c r="C124" s="4" t="s">
        <v>237</v>
      </c>
      <c r="D124" s="4" t="s">
        <v>54</v>
      </c>
      <c r="E124" s="4" t="s">
        <v>54</v>
      </c>
      <c r="F124" s="4" t="s">
        <v>54</v>
      </c>
      <c r="G124" s="4">
        <v>2010</v>
      </c>
      <c r="H124" s="4" t="s">
        <v>54</v>
      </c>
      <c r="I124" s="4" t="s">
        <v>54</v>
      </c>
      <c r="J124" s="4" t="s">
        <v>54</v>
      </c>
      <c r="K124" s="4" t="s">
        <v>54</v>
      </c>
      <c r="L124" s="4">
        <v>4.4001649993021501E-4</v>
      </c>
      <c r="M124" s="4">
        <v>3.67968190893379E-2</v>
      </c>
      <c r="N124" s="4">
        <v>2.5639563736152E-3</v>
      </c>
      <c r="O124" s="4">
        <v>0.173336265107877</v>
      </c>
      <c r="P124" s="4">
        <v>4.8032851220230401E-3</v>
      </c>
      <c r="Q124" s="4">
        <v>0.149346532199957</v>
      </c>
      <c r="R124" s="4">
        <v>1.52233865573386E-3</v>
      </c>
      <c r="S124" s="4">
        <v>3.0224734428275402E-3</v>
      </c>
      <c r="T124" s="4">
        <v>1.0380107639457301</v>
      </c>
      <c r="U124" s="4">
        <v>1.9889040771045301E-2</v>
      </c>
      <c r="V124" s="4">
        <v>8.5543220038594298E-3</v>
      </c>
      <c r="W124" s="4">
        <v>1.0778788220404701E-2</v>
      </c>
      <c r="X124" s="4">
        <v>6.8892754527684799E-2</v>
      </c>
      <c r="Y124" s="4">
        <v>3.1120775112697101E-2</v>
      </c>
      <c r="Z124" s="4">
        <v>0.34525285645392001</v>
      </c>
      <c r="AA124" s="4">
        <v>5.0213108042822599E-3</v>
      </c>
      <c r="AB124" s="4">
        <v>0</v>
      </c>
      <c r="AC124" s="4">
        <v>4.4662636065684297E-2</v>
      </c>
      <c r="AD124" s="4">
        <v>0</v>
      </c>
      <c r="AE124" s="4">
        <v>1.5116587952274101E-2</v>
      </c>
      <c r="AF124" s="4">
        <v>1.56968753631813E-3</v>
      </c>
      <c r="AG124" s="4">
        <v>2.1538703516768001E-3</v>
      </c>
      <c r="AH124" s="4">
        <v>4.5995071776587298E-3</v>
      </c>
      <c r="AI124" s="4">
        <v>5.40552906734958E-3</v>
      </c>
      <c r="AJ124" s="4">
        <v>0</v>
      </c>
      <c r="AK124" s="4">
        <v>3.41887447852061E-3</v>
      </c>
      <c r="AL124" s="4">
        <v>0</v>
      </c>
      <c r="AM124" s="4">
        <v>5.4611395341389299E-2</v>
      </c>
      <c r="AN124" s="4">
        <v>7.4921482281321602E-2</v>
      </c>
      <c r="AO124" s="4">
        <v>8.8140863554428905E-2</v>
      </c>
      <c r="AP124" s="4">
        <v>1.11177420082159E-2</v>
      </c>
      <c r="AQ124" s="4">
        <v>6.9331787976420201E-3</v>
      </c>
      <c r="AR124" s="4">
        <v>4.6925488462783802E-3</v>
      </c>
      <c r="AS124" s="4">
        <v>0.18005719484505101</v>
      </c>
      <c r="AT124" s="4">
        <v>1.00998697046397E-2</v>
      </c>
      <c r="AU124" s="4">
        <v>5.1049374131276496E-3</v>
      </c>
      <c r="AV124" s="4">
        <v>8.9626202033352906E-2</v>
      </c>
    </row>
    <row r="125" spans="1:48">
      <c r="A125" s="4" t="s">
        <v>52</v>
      </c>
      <c r="B125" s="4" t="s">
        <v>6</v>
      </c>
      <c r="C125" s="4" t="s">
        <v>238</v>
      </c>
      <c r="D125" s="4" t="s">
        <v>54</v>
      </c>
      <c r="E125" s="4" t="s">
        <v>54</v>
      </c>
      <c r="F125" s="4" t="s">
        <v>54</v>
      </c>
      <c r="G125" s="4">
        <v>2010</v>
      </c>
      <c r="H125" s="4" t="s">
        <v>54</v>
      </c>
      <c r="I125" s="4" t="s">
        <v>54</v>
      </c>
      <c r="J125" s="4" t="s">
        <v>54</v>
      </c>
      <c r="K125" s="4" t="s">
        <v>54</v>
      </c>
      <c r="L125" s="4">
        <v>3.3968093785359098E-3</v>
      </c>
      <c r="M125" s="4">
        <v>9.4371308350815794E-2</v>
      </c>
      <c r="N125" s="4">
        <v>0</v>
      </c>
      <c r="O125" s="4">
        <v>1.661040853749E-3</v>
      </c>
      <c r="P125" s="4">
        <v>5.9885993167064899E-3</v>
      </c>
      <c r="Q125" s="4">
        <v>8.8671470053443193E-3</v>
      </c>
      <c r="R125" s="4">
        <v>6.5884918763413798E-3</v>
      </c>
      <c r="S125" s="4">
        <v>3.0323909957965202E-3</v>
      </c>
      <c r="T125" s="4">
        <v>2.22470548200247E-2</v>
      </c>
      <c r="U125" s="4">
        <v>6.4580517295311996E-3</v>
      </c>
      <c r="V125" s="4">
        <v>0</v>
      </c>
      <c r="W125" s="4">
        <v>2.6390736842551998E-3</v>
      </c>
      <c r="X125" s="4">
        <v>2.06966886993766E-2</v>
      </c>
      <c r="Y125" s="4">
        <v>0</v>
      </c>
      <c r="Z125" s="4">
        <v>3.1197490662495601E-2</v>
      </c>
      <c r="AA125" s="4">
        <v>0</v>
      </c>
      <c r="AB125" s="4">
        <v>2.6504461958550099E-4</v>
      </c>
      <c r="AC125" s="4">
        <v>2.2150528161091201E-4</v>
      </c>
      <c r="AD125" s="4">
        <v>0</v>
      </c>
      <c r="AE125" s="4">
        <v>1.93683133520023E-2</v>
      </c>
      <c r="AF125" s="4">
        <v>3.1044716330868899E-4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6.1042025088368897E-3</v>
      </c>
      <c r="AN125" s="4">
        <v>0</v>
      </c>
      <c r="AO125" s="4">
        <v>3.78929863838937E-3</v>
      </c>
      <c r="AP125" s="4">
        <v>1.6833453154446999E-2</v>
      </c>
      <c r="AQ125" s="4">
        <v>1.14250210202695E-4</v>
      </c>
      <c r="AR125" s="4">
        <v>0</v>
      </c>
      <c r="AS125" s="4">
        <v>0</v>
      </c>
      <c r="AT125" s="4">
        <v>0</v>
      </c>
      <c r="AU125" s="4">
        <v>3.8083403400898197E-5</v>
      </c>
      <c r="AV125" s="4">
        <v>0</v>
      </c>
    </row>
    <row r="126" spans="1:48">
      <c r="A126" s="4" t="s">
        <v>52</v>
      </c>
      <c r="B126" s="4" t="s">
        <v>6</v>
      </c>
      <c r="C126" s="4" t="s">
        <v>239</v>
      </c>
      <c r="D126" s="4" t="s">
        <v>54</v>
      </c>
      <c r="E126" s="4" t="s">
        <v>54</v>
      </c>
      <c r="F126" s="4" t="s">
        <v>54</v>
      </c>
      <c r="G126" s="4">
        <v>2010</v>
      </c>
      <c r="H126" s="4" t="s">
        <v>54</v>
      </c>
      <c r="I126" s="4" t="s">
        <v>54</v>
      </c>
      <c r="J126" s="4" t="s">
        <v>54</v>
      </c>
      <c r="K126" s="4" t="s">
        <v>54</v>
      </c>
      <c r="L126" s="4">
        <v>4.9946451909186197E-4</v>
      </c>
      <c r="M126" s="4">
        <v>2.4227176589532401E-3</v>
      </c>
      <c r="N126" s="4">
        <v>0</v>
      </c>
      <c r="O126" s="4">
        <v>5.253698890737E-5</v>
      </c>
      <c r="P126" s="4">
        <v>2.22506863718119E-4</v>
      </c>
      <c r="Q126" s="4">
        <v>1.0058688406077E-2</v>
      </c>
      <c r="R126" s="4">
        <v>1.6076595540588301E-4</v>
      </c>
      <c r="S126" s="4">
        <v>1.1870133869585099E-3</v>
      </c>
      <c r="T126" s="4">
        <v>0</v>
      </c>
      <c r="U126" s="4">
        <v>6.1019038054231601E-4</v>
      </c>
      <c r="V126" s="4">
        <v>3.1559383483140401E-4</v>
      </c>
      <c r="W126" s="4">
        <v>0</v>
      </c>
      <c r="X126" s="4">
        <v>2.7877638956192098E-3</v>
      </c>
      <c r="Y126" s="4">
        <v>1.5623163417090699E-3</v>
      </c>
      <c r="Z126" s="4">
        <v>2.45387462868887E-2</v>
      </c>
      <c r="AA126" s="4">
        <v>9.8961909002605206E-5</v>
      </c>
      <c r="AB126" s="4">
        <v>3.4987111698525598E-3</v>
      </c>
      <c r="AC126" s="4">
        <v>3.9308819596889599E-4</v>
      </c>
      <c r="AD126" s="4">
        <v>0</v>
      </c>
      <c r="AE126" s="4">
        <v>0</v>
      </c>
      <c r="AF126" s="4">
        <v>2.01228781147444E-4</v>
      </c>
      <c r="AG126" s="4">
        <v>8.6229965855461597E-4</v>
      </c>
      <c r="AH126" s="4">
        <v>0</v>
      </c>
      <c r="AI126" s="4">
        <v>3.4295775983219602E-3</v>
      </c>
      <c r="AJ126" s="4">
        <v>0</v>
      </c>
      <c r="AK126" s="4">
        <v>4.5421051521994801E-4</v>
      </c>
      <c r="AL126" s="4">
        <v>0</v>
      </c>
      <c r="AM126" s="4">
        <v>4.2762805437843301E-4</v>
      </c>
      <c r="AN126" s="4">
        <v>6.0500589318758004E-4</v>
      </c>
      <c r="AO126" s="4">
        <v>5.3154647477186099E-3</v>
      </c>
      <c r="AP126" s="4">
        <v>0</v>
      </c>
      <c r="AQ126" s="4">
        <v>0</v>
      </c>
      <c r="AR126" s="4">
        <v>6.3239467530623302E-4</v>
      </c>
      <c r="AS126" s="4">
        <v>7.4418878471492098E-4</v>
      </c>
      <c r="AT126" s="4">
        <v>0</v>
      </c>
      <c r="AU126" s="4">
        <v>4.47543376127331E-4</v>
      </c>
      <c r="AV126" s="4">
        <v>1.5638522032050399E-3</v>
      </c>
    </row>
    <row r="127" spans="1:48">
      <c r="A127" s="4" t="s">
        <v>52</v>
      </c>
      <c r="B127" s="4" t="s">
        <v>6</v>
      </c>
      <c r="C127" s="4" t="s">
        <v>240</v>
      </c>
      <c r="D127" s="4" t="s">
        <v>54</v>
      </c>
      <c r="E127" s="4" t="s">
        <v>54</v>
      </c>
      <c r="F127" s="4" t="s">
        <v>54</v>
      </c>
      <c r="G127" s="4">
        <v>2010</v>
      </c>
      <c r="H127" s="4" t="s">
        <v>54</v>
      </c>
      <c r="I127" s="4" t="s">
        <v>54</v>
      </c>
      <c r="J127" s="4" t="s">
        <v>54</v>
      </c>
      <c r="K127" s="4" t="s">
        <v>54</v>
      </c>
      <c r="L127" s="4">
        <v>3.9148809993957599E-4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3.1370037554750901E-2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4.4444245383157503E-3</v>
      </c>
      <c r="AV127" s="4">
        <v>0</v>
      </c>
    </row>
    <row r="128" spans="1:48">
      <c r="A128" s="4" t="s">
        <v>52</v>
      </c>
      <c r="B128" s="4" t="s">
        <v>6</v>
      </c>
      <c r="C128" s="4" t="s">
        <v>241</v>
      </c>
      <c r="D128" s="4" t="s">
        <v>54</v>
      </c>
      <c r="E128" s="4" t="s">
        <v>54</v>
      </c>
      <c r="F128" s="4" t="s">
        <v>54</v>
      </c>
      <c r="G128" s="4">
        <v>2010</v>
      </c>
      <c r="H128" s="4" t="s">
        <v>54</v>
      </c>
      <c r="I128" s="4" t="s">
        <v>54</v>
      </c>
      <c r="J128" s="4" t="s">
        <v>54</v>
      </c>
      <c r="K128" s="4" t="s">
        <v>54</v>
      </c>
      <c r="L128" s="4">
        <v>4.8068460301541301E-3</v>
      </c>
      <c r="M128" s="4">
        <v>1.21399846289341E-2</v>
      </c>
      <c r="N128" s="4">
        <v>9.2953620063413204E-4</v>
      </c>
      <c r="O128" s="4">
        <v>3.0460903995759198E-2</v>
      </c>
      <c r="P128" s="4">
        <v>2.6730817127841599E-2</v>
      </c>
      <c r="Q128" s="4">
        <v>1.3382505419358001E-2</v>
      </c>
      <c r="R128" s="4">
        <v>4.2665265977240704E-3</v>
      </c>
      <c r="S128" s="4">
        <v>2.5215227607700199E-2</v>
      </c>
      <c r="T128" s="4">
        <v>7.1109653947656504E-2</v>
      </c>
      <c r="U128" s="4">
        <v>1.46038951491372E-2</v>
      </c>
      <c r="V128" s="4">
        <v>3.3428209937652002E-3</v>
      </c>
      <c r="W128" s="4">
        <v>8.9899746760714896E-2</v>
      </c>
      <c r="X128" s="4">
        <v>0.30685044197574501</v>
      </c>
      <c r="Y128" s="4">
        <v>2.07340974051873E-2</v>
      </c>
      <c r="Z128" s="4">
        <v>0.40160724033612999</v>
      </c>
      <c r="AA128" s="4">
        <v>2.3378280398772901E-2</v>
      </c>
      <c r="AB128" s="4">
        <v>1.9811548640280702E-2</v>
      </c>
      <c r="AC128" s="4">
        <v>1.75498166079288E-2</v>
      </c>
      <c r="AD128" s="4">
        <v>4.6194480992776401E-4</v>
      </c>
      <c r="AE128" s="4">
        <v>0.26183520845793901</v>
      </c>
      <c r="AF128" s="4">
        <v>1.7216370958226101E-3</v>
      </c>
      <c r="AG128" s="4">
        <v>5.3756910895737999E-3</v>
      </c>
      <c r="AH128" s="4">
        <v>6.0764296557653597E-4</v>
      </c>
      <c r="AI128" s="4">
        <v>5.3119122274330804E-3</v>
      </c>
      <c r="AJ128" s="4">
        <v>1.06733167425359E-4</v>
      </c>
      <c r="AK128" s="4">
        <v>5.0930183768457902E-3</v>
      </c>
      <c r="AL128" s="4">
        <v>4.2614143525784203E-3</v>
      </c>
      <c r="AM128" s="4">
        <v>6.12696281161038E-2</v>
      </c>
      <c r="AN128" s="4">
        <v>6.4574236927175302E-2</v>
      </c>
      <c r="AO128" s="4">
        <v>0.13760383122977499</v>
      </c>
      <c r="AP128" s="4">
        <v>5.1340096551092798E-2</v>
      </c>
      <c r="AQ128" s="4">
        <v>1.64480216376925E-2</v>
      </c>
      <c r="AR128" s="4">
        <v>1.11209891459532E-2</v>
      </c>
      <c r="AS128" s="4">
        <v>1.9799482622015401E-2</v>
      </c>
      <c r="AT128" s="4">
        <v>8.1208513706509406E-3</v>
      </c>
      <c r="AU128" s="4">
        <v>1.06720120253309E-2</v>
      </c>
      <c r="AV128" s="4">
        <v>0.387385513522014</v>
      </c>
    </row>
    <row r="129" spans="1:48">
      <c r="A129" s="4" t="s">
        <v>52</v>
      </c>
      <c r="B129" s="4" t="s">
        <v>6</v>
      </c>
      <c r="C129" s="4" t="s">
        <v>242</v>
      </c>
      <c r="D129" s="4" t="s">
        <v>54</v>
      </c>
      <c r="E129" s="4" t="s">
        <v>54</v>
      </c>
      <c r="F129" s="4" t="s">
        <v>54</v>
      </c>
      <c r="G129" s="4">
        <v>2010</v>
      </c>
      <c r="H129" s="4" t="s">
        <v>54</v>
      </c>
      <c r="I129" s="4" t="s">
        <v>54</v>
      </c>
      <c r="J129" s="4" t="s">
        <v>54</v>
      </c>
      <c r="K129" s="4" t="s">
        <v>54</v>
      </c>
      <c r="L129" s="4">
        <v>0</v>
      </c>
      <c r="M129" s="4">
        <v>1.5993267145373101E-2</v>
      </c>
      <c r="N129" s="4">
        <v>0</v>
      </c>
      <c r="O129" s="4">
        <v>4.6050490309055399E-2</v>
      </c>
      <c r="P129" s="4">
        <v>5.6035988502927498E-3</v>
      </c>
      <c r="Q129" s="4">
        <v>1.60826637016694E-2</v>
      </c>
      <c r="R129" s="4">
        <v>0</v>
      </c>
      <c r="S129" s="4">
        <v>4.4526928018124599E-2</v>
      </c>
      <c r="T129" s="4">
        <v>0.24432653935898299</v>
      </c>
      <c r="U129" s="4">
        <v>9.9157448507497508E-3</v>
      </c>
      <c r="V129" s="4">
        <v>6.9146578816928401E-4</v>
      </c>
      <c r="W129" s="4">
        <v>1.2143080924696899E-2</v>
      </c>
      <c r="X129" s="4">
        <v>8.5978971127026696E-2</v>
      </c>
      <c r="Y129" s="4">
        <v>5.4374142610709398E-4</v>
      </c>
      <c r="Z129" s="4">
        <v>0.33217095628327598</v>
      </c>
      <c r="AA129" s="4">
        <v>1.5266296358871299E-2</v>
      </c>
      <c r="AB129" s="4">
        <v>5.6696608522997599E-2</v>
      </c>
      <c r="AC129" s="4">
        <v>1.8282850223999302E-2</v>
      </c>
      <c r="AD129" s="4">
        <v>0</v>
      </c>
      <c r="AE129" s="4">
        <v>0.48702377883111497</v>
      </c>
      <c r="AF129" s="4">
        <v>0</v>
      </c>
      <c r="AG129" s="4">
        <v>4.4525051808098001E-3</v>
      </c>
      <c r="AH129" s="4">
        <v>8.4413923943467699E-4</v>
      </c>
      <c r="AI129" s="4">
        <v>6.28928495264852E-3</v>
      </c>
      <c r="AJ129" s="4">
        <v>0</v>
      </c>
      <c r="AK129" s="4">
        <v>1.5640216648387799E-4</v>
      </c>
      <c r="AL129" s="4">
        <v>0</v>
      </c>
      <c r="AM129" s="4">
        <v>0.16238053686178799</v>
      </c>
      <c r="AN129" s="4">
        <v>8.6641724095878404E-4</v>
      </c>
      <c r="AO129" s="4">
        <v>0.139106740158012</v>
      </c>
      <c r="AP129" s="4">
        <v>1.78931077937243E-2</v>
      </c>
      <c r="AQ129" s="4">
        <v>6.2399575338115201E-2</v>
      </c>
      <c r="AR129" s="4">
        <v>7.0889281958817704E-3</v>
      </c>
      <c r="AS129" s="4">
        <v>2.7494242521562202E-4</v>
      </c>
      <c r="AT129" s="4">
        <v>1.6980313925129601E-3</v>
      </c>
      <c r="AU129" s="4">
        <v>1.7801739520363E-2</v>
      </c>
      <c r="AV129" s="4">
        <v>0.446436884570659</v>
      </c>
    </row>
    <row r="130" spans="1:48">
      <c r="A130" s="4" t="s">
        <v>52</v>
      </c>
      <c r="B130" s="4" t="s">
        <v>6</v>
      </c>
      <c r="C130" s="4" t="s">
        <v>243</v>
      </c>
      <c r="D130" s="4" t="s">
        <v>54</v>
      </c>
      <c r="E130" s="4" t="s">
        <v>54</v>
      </c>
      <c r="F130" s="4" t="s">
        <v>54</v>
      </c>
      <c r="G130" s="4">
        <v>2010</v>
      </c>
      <c r="H130" s="4" t="s">
        <v>54</v>
      </c>
      <c r="I130" s="4" t="s">
        <v>54</v>
      </c>
      <c r="J130" s="4" t="s">
        <v>54</v>
      </c>
      <c r="K130" s="4" t="s">
        <v>54</v>
      </c>
      <c r="L130" s="4">
        <v>0</v>
      </c>
      <c r="M130" s="4">
        <v>3.80890691446409E-2</v>
      </c>
      <c r="N130" s="4">
        <v>4.4736308090478297E-3</v>
      </c>
      <c r="O130" s="4">
        <v>1.2199252533333199E-2</v>
      </c>
      <c r="P130" s="4">
        <v>7.5913398584833E-3</v>
      </c>
      <c r="Q130" s="4">
        <v>8.1976080467440308E-3</v>
      </c>
      <c r="R130" s="4">
        <v>0</v>
      </c>
      <c r="S130" s="4">
        <v>3.1572409450038301E-2</v>
      </c>
      <c r="T130" s="4">
        <v>0.27969956805092</v>
      </c>
      <c r="U130" s="4">
        <v>2.1108467363838101E-2</v>
      </c>
      <c r="V130" s="4">
        <v>4.0821925920842099E-3</v>
      </c>
      <c r="W130" s="4">
        <v>0</v>
      </c>
      <c r="X130" s="4">
        <v>0</v>
      </c>
      <c r="Y130" s="4">
        <v>1.9536411840260798E-2</v>
      </c>
      <c r="Z130" s="4">
        <v>0.137541325813551</v>
      </c>
      <c r="AA130" s="4">
        <v>4.2921128018487704E-3</v>
      </c>
      <c r="AB130" s="4">
        <v>1.6086365980833E-2</v>
      </c>
      <c r="AC130" s="4">
        <v>0</v>
      </c>
      <c r="AD130" s="4">
        <v>1.0801512905348799E-3</v>
      </c>
      <c r="AE130" s="4">
        <v>7.7347103395115201E-3</v>
      </c>
      <c r="AF130" s="4">
        <v>1.4139390381846901E-4</v>
      </c>
      <c r="AG130" s="4">
        <v>2.06735701021762E-2</v>
      </c>
      <c r="AH130" s="4">
        <v>2.1663562027268101E-3</v>
      </c>
      <c r="AI130" s="4">
        <v>1.4999788494482E-2</v>
      </c>
      <c r="AJ130" s="4">
        <v>0</v>
      </c>
      <c r="AK130" s="4">
        <v>9.7543895672235002E-4</v>
      </c>
      <c r="AL130" s="4">
        <v>0</v>
      </c>
      <c r="AM130" s="4">
        <v>6.3599530236063906E-2</v>
      </c>
      <c r="AN130" s="4">
        <v>6.2917016413195697E-3</v>
      </c>
      <c r="AO130" s="4">
        <v>6.6285853272264106E-2</v>
      </c>
      <c r="AP130" s="4">
        <v>1.09373737267475E-3</v>
      </c>
      <c r="AQ130" s="4">
        <v>2.6226440115162401E-2</v>
      </c>
      <c r="AR130" s="4">
        <v>6.8692380108263803E-3</v>
      </c>
      <c r="AS130" s="4">
        <v>3.2699222500132803E-2</v>
      </c>
      <c r="AT130" s="4">
        <v>3.8152419085723801E-3</v>
      </c>
      <c r="AU130" s="4">
        <v>1.83204792442806E-2</v>
      </c>
      <c r="AV130" s="4">
        <v>3.6594150986115501E-2</v>
      </c>
    </row>
    <row r="131" spans="1:48">
      <c r="A131" s="4" t="s">
        <v>52</v>
      </c>
      <c r="B131" s="4" t="s">
        <v>6</v>
      </c>
      <c r="C131" s="4" t="s">
        <v>244</v>
      </c>
      <c r="D131" s="4" t="s">
        <v>54</v>
      </c>
      <c r="E131" s="4" t="s">
        <v>54</v>
      </c>
      <c r="F131" s="4" t="s">
        <v>54</v>
      </c>
      <c r="G131" s="4">
        <v>2010</v>
      </c>
      <c r="H131" s="4" t="s">
        <v>54</v>
      </c>
      <c r="I131" s="4" t="s">
        <v>54</v>
      </c>
      <c r="J131" s="4" t="s">
        <v>54</v>
      </c>
      <c r="K131" s="4" t="s">
        <v>54</v>
      </c>
      <c r="L131" s="4">
        <v>9.7804027374900101E-4</v>
      </c>
      <c r="M131" s="4">
        <v>1.5601398037395E-3</v>
      </c>
      <c r="N131" s="4">
        <v>0</v>
      </c>
      <c r="O131" s="4">
        <v>1.9430936587442299E-2</v>
      </c>
      <c r="P131" s="4">
        <v>5.4961890611123995E-4</v>
      </c>
      <c r="Q131" s="4">
        <v>0</v>
      </c>
      <c r="R131" s="4">
        <v>0</v>
      </c>
      <c r="S131" s="4">
        <v>0</v>
      </c>
      <c r="T131" s="4">
        <v>2.7952682733467401E-2</v>
      </c>
      <c r="U131" s="4">
        <v>1.8660167650404999E-4</v>
      </c>
      <c r="V131" s="4">
        <v>2.4546608181467398E-5</v>
      </c>
      <c r="W131" s="4">
        <v>1.7782869803938701E-3</v>
      </c>
      <c r="X131" s="4">
        <v>3.5260420341605703E-2</v>
      </c>
      <c r="Y131" s="4">
        <v>0</v>
      </c>
      <c r="Z131" s="4">
        <v>6.5646395098294702E-2</v>
      </c>
      <c r="AA131" s="4">
        <v>6.9693389669246795E-4</v>
      </c>
      <c r="AB131" s="4">
        <v>7.8850637729988796E-4</v>
      </c>
      <c r="AC131" s="4">
        <v>4.7305699994529401E-4</v>
      </c>
      <c r="AD131" s="4">
        <v>2.66567822863986E-5</v>
      </c>
      <c r="AE131" s="4">
        <v>0.101967642712016</v>
      </c>
      <c r="AF131" s="4">
        <v>5.33472119988054E-4</v>
      </c>
      <c r="AG131" s="4">
        <v>0</v>
      </c>
      <c r="AH131" s="4">
        <v>1.2131379941570501E-3</v>
      </c>
      <c r="AI131" s="4">
        <v>1.16673943207917E-4</v>
      </c>
      <c r="AJ131" s="4">
        <v>0</v>
      </c>
      <c r="AK131" s="4">
        <v>2.7157315479744802E-4</v>
      </c>
      <c r="AL131" s="4">
        <v>4.40744638451568E-4</v>
      </c>
      <c r="AM131" s="4">
        <v>4.7046686563048902E-3</v>
      </c>
      <c r="AN131" s="4">
        <v>2.1383375355828399E-4</v>
      </c>
      <c r="AO131" s="4">
        <v>3.71916584798291E-3</v>
      </c>
      <c r="AP131" s="4">
        <v>2.4440861384908501E-3</v>
      </c>
      <c r="AQ131" s="4">
        <v>8.0924820262889504E-4</v>
      </c>
      <c r="AR131" s="4">
        <v>2.7447251232197602E-4</v>
      </c>
      <c r="AS131" s="4">
        <v>1.7543749430868699E-4</v>
      </c>
      <c r="AT131" s="4">
        <v>5.7120513802500703E-3</v>
      </c>
      <c r="AU131" s="4">
        <v>7.2917932231953905E-4</v>
      </c>
      <c r="AV131" s="4">
        <v>0</v>
      </c>
    </row>
    <row r="132" spans="1:48">
      <c r="A132" s="4" t="s">
        <v>52</v>
      </c>
      <c r="B132" s="4" t="s">
        <v>6</v>
      </c>
      <c r="C132" s="4" t="s">
        <v>245</v>
      </c>
      <c r="D132" s="4" t="s">
        <v>54</v>
      </c>
      <c r="E132" s="4" t="s">
        <v>54</v>
      </c>
      <c r="F132" s="4" t="s">
        <v>54</v>
      </c>
      <c r="G132" s="4">
        <v>2010</v>
      </c>
      <c r="H132" s="4" t="s">
        <v>54</v>
      </c>
      <c r="I132" s="4" t="s">
        <v>54</v>
      </c>
      <c r="J132" s="4" t="s">
        <v>54</v>
      </c>
      <c r="K132" s="4" t="s">
        <v>54</v>
      </c>
      <c r="L132" s="4">
        <v>5.0735840102459197E-4</v>
      </c>
      <c r="M132" s="4">
        <v>1.5002692948203999E-2</v>
      </c>
      <c r="N132" s="4">
        <v>2.95635460538532E-3</v>
      </c>
      <c r="O132" s="4">
        <v>8.4154951402569705E-2</v>
      </c>
      <c r="P132" s="4">
        <v>1.9583815561184902E-3</v>
      </c>
      <c r="Q132" s="4">
        <v>6.0891137357148399E-2</v>
      </c>
      <c r="R132" s="4">
        <v>1.75532350789926E-3</v>
      </c>
      <c r="S132" s="4">
        <v>1.23231415456728E-3</v>
      </c>
      <c r="T132" s="4">
        <v>0.42321475480256499</v>
      </c>
      <c r="U132" s="4">
        <v>2.19385955600796E-3</v>
      </c>
      <c r="V132" s="4">
        <v>9.4358402144046098E-4</v>
      </c>
      <c r="W132" s="4">
        <v>1.2428417473786899E-2</v>
      </c>
      <c r="X132" s="4">
        <v>7.9436379737781102E-2</v>
      </c>
      <c r="Y132" s="4">
        <v>3.4327753991414398E-3</v>
      </c>
      <c r="Z132" s="4">
        <v>0.16762064959917999</v>
      </c>
      <c r="AA132" s="4">
        <v>5.7897924762189499E-3</v>
      </c>
      <c r="AB132" s="4">
        <v>0</v>
      </c>
      <c r="AC132" s="4">
        <v>3.0269014777114599E-2</v>
      </c>
      <c r="AD132" s="4">
        <v>0</v>
      </c>
      <c r="AE132" s="4">
        <v>1.7430091584360499E-2</v>
      </c>
      <c r="AF132" s="4">
        <v>1.8099188522723701E-3</v>
      </c>
      <c r="AG132" s="4">
        <v>8.7816980750410301E-4</v>
      </c>
      <c r="AH132" s="4">
        <v>1.8752978003870201E-3</v>
      </c>
      <c r="AI132" s="4">
        <v>2.6243904337322002E-3</v>
      </c>
      <c r="AJ132" s="4">
        <v>0</v>
      </c>
      <c r="AK132" s="4">
        <v>3.9421128275896498E-3</v>
      </c>
      <c r="AL132" s="4">
        <v>0</v>
      </c>
      <c r="AM132" s="4">
        <v>2.65138937782055E-2</v>
      </c>
      <c r="AN132" s="4">
        <v>8.2642100111960399E-3</v>
      </c>
      <c r="AO132" s="4">
        <v>3.5936538668903499E-2</v>
      </c>
      <c r="AP132" s="4">
        <v>1.28192461173318E-2</v>
      </c>
      <c r="AQ132" s="4">
        <v>2.8267756624148202E-3</v>
      </c>
      <c r="AR132" s="4">
        <v>5.41071546125015E-3</v>
      </c>
      <c r="AS132" s="4">
        <v>1.9861199043539501E-2</v>
      </c>
      <c r="AT132" s="4">
        <v>1.16455945281947E-2</v>
      </c>
      <c r="AU132" s="4">
        <v>2.0813703582097101E-3</v>
      </c>
      <c r="AV132" s="4">
        <v>6.0741977472499098E-2</v>
      </c>
    </row>
    <row r="133" spans="1:48">
      <c r="A133" s="4" t="s">
        <v>52</v>
      </c>
      <c r="B133" s="4" t="s">
        <v>6</v>
      </c>
      <c r="C133" s="4" t="s">
        <v>246</v>
      </c>
      <c r="D133" s="4" t="s">
        <v>54</v>
      </c>
      <c r="E133" s="4" t="s">
        <v>54</v>
      </c>
      <c r="F133" s="4" t="s">
        <v>54</v>
      </c>
      <c r="G133" s="4">
        <v>2010</v>
      </c>
      <c r="H133" s="4" t="s">
        <v>54</v>
      </c>
      <c r="I133" s="4" t="s">
        <v>54</v>
      </c>
      <c r="J133" s="4" t="s">
        <v>54</v>
      </c>
      <c r="K133" s="4" t="s">
        <v>54</v>
      </c>
      <c r="L133" s="4">
        <v>3.9166707956466203E-3</v>
      </c>
      <c r="M133" s="4">
        <v>3.8476797651180998E-2</v>
      </c>
      <c r="N133" s="4">
        <v>0</v>
      </c>
      <c r="O133" s="4">
        <v>8.0643720018966705E-4</v>
      </c>
      <c r="P133" s="4">
        <v>2.4416544408428198E-3</v>
      </c>
      <c r="Q133" s="4">
        <v>3.6152876020284601E-3</v>
      </c>
      <c r="R133" s="4">
        <v>7.5968212648258003E-3</v>
      </c>
      <c r="S133" s="4">
        <v>1.2363577106591799E-3</v>
      </c>
      <c r="T133" s="4">
        <v>9.0705050253488597E-3</v>
      </c>
      <c r="U133" s="4">
        <v>7.1235504331872103E-4</v>
      </c>
      <c r="V133" s="4">
        <v>0</v>
      </c>
      <c r="W133" s="4">
        <v>3.0429681724257001E-3</v>
      </c>
      <c r="X133" s="4">
        <v>2.3864193471574001E-2</v>
      </c>
      <c r="Y133" s="4">
        <v>0</v>
      </c>
      <c r="Z133" s="4">
        <v>1.5146416757915501E-2</v>
      </c>
      <c r="AA133" s="4">
        <v>0</v>
      </c>
      <c r="AB133" s="4">
        <v>1.08063227844795E-4</v>
      </c>
      <c r="AC133" s="4">
        <v>1.5011981452301901E-4</v>
      </c>
      <c r="AD133" s="4">
        <v>0</v>
      </c>
      <c r="AE133" s="4">
        <v>2.23325181995985E-2</v>
      </c>
      <c r="AF133" s="4">
        <v>3.57959250173339E-4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2.9635971743299499E-3</v>
      </c>
      <c r="AN133" s="4">
        <v>0</v>
      </c>
      <c r="AO133" s="4">
        <v>1.5449619115929401E-3</v>
      </c>
      <c r="AP133" s="4">
        <v>1.94097127664919E-2</v>
      </c>
      <c r="AQ133" s="4">
        <v>4.6581766178681697E-5</v>
      </c>
      <c r="AR133" s="4">
        <v>0</v>
      </c>
      <c r="AS133" s="4">
        <v>0</v>
      </c>
      <c r="AT133" s="4">
        <v>0</v>
      </c>
      <c r="AU133" s="4">
        <v>1.5527255392893901E-5</v>
      </c>
      <c r="AV133" s="4">
        <v>0</v>
      </c>
    </row>
    <row r="134" spans="1:48">
      <c r="A134" s="4" t="s">
        <v>52</v>
      </c>
      <c r="B134" s="4" t="s">
        <v>6</v>
      </c>
      <c r="C134" s="4" t="s">
        <v>53</v>
      </c>
      <c r="D134" s="4" t="s">
        <v>54</v>
      </c>
      <c r="E134" s="4" t="s">
        <v>54</v>
      </c>
      <c r="F134" s="4" t="s">
        <v>54</v>
      </c>
      <c r="G134" s="4">
        <v>2010</v>
      </c>
      <c r="H134" s="4" t="s">
        <v>54</v>
      </c>
      <c r="I134" s="4" t="s">
        <v>54</v>
      </c>
      <c r="J134" s="4" t="s">
        <v>54</v>
      </c>
      <c r="K134" s="4" t="s">
        <v>54</v>
      </c>
      <c r="L134" s="4">
        <v>4.1553181748831403</v>
      </c>
      <c r="M134" s="4">
        <v>33.021851801779199</v>
      </c>
      <c r="N134" s="4"/>
      <c r="O134" s="4"/>
      <c r="P134" s="4">
        <v>23.012782598309698</v>
      </c>
      <c r="Q134" s="4">
        <v>0</v>
      </c>
      <c r="R134" s="4"/>
      <c r="S134" s="4">
        <v>21.043522692768899</v>
      </c>
      <c r="T134" s="4"/>
      <c r="U134" s="4"/>
      <c r="V134" s="4">
        <v>4.9284340845124603</v>
      </c>
      <c r="W134" s="4">
        <v>23.653380800816599</v>
      </c>
      <c r="X134" s="4">
        <v>9.1235977626909293</v>
      </c>
      <c r="Y134" s="4"/>
      <c r="Z134" s="4"/>
      <c r="AA134" s="4"/>
      <c r="AB134" s="4">
        <v>32.235267664391003</v>
      </c>
      <c r="AC134" s="4"/>
      <c r="AD134" s="4">
        <v>0</v>
      </c>
      <c r="AE134" s="4"/>
      <c r="AF134" s="4"/>
      <c r="AG134" s="4">
        <v>23.0488371557643</v>
      </c>
      <c r="AH134" s="4"/>
      <c r="AI134" s="4">
        <v>36.846016401158998</v>
      </c>
      <c r="AJ134" s="4">
        <v>6.3035414443031303</v>
      </c>
      <c r="AK134" s="4">
        <v>0</v>
      </c>
      <c r="AL134" s="4"/>
      <c r="AM134" s="4"/>
      <c r="AN134" s="4">
        <v>0</v>
      </c>
      <c r="AO134" s="4">
        <v>70.950052220623704</v>
      </c>
      <c r="AP134" s="4">
        <v>74.305907379296499</v>
      </c>
      <c r="AQ134" s="4">
        <v>570.464560281947</v>
      </c>
      <c r="AR134" s="4"/>
      <c r="AS134" s="4"/>
      <c r="AT134" s="4">
        <v>18.045425374139899</v>
      </c>
      <c r="AU134" s="4"/>
      <c r="AV134" s="4"/>
    </row>
    <row r="135" spans="1:48">
      <c r="A135" s="4" t="s">
        <v>52</v>
      </c>
      <c r="B135" s="4" t="s">
        <v>6</v>
      </c>
      <c r="C135" s="4" t="s">
        <v>55</v>
      </c>
      <c r="D135" s="4" t="s">
        <v>54</v>
      </c>
      <c r="E135" s="4" t="s">
        <v>54</v>
      </c>
      <c r="F135" s="4" t="s">
        <v>54</v>
      </c>
      <c r="G135" s="4">
        <v>2010</v>
      </c>
      <c r="H135" s="4" t="s">
        <v>54</v>
      </c>
      <c r="I135" s="4" t="s">
        <v>54</v>
      </c>
      <c r="J135" s="4" t="s">
        <v>54</v>
      </c>
      <c r="K135" s="4" t="s">
        <v>54</v>
      </c>
      <c r="L135" s="4"/>
      <c r="M135" s="4">
        <v>0.94618486538049296</v>
      </c>
      <c r="N135" s="4"/>
      <c r="O135" s="4"/>
      <c r="P135" s="4">
        <v>12.589586217192499</v>
      </c>
      <c r="Q135" s="4">
        <v>0</v>
      </c>
      <c r="R135" s="4"/>
      <c r="S135" s="4"/>
      <c r="T135" s="4"/>
      <c r="U135" s="4"/>
      <c r="V135" s="4"/>
      <c r="W135" s="4"/>
      <c r="X135" s="4">
        <v>4.5972401601128601</v>
      </c>
      <c r="Y135" s="4"/>
      <c r="Z135" s="4"/>
      <c r="AA135" s="4"/>
      <c r="AB135" s="4">
        <v>1.50888486939703</v>
      </c>
      <c r="AC135" s="4"/>
      <c r="AD135" s="4">
        <v>0</v>
      </c>
      <c r="AE135" s="4"/>
      <c r="AF135" s="4"/>
      <c r="AG135" s="4"/>
      <c r="AH135" s="4"/>
      <c r="AI135" s="4"/>
      <c r="AJ135" s="4"/>
      <c r="AK135" s="4"/>
      <c r="AL135" s="4"/>
      <c r="AM135" s="4"/>
      <c r="AN135" s="4">
        <v>0</v>
      </c>
      <c r="AO135" s="4">
        <v>216.59257699878299</v>
      </c>
      <c r="AP135" s="4"/>
      <c r="AQ135" s="4"/>
      <c r="AR135" s="4"/>
      <c r="AS135" s="4"/>
      <c r="AT135" s="4"/>
      <c r="AU135" s="4"/>
      <c r="AV135" s="4"/>
    </row>
    <row r="136" spans="1:48">
      <c r="A136" s="4" t="s">
        <v>52</v>
      </c>
      <c r="B136" s="4" t="s">
        <v>6</v>
      </c>
      <c r="C136" s="4" t="s">
        <v>56</v>
      </c>
      <c r="D136" s="4" t="s">
        <v>54</v>
      </c>
      <c r="E136" s="4" t="s">
        <v>54</v>
      </c>
      <c r="F136" s="4" t="s">
        <v>54</v>
      </c>
      <c r="G136" s="4">
        <v>2010</v>
      </c>
      <c r="H136" s="4" t="s">
        <v>54</v>
      </c>
      <c r="I136" s="4" t="s">
        <v>54</v>
      </c>
      <c r="J136" s="4" t="s">
        <v>54</v>
      </c>
      <c r="K136" s="4" t="s">
        <v>54</v>
      </c>
      <c r="L136" s="4">
        <v>60.866294224377697</v>
      </c>
      <c r="M136" s="4">
        <v>882.74317015673103</v>
      </c>
      <c r="N136" s="4">
        <v>219.141549279565</v>
      </c>
      <c r="O136" s="4">
        <v>698.79717935732197</v>
      </c>
      <c r="P136" s="4">
        <v>539.67632086231401</v>
      </c>
      <c r="Q136" s="4">
        <v>835.852182191765</v>
      </c>
      <c r="R136" s="4">
        <v>42.0469406508969</v>
      </c>
      <c r="S136" s="4">
        <v>801.31519306412099</v>
      </c>
      <c r="T136" s="4">
        <v>7054.3938695455699</v>
      </c>
      <c r="U136" s="4">
        <v>937.97755743510402</v>
      </c>
      <c r="V136" s="4">
        <v>100.436298817012</v>
      </c>
      <c r="W136" s="4">
        <v>667.94839734598702</v>
      </c>
      <c r="X136" s="4">
        <v>568.18445511914604</v>
      </c>
      <c r="Y136" s="4">
        <v>782.02689158427097</v>
      </c>
      <c r="Z136" s="4">
        <v>4783.3217921142696</v>
      </c>
      <c r="AA136" s="4">
        <v>456.55116912281397</v>
      </c>
      <c r="AB136" s="4">
        <v>749.91578009032298</v>
      </c>
      <c r="AC136" s="4">
        <v>353.73934801824799</v>
      </c>
      <c r="AD136" s="4">
        <v>42.686515494691399</v>
      </c>
      <c r="AE136" s="4">
        <v>574.01122021938704</v>
      </c>
      <c r="AF136" s="4">
        <v>122.58249235892001</v>
      </c>
      <c r="AG136" s="4">
        <v>185.32237256172601</v>
      </c>
      <c r="AH136" s="4">
        <v>37.020359084520301</v>
      </c>
      <c r="AI136" s="4">
        <v>101.894546696503</v>
      </c>
      <c r="AJ136" s="4">
        <v>36.473653080201302</v>
      </c>
      <c r="AK136" s="4">
        <v>111.404710226462</v>
      </c>
      <c r="AL136" s="4">
        <v>1.58959017048741</v>
      </c>
      <c r="AM136" s="4">
        <v>411.28207928378202</v>
      </c>
      <c r="AN136" s="4">
        <v>460.84379499672798</v>
      </c>
      <c r="AO136" s="4">
        <v>2014.1238450718399</v>
      </c>
      <c r="AP136" s="4">
        <v>176.72756349670499</v>
      </c>
      <c r="AQ136" s="4">
        <v>325.93026789636502</v>
      </c>
      <c r="AR136" s="4">
        <v>622.87609649074602</v>
      </c>
      <c r="AS136" s="4">
        <v>1170.9209272896901</v>
      </c>
      <c r="AT136" s="4">
        <v>116.40025053667701</v>
      </c>
      <c r="AU136" s="4">
        <v>281.73735802656398</v>
      </c>
      <c r="AV136" s="4">
        <v>2190.0555443240801</v>
      </c>
    </row>
    <row r="137" spans="1:48">
      <c r="A137" s="4" t="s">
        <v>52</v>
      </c>
      <c r="B137" s="4" t="s">
        <v>6</v>
      </c>
      <c r="C137" s="4" t="s">
        <v>57</v>
      </c>
      <c r="D137" s="4" t="s">
        <v>54</v>
      </c>
      <c r="E137" s="4" t="s">
        <v>54</v>
      </c>
      <c r="F137" s="4" t="s">
        <v>54</v>
      </c>
      <c r="G137" s="4">
        <v>2010</v>
      </c>
      <c r="H137" s="4" t="s">
        <v>54</v>
      </c>
      <c r="I137" s="4" t="s">
        <v>54</v>
      </c>
      <c r="J137" s="4" t="s">
        <v>54</v>
      </c>
      <c r="K137" s="4" t="s">
        <v>54</v>
      </c>
      <c r="L137" s="4">
        <v>0</v>
      </c>
      <c r="M137" s="4">
        <v>64.860972521832807</v>
      </c>
      <c r="N137" s="4">
        <v>3.9594153931555298</v>
      </c>
      <c r="O137" s="4">
        <v>214.09393497193301</v>
      </c>
      <c r="P137" s="4">
        <v>7.7254279060044997</v>
      </c>
      <c r="Q137" s="4">
        <v>5.6980561702338202</v>
      </c>
      <c r="R137" s="4"/>
      <c r="S137" s="4">
        <v>201.13968588859001</v>
      </c>
      <c r="T137" s="4">
        <v>110.067939084855</v>
      </c>
      <c r="U137" s="4">
        <v>28.084859117491899</v>
      </c>
      <c r="V137" s="4">
        <v>2.8273648169045198</v>
      </c>
      <c r="W137" s="4">
        <v>15.6343077976129</v>
      </c>
      <c r="X137" s="4">
        <v>261.25285491390201</v>
      </c>
      <c r="Y137" s="4">
        <v>2.2712798580929499</v>
      </c>
      <c r="Z137" s="4">
        <v>801.902706515967</v>
      </c>
      <c r="AA137" s="4">
        <v>82.992117285679299</v>
      </c>
      <c r="AB137" s="4">
        <v>586.81904284367999</v>
      </c>
      <c r="AC137" s="4">
        <v>73.0548653515947</v>
      </c>
      <c r="AD137" s="4">
        <v>0</v>
      </c>
      <c r="AE137" s="4">
        <v>1207.5708227788</v>
      </c>
      <c r="AF137" s="4">
        <v>0</v>
      </c>
      <c r="AG137" s="4">
        <v>12.3953324598662</v>
      </c>
      <c r="AH137" s="4">
        <v>12.9571256795821</v>
      </c>
      <c r="AI137" s="4">
        <v>13.582646796673901</v>
      </c>
      <c r="AJ137" s="4">
        <v>0</v>
      </c>
      <c r="AK137" s="4">
        <v>0</v>
      </c>
      <c r="AL137" s="4"/>
      <c r="AM137" s="4">
        <v>210.61752069489501</v>
      </c>
      <c r="AN137" s="4">
        <v>5.15381390357387E-2</v>
      </c>
      <c r="AO137" s="4">
        <v>368.16060064371999</v>
      </c>
      <c r="AP137" s="4">
        <v>33.393888382171703</v>
      </c>
      <c r="AQ137" s="4">
        <v>629.76239435618504</v>
      </c>
      <c r="AR137" s="4">
        <v>17.430622624298501</v>
      </c>
      <c r="AS137" s="4">
        <v>7.8097096682557998</v>
      </c>
      <c r="AT137" s="4">
        <v>16.545671522669799</v>
      </c>
      <c r="AU137" s="4">
        <v>134.10872692440901</v>
      </c>
      <c r="AV137" s="4">
        <v>1502.04664566255</v>
      </c>
    </row>
    <row r="138" spans="1:48">
      <c r="A138" s="4" t="s">
        <v>52</v>
      </c>
      <c r="B138" s="4" t="s">
        <v>6</v>
      </c>
      <c r="C138" s="4" t="s">
        <v>58</v>
      </c>
      <c r="D138" s="4" t="s">
        <v>54</v>
      </c>
      <c r="E138" s="4" t="s">
        <v>54</v>
      </c>
      <c r="F138" s="4" t="s">
        <v>54</v>
      </c>
      <c r="G138" s="4">
        <v>2010</v>
      </c>
      <c r="H138" s="4" t="s">
        <v>54</v>
      </c>
      <c r="I138" s="4" t="s">
        <v>54</v>
      </c>
      <c r="J138" s="4" t="s">
        <v>54</v>
      </c>
      <c r="K138" s="4" t="s">
        <v>54</v>
      </c>
      <c r="L138" s="4">
        <v>20.3440462555719</v>
      </c>
      <c r="M138" s="4">
        <v>33.589562721007503</v>
      </c>
      <c r="N138" s="4">
        <v>0</v>
      </c>
      <c r="O138" s="4">
        <v>37.496103258742401</v>
      </c>
      <c r="P138" s="4">
        <v>34.008232898390197</v>
      </c>
      <c r="Q138" s="4">
        <v>0</v>
      </c>
      <c r="R138" s="4">
        <v>63.852569398825501</v>
      </c>
      <c r="S138" s="4">
        <v>3.5599944405060202</v>
      </c>
      <c r="T138" s="4">
        <v>569.18276914257501</v>
      </c>
      <c r="U138" s="4">
        <v>31.318873197687999</v>
      </c>
      <c r="V138" s="4">
        <v>3.4499038591587299</v>
      </c>
      <c r="W138" s="4">
        <v>21.557268193264601</v>
      </c>
      <c r="X138" s="4">
        <v>129.82646716477299</v>
      </c>
      <c r="Y138" s="4">
        <v>7.8232972889868302</v>
      </c>
      <c r="Z138" s="4">
        <v>713.63662787667204</v>
      </c>
      <c r="AA138" s="4">
        <v>96.540564678557899</v>
      </c>
      <c r="AB138" s="4">
        <v>166.183092661318</v>
      </c>
      <c r="AC138" s="4">
        <v>38.749538969813699</v>
      </c>
      <c r="AD138" s="4">
        <v>0.89598820740234197</v>
      </c>
      <c r="AE138" s="4">
        <v>330.209995661329</v>
      </c>
      <c r="AF138" s="4">
        <v>8.7457412557265801</v>
      </c>
      <c r="AG138" s="4">
        <v>39.859500459177703</v>
      </c>
      <c r="AH138" s="4">
        <v>2.2936526824104999</v>
      </c>
      <c r="AI138" s="4">
        <v>32.055046440150399</v>
      </c>
      <c r="AJ138" s="4">
        <v>0</v>
      </c>
      <c r="AK138" s="4">
        <v>5.0454098427557499</v>
      </c>
      <c r="AL138" s="4">
        <v>1.9841692908211701</v>
      </c>
      <c r="AM138" s="4">
        <v>13.8824976359407</v>
      </c>
      <c r="AN138" s="4">
        <v>2.71716981504759</v>
      </c>
      <c r="AO138" s="4">
        <v>655.04050959513199</v>
      </c>
      <c r="AP138" s="4">
        <v>125.388000324731</v>
      </c>
      <c r="AQ138" s="4">
        <v>577.32260417604698</v>
      </c>
      <c r="AR138" s="4">
        <v>18.889791063431201</v>
      </c>
      <c r="AS138" s="4"/>
      <c r="AT138" s="4">
        <v>44.073411570620401</v>
      </c>
      <c r="AU138" s="4">
        <v>15.6569212897115</v>
      </c>
      <c r="AV138" s="4">
        <v>118.875353530306</v>
      </c>
    </row>
    <row r="139" spans="1:48">
      <c r="A139" s="4" t="s">
        <v>52</v>
      </c>
      <c r="B139" s="4" t="s">
        <v>6</v>
      </c>
      <c r="C139" s="4" t="s">
        <v>59</v>
      </c>
      <c r="D139" s="4" t="s">
        <v>54</v>
      </c>
      <c r="E139" s="4" t="s">
        <v>54</v>
      </c>
      <c r="F139" s="4" t="s">
        <v>54</v>
      </c>
      <c r="G139" s="4">
        <v>2010</v>
      </c>
      <c r="H139" s="4" t="s">
        <v>54</v>
      </c>
      <c r="I139" s="4" t="s">
        <v>54</v>
      </c>
      <c r="J139" s="4" t="s">
        <v>54</v>
      </c>
      <c r="K139" s="4" t="s">
        <v>54</v>
      </c>
      <c r="L139" s="4">
        <v>9.5732322864979995</v>
      </c>
      <c r="M139" s="4">
        <v>47.758356550210401</v>
      </c>
      <c r="N139" s="4"/>
      <c r="O139" s="4"/>
      <c r="P139" s="4">
        <v>28.987980688027999</v>
      </c>
      <c r="Q139" s="4">
        <v>0</v>
      </c>
      <c r="R139" s="4"/>
      <c r="S139" s="4">
        <v>45.240616439869697</v>
      </c>
      <c r="T139" s="4"/>
      <c r="U139" s="4"/>
      <c r="V139" s="4">
        <v>21.544207192252099</v>
      </c>
      <c r="W139" s="4">
        <v>54.493855641650804</v>
      </c>
      <c r="X139" s="4">
        <v>69.699658012846498</v>
      </c>
      <c r="Y139" s="4"/>
      <c r="Z139" s="4"/>
      <c r="AA139" s="4"/>
      <c r="AB139" s="4">
        <v>27.581213277997801</v>
      </c>
      <c r="AC139" s="4"/>
      <c r="AD139" s="4">
        <v>0</v>
      </c>
      <c r="AE139" s="4"/>
      <c r="AF139" s="4"/>
      <c r="AG139" s="4">
        <v>64.164475004901604</v>
      </c>
      <c r="AH139" s="4"/>
      <c r="AI139" s="4">
        <v>115.17028122295601</v>
      </c>
      <c r="AJ139" s="4">
        <v>14.522417763010001</v>
      </c>
      <c r="AK139" s="4">
        <v>0</v>
      </c>
      <c r="AL139" s="4"/>
      <c r="AM139" s="4"/>
      <c r="AN139" s="4">
        <v>0</v>
      </c>
      <c r="AO139" s="4">
        <v>143.701219566742</v>
      </c>
      <c r="AP139" s="4">
        <v>93.320545269677595</v>
      </c>
      <c r="AQ139" s="4">
        <v>556.20688199896301</v>
      </c>
      <c r="AR139" s="4"/>
      <c r="AS139" s="4"/>
      <c r="AT139" s="4">
        <v>42.6858268720122</v>
      </c>
      <c r="AU139" s="4"/>
      <c r="AV139" s="4"/>
    </row>
    <row r="140" spans="1:48">
      <c r="A140" s="4" t="s">
        <v>52</v>
      </c>
      <c r="B140" s="4" t="s">
        <v>6</v>
      </c>
      <c r="C140" s="4" t="s">
        <v>60</v>
      </c>
      <c r="D140" s="4" t="s">
        <v>54</v>
      </c>
      <c r="E140" s="4" t="s">
        <v>54</v>
      </c>
      <c r="F140" s="4" t="s">
        <v>54</v>
      </c>
      <c r="G140" s="4">
        <v>2010</v>
      </c>
      <c r="H140" s="4" t="s">
        <v>54</v>
      </c>
      <c r="I140" s="4" t="s">
        <v>54</v>
      </c>
      <c r="J140" s="4" t="s">
        <v>54</v>
      </c>
      <c r="K140" s="4" t="s">
        <v>54</v>
      </c>
      <c r="L140" s="4"/>
      <c r="M140" s="4">
        <v>1.36843428510632</v>
      </c>
      <c r="N140" s="4"/>
      <c r="O140" s="4"/>
      <c r="P140" s="4">
        <v>15.858433484747099</v>
      </c>
      <c r="Q140" s="4">
        <v>0</v>
      </c>
      <c r="R140" s="4"/>
      <c r="S140" s="4"/>
      <c r="T140" s="4"/>
      <c r="U140" s="4"/>
      <c r="V140" s="4"/>
      <c r="W140" s="4"/>
      <c r="X140" s="4">
        <v>35.120582394930402</v>
      </c>
      <c r="Y140" s="4"/>
      <c r="Z140" s="4"/>
      <c r="AA140" s="4"/>
      <c r="AB140" s="4">
        <v>1.2910355151403199</v>
      </c>
      <c r="AC140" s="4"/>
      <c r="AD140" s="4">
        <v>0</v>
      </c>
      <c r="AE140" s="4"/>
      <c r="AF140" s="4"/>
      <c r="AG140" s="4"/>
      <c r="AH140" s="4"/>
      <c r="AI140" s="4"/>
      <c r="AJ140" s="4"/>
      <c r="AK140" s="4"/>
      <c r="AL140" s="4"/>
      <c r="AM140" s="4"/>
      <c r="AN140" s="4">
        <v>0</v>
      </c>
      <c r="AO140" s="4">
        <v>438.68350324879998</v>
      </c>
      <c r="AP140" s="4"/>
      <c r="AQ140" s="4"/>
      <c r="AR140" s="4"/>
      <c r="AS140" s="4"/>
      <c r="AT140" s="4"/>
      <c r="AU140" s="4"/>
      <c r="AV140" s="4"/>
    </row>
    <row r="141" spans="1:48">
      <c r="A141" s="4" t="s">
        <v>52</v>
      </c>
      <c r="B141" s="4" t="s">
        <v>6</v>
      </c>
      <c r="C141" s="4" t="s">
        <v>61</v>
      </c>
      <c r="D141" s="4" t="s">
        <v>54</v>
      </c>
      <c r="E141" s="4" t="s">
        <v>54</v>
      </c>
      <c r="F141" s="4" t="s">
        <v>54</v>
      </c>
      <c r="G141" s="4">
        <v>2010</v>
      </c>
      <c r="H141" s="4" t="s">
        <v>54</v>
      </c>
      <c r="I141" s="4" t="s">
        <v>54</v>
      </c>
      <c r="J141" s="4" t="s">
        <v>54</v>
      </c>
      <c r="K141" s="4" t="s">
        <v>54</v>
      </c>
      <c r="L141" s="4">
        <v>140.22684870447699</v>
      </c>
      <c r="M141" s="4">
        <v>1276.68076628994</v>
      </c>
      <c r="N141" s="4">
        <v>266.37458680377603</v>
      </c>
      <c r="O141" s="4">
        <v>665.80959487247196</v>
      </c>
      <c r="P141" s="4">
        <v>679.80161460751901</v>
      </c>
      <c r="Q141" s="4">
        <v>1637.12483002007</v>
      </c>
      <c r="R141" s="4">
        <v>33.185984310586399</v>
      </c>
      <c r="S141" s="4">
        <v>1722.71505232872</v>
      </c>
      <c r="T141" s="4">
        <v>16881.955800403</v>
      </c>
      <c r="U141" s="4">
        <v>1003.14533213045</v>
      </c>
      <c r="V141" s="4">
        <v>439.04826446526499</v>
      </c>
      <c r="W141" s="4">
        <v>1538.8533185830099</v>
      </c>
      <c r="X141" s="4">
        <v>4340.6409664359999</v>
      </c>
      <c r="Y141" s="4">
        <v>1094.0500734156101</v>
      </c>
      <c r="Z141" s="4">
        <v>6982.9021570696796</v>
      </c>
      <c r="AA141" s="4">
        <v>362.48307371615698</v>
      </c>
      <c r="AB141" s="4">
        <v>641.64465102474003</v>
      </c>
      <c r="AC141" s="4">
        <v>112.558444897641</v>
      </c>
      <c r="AD141" s="4">
        <v>65.781386044570397</v>
      </c>
      <c r="AE141" s="4">
        <v>4633.7915002886903</v>
      </c>
      <c r="AF141" s="4">
        <v>149.00351329463399</v>
      </c>
      <c r="AG141" s="4">
        <v>515.90944314134401</v>
      </c>
      <c r="AH141" s="4">
        <v>48.123076667103099</v>
      </c>
      <c r="AI141" s="4">
        <v>318.49368654552097</v>
      </c>
      <c r="AJ141" s="4">
        <v>84.029847674355494</v>
      </c>
      <c r="AK141" s="4">
        <v>153.92593188305801</v>
      </c>
      <c r="AL141" s="4">
        <v>7.2774098228008102</v>
      </c>
      <c r="AM141" s="4">
        <v>1118.26954780295</v>
      </c>
      <c r="AN141" s="4">
        <v>1144.78504594229</v>
      </c>
      <c r="AO141" s="4">
        <v>4079.3775879864102</v>
      </c>
      <c r="AP141" s="4">
        <v>221.95156712788199</v>
      </c>
      <c r="AQ141" s="4">
        <v>317.78425984275901</v>
      </c>
      <c r="AR141" s="4">
        <v>757.12872970978401</v>
      </c>
      <c r="AS141" s="4">
        <v>2410.7027900391799</v>
      </c>
      <c r="AT141" s="4">
        <v>275.34074920659901</v>
      </c>
      <c r="AU141" s="4">
        <v>378.92970063457</v>
      </c>
      <c r="AV141" s="4">
        <v>2257.4353696256599</v>
      </c>
    </row>
    <row r="142" spans="1:48">
      <c r="A142" s="4" t="s">
        <v>52</v>
      </c>
      <c r="B142" s="4" t="s">
        <v>6</v>
      </c>
      <c r="C142" s="4" t="s">
        <v>62</v>
      </c>
      <c r="D142" s="4" t="s">
        <v>54</v>
      </c>
      <c r="E142" s="4" t="s">
        <v>54</v>
      </c>
      <c r="F142" s="4" t="s">
        <v>54</v>
      </c>
      <c r="G142" s="4">
        <v>2010</v>
      </c>
      <c r="H142" s="4" t="s">
        <v>54</v>
      </c>
      <c r="I142" s="4" t="s">
        <v>54</v>
      </c>
      <c r="J142" s="4" t="s">
        <v>54</v>
      </c>
      <c r="K142" s="4" t="s">
        <v>54</v>
      </c>
      <c r="L142" s="4">
        <v>0</v>
      </c>
      <c r="M142" s="4">
        <v>93.806170244037901</v>
      </c>
      <c r="N142" s="4">
        <v>4.8128145611986204</v>
      </c>
      <c r="O142" s="4">
        <v>203.98736617599701</v>
      </c>
      <c r="P142" s="4">
        <v>9.7313114565493493</v>
      </c>
      <c r="Q142" s="4">
        <v>11.160381509895601</v>
      </c>
      <c r="R142" s="4"/>
      <c r="S142" s="4">
        <v>432.42205751266499</v>
      </c>
      <c r="T142" s="4">
        <v>263.40492422656098</v>
      </c>
      <c r="U142" s="4">
        <v>30.036108117866601</v>
      </c>
      <c r="V142" s="4">
        <v>12.3595714945025</v>
      </c>
      <c r="W142" s="4">
        <v>36.019109460700903</v>
      </c>
      <c r="X142" s="4">
        <v>1995.8392638528801</v>
      </c>
      <c r="Y142" s="4">
        <v>3.1775044083969499</v>
      </c>
      <c r="Z142" s="4">
        <v>1170.65260972444</v>
      </c>
      <c r="AA142" s="4">
        <v>65.892368265587095</v>
      </c>
      <c r="AB142" s="4">
        <v>502.09544852457202</v>
      </c>
      <c r="AC142" s="4">
        <v>23.2457657940781</v>
      </c>
      <c r="AD142" s="4">
        <v>0</v>
      </c>
      <c r="AE142" s="4">
        <v>9748.2962309523991</v>
      </c>
      <c r="AF142" s="4">
        <v>0</v>
      </c>
      <c r="AG142" s="4">
        <v>34.506729967486599</v>
      </c>
      <c r="AH142" s="4">
        <v>16.843076833486101</v>
      </c>
      <c r="AI142" s="4">
        <v>42.455532622403503</v>
      </c>
      <c r="AJ142" s="4">
        <v>0</v>
      </c>
      <c r="AK142" s="4">
        <v>0</v>
      </c>
      <c r="AL142" s="4"/>
      <c r="AM142" s="4">
        <v>572.66574813327998</v>
      </c>
      <c r="AN142" s="4">
        <v>0.12802622386231099</v>
      </c>
      <c r="AO142" s="4">
        <v>745.66720746610304</v>
      </c>
      <c r="AP142" s="4">
        <v>41.939274849193303</v>
      </c>
      <c r="AQ142" s="4">
        <v>614.02267932636005</v>
      </c>
      <c r="AR142" s="4">
        <v>21.187560800516</v>
      </c>
      <c r="AS142" s="4">
        <v>16.078702197456199</v>
      </c>
      <c r="AT142" s="4">
        <v>39.138211233855699</v>
      </c>
      <c r="AU142" s="4">
        <v>180.372883815991</v>
      </c>
      <c r="AV142" s="4">
        <v>1548.2590081032399</v>
      </c>
    </row>
    <row r="143" spans="1:48">
      <c r="A143" s="4" t="s">
        <v>52</v>
      </c>
      <c r="B143" s="4" t="s">
        <v>6</v>
      </c>
      <c r="C143" s="4" t="s">
        <v>63</v>
      </c>
      <c r="D143" s="4" t="s">
        <v>54</v>
      </c>
      <c r="E143" s="4" t="s">
        <v>54</v>
      </c>
      <c r="F143" s="4" t="s">
        <v>54</v>
      </c>
      <c r="G143" s="4">
        <v>2010</v>
      </c>
      <c r="H143" s="4" t="s">
        <v>54</v>
      </c>
      <c r="I143" s="4" t="s">
        <v>54</v>
      </c>
      <c r="J143" s="4" t="s">
        <v>54</v>
      </c>
      <c r="K143" s="4" t="s">
        <v>54</v>
      </c>
      <c r="L143" s="4">
        <v>46.8696432511639</v>
      </c>
      <c r="M143" s="4">
        <v>48.579417121274197</v>
      </c>
      <c r="N143" s="4">
        <v>0</v>
      </c>
      <c r="O143" s="4">
        <v>35.726053363523803</v>
      </c>
      <c r="P143" s="4">
        <v>42.838365776979103</v>
      </c>
      <c r="Q143" s="4">
        <v>0</v>
      </c>
      <c r="R143" s="4">
        <v>50.396303118782299</v>
      </c>
      <c r="S143" s="4">
        <v>7.6534877435869797</v>
      </c>
      <c r="T143" s="4">
        <v>1362.1182101127699</v>
      </c>
      <c r="U143" s="4">
        <v>33.494811476893702</v>
      </c>
      <c r="V143" s="4">
        <v>15.0809450345765</v>
      </c>
      <c r="W143" s="4">
        <v>49.664725344951698</v>
      </c>
      <c r="X143" s="4">
        <v>991.808341157276</v>
      </c>
      <c r="Y143" s="4">
        <v>10.9447374067006</v>
      </c>
      <c r="Z143" s="4">
        <v>1041.7979313830101</v>
      </c>
      <c r="AA143" s="4">
        <v>76.649284876901604</v>
      </c>
      <c r="AB143" s="4">
        <v>142.18995696295499</v>
      </c>
      <c r="AC143" s="4">
        <v>12.329948227070799</v>
      </c>
      <c r="AD143" s="4">
        <v>1.3807485919024201</v>
      </c>
      <c r="AE143" s="4">
        <v>2665.6696198743598</v>
      </c>
      <c r="AF143" s="4">
        <v>10.6307691122276</v>
      </c>
      <c r="AG143" s="4">
        <v>110.96281793466299</v>
      </c>
      <c r="AH143" s="4">
        <v>2.98153844567921</v>
      </c>
      <c r="AI143" s="4">
        <v>100.195056988872</v>
      </c>
      <c r="AJ143" s="4">
        <v>0</v>
      </c>
      <c r="AK143" s="4">
        <v>6.9711541836914703</v>
      </c>
      <c r="AL143" s="4">
        <v>9.0838590695953396</v>
      </c>
      <c r="AM143" s="4">
        <v>37.7462941754074</v>
      </c>
      <c r="AN143" s="4">
        <v>6.7497390771515997</v>
      </c>
      <c r="AO143" s="4">
        <v>1326.70966614283</v>
      </c>
      <c r="AP143" s="4">
        <v>157.47437819242199</v>
      </c>
      <c r="AQ143" s="4">
        <v>562.89352211042603</v>
      </c>
      <c r="AR143" s="4">
        <v>22.9612335308992</v>
      </c>
      <c r="AS143" s="4"/>
      <c r="AT143" s="4">
        <v>104.254124076148</v>
      </c>
      <c r="AU143" s="4">
        <v>21.0581675739645</v>
      </c>
      <c r="AV143" s="4">
        <v>122.53270394513601</v>
      </c>
    </row>
    <row r="144" spans="1:48">
      <c r="A144" s="4" t="s">
        <v>52</v>
      </c>
      <c r="B144" s="4" t="s">
        <v>6</v>
      </c>
      <c r="C144" s="4" t="s">
        <v>64</v>
      </c>
      <c r="D144" s="4" t="s">
        <v>54</v>
      </c>
      <c r="E144" s="4" t="s">
        <v>54</v>
      </c>
      <c r="F144" s="4" t="s">
        <v>54</v>
      </c>
      <c r="G144" s="4">
        <v>2010</v>
      </c>
      <c r="H144" s="4" t="s">
        <v>54</v>
      </c>
      <c r="I144" s="4" t="s">
        <v>54</v>
      </c>
      <c r="J144" s="4" t="s">
        <v>54</v>
      </c>
      <c r="K144" s="4" t="s">
        <v>54</v>
      </c>
      <c r="L144" s="4">
        <v>2.3495023325273801</v>
      </c>
      <c r="M144" s="4">
        <v>15.302809371556201</v>
      </c>
      <c r="N144" s="4"/>
      <c r="O144" s="4"/>
      <c r="P144" s="4">
        <v>12.506947064298799</v>
      </c>
      <c r="Q144" s="4">
        <v>0</v>
      </c>
      <c r="R144" s="4"/>
      <c r="S144" s="4">
        <v>12.4733783703106</v>
      </c>
      <c r="T144" s="4"/>
      <c r="U144" s="4"/>
      <c r="V144" s="4">
        <v>2.2864295710867402</v>
      </c>
      <c r="W144" s="4">
        <v>13.3741078359757</v>
      </c>
      <c r="X144" s="4">
        <v>20.2262112165538</v>
      </c>
      <c r="Y144" s="4"/>
      <c r="Z144" s="4"/>
      <c r="AA144" s="4"/>
      <c r="AB144" s="4">
        <v>11.9053570716687</v>
      </c>
      <c r="AC144" s="4"/>
      <c r="AD144" s="4">
        <v>0</v>
      </c>
      <c r="AE144" s="4"/>
      <c r="AF144" s="4"/>
      <c r="AG144" s="4">
        <v>11.6553778799036</v>
      </c>
      <c r="AH144" s="4"/>
      <c r="AI144" s="4">
        <v>14.7152329652427</v>
      </c>
      <c r="AJ144" s="4">
        <v>3.5641519381340201</v>
      </c>
      <c r="AK144" s="4">
        <v>0</v>
      </c>
      <c r="AL144" s="4"/>
      <c r="AM144" s="4"/>
      <c r="AN144" s="4">
        <v>0</v>
      </c>
      <c r="AO144" s="4">
        <v>26.6244060991502</v>
      </c>
      <c r="AP144" s="4">
        <v>59.984633358533102</v>
      </c>
      <c r="AQ144" s="4">
        <v>163.831764213204</v>
      </c>
      <c r="AR144" s="4"/>
      <c r="AS144" s="4"/>
      <c r="AT144" s="4">
        <v>6.00159417473271</v>
      </c>
      <c r="AU144" s="4"/>
      <c r="AV144" s="4"/>
    </row>
    <row r="145" spans="1:48">
      <c r="A145" s="4" t="s">
        <v>52</v>
      </c>
      <c r="B145" s="4" t="s">
        <v>6</v>
      </c>
      <c r="C145" s="4" t="s">
        <v>65</v>
      </c>
      <c r="D145" s="4" t="s">
        <v>54</v>
      </c>
      <c r="E145" s="4" t="s">
        <v>54</v>
      </c>
      <c r="F145" s="4" t="s">
        <v>54</v>
      </c>
      <c r="G145" s="4">
        <v>2010</v>
      </c>
      <c r="H145" s="4" t="s">
        <v>54</v>
      </c>
      <c r="I145" s="4" t="s">
        <v>54</v>
      </c>
      <c r="J145" s="4" t="s">
        <v>54</v>
      </c>
      <c r="K145" s="4" t="s">
        <v>54</v>
      </c>
      <c r="L145" s="4"/>
      <c r="M145" s="4">
        <v>0.43847591322510698</v>
      </c>
      <c r="N145" s="4"/>
      <c r="O145" s="4"/>
      <c r="P145" s="4">
        <v>6.8421664223872396</v>
      </c>
      <c r="Q145" s="4">
        <v>0</v>
      </c>
      <c r="R145" s="4"/>
      <c r="S145" s="4"/>
      <c r="T145" s="4"/>
      <c r="U145" s="4"/>
      <c r="V145" s="4"/>
      <c r="W145" s="4"/>
      <c r="X145" s="4">
        <v>10.1916757961325</v>
      </c>
      <c r="Y145" s="4"/>
      <c r="Z145" s="4"/>
      <c r="AA145" s="4"/>
      <c r="AB145" s="4">
        <v>0.55727203314193796</v>
      </c>
      <c r="AC145" s="4"/>
      <c r="AD145" s="4">
        <v>0</v>
      </c>
      <c r="AE145" s="4"/>
      <c r="AF145" s="4"/>
      <c r="AG145" s="4"/>
      <c r="AH145" s="4"/>
      <c r="AI145" s="4"/>
      <c r="AJ145" s="4"/>
      <c r="AK145" s="4"/>
      <c r="AL145" s="4"/>
      <c r="AM145" s="4"/>
      <c r="AN145" s="4">
        <v>0</v>
      </c>
      <c r="AO145" s="4">
        <v>81.2775825752081</v>
      </c>
      <c r="AP145" s="4"/>
      <c r="AQ145" s="4"/>
      <c r="AR145" s="4"/>
      <c r="AS145" s="4"/>
      <c r="AT145" s="4"/>
      <c r="AU145" s="4"/>
      <c r="AV145" s="4"/>
    </row>
    <row r="146" spans="1:48">
      <c r="A146" s="4" t="s">
        <v>52</v>
      </c>
      <c r="B146" s="4" t="s">
        <v>6</v>
      </c>
      <c r="C146" s="4" t="s">
        <v>66</v>
      </c>
      <c r="D146" s="4" t="s">
        <v>54</v>
      </c>
      <c r="E146" s="4" t="s">
        <v>54</v>
      </c>
      <c r="F146" s="4" t="s">
        <v>54</v>
      </c>
      <c r="G146" s="4">
        <v>2010</v>
      </c>
      <c r="H146" s="4" t="s">
        <v>54</v>
      </c>
      <c r="I146" s="4" t="s">
        <v>54</v>
      </c>
      <c r="J146" s="4" t="s">
        <v>54</v>
      </c>
      <c r="K146" s="4" t="s">
        <v>54</v>
      </c>
      <c r="L146" s="4">
        <v>34.415054210979903</v>
      </c>
      <c r="M146" s="4">
        <v>409.07610324336298</v>
      </c>
      <c r="N146" s="4">
        <v>78.425657190803307</v>
      </c>
      <c r="O146" s="4">
        <v>1165.91766582799</v>
      </c>
      <c r="P146" s="4">
        <v>293.30234829473602</v>
      </c>
      <c r="Q146" s="4">
        <v>937.69971699664495</v>
      </c>
      <c r="R146" s="4">
        <v>42.941556409426703</v>
      </c>
      <c r="S146" s="4">
        <v>474.97311846945797</v>
      </c>
      <c r="T146" s="4">
        <v>7375.0481363430899</v>
      </c>
      <c r="U146" s="4">
        <v>499.37859450135102</v>
      </c>
      <c r="V146" s="4">
        <v>46.595027890778198</v>
      </c>
      <c r="W146" s="4">
        <v>377.67175737787102</v>
      </c>
      <c r="X146" s="4">
        <v>1259.6148030766401</v>
      </c>
      <c r="Y146" s="4">
        <v>591.07646943366206</v>
      </c>
      <c r="Z146" s="4">
        <v>4253.04403687988</v>
      </c>
      <c r="AA146" s="4">
        <v>163.389031415528</v>
      </c>
      <c r="AB146" s="4">
        <v>276.96420047154299</v>
      </c>
      <c r="AC146" s="4">
        <v>532.08246629450696</v>
      </c>
      <c r="AD146" s="4">
        <v>39.873364043751899</v>
      </c>
      <c r="AE146" s="4">
        <v>1020.82677232198</v>
      </c>
      <c r="AF146" s="4">
        <v>43.869419354476399</v>
      </c>
      <c r="AG146" s="4">
        <v>93.714154306781694</v>
      </c>
      <c r="AH146" s="4">
        <v>47.902717386838098</v>
      </c>
      <c r="AI146" s="4">
        <v>40.6937340580373</v>
      </c>
      <c r="AJ146" s="4">
        <v>20.622953377123199</v>
      </c>
      <c r="AK146" s="4">
        <v>60.546038166555199</v>
      </c>
      <c r="AL146" s="4">
        <v>20.311429956228</v>
      </c>
      <c r="AM146" s="4">
        <v>2171.9248075757801</v>
      </c>
      <c r="AN146" s="4">
        <v>361.95597901925902</v>
      </c>
      <c r="AO146" s="4">
        <v>755.81129973554698</v>
      </c>
      <c r="AP146" s="4">
        <v>142.66615501488999</v>
      </c>
      <c r="AQ146" s="4">
        <v>93.603940573542701</v>
      </c>
      <c r="AR146" s="4">
        <v>222.91284960028401</v>
      </c>
      <c r="AS146" s="4">
        <v>561.74121561180198</v>
      </c>
      <c r="AT146" s="4">
        <v>38.7126959367477</v>
      </c>
      <c r="AU146" s="4">
        <v>83.843682699288095</v>
      </c>
      <c r="AV146" s="4">
        <v>7603.3413719787004</v>
      </c>
    </row>
    <row r="147" spans="1:48">
      <c r="A147" s="4" t="s">
        <v>52</v>
      </c>
      <c r="B147" s="4" t="s">
        <v>6</v>
      </c>
      <c r="C147" s="4" t="s">
        <v>67</v>
      </c>
      <c r="D147" s="4" t="s">
        <v>54</v>
      </c>
      <c r="E147" s="4" t="s">
        <v>54</v>
      </c>
      <c r="F147" s="4" t="s">
        <v>54</v>
      </c>
      <c r="G147" s="4">
        <v>2010</v>
      </c>
      <c r="H147" s="4" t="s">
        <v>54</v>
      </c>
      <c r="I147" s="4" t="s">
        <v>54</v>
      </c>
      <c r="J147" s="4" t="s">
        <v>54</v>
      </c>
      <c r="K147" s="4" t="s">
        <v>54</v>
      </c>
      <c r="L147" s="4">
        <v>0</v>
      </c>
      <c r="M147" s="4">
        <v>30.057523851581099</v>
      </c>
      <c r="N147" s="4">
        <v>1.41698256364641</v>
      </c>
      <c r="O147" s="4">
        <v>357.20794002055698</v>
      </c>
      <c r="P147" s="4">
        <v>4.1986021228285404</v>
      </c>
      <c r="Q147" s="4">
        <v>6.3923571321530703</v>
      </c>
      <c r="R147" s="4"/>
      <c r="S147" s="4">
        <v>119.223926716221</v>
      </c>
      <c r="T147" s="4">
        <v>115.07102722507599</v>
      </c>
      <c r="U147" s="4">
        <v>14.952359319995701</v>
      </c>
      <c r="V147" s="4">
        <v>1.31168854341292</v>
      </c>
      <c r="W147" s="4">
        <v>8.8399590818278693</v>
      </c>
      <c r="X147" s="4">
        <v>579.17452762162895</v>
      </c>
      <c r="Y147" s="4">
        <v>1.71669298596326</v>
      </c>
      <c r="Z147" s="4">
        <v>713.00399018274902</v>
      </c>
      <c r="AA147" s="4">
        <v>29.7009460834023</v>
      </c>
      <c r="AB147" s="4">
        <v>216.72815979829201</v>
      </c>
      <c r="AC147" s="4">
        <v>109.886596299953</v>
      </c>
      <c r="AD147" s="4">
        <v>0</v>
      </c>
      <c r="AE147" s="4">
        <v>2147.5549291463899</v>
      </c>
      <c r="AF147" s="4">
        <v>0</v>
      </c>
      <c r="AG147" s="4">
        <v>6.2680942552732697</v>
      </c>
      <c r="AH147" s="4">
        <v>16.765951085393301</v>
      </c>
      <c r="AI147" s="4">
        <v>5.4245161735144203</v>
      </c>
      <c r="AJ147" s="4">
        <v>0</v>
      </c>
      <c r="AK147" s="4">
        <v>0</v>
      </c>
      <c r="AL147" s="4"/>
      <c r="AM147" s="4">
        <v>1112.2425244103899</v>
      </c>
      <c r="AN147" s="4">
        <v>4.0479090255829402E-2</v>
      </c>
      <c r="AO147" s="4">
        <v>138.154335824382</v>
      </c>
      <c r="AP147" s="4">
        <v>26.957751027726101</v>
      </c>
      <c r="AQ147" s="4">
        <v>180.86151408163201</v>
      </c>
      <c r="AR147" s="4">
        <v>6.2380139186273702</v>
      </c>
      <c r="AS147" s="4">
        <v>3.7466541936148099</v>
      </c>
      <c r="AT147" s="4">
        <v>5.5028021655726196</v>
      </c>
      <c r="AU147" s="4">
        <v>39.910112120791197</v>
      </c>
      <c r="AV147" s="4">
        <v>5214.7414403284401</v>
      </c>
    </row>
    <row r="148" spans="1:48">
      <c r="A148" s="4" t="s">
        <v>52</v>
      </c>
      <c r="B148" s="4" t="s">
        <v>6</v>
      </c>
      <c r="C148" s="4" t="s">
        <v>68</v>
      </c>
      <c r="D148" s="4" t="s">
        <v>54</v>
      </c>
      <c r="E148" s="4" t="s">
        <v>54</v>
      </c>
      <c r="F148" s="4" t="s">
        <v>54</v>
      </c>
      <c r="G148" s="4">
        <v>2010</v>
      </c>
      <c r="H148" s="4" t="s">
        <v>54</v>
      </c>
      <c r="I148" s="4" t="s">
        <v>54</v>
      </c>
      <c r="J148" s="4" t="s">
        <v>54</v>
      </c>
      <c r="K148" s="4" t="s">
        <v>54</v>
      </c>
      <c r="L148" s="4">
        <v>11.5029420417019</v>
      </c>
      <c r="M148" s="4">
        <v>15.565894919491299</v>
      </c>
      <c r="N148" s="4">
        <v>0</v>
      </c>
      <c r="O148" s="4">
        <v>62.560883873750797</v>
      </c>
      <c r="P148" s="4">
        <v>18.4827352708642</v>
      </c>
      <c r="Q148" s="4">
        <v>0</v>
      </c>
      <c r="R148" s="4">
        <v>65.211134705183497</v>
      </c>
      <c r="S148" s="4">
        <v>2.1101579949773601</v>
      </c>
      <c r="T148" s="4">
        <v>595.05471319450999</v>
      </c>
      <c r="U148" s="4">
        <v>16.674146150783098</v>
      </c>
      <c r="V148" s="4">
        <v>1.6005006997607201</v>
      </c>
      <c r="W148" s="4">
        <v>12.1889226700234</v>
      </c>
      <c r="X148" s="4">
        <v>287.81382242778699</v>
      </c>
      <c r="Y148" s="4">
        <v>5.9130536183178997</v>
      </c>
      <c r="Z148" s="4">
        <v>634.52306505776403</v>
      </c>
      <c r="AA148" s="4">
        <v>34.549619893524998</v>
      </c>
      <c r="AB148" s="4">
        <v>61.375915286496202</v>
      </c>
      <c r="AC148" s="4">
        <v>58.285713416789598</v>
      </c>
      <c r="AD148" s="4">
        <v>0.83694027396322002</v>
      </c>
      <c r="AE148" s="4">
        <v>587.24845819315897</v>
      </c>
      <c r="AF148" s="4">
        <v>3.12989712747749</v>
      </c>
      <c r="AG148" s="4">
        <v>20.156224664016001</v>
      </c>
      <c r="AH148" s="4">
        <v>2.9678857511410599</v>
      </c>
      <c r="AI148" s="4">
        <v>12.801858169494</v>
      </c>
      <c r="AJ148" s="4">
        <v>0</v>
      </c>
      <c r="AK148" s="4">
        <v>2.7420705667150802</v>
      </c>
      <c r="AL148" s="4">
        <v>25.353274271603802</v>
      </c>
      <c r="AM148" s="4">
        <v>73.311584737946205</v>
      </c>
      <c r="AN148" s="4">
        <v>2.1341197847181901</v>
      </c>
      <c r="AO148" s="4">
        <v>245.80763499122099</v>
      </c>
      <c r="AP148" s="4">
        <v>101.221470705494</v>
      </c>
      <c r="AQ148" s="4">
        <v>165.80132640593101</v>
      </c>
      <c r="AR148" s="4">
        <v>6.7602163223580698</v>
      </c>
      <c r="AS148" s="4"/>
      <c r="AT148" s="4">
        <v>14.658049043382</v>
      </c>
      <c r="AU148" s="4">
        <v>4.6594244719882996</v>
      </c>
      <c r="AV148" s="4">
        <v>412.70637904506901</v>
      </c>
    </row>
    <row r="149" spans="1:48">
      <c r="A149" s="4" t="s">
        <v>52</v>
      </c>
      <c r="B149" s="4" t="s">
        <v>6</v>
      </c>
      <c r="C149" s="4" t="s">
        <v>69</v>
      </c>
      <c r="D149" s="4" t="s">
        <v>54</v>
      </c>
      <c r="E149" s="4" t="s">
        <v>54</v>
      </c>
      <c r="F149" s="4" t="s">
        <v>54</v>
      </c>
      <c r="G149" s="4">
        <v>2010</v>
      </c>
      <c r="H149" s="4" t="s">
        <v>54</v>
      </c>
      <c r="I149" s="4" t="s">
        <v>54</v>
      </c>
      <c r="J149" s="4" t="s">
        <v>54</v>
      </c>
      <c r="K149" s="4" t="s">
        <v>54</v>
      </c>
      <c r="L149" s="4">
        <v>0.42682829327416399</v>
      </c>
      <c r="M149" s="4">
        <v>5.07580871033365</v>
      </c>
      <c r="N149" s="4">
        <v>1.11550482336361</v>
      </c>
      <c r="O149" s="4">
        <v>4.7519360879399901</v>
      </c>
      <c r="P149" s="4">
        <v>3.0850617524110602</v>
      </c>
      <c r="Q149" s="4">
        <v>4.2077511918099901</v>
      </c>
      <c r="R149" s="4">
        <v>0.52926053254482996</v>
      </c>
      <c r="S149" s="4">
        <v>5.1352919804299297</v>
      </c>
      <c r="T149" s="4">
        <v>38.668222888865003</v>
      </c>
      <c r="U149" s="4">
        <v>4.9869064487514203</v>
      </c>
      <c r="V149" s="4">
        <v>0.558339703521741</v>
      </c>
      <c r="W149" s="4">
        <v>3.6440629226428798</v>
      </c>
      <c r="X149" s="4">
        <v>4.8649230756031301</v>
      </c>
      <c r="Y149" s="4">
        <v>3.9606073436567502</v>
      </c>
      <c r="Z149" s="4">
        <v>31.494305632534601</v>
      </c>
      <c r="AA149" s="4">
        <v>3.1804192554352602</v>
      </c>
      <c r="AB149" s="4">
        <v>7.6833103406455496</v>
      </c>
      <c r="AC149" s="4">
        <v>2.3274690868337902</v>
      </c>
      <c r="AD149" s="4">
        <v>0.217912518510469</v>
      </c>
      <c r="AE149" s="4">
        <v>10.559038732446</v>
      </c>
      <c r="AF149" s="4">
        <v>0.65664116807323203</v>
      </c>
      <c r="AG149" s="4">
        <v>1.3031302131826701</v>
      </c>
      <c r="AH149" s="4">
        <v>0.26155688483628498</v>
      </c>
      <c r="AI149" s="4">
        <v>0.92164432445794497</v>
      </c>
      <c r="AJ149" s="4">
        <v>0.21388597262252201</v>
      </c>
      <c r="AK149" s="4">
        <v>0.582250600346087</v>
      </c>
      <c r="AL149" s="4">
        <v>1.7840613083661899E-2</v>
      </c>
      <c r="AM149" s="4">
        <v>3.1789453862571899</v>
      </c>
      <c r="AN149" s="4">
        <v>2.3180625147540601</v>
      </c>
      <c r="AO149" s="4">
        <v>16.624337922650501</v>
      </c>
      <c r="AP149" s="4">
        <v>2.0490767979145201</v>
      </c>
      <c r="AQ149" s="4">
        <v>10.517399133552701</v>
      </c>
      <c r="AR149" s="4">
        <v>3.2959825508923801</v>
      </c>
      <c r="AS149" s="4">
        <v>5.8936531847897298</v>
      </c>
      <c r="AT149" s="4">
        <v>0.97532379502053601</v>
      </c>
      <c r="AU149" s="4">
        <v>2.1575150312034199</v>
      </c>
      <c r="AV149" s="4">
        <v>19.054887717584698</v>
      </c>
    </row>
    <row r="150" spans="1:48">
      <c r="A150" s="4" t="s">
        <v>52</v>
      </c>
      <c r="B150" s="4" t="s">
        <v>6</v>
      </c>
      <c r="C150" s="4" t="s">
        <v>70</v>
      </c>
      <c r="D150" s="4" t="s">
        <v>54</v>
      </c>
      <c r="E150" s="4" t="s">
        <v>54</v>
      </c>
      <c r="F150" s="4" t="s">
        <v>54</v>
      </c>
      <c r="G150" s="4">
        <v>2010</v>
      </c>
      <c r="H150" s="4" t="s">
        <v>54</v>
      </c>
      <c r="I150" s="4" t="s">
        <v>54</v>
      </c>
      <c r="J150" s="4" t="s">
        <v>54</v>
      </c>
      <c r="K150" s="4" t="s">
        <v>54</v>
      </c>
      <c r="L150" s="4">
        <v>0.39333944848427699</v>
      </c>
      <c r="M150" s="4">
        <v>2.9363862889811299</v>
      </c>
      <c r="N150" s="4">
        <v>0.54237480272994998</v>
      </c>
      <c r="O150" s="4">
        <v>1.81104602882399</v>
      </c>
      <c r="P150" s="4">
        <v>1.55443541202764</v>
      </c>
      <c r="Q150" s="4">
        <v>3.2965704230599302</v>
      </c>
      <c r="R150" s="4">
        <v>0.16708974738565799</v>
      </c>
      <c r="S150" s="4">
        <v>4.4160624280496901</v>
      </c>
      <c r="T150" s="4">
        <v>37.014957869484597</v>
      </c>
      <c r="U150" s="4">
        <v>2.1333525034504102</v>
      </c>
      <c r="V150" s="4">
        <v>0.97629275750153099</v>
      </c>
      <c r="W150" s="4">
        <v>3.3581506259559699</v>
      </c>
      <c r="X150" s="4">
        <v>14.866217623707801</v>
      </c>
      <c r="Y150" s="4">
        <v>2.2163446304614101</v>
      </c>
      <c r="Z150" s="4">
        <v>18.390705396354299</v>
      </c>
      <c r="AA150" s="4">
        <v>1.0100494537172899</v>
      </c>
      <c r="AB150" s="4">
        <v>2.62960461061081</v>
      </c>
      <c r="AC150" s="4">
        <v>0.29623653962050001</v>
      </c>
      <c r="AD150" s="4">
        <v>0.134324269272946</v>
      </c>
      <c r="AE150" s="4">
        <v>34.095768309843898</v>
      </c>
      <c r="AF150" s="4">
        <v>0.31926856481372301</v>
      </c>
      <c r="AG150" s="4">
        <v>1.4510869320967901</v>
      </c>
      <c r="AH150" s="4">
        <v>0.13599999927659601</v>
      </c>
      <c r="AI150" s="4">
        <v>1.15232034724953</v>
      </c>
      <c r="AJ150" s="4">
        <v>0.19710453087473101</v>
      </c>
      <c r="AK150" s="4">
        <v>0.32179417213349998</v>
      </c>
      <c r="AL150" s="4">
        <v>3.2670924949169601E-2</v>
      </c>
      <c r="AM150" s="4">
        <v>3.4574011352701999</v>
      </c>
      <c r="AN150" s="4">
        <v>2.3033256224866001</v>
      </c>
      <c r="AO150" s="4">
        <v>13.4682783688218</v>
      </c>
      <c r="AP150" s="4">
        <v>1.02937153087835</v>
      </c>
      <c r="AQ150" s="4">
        <v>4.1018146865570202</v>
      </c>
      <c r="AR150" s="4">
        <v>1.6025550480824</v>
      </c>
      <c r="AS150" s="4">
        <v>4.8535629844732799</v>
      </c>
      <c r="AT150" s="4">
        <v>0.92283782277722803</v>
      </c>
      <c r="AU150" s="4">
        <v>1.1607215040490499</v>
      </c>
      <c r="AV150" s="4">
        <v>7.8564541633480802</v>
      </c>
    </row>
    <row r="151" spans="1:48">
      <c r="A151" s="4" t="s">
        <v>52</v>
      </c>
      <c r="B151" s="4" t="s">
        <v>6</v>
      </c>
      <c r="C151" s="4" t="s">
        <v>71</v>
      </c>
      <c r="D151" s="4" t="s">
        <v>54</v>
      </c>
      <c r="E151" s="4" t="s">
        <v>54</v>
      </c>
      <c r="F151" s="4" t="s">
        <v>54</v>
      </c>
      <c r="G151" s="4">
        <v>2010</v>
      </c>
      <c r="H151" s="4" t="s">
        <v>54</v>
      </c>
      <c r="I151" s="4" t="s">
        <v>54</v>
      </c>
      <c r="J151" s="4" t="s">
        <v>54</v>
      </c>
      <c r="K151" s="4" t="s">
        <v>54</v>
      </c>
      <c r="L151" s="4">
        <v>0.241337492926046</v>
      </c>
      <c r="M151" s="4">
        <v>2.3522040364960799</v>
      </c>
      <c r="N151" s="4">
        <v>0.39921319877224898</v>
      </c>
      <c r="O151" s="4">
        <v>7.9284324486114697</v>
      </c>
      <c r="P151" s="4">
        <v>1.67666399587558</v>
      </c>
      <c r="Q151" s="4">
        <v>4.7204603706439903</v>
      </c>
      <c r="R151" s="4">
        <v>0.54052139493940099</v>
      </c>
      <c r="S151" s="4">
        <v>3.0439029077548301</v>
      </c>
      <c r="T151" s="4">
        <v>40.425869383813399</v>
      </c>
      <c r="U151" s="4">
        <v>2.65502549986065</v>
      </c>
      <c r="V151" s="4">
        <v>0.25902840272443201</v>
      </c>
      <c r="W151" s="4">
        <v>2.0604281011205101</v>
      </c>
      <c r="X151" s="4">
        <v>10.7851052006937</v>
      </c>
      <c r="Y151" s="4">
        <v>2.9935310801897201</v>
      </c>
      <c r="Z151" s="4">
        <v>28.002855460601999</v>
      </c>
      <c r="AA151" s="4">
        <v>1.13819798696227</v>
      </c>
      <c r="AB151" s="4">
        <v>2.83765452330571</v>
      </c>
      <c r="AC151" s="4">
        <v>3.5008983277790802</v>
      </c>
      <c r="AD151" s="4">
        <v>0.20355152158857501</v>
      </c>
      <c r="AE151" s="4">
        <v>18.778290473043199</v>
      </c>
      <c r="AF151" s="4">
        <v>0.23499658240977001</v>
      </c>
      <c r="AG151" s="4">
        <v>0.65896925552987295</v>
      </c>
      <c r="AH151" s="4">
        <v>0.33844311197222599</v>
      </c>
      <c r="AI151" s="4">
        <v>0.36807807926465103</v>
      </c>
      <c r="AJ151" s="4">
        <v>0.12093552657628601</v>
      </c>
      <c r="AK151" s="4">
        <v>0.31644054366635199</v>
      </c>
      <c r="AL151" s="4">
        <v>0.22796338940234701</v>
      </c>
      <c r="AM151" s="4">
        <v>16.7875788761915</v>
      </c>
      <c r="AN151" s="4">
        <v>1.82065288947116</v>
      </c>
      <c r="AO151" s="4">
        <v>6.23837629612754</v>
      </c>
      <c r="AP151" s="4">
        <v>1.6541500505332101</v>
      </c>
      <c r="AQ151" s="4">
        <v>3.02049272637155</v>
      </c>
      <c r="AR151" s="4">
        <v>1.1795553992063501</v>
      </c>
      <c r="AS151" s="4">
        <v>2.8274393490270899</v>
      </c>
      <c r="AT151" s="4">
        <v>0.32437570660217502</v>
      </c>
      <c r="AU151" s="4">
        <v>0.64206609646033797</v>
      </c>
      <c r="AV151" s="4">
        <v>66.153945956761007</v>
      </c>
    </row>
    <row r="152" spans="1:48">
      <c r="A152" s="4" t="s">
        <v>52</v>
      </c>
      <c r="B152" s="4" t="s">
        <v>6</v>
      </c>
      <c r="C152" s="4" t="s">
        <v>72</v>
      </c>
      <c r="D152" s="4" t="s">
        <v>54</v>
      </c>
      <c r="E152" s="4" t="s">
        <v>54</v>
      </c>
      <c r="F152" s="4" t="s">
        <v>54</v>
      </c>
      <c r="G152" s="4">
        <v>2010</v>
      </c>
      <c r="H152" s="4" t="s">
        <v>54</v>
      </c>
      <c r="I152" s="4" t="s">
        <v>54</v>
      </c>
      <c r="J152" s="4" t="s">
        <v>54</v>
      </c>
      <c r="K152" s="4" t="s">
        <v>54</v>
      </c>
      <c r="L152" s="4">
        <v>30.4820359636192</v>
      </c>
      <c r="M152" s="4">
        <v>141.15489999913299</v>
      </c>
      <c r="N152" s="4">
        <v>35.896346296104703</v>
      </c>
      <c r="O152" s="4">
        <v>33.166912578702799</v>
      </c>
      <c r="P152" s="4">
        <v>121.940994670002</v>
      </c>
      <c r="Q152" s="4">
        <v>39.360560076354702</v>
      </c>
      <c r="R152" s="4">
        <v>0.58701983221030996</v>
      </c>
      <c r="S152" s="4">
        <v>125.633086208215</v>
      </c>
      <c r="T152" s="4">
        <v>421.08380314544002</v>
      </c>
      <c r="U152" s="4">
        <v>108.937016959863</v>
      </c>
      <c r="V152" s="4">
        <v>19.082115360242099</v>
      </c>
      <c r="W152" s="4">
        <v>49.403625194294598</v>
      </c>
      <c r="X152" s="4">
        <v>77.565566826692205</v>
      </c>
      <c r="Y152" s="4">
        <v>68.518094480265106</v>
      </c>
      <c r="Z152" s="4">
        <v>542.200508111555</v>
      </c>
      <c r="AA152" s="4">
        <v>141.451888325292</v>
      </c>
      <c r="AB152" s="4">
        <v>167.927973329075</v>
      </c>
      <c r="AC152" s="4">
        <v>1.3621648586080399</v>
      </c>
      <c r="AD152" s="4">
        <v>0</v>
      </c>
      <c r="AE152" s="4">
        <v>282.97008340214802</v>
      </c>
      <c r="AF152" s="4">
        <v>45.9669059206024</v>
      </c>
      <c r="AG152" s="4">
        <v>47.309458142257299</v>
      </c>
      <c r="AH152" s="4">
        <v>0.92964910168975901</v>
      </c>
      <c r="AI152" s="4">
        <v>36.577194617792102</v>
      </c>
      <c r="AJ152" s="4">
        <v>17.9457812910066</v>
      </c>
      <c r="AK152" s="4">
        <v>34.059263673287298</v>
      </c>
      <c r="AL152" s="4">
        <v>0.139602676302367</v>
      </c>
      <c r="AM152" s="4">
        <v>11.694828477814999</v>
      </c>
      <c r="AN152" s="4">
        <v>57.967972929752001</v>
      </c>
      <c r="AO152" s="4">
        <v>171.36489905134599</v>
      </c>
      <c r="AP152" s="4">
        <v>84.852302256982</v>
      </c>
      <c r="AQ152" s="4">
        <v>350.85806153499698</v>
      </c>
      <c r="AR152" s="4">
        <v>138.977792659296</v>
      </c>
      <c r="AS152" s="4">
        <v>42.8422217952483</v>
      </c>
      <c r="AT152" s="4">
        <v>47.596096541030299</v>
      </c>
      <c r="AU152" s="4">
        <v>4.2739108884320203</v>
      </c>
      <c r="AV152" s="4">
        <v>61.398186632166698</v>
      </c>
    </row>
    <row r="153" spans="1:48">
      <c r="A153" s="4" t="s">
        <v>52</v>
      </c>
      <c r="B153" s="4" t="s">
        <v>6</v>
      </c>
      <c r="C153" s="4" t="s">
        <v>73</v>
      </c>
      <c r="D153" s="4" t="s">
        <v>54</v>
      </c>
      <c r="E153" s="4" t="s">
        <v>54</v>
      </c>
      <c r="F153" s="4" t="s">
        <v>54</v>
      </c>
      <c r="G153" s="4">
        <v>2010</v>
      </c>
      <c r="H153" s="4" t="s">
        <v>54</v>
      </c>
      <c r="I153" s="4" t="s">
        <v>54</v>
      </c>
      <c r="J153" s="4" t="s">
        <v>54</v>
      </c>
      <c r="K153" s="4" t="s">
        <v>54</v>
      </c>
      <c r="L153" s="4">
        <v>0</v>
      </c>
      <c r="M153" s="4">
        <v>5.1339346821902998</v>
      </c>
      <c r="N153" s="4">
        <v>23.315713670107701</v>
      </c>
      <c r="O153" s="4">
        <v>9.5370205199505502</v>
      </c>
      <c r="P153" s="4">
        <v>34.397981039872903</v>
      </c>
      <c r="Q153" s="4">
        <v>0.786068309901365</v>
      </c>
      <c r="R153" s="4">
        <v>0</v>
      </c>
      <c r="S153" s="4">
        <v>79.121547259059895</v>
      </c>
      <c r="T153" s="4">
        <v>68.4517411193264</v>
      </c>
      <c r="U153" s="4">
        <v>0</v>
      </c>
      <c r="V153" s="4">
        <v>0.53541828163378502</v>
      </c>
      <c r="W153" s="4">
        <v>0</v>
      </c>
      <c r="X153" s="4">
        <v>6.6771438989322096</v>
      </c>
      <c r="Y153" s="4">
        <v>0.44445178763959597</v>
      </c>
      <c r="Z153" s="4">
        <v>15.975048078753399</v>
      </c>
      <c r="AA153" s="4">
        <v>0.72175114658538497</v>
      </c>
      <c r="AB153" s="4">
        <v>18.997695140283099</v>
      </c>
      <c r="AC153" s="4">
        <v>26.833024619551999</v>
      </c>
      <c r="AD153" s="4">
        <v>0</v>
      </c>
      <c r="AE153" s="4">
        <v>0.18307687639283199</v>
      </c>
      <c r="AF153" s="4">
        <v>4.6942637301535903</v>
      </c>
      <c r="AG153" s="4">
        <v>6.0789289522590302</v>
      </c>
      <c r="AH153" s="4">
        <v>3.0370438444772802E-2</v>
      </c>
      <c r="AI153" s="4">
        <v>1.10557943522687</v>
      </c>
      <c r="AJ153" s="4">
        <v>0</v>
      </c>
      <c r="AK153" s="4">
        <v>0</v>
      </c>
      <c r="AL153" s="4">
        <v>0</v>
      </c>
      <c r="AM153" s="4">
        <v>6.63751918124659E-2</v>
      </c>
      <c r="AN153" s="4">
        <v>0</v>
      </c>
      <c r="AO153" s="4">
        <v>493.43243542842498</v>
      </c>
      <c r="AP153" s="4">
        <v>0</v>
      </c>
      <c r="AQ153" s="4">
        <v>2.5895778019672702</v>
      </c>
      <c r="AR153" s="4">
        <v>35.168378459584503</v>
      </c>
      <c r="AS153" s="4">
        <v>0</v>
      </c>
      <c r="AT153" s="4">
        <v>0.14810025692863199</v>
      </c>
      <c r="AU153" s="4">
        <v>6.0833928491815499</v>
      </c>
      <c r="AV153" s="4">
        <v>45.876990884661097</v>
      </c>
    </row>
    <row r="154" spans="1:48">
      <c r="A154" s="4" t="s">
        <v>52</v>
      </c>
      <c r="B154" s="4" t="s">
        <v>6</v>
      </c>
      <c r="C154" s="4" t="s">
        <v>628</v>
      </c>
      <c r="D154" s="4" t="s">
        <v>54</v>
      </c>
      <c r="E154" s="4" t="s">
        <v>54</v>
      </c>
      <c r="F154" s="4" t="s">
        <v>54</v>
      </c>
      <c r="G154" s="4">
        <v>2010</v>
      </c>
      <c r="H154" s="4" t="s">
        <v>54</v>
      </c>
      <c r="I154" s="4" t="s">
        <v>54</v>
      </c>
      <c r="J154" s="4" t="s">
        <v>54</v>
      </c>
      <c r="K154" s="4" t="s">
        <v>54</v>
      </c>
      <c r="L154" s="4">
        <v>0</v>
      </c>
      <c r="M154" s="4">
        <v>3.8506514872100999</v>
      </c>
      <c r="N154" s="4">
        <v>0</v>
      </c>
      <c r="O154" s="4">
        <v>0.48935599739233199</v>
      </c>
      <c r="P154" s="4">
        <v>0</v>
      </c>
      <c r="Q154" s="4">
        <v>7.7667858113629</v>
      </c>
      <c r="R154" s="4">
        <v>0</v>
      </c>
      <c r="S154" s="4">
        <v>1.4784355747175499</v>
      </c>
      <c r="T154" s="4">
        <v>16.214429968408801</v>
      </c>
      <c r="U154" s="4">
        <v>11.048567898088301</v>
      </c>
      <c r="V154" s="4">
        <v>2.8543566141869698</v>
      </c>
      <c r="W154" s="4">
        <v>0</v>
      </c>
      <c r="X154" s="4">
        <v>2.2458765919342998</v>
      </c>
      <c r="Y154" s="4">
        <v>38.458637692833101</v>
      </c>
      <c r="Z154" s="4">
        <v>77.744467881663098</v>
      </c>
      <c r="AA154" s="4">
        <v>0</v>
      </c>
      <c r="AB154" s="4">
        <v>8.6959390093300504E-2</v>
      </c>
      <c r="AC154" s="4">
        <v>0.105540196067123</v>
      </c>
      <c r="AD154" s="4">
        <v>0</v>
      </c>
      <c r="AE154" s="4">
        <v>38.223030970157303</v>
      </c>
      <c r="AF154" s="4">
        <v>0</v>
      </c>
      <c r="AG154" s="4">
        <v>3.7478109229556598E-2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0.49410211557967998</v>
      </c>
      <c r="AN154" s="4">
        <v>54.5697442866865</v>
      </c>
      <c r="AO154" s="4">
        <v>0.15235699265628699</v>
      </c>
      <c r="AP154" s="4">
        <v>5.1713956374040801</v>
      </c>
      <c r="AQ154" s="4">
        <v>0</v>
      </c>
      <c r="AR154" s="4">
        <v>0</v>
      </c>
      <c r="AS154" s="4">
        <v>86.863651779180003</v>
      </c>
      <c r="AT154" s="4">
        <v>0</v>
      </c>
      <c r="AU154" s="4">
        <v>0.147737341941824</v>
      </c>
      <c r="AV154" s="4">
        <v>3.03787729493799</v>
      </c>
    </row>
    <row r="155" spans="1:48">
      <c r="A155" s="4" t="s">
        <v>52</v>
      </c>
      <c r="B155" s="4" t="s">
        <v>6</v>
      </c>
      <c r="C155" s="4" t="s">
        <v>629</v>
      </c>
      <c r="D155" s="4" t="s">
        <v>54</v>
      </c>
      <c r="E155" s="4" t="s">
        <v>54</v>
      </c>
      <c r="F155" s="4" t="s">
        <v>54</v>
      </c>
      <c r="G155" s="4">
        <v>2010</v>
      </c>
      <c r="H155" s="4" t="s">
        <v>54</v>
      </c>
      <c r="I155" s="4" t="s">
        <v>54</v>
      </c>
      <c r="J155" s="4" t="s">
        <v>54</v>
      </c>
      <c r="K155" s="4" t="s">
        <v>54</v>
      </c>
      <c r="L155" s="4">
        <v>0</v>
      </c>
      <c r="M155" s="4">
        <v>12.653237496286</v>
      </c>
      <c r="N155" s="4">
        <v>0</v>
      </c>
      <c r="O155" s="4">
        <v>0.33212977384668801</v>
      </c>
      <c r="P155" s="4">
        <v>0</v>
      </c>
      <c r="Q155" s="4">
        <v>5.9618055944386397</v>
      </c>
      <c r="R155" s="4">
        <v>0</v>
      </c>
      <c r="S155" s="4">
        <v>1.3298926339011099</v>
      </c>
      <c r="T155" s="4">
        <v>26.602797978854401</v>
      </c>
      <c r="U155" s="4">
        <v>3.2219928544555398</v>
      </c>
      <c r="V155" s="4">
        <v>0.29746155005547797</v>
      </c>
      <c r="W155" s="4">
        <v>0</v>
      </c>
      <c r="X155" s="4">
        <v>0</v>
      </c>
      <c r="Y155" s="4">
        <v>4.4154743723138701</v>
      </c>
      <c r="Z155" s="4">
        <v>11.288195749213999</v>
      </c>
      <c r="AA155" s="4">
        <v>0</v>
      </c>
      <c r="AB155" s="4">
        <v>0.104668494163502</v>
      </c>
      <c r="AC155" s="4">
        <v>0.14561586922313899</v>
      </c>
      <c r="AD155" s="4">
        <v>0</v>
      </c>
      <c r="AE155" s="4">
        <v>1.9046407448591301E-2</v>
      </c>
      <c r="AF155" s="4">
        <v>0</v>
      </c>
      <c r="AG155" s="4">
        <v>9.5432668865990194E-2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1.0016945157819499</v>
      </c>
      <c r="AN155" s="4">
        <v>2.6237222588807998</v>
      </c>
      <c r="AO155" s="4">
        <v>0.52309234145325101</v>
      </c>
      <c r="AP155" s="4">
        <v>0</v>
      </c>
      <c r="AQ155" s="4">
        <v>0</v>
      </c>
      <c r="AR155" s="4">
        <v>0</v>
      </c>
      <c r="AS155" s="4">
        <v>64.861272637031902</v>
      </c>
      <c r="AT155" s="4">
        <v>0</v>
      </c>
      <c r="AU155" s="4">
        <v>0.10426065062937501</v>
      </c>
      <c r="AV155" s="4">
        <v>1.9446265433233401</v>
      </c>
    </row>
    <row r="156" spans="1:48">
      <c r="A156" s="4" t="s">
        <v>52</v>
      </c>
      <c r="B156" s="4" t="s">
        <v>6</v>
      </c>
      <c r="C156" s="4" t="s">
        <v>630</v>
      </c>
      <c r="D156" s="4" t="s">
        <v>54</v>
      </c>
      <c r="E156" s="4" t="s">
        <v>54</v>
      </c>
      <c r="F156" s="4" t="s">
        <v>54</v>
      </c>
      <c r="G156" s="4">
        <v>2010</v>
      </c>
      <c r="H156" s="4" t="s">
        <v>54</v>
      </c>
      <c r="I156" s="4" t="s">
        <v>54</v>
      </c>
      <c r="J156" s="4" t="s">
        <v>54</v>
      </c>
      <c r="K156" s="4" t="s">
        <v>54</v>
      </c>
      <c r="L156" s="4">
        <v>1.6780490317588601</v>
      </c>
      <c r="M156" s="4">
        <v>40.609060165788001</v>
      </c>
      <c r="N156" s="4">
        <v>1.7934395314776299</v>
      </c>
      <c r="O156" s="4">
        <v>22.913800935129998</v>
      </c>
      <c r="P156" s="4">
        <v>18.869710692858799</v>
      </c>
      <c r="Q156" s="4">
        <v>13.6011007291012</v>
      </c>
      <c r="R156" s="4">
        <v>1.7985423647049601</v>
      </c>
      <c r="S156" s="4">
        <v>28.858903861626199</v>
      </c>
      <c r="T156" s="4">
        <v>201.09991527108099</v>
      </c>
      <c r="U156" s="4">
        <v>5.0533316769032801</v>
      </c>
      <c r="V156" s="4">
        <v>0.88046193674823903</v>
      </c>
      <c r="W156" s="4">
        <v>4.5248526479755196</v>
      </c>
      <c r="X156" s="4">
        <v>58.4696435524016</v>
      </c>
      <c r="Y156" s="4">
        <v>34.145791971656401</v>
      </c>
      <c r="Z156" s="4">
        <v>270.42780334975703</v>
      </c>
      <c r="AA156" s="4">
        <v>1.3517804673077101</v>
      </c>
      <c r="AB156" s="4">
        <v>24.924738437269799</v>
      </c>
      <c r="AC156" s="4">
        <v>8.3951061775500104</v>
      </c>
      <c r="AD156" s="4">
        <v>1.09979419033514</v>
      </c>
      <c r="AE156" s="4">
        <v>3.44648406478401</v>
      </c>
      <c r="AF156" s="4">
        <v>0.91548273236517497</v>
      </c>
      <c r="AG156" s="4">
        <v>0.41853539082098801</v>
      </c>
      <c r="AH156" s="4">
        <v>0.67499368825142902</v>
      </c>
      <c r="AI156" s="4">
        <v>0.47626942677650103</v>
      </c>
      <c r="AJ156" s="4">
        <v>0.37742339427025501</v>
      </c>
      <c r="AK156" s="4">
        <v>1.2305789082199701</v>
      </c>
      <c r="AL156" s="4">
        <v>0.67711626863741903</v>
      </c>
      <c r="AM156" s="4">
        <v>3.80230886697138</v>
      </c>
      <c r="AN156" s="4">
        <v>62.885923625369699</v>
      </c>
      <c r="AO156" s="4">
        <v>4.9129008986664404</v>
      </c>
      <c r="AP156" s="4">
        <v>4.2062614058480596</v>
      </c>
      <c r="AQ156" s="4">
        <v>11.0889002650514</v>
      </c>
      <c r="AR156" s="4">
        <v>4.0747380337791901</v>
      </c>
      <c r="AS156" s="4">
        <v>147.49631355587701</v>
      </c>
      <c r="AT156" s="4">
        <v>3.1950895393975398</v>
      </c>
      <c r="AU156" s="4">
        <v>8.2387055353225094</v>
      </c>
      <c r="AV156" s="4">
        <v>264.35212274943598</v>
      </c>
    </row>
    <row r="157" spans="1:48">
      <c r="A157" s="4" t="s">
        <v>52</v>
      </c>
      <c r="B157" s="4" t="s">
        <v>6</v>
      </c>
      <c r="C157" s="4" t="s">
        <v>74</v>
      </c>
      <c r="D157" s="4" t="s">
        <v>54</v>
      </c>
      <c r="E157" s="4" t="s">
        <v>54</v>
      </c>
      <c r="F157" s="4" t="s">
        <v>54</v>
      </c>
      <c r="G157" s="4">
        <v>2010</v>
      </c>
      <c r="H157" s="4" t="s">
        <v>54</v>
      </c>
      <c r="I157" s="4" t="s">
        <v>54</v>
      </c>
      <c r="J157" s="4" t="s">
        <v>54</v>
      </c>
      <c r="K157" s="4" t="s">
        <v>54</v>
      </c>
      <c r="L157" s="4">
        <v>0</v>
      </c>
      <c r="M157" s="4">
        <v>120.19894231336799</v>
      </c>
      <c r="N157" s="4">
        <v>8.8592091469711107</v>
      </c>
      <c r="O157" s="4">
        <v>281.12275597273299</v>
      </c>
      <c r="P157" s="4">
        <v>7.2397175844327002</v>
      </c>
      <c r="Q157" s="4">
        <v>100.675411255738</v>
      </c>
      <c r="R157" s="4">
        <v>0</v>
      </c>
      <c r="S157" s="4">
        <v>195.32947774183401</v>
      </c>
      <c r="T157" s="4">
        <v>1881.0768788570799</v>
      </c>
      <c r="U157" s="4">
        <v>97.572969411772604</v>
      </c>
      <c r="V157" s="4">
        <v>2.76358014188789</v>
      </c>
      <c r="W157" s="4">
        <v>20.600361369343801</v>
      </c>
      <c r="X157" s="4">
        <v>123.961904691103</v>
      </c>
      <c r="Y157" s="4">
        <v>2.59483104104521</v>
      </c>
      <c r="Z157" s="4">
        <v>1079.5274045323199</v>
      </c>
      <c r="AA157" s="4">
        <v>71.832274275724501</v>
      </c>
      <c r="AB157" s="4">
        <v>377.40055624086398</v>
      </c>
      <c r="AC157" s="4">
        <v>39.024408925262598</v>
      </c>
      <c r="AD157" s="4">
        <v>0</v>
      </c>
      <c r="AE157" s="4">
        <v>776.22373242048104</v>
      </c>
      <c r="AF157" s="4">
        <v>0</v>
      </c>
      <c r="AG157" s="4">
        <v>14.278240574149301</v>
      </c>
      <c r="AH157" s="4">
        <v>14.8055174497177</v>
      </c>
      <c r="AI157" s="4">
        <v>7.70575187855541</v>
      </c>
      <c r="AJ157" s="4">
        <v>0</v>
      </c>
      <c r="AK157" s="4">
        <v>0</v>
      </c>
      <c r="AL157" s="4">
        <v>0</v>
      </c>
      <c r="AM157" s="4">
        <v>278.30331196683397</v>
      </c>
      <c r="AN157" s="4">
        <v>0.36922562128273301</v>
      </c>
      <c r="AO157" s="4">
        <v>263.84673021074298</v>
      </c>
      <c r="AP157" s="4">
        <v>17.9003283149253</v>
      </c>
      <c r="AQ157" s="4">
        <v>275.71710206572601</v>
      </c>
      <c r="AR157" s="4">
        <v>31.1754553492231</v>
      </c>
      <c r="AS157" s="4">
        <v>12.302381492837601</v>
      </c>
      <c r="AT157" s="4">
        <v>11.176920804724499</v>
      </c>
      <c r="AU157" s="4">
        <v>144.66553862067801</v>
      </c>
      <c r="AV157" s="4">
        <v>1953.83262410168</v>
      </c>
    </row>
    <row r="158" spans="1:48">
      <c r="A158" s="4" t="s">
        <v>52</v>
      </c>
      <c r="B158" s="4" t="s">
        <v>6</v>
      </c>
      <c r="C158" s="4" t="s">
        <v>75</v>
      </c>
      <c r="D158" s="4" t="s">
        <v>54</v>
      </c>
      <c r="E158" s="4" t="s">
        <v>54</v>
      </c>
      <c r="F158" s="4" t="s">
        <v>54</v>
      </c>
      <c r="G158" s="4">
        <v>2010</v>
      </c>
      <c r="H158" s="4" t="s">
        <v>54</v>
      </c>
      <c r="I158" s="4" t="s">
        <v>54</v>
      </c>
      <c r="J158" s="4" t="s">
        <v>54</v>
      </c>
      <c r="K158" s="4" t="s">
        <v>54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25.8895102644302</v>
      </c>
      <c r="R158" s="4">
        <v>0.110196166849397</v>
      </c>
      <c r="S158" s="4">
        <v>0</v>
      </c>
      <c r="T158" s="4">
        <v>1.66874826937169</v>
      </c>
      <c r="U158" s="4">
        <v>0</v>
      </c>
      <c r="V158" s="4">
        <v>0</v>
      </c>
      <c r="W158" s="4">
        <v>2.4686733858045599E-2</v>
      </c>
      <c r="X158" s="4">
        <v>0.51236766823890301</v>
      </c>
      <c r="Y158" s="4">
        <v>0</v>
      </c>
      <c r="Z158" s="4">
        <v>1.81268903380184</v>
      </c>
      <c r="AA158" s="4">
        <v>0</v>
      </c>
      <c r="AB158" s="4">
        <v>0</v>
      </c>
      <c r="AC158" s="4">
        <v>0</v>
      </c>
      <c r="AD158" s="4">
        <v>8.7696363908896302</v>
      </c>
      <c r="AE158" s="4">
        <v>0.105391724231442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1.3231760958615999</v>
      </c>
      <c r="AP158" s="4">
        <v>0</v>
      </c>
      <c r="AQ158" s="4">
        <v>2.48998302853252</v>
      </c>
      <c r="AR158" s="4">
        <v>0</v>
      </c>
      <c r="AS158" s="4">
        <v>0</v>
      </c>
      <c r="AT158" s="4">
        <v>1.3843642053487999</v>
      </c>
      <c r="AU158" s="4">
        <v>0</v>
      </c>
      <c r="AV158" s="4">
        <v>0</v>
      </c>
    </row>
    <row r="159" spans="1:48">
      <c r="A159" s="4" t="s">
        <v>52</v>
      </c>
      <c r="B159" s="4" t="s">
        <v>6</v>
      </c>
      <c r="C159" s="4" t="s">
        <v>76</v>
      </c>
      <c r="D159" s="4" t="s">
        <v>54</v>
      </c>
      <c r="E159" s="4" t="s">
        <v>54</v>
      </c>
      <c r="F159" s="4" t="s">
        <v>54</v>
      </c>
      <c r="G159" s="4">
        <v>2010</v>
      </c>
      <c r="H159" s="4" t="s">
        <v>54</v>
      </c>
      <c r="I159" s="4" t="s">
        <v>54</v>
      </c>
      <c r="J159" s="4" t="s">
        <v>54</v>
      </c>
      <c r="K159" s="4" t="s">
        <v>54</v>
      </c>
      <c r="L159" s="4">
        <v>0</v>
      </c>
      <c r="M159" s="4">
        <v>82.789750993372095</v>
      </c>
      <c r="N159" s="4">
        <v>25.6984690396364</v>
      </c>
      <c r="O159" s="4">
        <v>1.4012094477797901</v>
      </c>
      <c r="P159" s="4">
        <v>84.2062869148658</v>
      </c>
      <c r="Q159" s="4">
        <v>18.283613599719999</v>
      </c>
      <c r="R159" s="4">
        <v>0</v>
      </c>
      <c r="S159" s="4">
        <v>152.670133062601</v>
      </c>
      <c r="T159" s="4">
        <v>485.56465346102902</v>
      </c>
      <c r="U159" s="4">
        <v>330.22760190477698</v>
      </c>
      <c r="V159" s="4">
        <v>25.210720286546302</v>
      </c>
      <c r="W159" s="4">
        <v>5.4275254649456102</v>
      </c>
      <c r="X159" s="4">
        <v>0</v>
      </c>
      <c r="Y159" s="4">
        <v>129.77314330162699</v>
      </c>
      <c r="Z159" s="4">
        <v>202.281332015457</v>
      </c>
      <c r="AA159" s="4">
        <v>27.130938210112902</v>
      </c>
      <c r="AB159" s="4">
        <v>92.927374803936303</v>
      </c>
      <c r="AC159" s="4">
        <v>0</v>
      </c>
      <c r="AD159" s="4">
        <v>7.4371275970915898</v>
      </c>
      <c r="AE159" s="4">
        <v>7.3041026044358999</v>
      </c>
      <c r="AF159" s="4">
        <v>0.96375316432890501</v>
      </c>
      <c r="AG159" s="4">
        <v>69.817455021897999</v>
      </c>
      <c r="AH159" s="4">
        <v>0</v>
      </c>
      <c r="AI159" s="4">
        <v>37.315238770087198</v>
      </c>
      <c r="AJ159" s="4">
        <v>0</v>
      </c>
      <c r="AK159" s="4">
        <v>8.5400302481307797</v>
      </c>
      <c r="AL159" s="4">
        <v>0</v>
      </c>
      <c r="AM159" s="4">
        <v>11.4994709263669</v>
      </c>
      <c r="AN159" s="4">
        <v>10.892220604575501</v>
      </c>
      <c r="AO159" s="4">
        <v>490.90764151079998</v>
      </c>
      <c r="AP159" s="4">
        <v>0.18983532887867099</v>
      </c>
      <c r="AQ159" s="4">
        <v>204.117214301248</v>
      </c>
      <c r="AR159" s="4">
        <v>71.765298321475399</v>
      </c>
      <c r="AS159" s="4">
        <v>365.69592773305902</v>
      </c>
      <c r="AT159" s="4">
        <v>13.288953558041801</v>
      </c>
      <c r="AU159" s="4">
        <v>74.258493269452302</v>
      </c>
      <c r="AV159" s="4">
        <v>4.6529333333563496</v>
      </c>
    </row>
    <row r="160" spans="1:48">
      <c r="A160" s="4" t="s">
        <v>52</v>
      </c>
      <c r="B160" s="4" t="s">
        <v>6</v>
      </c>
      <c r="C160" s="4" t="s">
        <v>77</v>
      </c>
      <c r="D160" s="4" t="s">
        <v>54</v>
      </c>
      <c r="E160" s="4" t="s">
        <v>54</v>
      </c>
      <c r="F160" s="4" t="s">
        <v>54</v>
      </c>
      <c r="G160" s="4">
        <v>2010</v>
      </c>
      <c r="H160" s="4" t="s">
        <v>54</v>
      </c>
      <c r="I160" s="4" t="s">
        <v>54</v>
      </c>
      <c r="J160" s="4" t="s">
        <v>54</v>
      </c>
      <c r="K160" s="4" t="s">
        <v>54</v>
      </c>
      <c r="L160" s="4">
        <v>0</v>
      </c>
      <c r="M160" s="4">
        <v>1.1697907704415</v>
      </c>
      <c r="N160" s="4">
        <v>0</v>
      </c>
      <c r="O160" s="4">
        <v>1.2863623073649499</v>
      </c>
      <c r="P160" s="4">
        <v>0.87862074046851002</v>
      </c>
      <c r="Q160" s="4">
        <v>0</v>
      </c>
      <c r="R160" s="4">
        <v>1.5015671603341101</v>
      </c>
      <c r="S160" s="4">
        <v>0</v>
      </c>
      <c r="T160" s="4">
        <v>16.1616183953312</v>
      </c>
      <c r="U160" s="4">
        <v>0.64180132432940595</v>
      </c>
      <c r="V160" s="4">
        <v>0</v>
      </c>
      <c r="W160" s="4">
        <v>0</v>
      </c>
      <c r="X160" s="4">
        <v>15.1263641006024</v>
      </c>
      <c r="Y160" s="4">
        <v>0</v>
      </c>
      <c r="Z160" s="4">
        <v>27.1588488786801</v>
      </c>
      <c r="AA160" s="4">
        <v>2.5946627368678801</v>
      </c>
      <c r="AB160" s="4">
        <v>5.8244328381562003</v>
      </c>
      <c r="AC160" s="4">
        <v>1.6396788234559201</v>
      </c>
      <c r="AD160" s="4">
        <v>0</v>
      </c>
      <c r="AE160" s="4">
        <v>26.363603952394101</v>
      </c>
      <c r="AF160" s="4">
        <v>0.550827444420118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0.77888591992877998</v>
      </c>
      <c r="AM160" s="4">
        <v>0</v>
      </c>
      <c r="AN160" s="4">
        <v>0</v>
      </c>
      <c r="AO160" s="4">
        <v>0</v>
      </c>
      <c r="AP160" s="4">
        <v>7.3421027384260498</v>
      </c>
      <c r="AQ160" s="4">
        <v>0</v>
      </c>
      <c r="AR160" s="4">
        <v>1.0421312487572501</v>
      </c>
      <c r="AS160" s="4">
        <v>0</v>
      </c>
      <c r="AT160" s="4">
        <v>0.94412276963345398</v>
      </c>
      <c r="AU160" s="4">
        <v>0</v>
      </c>
      <c r="AV160" s="4">
        <v>6.0711020957264701</v>
      </c>
    </row>
    <row r="161" spans="1:48">
      <c r="A161" s="4" t="s">
        <v>52</v>
      </c>
      <c r="B161" s="4" t="s">
        <v>6</v>
      </c>
      <c r="C161" s="4" t="s">
        <v>78</v>
      </c>
      <c r="D161" s="4" t="s">
        <v>54</v>
      </c>
      <c r="E161" s="4" t="s">
        <v>54</v>
      </c>
      <c r="F161" s="4" t="s">
        <v>54</v>
      </c>
      <c r="G161" s="4">
        <v>2010</v>
      </c>
      <c r="H161" s="4" t="s">
        <v>54</v>
      </c>
      <c r="I161" s="4" t="s">
        <v>54</v>
      </c>
      <c r="J161" s="4" t="s">
        <v>54</v>
      </c>
      <c r="K161" s="4" t="s">
        <v>54</v>
      </c>
      <c r="L161" s="4">
        <v>0.80761775257746804</v>
      </c>
      <c r="M161" s="4">
        <v>132.44057629595</v>
      </c>
      <c r="N161" s="4">
        <v>0</v>
      </c>
      <c r="O161" s="4">
        <v>234.73343141138201</v>
      </c>
      <c r="P161" s="4">
        <v>0.36912964823688899</v>
      </c>
      <c r="Q161" s="4">
        <v>235.325819442674</v>
      </c>
      <c r="R161" s="4">
        <v>9.8808652060248399</v>
      </c>
      <c r="S161" s="4">
        <v>0</v>
      </c>
      <c r="T161" s="4">
        <v>1093.73182508573</v>
      </c>
      <c r="U161" s="4">
        <v>61.368368443550999</v>
      </c>
      <c r="V161" s="4">
        <v>0.27197558697257002</v>
      </c>
      <c r="W161" s="4">
        <v>201.48197510776501</v>
      </c>
      <c r="X161" s="4">
        <v>68.311416220987894</v>
      </c>
      <c r="Y161" s="4">
        <v>37.510068179446797</v>
      </c>
      <c r="Z161" s="4">
        <v>581.71459475883603</v>
      </c>
      <c r="AA161" s="4">
        <v>20.549124267703299</v>
      </c>
      <c r="AB161" s="4">
        <v>0</v>
      </c>
      <c r="AC161" s="4">
        <v>72.071417568890695</v>
      </c>
      <c r="AD161" s="4">
        <v>7.2078358347316407E-2</v>
      </c>
      <c r="AE161" s="4">
        <v>87.724732875193993</v>
      </c>
      <c r="AF161" s="4">
        <v>3.16196762647709</v>
      </c>
      <c r="AG161" s="4">
        <v>0.70338807060451503</v>
      </c>
      <c r="AH161" s="4">
        <v>11.9917604907076</v>
      </c>
      <c r="AI161" s="4">
        <v>2.1563457605666598</v>
      </c>
      <c r="AJ161" s="4">
        <v>0</v>
      </c>
      <c r="AK161" s="4">
        <v>6.7319537379523</v>
      </c>
      <c r="AL161" s="4">
        <v>0</v>
      </c>
      <c r="AM161" s="4">
        <v>0.42268119652005698</v>
      </c>
      <c r="AN161" s="4">
        <v>16.387138805265</v>
      </c>
      <c r="AO161" s="4">
        <v>9.0801597469904607</v>
      </c>
      <c r="AP161" s="4">
        <v>11.0386264986727</v>
      </c>
      <c r="AQ161" s="4">
        <v>4.5843155872557402</v>
      </c>
      <c r="AR161" s="4">
        <v>0.156765522350192</v>
      </c>
      <c r="AS161" s="4">
        <v>5.8498402859121503</v>
      </c>
      <c r="AT161" s="4">
        <v>25.8338702815403</v>
      </c>
      <c r="AU161" s="4">
        <v>0</v>
      </c>
      <c r="AV161" s="4">
        <v>182.27453815780299</v>
      </c>
    </row>
    <row r="162" spans="1:48">
      <c r="A162" s="4" t="s">
        <v>52</v>
      </c>
      <c r="B162" s="4" t="s">
        <v>6</v>
      </c>
      <c r="C162" s="4" t="s">
        <v>404</v>
      </c>
      <c r="D162" s="4" t="s">
        <v>54</v>
      </c>
      <c r="E162" s="4" t="s">
        <v>54</v>
      </c>
      <c r="F162" s="4" t="s">
        <v>54</v>
      </c>
      <c r="G162" s="4">
        <v>2010</v>
      </c>
      <c r="H162" s="4" t="s">
        <v>54</v>
      </c>
      <c r="I162" s="4" t="s">
        <v>54</v>
      </c>
      <c r="J162" s="4" t="s">
        <v>54</v>
      </c>
      <c r="K162" s="4" t="s">
        <v>54</v>
      </c>
      <c r="L162" s="4">
        <v>48.4473057945359</v>
      </c>
      <c r="M162" s="4">
        <v>124.20589660419699</v>
      </c>
      <c r="N162" s="4">
        <v>47.906952013458799</v>
      </c>
      <c r="O162" s="4">
        <v>20.717406959182501</v>
      </c>
      <c r="P162" s="4">
        <v>158.90414947642401</v>
      </c>
      <c r="Q162" s="4">
        <v>34.634388569982498</v>
      </c>
      <c r="R162" s="4">
        <v>3.89031348956971</v>
      </c>
      <c r="S162" s="4">
        <v>95.153659727252005</v>
      </c>
      <c r="T162" s="4">
        <v>352.13037977125401</v>
      </c>
      <c r="U162" s="4">
        <v>66.854482931285602</v>
      </c>
      <c r="V162" s="4">
        <v>21.978021087154499</v>
      </c>
      <c r="W162" s="4">
        <v>78.520756946920301</v>
      </c>
      <c r="X162" s="4">
        <v>136.309351814899</v>
      </c>
      <c r="Y162" s="4">
        <v>103.312998255152</v>
      </c>
      <c r="Z162" s="4">
        <v>673.13281054801496</v>
      </c>
      <c r="AA162" s="4">
        <v>197.269048157897</v>
      </c>
      <c r="AB162" s="4">
        <v>207.036640288602</v>
      </c>
      <c r="AC162" s="4">
        <v>2.8769862276962099</v>
      </c>
      <c r="AD162" s="4">
        <v>0</v>
      </c>
      <c r="AE162" s="4">
        <v>205.82131197159401</v>
      </c>
      <c r="AF162" s="4">
        <v>61.347033427311302</v>
      </c>
      <c r="AG162" s="4">
        <v>41.563059589078499</v>
      </c>
      <c r="AH162" s="4">
        <v>0.78077318953630404</v>
      </c>
      <c r="AI162" s="4">
        <v>42.430524875182002</v>
      </c>
      <c r="AJ162" s="4">
        <v>23.950283855089001</v>
      </c>
      <c r="AK162" s="4">
        <v>44.383419541914002</v>
      </c>
      <c r="AL162" s="4">
        <v>0.17257954226455699</v>
      </c>
      <c r="AM162" s="4">
        <v>12.502414124533701</v>
      </c>
      <c r="AN162" s="4">
        <v>72.684464636619495</v>
      </c>
      <c r="AO162" s="4">
        <v>225.534004212301</v>
      </c>
      <c r="AP162" s="4">
        <v>181.20393364796701</v>
      </c>
      <c r="AQ162" s="4">
        <v>515.93042214313596</v>
      </c>
      <c r="AR162" s="4">
        <v>185.47855508591999</v>
      </c>
      <c r="AS162" s="4">
        <v>26.724704452913201</v>
      </c>
      <c r="AT162" s="4">
        <v>42.0490092265795</v>
      </c>
      <c r="AU162" s="4">
        <v>3.4822803076070499</v>
      </c>
      <c r="AV162" s="4">
        <v>31.3272269208287</v>
      </c>
    </row>
    <row r="163" spans="1:48">
      <c r="A163" s="4" t="s">
        <v>52</v>
      </c>
      <c r="B163" s="4" t="s">
        <v>6</v>
      </c>
      <c r="C163" s="4" t="s">
        <v>405</v>
      </c>
      <c r="D163" s="4" t="s">
        <v>54</v>
      </c>
      <c r="E163" s="4" t="s">
        <v>54</v>
      </c>
      <c r="F163" s="4" t="s">
        <v>54</v>
      </c>
      <c r="G163" s="4">
        <v>2010</v>
      </c>
      <c r="H163" s="4" t="s">
        <v>54</v>
      </c>
      <c r="I163" s="4" t="s">
        <v>54</v>
      </c>
      <c r="J163" s="4" t="s">
        <v>54</v>
      </c>
      <c r="K163" s="4" t="s">
        <v>54</v>
      </c>
      <c r="L163" s="4">
        <v>0</v>
      </c>
      <c r="M163" s="4">
        <v>4.5174837027460297</v>
      </c>
      <c r="N163" s="4">
        <v>31.1169489713388</v>
      </c>
      <c r="O163" s="4">
        <v>5.9572121710466996</v>
      </c>
      <c r="P163" s="4">
        <v>44.824810029139798</v>
      </c>
      <c r="Q163" s="4">
        <v>0.69168211109954003</v>
      </c>
      <c r="R163" s="4">
        <v>0</v>
      </c>
      <c r="S163" s="4">
        <v>59.926131023357399</v>
      </c>
      <c r="T163" s="4">
        <v>57.2426139792097</v>
      </c>
      <c r="U163" s="4">
        <v>0</v>
      </c>
      <c r="V163" s="4">
        <v>0.61667346947881096</v>
      </c>
      <c r="W163" s="4">
        <v>0</v>
      </c>
      <c r="X163" s="4">
        <v>11.7340360429758</v>
      </c>
      <c r="Y163" s="4">
        <v>0.67015358657024704</v>
      </c>
      <c r="Z163" s="4">
        <v>19.832753475912401</v>
      </c>
      <c r="AA163" s="4">
        <v>1.00655539759459</v>
      </c>
      <c r="AB163" s="4">
        <v>23.422059452618399</v>
      </c>
      <c r="AC163" s="4">
        <v>56.673200596858202</v>
      </c>
      <c r="AD163" s="4">
        <v>0</v>
      </c>
      <c r="AE163" s="4">
        <v>0.13316292110386399</v>
      </c>
      <c r="AF163" s="4">
        <v>6.2649236054253299</v>
      </c>
      <c r="AG163" s="4">
        <v>5.3405576009934999</v>
      </c>
      <c r="AH163" s="4">
        <v>2.5506854198041801E-2</v>
      </c>
      <c r="AI163" s="4">
        <v>1.28250173962398</v>
      </c>
      <c r="AJ163" s="4">
        <v>0</v>
      </c>
      <c r="AK163" s="4">
        <v>0</v>
      </c>
      <c r="AL163" s="4">
        <v>0</v>
      </c>
      <c r="AM163" s="4">
        <v>7.0958726518223603E-2</v>
      </c>
      <c r="AN163" s="4">
        <v>0</v>
      </c>
      <c r="AO163" s="4">
        <v>649.40833033172999</v>
      </c>
      <c r="AP163" s="4">
        <v>0</v>
      </c>
      <c r="AQ163" s="4">
        <v>3.80792723614874</v>
      </c>
      <c r="AR163" s="4">
        <v>46.935412461109003</v>
      </c>
      <c r="AS163" s="4">
        <v>0</v>
      </c>
      <c r="AT163" s="4">
        <v>0.13083991172852699</v>
      </c>
      <c r="AU163" s="4">
        <v>4.9566029042580899</v>
      </c>
      <c r="AV163" s="4">
        <v>23.407839591399501</v>
      </c>
    </row>
    <row r="164" spans="1:48">
      <c r="A164" s="4" t="s">
        <v>52</v>
      </c>
      <c r="B164" s="4" t="s">
        <v>6</v>
      </c>
      <c r="C164" s="4" t="s">
        <v>631</v>
      </c>
      <c r="D164" s="4" t="s">
        <v>54</v>
      </c>
      <c r="E164" s="4" t="s">
        <v>54</v>
      </c>
      <c r="F164" s="4" t="s">
        <v>54</v>
      </c>
      <c r="G164" s="4">
        <v>2010</v>
      </c>
      <c r="H164" s="4" t="s">
        <v>54</v>
      </c>
      <c r="I164" s="4" t="s">
        <v>54</v>
      </c>
      <c r="J164" s="4" t="s">
        <v>54</v>
      </c>
      <c r="K164" s="4" t="s">
        <v>54</v>
      </c>
      <c r="L164" s="4">
        <v>0</v>
      </c>
      <c r="M164" s="4">
        <v>3.38828918076632</v>
      </c>
      <c r="N164" s="4">
        <v>0</v>
      </c>
      <c r="O164" s="4">
        <v>0.30567172394585701</v>
      </c>
      <c r="P164" s="4">
        <v>0</v>
      </c>
      <c r="Q164" s="4">
        <v>6.8341984262608602</v>
      </c>
      <c r="R164" s="4">
        <v>0</v>
      </c>
      <c r="S164" s="4">
        <v>1.11975722201226</v>
      </c>
      <c r="T164" s="4">
        <v>13.5592804565274</v>
      </c>
      <c r="U164" s="4">
        <v>6.7804894476782298</v>
      </c>
      <c r="V164" s="4">
        <v>3.2875343573053701</v>
      </c>
      <c r="W164" s="4">
        <v>0</v>
      </c>
      <c r="X164" s="4">
        <v>3.9467768370316398</v>
      </c>
      <c r="Y164" s="4">
        <v>57.9887283642949</v>
      </c>
      <c r="Z164" s="4">
        <v>96.518449147186502</v>
      </c>
      <c r="AA164" s="4">
        <v>0</v>
      </c>
      <c r="AB164" s="4">
        <v>0.10721132167290701</v>
      </c>
      <c r="AC164" s="4">
        <v>0.22290818077905</v>
      </c>
      <c r="AD164" s="4">
        <v>0</v>
      </c>
      <c r="AE164" s="4">
        <v>27.8019297560448</v>
      </c>
      <c r="AF164" s="4">
        <v>0</v>
      </c>
      <c r="AG164" s="4">
        <v>3.2925866166340502E-2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0.52822230616755095</v>
      </c>
      <c r="AN164" s="4">
        <v>68.4235181665168</v>
      </c>
      <c r="AO164" s="4">
        <v>0.20051762533481601</v>
      </c>
      <c r="AP164" s="4">
        <v>11.0436276567905</v>
      </c>
      <c r="AQ164" s="4">
        <v>0</v>
      </c>
      <c r="AR164" s="4">
        <v>0</v>
      </c>
      <c r="AS164" s="4">
        <v>54.184991445911002</v>
      </c>
      <c r="AT164" s="4">
        <v>0</v>
      </c>
      <c r="AU164" s="4">
        <v>0.120372850527767</v>
      </c>
      <c r="AV164" s="4">
        <v>1.5500176242387</v>
      </c>
    </row>
    <row r="165" spans="1:48">
      <c r="A165" s="4" t="s">
        <v>52</v>
      </c>
      <c r="B165" s="4" t="s">
        <v>6</v>
      </c>
      <c r="C165" s="4" t="s">
        <v>632</v>
      </c>
      <c r="D165" s="4" t="s">
        <v>54</v>
      </c>
      <c r="E165" s="4" t="s">
        <v>54</v>
      </c>
      <c r="F165" s="4" t="s">
        <v>54</v>
      </c>
      <c r="G165" s="4">
        <v>2010</v>
      </c>
      <c r="H165" s="4" t="s">
        <v>54</v>
      </c>
      <c r="I165" s="4" t="s">
        <v>54</v>
      </c>
      <c r="J165" s="4" t="s">
        <v>54</v>
      </c>
      <c r="K165" s="4" t="s">
        <v>54</v>
      </c>
      <c r="L165" s="4">
        <v>0</v>
      </c>
      <c r="M165" s="4">
        <v>11.133915352436899</v>
      </c>
      <c r="N165" s="4">
        <v>0</v>
      </c>
      <c r="O165" s="4">
        <v>0.20746180916644799</v>
      </c>
      <c r="P165" s="4">
        <v>0</v>
      </c>
      <c r="Q165" s="4">
        <v>5.24594901942275</v>
      </c>
      <c r="R165" s="4">
        <v>0</v>
      </c>
      <c r="S165" s="4">
        <v>1.00725179154065</v>
      </c>
      <c r="T165" s="4">
        <v>22.246529753215</v>
      </c>
      <c r="U165" s="4">
        <v>1.97733215305764</v>
      </c>
      <c r="V165" s="4">
        <v>0.34260437568458602</v>
      </c>
      <c r="W165" s="4">
        <v>0</v>
      </c>
      <c r="X165" s="4">
        <v>0</v>
      </c>
      <c r="Y165" s="4">
        <v>6.65774347028756</v>
      </c>
      <c r="Z165" s="4">
        <v>14.014105145621199</v>
      </c>
      <c r="AA165" s="4">
        <v>0</v>
      </c>
      <c r="AB165" s="4">
        <v>0.12904469068541199</v>
      </c>
      <c r="AC165" s="4">
        <v>0.30755076938123499</v>
      </c>
      <c r="AD165" s="4">
        <v>0</v>
      </c>
      <c r="AE165" s="4">
        <v>1.38536078524011E-2</v>
      </c>
      <c r="AF165" s="4">
        <v>0</v>
      </c>
      <c r="AG165" s="4">
        <v>8.38410300725691E-2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1.0708664677158299</v>
      </c>
      <c r="AN165" s="4">
        <v>3.2898139800926902</v>
      </c>
      <c r="AO165" s="4">
        <v>0.68844384698286798</v>
      </c>
      <c r="AP165" s="4">
        <v>0</v>
      </c>
      <c r="AQ165" s="4">
        <v>0</v>
      </c>
      <c r="AR165" s="4">
        <v>0</v>
      </c>
      <c r="AS165" s="4">
        <v>40.460047799312697</v>
      </c>
      <c r="AT165" s="4">
        <v>0</v>
      </c>
      <c r="AU165" s="4">
        <v>8.4949082941260995E-2</v>
      </c>
      <c r="AV165" s="4">
        <v>0.99220775629619595</v>
      </c>
    </row>
    <row r="166" spans="1:48">
      <c r="A166" s="4" t="s">
        <v>52</v>
      </c>
      <c r="B166" s="4" t="s">
        <v>6</v>
      </c>
      <c r="C166" s="4" t="s">
        <v>633</v>
      </c>
      <c r="D166" s="4" t="s">
        <v>54</v>
      </c>
      <c r="E166" s="4" t="s">
        <v>54</v>
      </c>
      <c r="F166" s="4" t="s">
        <v>54</v>
      </c>
      <c r="G166" s="4">
        <v>2010</v>
      </c>
      <c r="H166" s="4" t="s">
        <v>54</v>
      </c>
      <c r="I166" s="4" t="s">
        <v>54</v>
      </c>
      <c r="J166" s="4" t="s">
        <v>54</v>
      </c>
      <c r="K166" s="4" t="s">
        <v>54</v>
      </c>
      <c r="L166" s="4">
        <v>2.6670447694791699</v>
      </c>
      <c r="M166" s="4">
        <v>35.732976525621602</v>
      </c>
      <c r="N166" s="4">
        <v>2.3935088230097299</v>
      </c>
      <c r="O166" s="4">
        <v>14.3128950525112</v>
      </c>
      <c r="P166" s="4">
        <v>24.5895593736088</v>
      </c>
      <c r="Q166" s="4">
        <v>11.9679650573405</v>
      </c>
      <c r="R166" s="4">
        <v>11.9193479317877</v>
      </c>
      <c r="S166" s="4">
        <v>21.857540883773101</v>
      </c>
      <c r="T166" s="4">
        <v>168.16935015644501</v>
      </c>
      <c r="U166" s="4">
        <v>3.1012220250544398</v>
      </c>
      <c r="V166" s="4">
        <v>1.0140810202105499</v>
      </c>
      <c r="W166" s="4">
        <v>7.1916757848237101</v>
      </c>
      <c r="X166" s="4">
        <v>102.75125341742999</v>
      </c>
      <c r="Y166" s="4">
        <v>51.485730494221201</v>
      </c>
      <c r="Z166" s="4">
        <v>335.73156903367402</v>
      </c>
      <c r="AA166" s="4">
        <v>1.8851953781697901</v>
      </c>
      <c r="AB166" s="4">
        <v>30.7294490835795</v>
      </c>
      <c r="AC166" s="4">
        <v>17.731043860241499</v>
      </c>
      <c r="AD166" s="4">
        <v>1.6582923989494001</v>
      </c>
      <c r="AE166" s="4">
        <v>2.5068369891771201</v>
      </c>
      <c r="AF166" s="4">
        <v>1.2217953038114</v>
      </c>
      <c r="AG166" s="4">
        <v>0.36769838573342301</v>
      </c>
      <c r="AH166" s="4">
        <v>0.56689881583816903</v>
      </c>
      <c r="AI166" s="4">
        <v>0.55248528410374897</v>
      </c>
      <c r="AJ166" s="4">
        <v>0.50370598413866796</v>
      </c>
      <c r="AK166" s="4">
        <v>1.6035960285833699</v>
      </c>
      <c r="AL166" s="4">
        <v>0.83706429415600603</v>
      </c>
      <c r="AM166" s="4">
        <v>4.0648770671961598</v>
      </c>
      <c r="AN166" s="4">
        <v>78.850949254831804</v>
      </c>
      <c r="AO166" s="4">
        <v>6.4658878107963798</v>
      </c>
      <c r="AP166" s="4">
        <v>8.9825625518437704</v>
      </c>
      <c r="AQ166" s="4">
        <v>16.306026915332598</v>
      </c>
      <c r="AR166" s="4">
        <v>5.4381099915134898</v>
      </c>
      <c r="AS166" s="4">
        <v>92.007258785822799</v>
      </c>
      <c r="AT166" s="4">
        <v>2.8227178127109198</v>
      </c>
      <c r="AU166" s="4">
        <v>6.7127000994520296</v>
      </c>
      <c r="AV166" s="4">
        <v>134.88051342603799</v>
      </c>
    </row>
    <row r="167" spans="1:48">
      <c r="A167" s="4" t="s">
        <v>52</v>
      </c>
      <c r="B167" s="4" t="s">
        <v>6</v>
      </c>
      <c r="C167" s="4" t="s">
        <v>406</v>
      </c>
      <c r="D167" s="4" t="s">
        <v>54</v>
      </c>
      <c r="E167" s="4" t="s">
        <v>54</v>
      </c>
      <c r="F167" s="4" t="s">
        <v>54</v>
      </c>
      <c r="G167" s="4">
        <v>2010</v>
      </c>
      <c r="H167" s="4" t="s">
        <v>54</v>
      </c>
      <c r="I167" s="4" t="s">
        <v>54</v>
      </c>
      <c r="J167" s="4" t="s">
        <v>54</v>
      </c>
      <c r="K167" s="4" t="s">
        <v>54</v>
      </c>
      <c r="L167" s="4">
        <v>0</v>
      </c>
      <c r="M167" s="4">
        <v>105.76620011774099</v>
      </c>
      <c r="N167" s="4">
        <v>11.823423586906801</v>
      </c>
      <c r="O167" s="4">
        <v>175.600744481531</v>
      </c>
      <c r="P167" s="4">
        <v>9.4342445566979105</v>
      </c>
      <c r="Q167" s="4">
        <v>88.586933369595897</v>
      </c>
      <c r="R167" s="4">
        <v>0</v>
      </c>
      <c r="S167" s="4">
        <v>147.94124080455001</v>
      </c>
      <c r="T167" s="4">
        <v>1573.04629335763</v>
      </c>
      <c r="U167" s="4">
        <v>59.880384098434099</v>
      </c>
      <c r="V167" s="4">
        <v>3.1829816290180499</v>
      </c>
      <c r="W167" s="4">
        <v>32.741645208007398</v>
      </c>
      <c r="X167" s="4">
        <v>217.84365884850001</v>
      </c>
      <c r="Y167" s="4">
        <v>3.9125398458524301</v>
      </c>
      <c r="Z167" s="4">
        <v>1340.2151141602001</v>
      </c>
      <c r="AA167" s="4">
        <v>100.177413968503</v>
      </c>
      <c r="AB167" s="4">
        <v>465.29319480347402</v>
      </c>
      <c r="AC167" s="4">
        <v>82.422245965656401</v>
      </c>
      <c r="AD167" s="4">
        <v>0</v>
      </c>
      <c r="AE167" s="4">
        <v>564.59462099115296</v>
      </c>
      <c r="AF167" s="4">
        <v>0</v>
      </c>
      <c r="AG167" s="4">
        <v>12.543947597668399</v>
      </c>
      <c r="AH167" s="4">
        <v>12.4345315463008</v>
      </c>
      <c r="AI167" s="4">
        <v>8.9388784509455999</v>
      </c>
      <c r="AJ167" s="4">
        <v>0</v>
      </c>
      <c r="AK167" s="4">
        <v>0</v>
      </c>
      <c r="AL167" s="4">
        <v>0</v>
      </c>
      <c r="AM167" s="4">
        <v>297.52152971197302</v>
      </c>
      <c r="AN167" s="4">
        <v>0.462961964282947</v>
      </c>
      <c r="AO167" s="4">
        <v>347.24969869658901</v>
      </c>
      <c r="AP167" s="4">
        <v>38.226539739971003</v>
      </c>
      <c r="AQ167" s="4">
        <v>405.43700275407002</v>
      </c>
      <c r="AR167" s="4">
        <v>41.606491955841001</v>
      </c>
      <c r="AS167" s="4">
        <v>7.6741470373401404</v>
      </c>
      <c r="AT167" s="4">
        <v>9.8743065124565792</v>
      </c>
      <c r="AU167" s="4">
        <v>117.87001869685</v>
      </c>
      <c r="AV167" s="4">
        <v>996.90497941325702</v>
      </c>
    </row>
    <row r="168" spans="1:48">
      <c r="A168" s="4" t="s">
        <v>52</v>
      </c>
      <c r="B168" s="4" t="s">
        <v>6</v>
      </c>
      <c r="C168" s="4" t="s">
        <v>407</v>
      </c>
      <c r="D168" s="4" t="s">
        <v>54</v>
      </c>
      <c r="E168" s="4" t="s">
        <v>54</v>
      </c>
      <c r="F168" s="4" t="s">
        <v>54</v>
      </c>
      <c r="G168" s="4">
        <v>2010</v>
      </c>
      <c r="H168" s="4" t="s">
        <v>54</v>
      </c>
      <c r="I168" s="4" t="s">
        <v>54</v>
      </c>
      <c r="J168" s="4" t="s">
        <v>54</v>
      </c>
      <c r="K168" s="4" t="s">
        <v>54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22.7808587236919</v>
      </c>
      <c r="R168" s="4">
        <v>0.73029497620021799</v>
      </c>
      <c r="S168" s="4">
        <v>0</v>
      </c>
      <c r="T168" s="4">
        <v>1.3954869730135799</v>
      </c>
      <c r="U168" s="4">
        <v>0</v>
      </c>
      <c r="V168" s="4">
        <v>0</v>
      </c>
      <c r="W168" s="4">
        <v>3.92364127421315E-2</v>
      </c>
      <c r="X168" s="4">
        <v>0.90040603847585299</v>
      </c>
      <c r="Y168" s="4">
        <v>0</v>
      </c>
      <c r="Z168" s="4">
        <v>2.2504229444977799</v>
      </c>
      <c r="AA168" s="4">
        <v>0</v>
      </c>
      <c r="AB168" s="4">
        <v>0</v>
      </c>
      <c r="AC168" s="4">
        <v>0</v>
      </c>
      <c r="AD168" s="4">
        <v>13.223038907062</v>
      </c>
      <c r="AE168" s="4">
        <v>7.6657796087355595E-2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1.74143716029179</v>
      </c>
      <c r="AP168" s="4">
        <v>0</v>
      </c>
      <c r="AQ168" s="4">
        <v>3.6614749264123301</v>
      </c>
      <c r="AR168" s="4">
        <v>0</v>
      </c>
      <c r="AS168" s="4">
        <v>0</v>
      </c>
      <c r="AT168" s="4">
        <v>1.2230234719663899</v>
      </c>
      <c r="AU168" s="4">
        <v>0</v>
      </c>
      <c r="AV168" s="4">
        <v>0</v>
      </c>
    </row>
    <row r="169" spans="1:48">
      <c r="A169" s="4" t="s">
        <v>52</v>
      </c>
      <c r="B169" s="4" t="s">
        <v>6</v>
      </c>
      <c r="C169" s="4" t="s">
        <v>395</v>
      </c>
      <c r="D169" s="4" t="s">
        <v>54</v>
      </c>
      <c r="E169" s="4" t="s">
        <v>54</v>
      </c>
      <c r="F169" s="4" t="s">
        <v>54</v>
      </c>
      <c r="G169" s="4">
        <v>2010</v>
      </c>
      <c r="H169" s="4" t="s">
        <v>54</v>
      </c>
      <c r="I169" s="4" t="s">
        <v>54</v>
      </c>
      <c r="J169" s="4" t="s">
        <v>54</v>
      </c>
      <c r="K169" s="4" t="s">
        <v>54</v>
      </c>
      <c r="L169" s="4">
        <v>0</v>
      </c>
      <c r="M169" s="4">
        <v>72.848872067729403</v>
      </c>
      <c r="N169" s="4">
        <v>34.296953593709297</v>
      </c>
      <c r="O169" s="4">
        <v>0.87525259687107004</v>
      </c>
      <c r="P169" s="4">
        <v>109.731173170972</v>
      </c>
      <c r="Q169" s="4">
        <v>16.088230874959802</v>
      </c>
      <c r="R169" s="4">
        <v>0</v>
      </c>
      <c r="S169" s="4">
        <v>115.63133829154501</v>
      </c>
      <c r="T169" s="4">
        <v>406.05234528024198</v>
      </c>
      <c r="U169" s="4">
        <v>202.660181002722</v>
      </c>
      <c r="V169" s="4">
        <v>29.036704349587399</v>
      </c>
      <c r="W169" s="4">
        <v>8.6263590208240792</v>
      </c>
      <c r="X169" s="4">
        <v>0</v>
      </c>
      <c r="Y169" s="4">
        <v>195.67462623100499</v>
      </c>
      <c r="Z169" s="4">
        <v>251.12887115359499</v>
      </c>
      <c r="AA169" s="4">
        <v>37.836853361983302</v>
      </c>
      <c r="AB169" s="4">
        <v>114.56918754414301</v>
      </c>
      <c r="AC169" s="4">
        <v>0</v>
      </c>
      <c r="AD169" s="4">
        <v>11.213854621759401</v>
      </c>
      <c r="AE169" s="4">
        <v>5.3127170291130499</v>
      </c>
      <c r="AF169" s="4">
        <v>1.2862166030901601</v>
      </c>
      <c r="AG169" s="4">
        <v>61.337143932346301</v>
      </c>
      <c r="AH169" s="4">
        <v>0</v>
      </c>
      <c r="AI169" s="4">
        <v>43.286675848217698</v>
      </c>
      <c r="AJ169" s="4">
        <v>0</v>
      </c>
      <c r="AK169" s="4">
        <v>11.128712265752901</v>
      </c>
      <c r="AL169" s="4">
        <v>0</v>
      </c>
      <c r="AM169" s="4">
        <v>12.2935661696285</v>
      </c>
      <c r="AN169" s="4">
        <v>13.657459168133</v>
      </c>
      <c r="AO169" s="4">
        <v>646.08543932426505</v>
      </c>
      <c r="AP169" s="4">
        <v>0.40539746622302503</v>
      </c>
      <c r="AQ169" s="4">
        <v>300.15066514474103</v>
      </c>
      <c r="AR169" s="4">
        <v>95.777343871110403</v>
      </c>
      <c r="AS169" s="4">
        <v>228.11878513228399</v>
      </c>
      <c r="AT169" s="4">
        <v>11.7401923977522</v>
      </c>
      <c r="AU169" s="4">
        <v>60.504043143410797</v>
      </c>
      <c r="AV169" s="4">
        <v>2.3740684599498598</v>
      </c>
    </row>
    <row r="170" spans="1:48">
      <c r="A170" s="4" t="s">
        <v>52</v>
      </c>
      <c r="B170" s="4" t="s">
        <v>6</v>
      </c>
      <c r="C170" s="4" t="s">
        <v>408</v>
      </c>
      <c r="D170" s="4" t="s">
        <v>54</v>
      </c>
      <c r="E170" s="4" t="s">
        <v>54</v>
      </c>
      <c r="F170" s="4" t="s">
        <v>54</v>
      </c>
      <c r="G170" s="4">
        <v>2010</v>
      </c>
      <c r="H170" s="4" t="s">
        <v>54</v>
      </c>
      <c r="I170" s="4" t="s">
        <v>54</v>
      </c>
      <c r="J170" s="4" t="s">
        <v>54</v>
      </c>
      <c r="K170" s="4" t="s">
        <v>54</v>
      </c>
      <c r="L170" s="4">
        <v>0</v>
      </c>
      <c r="M170" s="4">
        <v>1.0293295626499199</v>
      </c>
      <c r="N170" s="4">
        <v>0</v>
      </c>
      <c r="O170" s="4">
        <v>0.80351438667659802</v>
      </c>
      <c r="P170" s="4">
        <v>1.1449511450544301</v>
      </c>
      <c r="Q170" s="4">
        <v>0</v>
      </c>
      <c r="R170" s="4">
        <v>9.9512259361789592</v>
      </c>
      <c r="S170" s="4">
        <v>0</v>
      </c>
      <c r="T170" s="4">
        <v>13.5151168977649</v>
      </c>
      <c r="U170" s="4">
        <v>0.39387250431564302</v>
      </c>
      <c r="V170" s="4">
        <v>0</v>
      </c>
      <c r="W170" s="4">
        <v>0</v>
      </c>
      <c r="X170" s="4">
        <v>26.582219020924299</v>
      </c>
      <c r="Y170" s="4">
        <v>0</v>
      </c>
      <c r="Z170" s="4">
        <v>33.717254048005103</v>
      </c>
      <c r="AA170" s="4">
        <v>3.61852114137647</v>
      </c>
      <c r="AB170" s="4">
        <v>7.1808822704923498</v>
      </c>
      <c r="AC170" s="4">
        <v>3.4631148815190498</v>
      </c>
      <c r="AD170" s="4">
        <v>0</v>
      </c>
      <c r="AE170" s="4">
        <v>19.175848869047101</v>
      </c>
      <c r="AF170" s="4">
        <v>0.73512952348563398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0.96287391544325196</v>
      </c>
      <c r="AM170" s="4">
        <v>0</v>
      </c>
      <c r="AN170" s="4">
        <v>0</v>
      </c>
      <c r="AO170" s="4">
        <v>0</v>
      </c>
      <c r="AP170" s="4">
        <v>15.6792197979618</v>
      </c>
      <c r="AQ170" s="4">
        <v>0</v>
      </c>
      <c r="AR170" s="4">
        <v>1.39081931386864</v>
      </c>
      <c r="AS170" s="4">
        <v>0</v>
      </c>
      <c r="AT170" s="4">
        <v>0.83408997662482498</v>
      </c>
      <c r="AU170" s="4">
        <v>0</v>
      </c>
      <c r="AV170" s="4">
        <v>3.0976614041024599</v>
      </c>
    </row>
    <row r="171" spans="1:48">
      <c r="A171" s="4" t="s">
        <v>52</v>
      </c>
      <c r="B171" s="4" t="s">
        <v>6</v>
      </c>
      <c r="C171" s="4" t="s">
        <v>409</v>
      </c>
      <c r="D171" s="4" t="s">
        <v>54</v>
      </c>
      <c r="E171" s="4" t="s">
        <v>54</v>
      </c>
      <c r="F171" s="4" t="s">
        <v>54</v>
      </c>
      <c r="G171" s="4">
        <v>2010</v>
      </c>
      <c r="H171" s="4" t="s">
        <v>54</v>
      </c>
      <c r="I171" s="4" t="s">
        <v>54</v>
      </c>
      <c r="J171" s="4" t="s">
        <v>54</v>
      </c>
      <c r="K171" s="4" t="s">
        <v>54</v>
      </c>
      <c r="L171" s="4">
        <v>1.2836053428620999</v>
      </c>
      <c r="M171" s="4">
        <v>116.53793474910201</v>
      </c>
      <c r="N171" s="4">
        <v>0</v>
      </c>
      <c r="O171" s="4">
        <v>146.62407946278501</v>
      </c>
      <c r="P171" s="4">
        <v>0.481021439576993</v>
      </c>
      <c r="Q171" s="4">
        <v>207.06935712592499</v>
      </c>
      <c r="R171" s="4">
        <v>65.482733445105794</v>
      </c>
      <c r="S171" s="4">
        <v>0</v>
      </c>
      <c r="T171" s="4">
        <v>914.63076959604905</v>
      </c>
      <c r="U171" s="4">
        <v>37.661675113996097</v>
      </c>
      <c r="V171" s="4">
        <v>0.313250657635608</v>
      </c>
      <c r="W171" s="4">
        <v>320.22988463707497</v>
      </c>
      <c r="X171" s="4">
        <v>120.046629549496</v>
      </c>
      <c r="Y171" s="4">
        <v>56.5584556571403</v>
      </c>
      <c r="Z171" s="4">
        <v>722.18888446015899</v>
      </c>
      <c r="AA171" s="4">
        <v>28.657844251934002</v>
      </c>
      <c r="AB171" s="4">
        <v>0</v>
      </c>
      <c r="AC171" s="4">
        <v>152.21980984601601</v>
      </c>
      <c r="AD171" s="4">
        <v>0.10868123765927699</v>
      </c>
      <c r="AE171" s="4">
        <v>63.807521260365803</v>
      </c>
      <c r="AF171" s="4">
        <v>4.2199345331752198</v>
      </c>
      <c r="AG171" s="4">
        <v>0.61795170439015001</v>
      </c>
      <c r="AH171" s="4">
        <v>10.071375392572399</v>
      </c>
      <c r="AI171" s="4">
        <v>2.5014188045113501</v>
      </c>
      <c r="AJ171" s="4">
        <v>0</v>
      </c>
      <c r="AK171" s="4">
        <v>8.7725656653767494</v>
      </c>
      <c r="AL171" s="4">
        <v>0</v>
      </c>
      <c r="AM171" s="4">
        <v>0.45186942002372199</v>
      </c>
      <c r="AN171" s="4">
        <v>20.547387648522299</v>
      </c>
      <c r="AO171" s="4">
        <v>11.950433244864801</v>
      </c>
      <c r="AP171" s="4">
        <v>23.5732265410109</v>
      </c>
      <c r="AQ171" s="4">
        <v>6.7411530059265798</v>
      </c>
      <c r="AR171" s="4">
        <v>0.20921790464815199</v>
      </c>
      <c r="AS171" s="4">
        <v>3.6490930252148299</v>
      </c>
      <c r="AT171" s="4">
        <v>22.823061737642899</v>
      </c>
      <c r="AU171" s="4">
        <v>0</v>
      </c>
      <c r="AV171" s="4">
        <v>93.002027127739197</v>
      </c>
    </row>
    <row r="172" spans="1:48">
      <c r="A172" s="4" t="s">
        <v>52</v>
      </c>
      <c r="B172" s="4" t="s">
        <v>6</v>
      </c>
      <c r="C172" s="4" t="s">
        <v>79</v>
      </c>
      <c r="D172" s="4" t="s">
        <v>54</v>
      </c>
      <c r="E172" s="4" t="s">
        <v>54</v>
      </c>
      <c r="F172" s="4" t="s">
        <v>54</v>
      </c>
      <c r="G172" s="4">
        <v>2010</v>
      </c>
      <c r="H172" s="4" t="s">
        <v>54</v>
      </c>
      <c r="I172" s="4" t="s">
        <v>54</v>
      </c>
      <c r="J172" s="4" t="s">
        <v>54</v>
      </c>
      <c r="K172" s="4" t="s">
        <v>54</v>
      </c>
      <c r="L172" s="4">
        <v>181.841411672996</v>
      </c>
      <c r="M172" s="4">
        <v>383.78209722166201</v>
      </c>
      <c r="N172" s="4">
        <v>101.865981295612</v>
      </c>
      <c r="O172" s="4">
        <v>51.340643639251198</v>
      </c>
      <c r="P172" s="4">
        <v>353.765720423613</v>
      </c>
      <c r="Q172" s="4">
        <v>144.928697090111</v>
      </c>
      <c r="R172" s="4">
        <v>3.5337817941027301</v>
      </c>
      <c r="S172" s="4">
        <v>474.66047551562099</v>
      </c>
      <c r="T172" s="4">
        <v>1850.3882688769099</v>
      </c>
      <c r="U172" s="4">
        <v>188.00494867513501</v>
      </c>
      <c r="V172" s="4">
        <v>179.490700655757</v>
      </c>
      <c r="W172" s="4">
        <v>294.71866504639701</v>
      </c>
      <c r="X172" s="4">
        <v>1633.8958681194199</v>
      </c>
      <c r="Y172" s="4">
        <v>240.39047972049099</v>
      </c>
      <c r="Z172" s="4">
        <v>1774.19668198309</v>
      </c>
      <c r="AA172" s="4">
        <v>268.93065770556098</v>
      </c>
      <c r="AB172" s="4">
        <v>320.828078350829</v>
      </c>
      <c r="AC172" s="4">
        <v>1.3488809108562601</v>
      </c>
      <c r="AD172" s="4">
        <v>0</v>
      </c>
      <c r="AE172" s="4">
        <v>3945.8417074694598</v>
      </c>
      <c r="AF172" s="4">
        <v>130.44402736980899</v>
      </c>
      <c r="AG172" s="4">
        <v>247.40764161149099</v>
      </c>
      <c r="AH172" s="4">
        <v>2.2233923465159302</v>
      </c>
      <c r="AI172" s="4">
        <v>246.955903556078</v>
      </c>
      <c r="AJ172" s="4">
        <v>96.522274986825906</v>
      </c>
      <c r="AK172" s="4">
        <v>108.38287796595699</v>
      </c>
      <c r="AL172" s="4">
        <v>1.4292224411566801</v>
      </c>
      <c r="AM172" s="4">
        <v>65.791924584042107</v>
      </c>
      <c r="AN172" s="4">
        <v>324.55456353264498</v>
      </c>
      <c r="AO172" s="4">
        <v>803.87335398055404</v>
      </c>
      <c r="AP172" s="4">
        <v>334.13915370564001</v>
      </c>
      <c r="AQ172" s="4">
        <v>845.12475169525499</v>
      </c>
      <c r="AR172" s="4">
        <v>394.38858514337102</v>
      </c>
      <c r="AS172" s="4">
        <v>143.22502851586901</v>
      </c>
      <c r="AT172" s="4">
        <v>212.05238365858199</v>
      </c>
      <c r="AU172" s="4">
        <v>10.431883185695501</v>
      </c>
      <c r="AV172" s="4">
        <v>95.578228031792307</v>
      </c>
    </row>
    <row r="173" spans="1:48">
      <c r="A173" s="4" t="s">
        <v>52</v>
      </c>
      <c r="B173" s="4" t="s">
        <v>6</v>
      </c>
      <c r="C173" s="4" t="s">
        <v>80</v>
      </c>
      <c r="D173" s="4" t="s">
        <v>54</v>
      </c>
      <c r="E173" s="4" t="s">
        <v>54</v>
      </c>
      <c r="F173" s="4" t="s">
        <v>54</v>
      </c>
      <c r="G173" s="4">
        <v>2010</v>
      </c>
      <c r="H173" s="4" t="s">
        <v>54</v>
      </c>
      <c r="I173" s="4" t="s">
        <v>54</v>
      </c>
      <c r="J173" s="4" t="s">
        <v>54</v>
      </c>
      <c r="K173" s="4" t="s">
        <v>54</v>
      </c>
      <c r="L173" s="4">
        <v>0</v>
      </c>
      <c r="M173" s="4">
        <v>13.958510964494399</v>
      </c>
      <c r="N173" s="4">
        <v>66.164896923528104</v>
      </c>
      <c r="O173" s="4">
        <v>14.7628082877215</v>
      </c>
      <c r="P173" s="4">
        <v>99.792744651787302</v>
      </c>
      <c r="Q173" s="4">
        <v>2.89436572439091</v>
      </c>
      <c r="R173" s="4">
        <v>0</v>
      </c>
      <c r="S173" s="4">
        <v>298.93296725414001</v>
      </c>
      <c r="T173" s="4">
        <v>300.800690516354</v>
      </c>
      <c r="U173" s="4">
        <v>0</v>
      </c>
      <c r="V173" s="4">
        <v>5.0362656707642097</v>
      </c>
      <c r="W173" s="4">
        <v>0</v>
      </c>
      <c r="X173" s="4">
        <v>140.65207376979799</v>
      </c>
      <c r="Y173" s="4">
        <v>1.55932501120686</v>
      </c>
      <c r="Z173" s="4">
        <v>52.273793314138999</v>
      </c>
      <c r="AA173" s="4">
        <v>1.3722051564598701</v>
      </c>
      <c r="AB173" s="4">
        <v>36.2952872241721</v>
      </c>
      <c r="AC173" s="4">
        <v>26.571346677402801</v>
      </c>
      <c r="AD173" s="4">
        <v>0</v>
      </c>
      <c r="AE173" s="4">
        <v>2.5528931039590801</v>
      </c>
      <c r="AF173" s="4">
        <v>13.3212939664666</v>
      </c>
      <c r="AG173" s="4">
        <v>31.790122623680102</v>
      </c>
      <c r="AH173" s="4">
        <v>7.2635363467468295E-2</v>
      </c>
      <c r="AI173" s="4">
        <v>7.4644699035135904</v>
      </c>
      <c r="AJ173" s="4">
        <v>0</v>
      </c>
      <c r="AK173" s="4">
        <v>0</v>
      </c>
      <c r="AL173" s="4">
        <v>0</v>
      </c>
      <c r="AM173" s="4">
        <v>0.37340877826991298</v>
      </c>
      <c r="AN173" s="4">
        <v>0</v>
      </c>
      <c r="AO173" s="4">
        <v>2314.6933183311398</v>
      </c>
      <c r="AP173" s="4">
        <v>0</v>
      </c>
      <c r="AQ173" s="4">
        <v>6.23761154954917</v>
      </c>
      <c r="AR173" s="4">
        <v>99.800167761078995</v>
      </c>
      <c r="AS173" s="4">
        <v>0</v>
      </c>
      <c r="AT173" s="4">
        <v>0.65982327931224405</v>
      </c>
      <c r="AU173" s="4">
        <v>14.848518191412101</v>
      </c>
      <c r="AV173" s="4">
        <v>71.416465806326698</v>
      </c>
    </row>
    <row r="174" spans="1:48">
      <c r="A174" s="4" t="s">
        <v>52</v>
      </c>
      <c r="B174" s="4" t="s">
        <v>6</v>
      </c>
      <c r="C174" s="4" t="s">
        <v>634</v>
      </c>
      <c r="D174" s="4" t="s">
        <v>54</v>
      </c>
      <c r="E174" s="4" t="s">
        <v>54</v>
      </c>
      <c r="F174" s="4" t="s">
        <v>54</v>
      </c>
      <c r="G174" s="4">
        <v>2010</v>
      </c>
      <c r="H174" s="4" t="s">
        <v>54</v>
      </c>
      <c r="I174" s="4" t="s">
        <v>54</v>
      </c>
      <c r="J174" s="4" t="s">
        <v>54</v>
      </c>
      <c r="K174" s="4" t="s">
        <v>54</v>
      </c>
      <c r="L174" s="4">
        <v>0</v>
      </c>
      <c r="M174" s="4">
        <v>10.469428290766199</v>
      </c>
      <c r="N174" s="4">
        <v>0</v>
      </c>
      <c r="O174" s="4">
        <v>0.75749745518920097</v>
      </c>
      <c r="P174" s="4">
        <v>0</v>
      </c>
      <c r="Q174" s="4">
        <v>28.597919999999998</v>
      </c>
      <c r="R174" s="4">
        <v>0</v>
      </c>
      <c r="S174" s="4">
        <v>5.5857493761763104</v>
      </c>
      <c r="T174" s="4">
        <v>71.251828676266996</v>
      </c>
      <c r="U174" s="4">
        <v>19.0677650130548</v>
      </c>
      <c r="V174" s="4">
        <v>26.848725045927701</v>
      </c>
      <c r="W174" s="4">
        <v>0</v>
      </c>
      <c r="X174" s="4">
        <v>47.308730329613198</v>
      </c>
      <c r="Y174" s="4">
        <v>134.92918089015899</v>
      </c>
      <c r="Z174" s="4">
        <v>254.39662061292</v>
      </c>
      <c r="AA174" s="4">
        <v>0</v>
      </c>
      <c r="AB174" s="4">
        <v>0.16613678748758701</v>
      </c>
      <c r="AC174" s="4">
        <v>0.104510959083501</v>
      </c>
      <c r="AD174" s="4">
        <v>0</v>
      </c>
      <c r="AE174" s="4">
        <v>532.99637889140399</v>
      </c>
      <c r="AF174" s="4">
        <v>0</v>
      </c>
      <c r="AG174" s="4">
        <v>0.19599401431867799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2.7796841301863799</v>
      </c>
      <c r="AN174" s="4">
        <v>305.52835719331301</v>
      </c>
      <c r="AO174" s="4">
        <v>0.71470719713902497</v>
      </c>
      <c r="AP174" s="4">
        <v>20.364394551440199</v>
      </c>
      <c r="AQ174" s="4">
        <v>0</v>
      </c>
      <c r="AR174" s="4">
        <v>0</v>
      </c>
      <c r="AS174" s="4">
        <v>290.39224582057898</v>
      </c>
      <c r="AT174" s="4">
        <v>0</v>
      </c>
      <c r="AU174" s="4">
        <v>0.36060150375939898</v>
      </c>
      <c r="AV174" s="4">
        <v>4.7290473017987997</v>
      </c>
    </row>
    <row r="175" spans="1:48">
      <c r="A175" s="4" t="s">
        <v>52</v>
      </c>
      <c r="B175" s="4" t="s">
        <v>6</v>
      </c>
      <c r="C175" s="4" t="s">
        <v>635</v>
      </c>
      <c r="D175" s="4" t="s">
        <v>54</v>
      </c>
      <c r="E175" s="4" t="s">
        <v>54</v>
      </c>
      <c r="F175" s="4" t="s">
        <v>54</v>
      </c>
      <c r="G175" s="4">
        <v>2010</v>
      </c>
      <c r="H175" s="4" t="s">
        <v>54</v>
      </c>
      <c r="I175" s="4" t="s">
        <v>54</v>
      </c>
      <c r="J175" s="4" t="s">
        <v>54</v>
      </c>
      <c r="K175" s="4" t="s">
        <v>54</v>
      </c>
      <c r="L175" s="4">
        <v>0</v>
      </c>
      <c r="M175" s="4">
        <v>34.402532416502901</v>
      </c>
      <c r="N175" s="4">
        <v>0</v>
      </c>
      <c r="O175" s="4">
        <v>0.51411949546359803</v>
      </c>
      <c r="P175" s="4">
        <v>0</v>
      </c>
      <c r="Q175" s="4">
        <v>21.951840000000001</v>
      </c>
      <c r="R175" s="4">
        <v>0</v>
      </c>
      <c r="S175" s="4">
        <v>5.0245320643165501</v>
      </c>
      <c r="T175" s="4">
        <v>116.90192054804</v>
      </c>
      <c r="U175" s="4">
        <v>5.5605580007459903</v>
      </c>
      <c r="V175" s="4">
        <v>2.7979907379056899</v>
      </c>
      <c r="W175" s="4">
        <v>0</v>
      </c>
      <c r="X175" s="4">
        <v>0</v>
      </c>
      <c r="Y175" s="4">
        <v>15.49135320539</v>
      </c>
      <c r="Z175" s="4">
        <v>36.937404418128203</v>
      </c>
      <c r="AA175" s="4">
        <v>0</v>
      </c>
      <c r="AB175" s="4">
        <v>0.19997020854021799</v>
      </c>
      <c r="AC175" s="4">
        <v>0.144195810860624</v>
      </c>
      <c r="AD175" s="4">
        <v>0</v>
      </c>
      <c r="AE175" s="4">
        <v>0.26559029839667497</v>
      </c>
      <c r="AF175" s="4">
        <v>0</v>
      </c>
      <c r="AG175" s="4">
        <v>0.49907085103000998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5.6352609329494001</v>
      </c>
      <c r="AN175" s="4">
        <v>14.6898535436779</v>
      </c>
      <c r="AO175" s="4">
        <v>2.4538280435106499</v>
      </c>
      <c r="AP175" s="4">
        <v>0</v>
      </c>
      <c r="AQ175" s="4">
        <v>0</v>
      </c>
      <c r="AR175" s="4">
        <v>0</v>
      </c>
      <c r="AS175" s="4">
        <v>216.836504591476</v>
      </c>
      <c r="AT175" s="4">
        <v>0</v>
      </c>
      <c r="AU175" s="4">
        <v>0.25448235974551803</v>
      </c>
      <c r="AV175" s="4">
        <v>3.0271897166594801</v>
      </c>
    </row>
    <row r="176" spans="1:48">
      <c r="A176" s="4" t="s">
        <v>52</v>
      </c>
      <c r="B176" s="4" t="s">
        <v>6</v>
      </c>
      <c r="C176" s="4" t="s">
        <v>636</v>
      </c>
      <c r="D176" s="4" t="s">
        <v>54</v>
      </c>
      <c r="E176" s="4" t="s">
        <v>54</v>
      </c>
      <c r="F176" s="4" t="s">
        <v>54</v>
      </c>
      <c r="G176" s="4">
        <v>2010</v>
      </c>
      <c r="H176" s="4" t="s">
        <v>54</v>
      </c>
      <c r="I176" s="4" t="s">
        <v>54</v>
      </c>
      <c r="J176" s="4" t="s">
        <v>54</v>
      </c>
      <c r="K176" s="4" t="s">
        <v>54</v>
      </c>
      <c r="L176" s="4">
        <v>10.0104469778765</v>
      </c>
      <c r="M176" s="4">
        <v>110.41083431551</v>
      </c>
      <c r="N176" s="4">
        <v>5.08938921697822</v>
      </c>
      <c r="O176" s="4">
        <v>35.4693637956115</v>
      </c>
      <c r="P176" s="4">
        <v>54.7433356231804</v>
      </c>
      <c r="Q176" s="4">
        <v>50.080329239119699</v>
      </c>
      <c r="R176" s="4">
        <v>10.8269872934035</v>
      </c>
      <c r="S176" s="4">
        <v>109.03322877157299</v>
      </c>
      <c r="T176" s="4">
        <v>883.70277201382601</v>
      </c>
      <c r="U176" s="4">
        <v>8.7211068291385008</v>
      </c>
      <c r="V176" s="4">
        <v>8.2818244698873595</v>
      </c>
      <c r="W176" s="4">
        <v>26.993131105225199</v>
      </c>
      <c r="X176" s="4">
        <v>1231.64585677737</v>
      </c>
      <c r="Y176" s="4">
        <v>119.79789243652699</v>
      </c>
      <c r="Z176" s="4">
        <v>884.89793764708202</v>
      </c>
      <c r="AA176" s="4">
        <v>2.5700272682863301</v>
      </c>
      <c r="AB176" s="4">
        <v>47.618962926183102</v>
      </c>
      <c r="AC176" s="4">
        <v>8.3132363868792893</v>
      </c>
      <c r="AD176" s="4">
        <v>4.2503061346537301</v>
      </c>
      <c r="AE176" s="4">
        <v>48.059075374504403</v>
      </c>
      <c r="AF176" s="4">
        <v>2.5979398048565798</v>
      </c>
      <c r="AG176" s="4">
        <v>2.18875586489699</v>
      </c>
      <c r="AH176" s="4">
        <v>1.6143465288966901</v>
      </c>
      <c r="AI176" s="4">
        <v>3.2155978022577401</v>
      </c>
      <c r="AJ176" s="4">
        <v>2.0299904505395601</v>
      </c>
      <c r="AK176" s="4">
        <v>3.9159297428291402</v>
      </c>
      <c r="AL176" s="4">
        <v>6.9321720187714204</v>
      </c>
      <c r="AM176" s="4">
        <v>21.390755640030999</v>
      </c>
      <c r="AN176" s="4">
        <v>352.08948084682299</v>
      </c>
      <c r="AO176" s="4">
        <v>23.046435676431699</v>
      </c>
      <c r="AP176" s="4">
        <v>16.563800734105801</v>
      </c>
      <c r="AQ176" s="4">
        <v>26.710243002754002</v>
      </c>
      <c r="AR176" s="4">
        <v>11.563215512507799</v>
      </c>
      <c r="AS176" s="4">
        <v>493.09216071910203</v>
      </c>
      <c r="AT176" s="4">
        <v>14.234914248646101</v>
      </c>
      <c r="AU176" s="4">
        <v>20.109266662168899</v>
      </c>
      <c r="AV176" s="4">
        <v>411.51553253849499</v>
      </c>
    </row>
    <row r="177" spans="1:48">
      <c r="A177" s="4" t="s">
        <v>52</v>
      </c>
      <c r="B177" s="4" t="s">
        <v>6</v>
      </c>
      <c r="C177" s="4" t="s">
        <v>81</v>
      </c>
      <c r="D177" s="4" t="s">
        <v>54</v>
      </c>
      <c r="E177" s="4" t="s">
        <v>54</v>
      </c>
      <c r="F177" s="4" t="s">
        <v>54</v>
      </c>
      <c r="G177" s="4">
        <v>2010</v>
      </c>
      <c r="H177" s="4" t="s">
        <v>54</v>
      </c>
      <c r="I177" s="4" t="s">
        <v>54</v>
      </c>
      <c r="J177" s="4" t="s">
        <v>54</v>
      </c>
      <c r="K177" s="4" t="s">
        <v>54</v>
      </c>
      <c r="L177" s="4">
        <v>0</v>
      </c>
      <c r="M177" s="4">
        <v>326.80553183157798</v>
      </c>
      <c r="N177" s="4">
        <v>25.140498306291502</v>
      </c>
      <c r="O177" s="4">
        <v>435.16330315737702</v>
      </c>
      <c r="P177" s="4">
        <v>21.0033050316786</v>
      </c>
      <c r="Q177" s="4">
        <v>370.69483142518499</v>
      </c>
      <c r="R177" s="4">
        <v>0</v>
      </c>
      <c r="S177" s="4">
        <v>737.98380335493403</v>
      </c>
      <c r="T177" s="4">
        <v>8266.1041899313004</v>
      </c>
      <c r="U177" s="4">
        <v>168.39272469797501</v>
      </c>
      <c r="V177" s="4">
        <v>25.994860979579599</v>
      </c>
      <c r="W177" s="4">
        <v>122.892014065144</v>
      </c>
      <c r="X177" s="4">
        <v>2611.2210890117099</v>
      </c>
      <c r="Y177" s="4">
        <v>9.1037657057164996</v>
      </c>
      <c r="Z177" s="4">
        <v>3532.4458582709499</v>
      </c>
      <c r="AA177" s="4">
        <v>136.568701868668</v>
      </c>
      <c r="AB177" s="4">
        <v>721.02755024630699</v>
      </c>
      <c r="AC177" s="4">
        <v>38.643839564710099</v>
      </c>
      <c r="AD177" s="4">
        <v>0</v>
      </c>
      <c r="AE177" s="4">
        <v>10823.9568681171</v>
      </c>
      <c r="AF177" s="4">
        <v>0</v>
      </c>
      <c r="AG177" s="4">
        <v>74.668913268665605</v>
      </c>
      <c r="AH177" s="4">
        <v>35.409569184842702</v>
      </c>
      <c r="AI177" s="4">
        <v>52.026431705124097</v>
      </c>
      <c r="AJ177" s="4">
        <v>0</v>
      </c>
      <c r="AK177" s="4">
        <v>0</v>
      </c>
      <c r="AL177" s="4">
        <v>0</v>
      </c>
      <c r="AM177" s="4">
        <v>1565.6587479795301</v>
      </c>
      <c r="AN177" s="4">
        <v>2.0672425531544198</v>
      </c>
      <c r="AO177" s="4">
        <v>1237.70595451849</v>
      </c>
      <c r="AP177" s="4">
        <v>70.489549430111097</v>
      </c>
      <c r="AQ177" s="4">
        <v>664.12995158781405</v>
      </c>
      <c r="AR177" s="4">
        <v>88.469125110673403</v>
      </c>
      <c r="AS177" s="4">
        <v>41.127860934611597</v>
      </c>
      <c r="AT177" s="4">
        <v>49.7959469546389</v>
      </c>
      <c r="AU177" s="4">
        <v>353.10375889476899</v>
      </c>
      <c r="AV177" s="4">
        <v>3041.5207732618801</v>
      </c>
    </row>
    <row r="178" spans="1:48">
      <c r="A178" s="4" t="s">
        <v>52</v>
      </c>
      <c r="B178" s="4" t="s">
        <v>6</v>
      </c>
      <c r="C178" s="4" t="s">
        <v>82</v>
      </c>
      <c r="D178" s="4" t="s">
        <v>54</v>
      </c>
      <c r="E178" s="4" t="s">
        <v>54</v>
      </c>
      <c r="F178" s="4" t="s">
        <v>54</v>
      </c>
      <c r="G178" s="4">
        <v>2010</v>
      </c>
      <c r="H178" s="4" t="s">
        <v>54</v>
      </c>
      <c r="I178" s="4" t="s">
        <v>54</v>
      </c>
      <c r="J178" s="4" t="s">
        <v>54</v>
      </c>
      <c r="K178" s="4" t="s">
        <v>54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95.327225619915893</v>
      </c>
      <c r="R178" s="4">
        <v>0.66336635804289701</v>
      </c>
      <c r="S178" s="4">
        <v>0</v>
      </c>
      <c r="T178" s="4">
        <v>7.3330586412688703</v>
      </c>
      <c r="U178" s="4">
        <v>0</v>
      </c>
      <c r="V178" s="4">
        <v>0</v>
      </c>
      <c r="W178" s="4">
        <v>0.14726937989642</v>
      </c>
      <c r="X178" s="4">
        <v>10.7928743428642</v>
      </c>
      <c r="Y178" s="4">
        <v>0</v>
      </c>
      <c r="Z178" s="4">
        <v>5.9315084016422102</v>
      </c>
      <c r="AA178" s="4">
        <v>0</v>
      </c>
      <c r="AB178" s="4">
        <v>0</v>
      </c>
      <c r="AC178" s="4">
        <v>0</v>
      </c>
      <c r="AD178" s="4">
        <v>33.891467765912203</v>
      </c>
      <c r="AE178" s="4">
        <v>1.46962200418741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6.2070237952782596</v>
      </c>
      <c r="AP178" s="4">
        <v>0</v>
      </c>
      <c r="AQ178" s="4">
        <v>5.9977139459400401</v>
      </c>
      <c r="AR178" s="4">
        <v>0</v>
      </c>
      <c r="AS178" s="4">
        <v>0</v>
      </c>
      <c r="AT178" s="4">
        <v>6.1676849769133897</v>
      </c>
      <c r="AU178" s="4">
        <v>0</v>
      </c>
      <c r="AV178" s="4">
        <v>0</v>
      </c>
    </row>
    <row r="179" spans="1:48">
      <c r="A179" s="4" t="s">
        <v>52</v>
      </c>
      <c r="B179" s="4" t="s">
        <v>6</v>
      </c>
      <c r="C179" s="4" t="s">
        <v>83</v>
      </c>
      <c r="D179" s="4" t="s">
        <v>54</v>
      </c>
      <c r="E179" s="4" t="s">
        <v>54</v>
      </c>
      <c r="F179" s="4" t="s">
        <v>54</v>
      </c>
      <c r="G179" s="4">
        <v>2010</v>
      </c>
      <c r="H179" s="4" t="s">
        <v>54</v>
      </c>
      <c r="I179" s="4" t="s">
        <v>54</v>
      </c>
      <c r="J179" s="4" t="s">
        <v>54</v>
      </c>
      <c r="K179" s="4" t="s">
        <v>54</v>
      </c>
      <c r="L179" s="4">
        <v>0</v>
      </c>
      <c r="M179" s="4">
        <v>225.094731142104</v>
      </c>
      <c r="N179" s="4">
        <v>72.926635622565698</v>
      </c>
      <c r="O179" s="4">
        <v>2.1689988403867302</v>
      </c>
      <c r="P179" s="4">
        <v>244.29272399533201</v>
      </c>
      <c r="Q179" s="4">
        <v>67.321712190225995</v>
      </c>
      <c r="R179" s="4">
        <v>0</v>
      </c>
      <c r="S179" s="4">
        <v>576.81045768808303</v>
      </c>
      <c r="T179" s="4">
        <v>2133.7394880401998</v>
      </c>
      <c r="U179" s="4">
        <v>569.91117509758203</v>
      </c>
      <c r="V179" s="4">
        <v>237.137747196341</v>
      </c>
      <c r="W179" s="4">
        <v>32.378050259332497</v>
      </c>
      <c r="X179" s="4">
        <v>0</v>
      </c>
      <c r="Y179" s="4">
        <v>455.299120761442</v>
      </c>
      <c r="Z179" s="4">
        <v>661.90802612657205</v>
      </c>
      <c r="AA179" s="4">
        <v>51.581786170542202</v>
      </c>
      <c r="AB179" s="4">
        <v>177.53868217125799</v>
      </c>
      <c r="AC179" s="4">
        <v>0</v>
      </c>
      <c r="AD179" s="4">
        <v>28.741803991971</v>
      </c>
      <c r="AE179" s="4">
        <v>101.851165132747</v>
      </c>
      <c r="AF179" s="4">
        <v>2.7349207354222602</v>
      </c>
      <c r="AG179" s="4">
        <v>365.11455781936701</v>
      </c>
      <c r="AH179" s="4">
        <v>0</v>
      </c>
      <c r="AI179" s="4">
        <v>251.93890901614199</v>
      </c>
      <c r="AJ179" s="4">
        <v>0</v>
      </c>
      <c r="AK179" s="4">
        <v>27.175956153587801</v>
      </c>
      <c r="AL179" s="4">
        <v>0</v>
      </c>
      <c r="AM179" s="4">
        <v>64.692896127474796</v>
      </c>
      <c r="AN179" s="4">
        <v>60.9840179939237</v>
      </c>
      <c r="AO179" s="4">
        <v>2302.8495010388801</v>
      </c>
      <c r="AP179" s="4">
        <v>0.74755091432692</v>
      </c>
      <c r="AQ179" s="4">
        <v>491.66466148266699</v>
      </c>
      <c r="AR179" s="4">
        <v>203.654223641215</v>
      </c>
      <c r="AS179" s="4">
        <v>1222.5512002627599</v>
      </c>
      <c r="AT179" s="4">
        <v>59.205575311868898</v>
      </c>
      <c r="AU179" s="4">
        <v>181.252241226975</v>
      </c>
      <c r="AV179" s="4">
        <v>7.2431963799932602</v>
      </c>
    </row>
    <row r="180" spans="1:48">
      <c r="A180" s="4" t="s">
        <v>52</v>
      </c>
      <c r="B180" s="4" t="s">
        <v>6</v>
      </c>
      <c r="C180" s="4" t="s">
        <v>84</v>
      </c>
      <c r="D180" s="4" t="s">
        <v>54</v>
      </c>
      <c r="E180" s="4" t="s">
        <v>54</v>
      </c>
      <c r="F180" s="4" t="s">
        <v>54</v>
      </c>
      <c r="G180" s="4">
        <v>2010</v>
      </c>
      <c r="H180" s="4" t="s">
        <v>54</v>
      </c>
      <c r="I180" s="4" t="s">
        <v>54</v>
      </c>
      <c r="J180" s="4" t="s">
        <v>54</v>
      </c>
      <c r="K180" s="4" t="s">
        <v>54</v>
      </c>
      <c r="L180" s="4">
        <v>0</v>
      </c>
      <c r="M180" s="4">
        <v>3.1805113049092899</v>
      </c>
      <c r="N180" s="4">
        <v>0</v>
      </c>
      <c r="O180" s="4">
        <v>1.9912214818510501</v>
      </c>
      <c r="P180" s="4">
        <v>2.54898609013427</v>
      </c>
      <c r="Q180" s="4">
        <v>0</v>
      </c>
      <c r="R180" s="4">
        <v>9.0392358190551807</v>
      </c>
      <c r="S180" s="4">
        <v>0</v>
      </c>
      <c r="T180" s="4">
        <v>71.019756308358893</v>
      </c>
      <c r="U180" s="4">
        <v>1.1076292375863499</v>
      </c>
      <c r="V180" s="4">
        <v>0</v>
      </c>
      <c r="W180" s="4">
        <v>0</v>
      </c>
      <c r="X180" s="4">
        <v>318.63241403064399</v>
      </c>
      <c r="Y180" s="4">
        <v>0</v>
      </c>
      <c r="Z180" s="4">
        <v>88.869595004364299</v>
      </c>
      <c r="AA180" s="4">
        <v>4.9330154910715702</v>
      </c>
      <c r="AB180" s="4">
        <v>11.127637390628699</v>
      </c>
      <c r="AC180" s="4">
        <v>1.6236885358759301</v>
      </c>
      <c r="AD180" s="4">
        <v>0</v>
      </c>
      <c r="AE180" s="4">
        <v>367.62404980714501</v>
      </c>
      <c r="AF180" s="4">
        <v>1.5631278372333499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7.97406801465669</v>
      </c>
      <c r="AM180" s="4">
        <v>0</v>
      </c>
      <c r="AN180" s="4">
        <v>0</v>
      </c>
      <c r="AO180" s="4">
        <v>0</v>
      </c>
      <c r="AP180" s="4">
        <v>28.912403437299499</v>
      </c>
      <c r="AQ180" s="4">
        <v>0</v>
      </c>
      <c r="AR180" s="4">
        <v>2.9573406000097102</v>
      </c>
      <c r="AS180" s="4">
        <v>0</v>
      </c>
      <c r="AT180" s="4">
        <v>4.20630048084994</v>
      </c>
      <c r="AU180" s="4">
        <v>0</v>
      </c>
      <c r="AV180" s="4">
        <v>9.45085209089277</v>
      </c>
    </row>
    <row r="181" spans="1:48">
      <c r="A181" s="4" t="s">
        <v>52</v>
      </c>
      <c r="B181" s="4" t="s">
        <v>6</v>
      </c>
      <c r="C181" s="4" t="s">
        <v>85</v>
      </c>
      <c r="D181" s="4" t="s">
        <v>54</v>
      </c>
      <c r="E181" s="4" t="s">
        <v>54</v>
      </c>
      <c r="F181" s="4" t="s">
        <v>54</v>
      </c>
      <c r="G181" s="4">
        <v>2010</v>
      </c>
      <c r="H181" s="4" t="s">
        <v>54</v>
      </c>
      <c r="I181" s="4" t="s">
        <v>54</v>
      </c>
      <c r="J181" s="4" t="s">
        <v>54</v>
      </c>
      <c r="K181" s="4" t="s">
        <v>54</v>
      </c>
      <c r="L181" s="4">
        <v>4.8178655912661696</v>
      </c>
      <c r="M181" s="4">
        <v>360.08896700303899</v>
      </c>
      <c r="N181" s="4">
        <v>0</v>
      </c>
      <c r="O181" s="4">
        <v>363.355058259141</v>
      </c>
      <c r="P181" s="4">
        <v>1.07089019809647</v>
      </c>
      <c r="Q181" s="4">
        <v>866.48829024101701</v>
      </c>
      <c r="R181" s="4">
        <v>59.4815024282248</v>
      </c>
      <c r="S181" s="4">
        <v>0</v>
      </c>
      <c r="T181" s="4">
        <v>4806.2369611897702</v>
      </c>
      <c r="U181" s="4">
        <v>105.91034417398799</v>
      </c>
      <c r="V181" s="4">
        <v>2.55826399460295</v>
      </c>
      <c r="W181" s="4">
        <v>1201.9461831219901</v>
      </c>
      <c r="X181" s="4">
        <v>1438.9599054724999</v>
      </c>
      <c r="Y181" s="4">
        <v>131.601197499774</v>
      </c>
      <c r="Z181" s="4">
        <v>1903.4952723982401</v>
      </c>
      <c r="AA181" s="4">
        <v>39.068333198056301</v>
      </c>
      <c r="AB181" s="4">
        <v>0</v>
      </c>
      <c r="AC181" s="4">
        <v>71.368570964581394</v>
      </c>
      <c r="AD181" s="4">
        <v>0.27855674393589402</v>
      </c>
      <c r="AE181" s="4">
        <v>1223.26680472304</v>
      </c>
      <c r="AF181" s="4">
        <v>8.9729726930731708</v>
      </c>
      <c r="AG181" s="4">
        <v>3.6784099949451798</v>
      </c>
      <c r="AH181" s="4">
        <v>28.680056214575099</v>
      </c>
      <c r="AI181" s="4">
        <v>14.558861641647701</v>
      </c>
      <c r="AJ181" s="4">
        <v>0</v>
      </c>
      <c r="AK181" s="4">
        <v>21.422322204375899</v>
      </c>
      <c r="AL181" s="4">
        <v>0</v>
      </c>
      <c r="AM181" s="4">
        <v>2.3778894626196401</v>
      </c>
      <c r="AN181" s="4">
        <v>91.749295579765302</v>
      </c>
      <c r="AO181" s="4">
        <v>42.5950618294669</v>
      </c>
      <c r="AP181" s="4">
        <v>43.468912666251597</v>
      </c>
      <c r="AQ181" s="4">
        <v>11.0424100145288</v>
      </c>
      <c r="AR181" s="4">
        <v>0.44486627234411302</v>
      </c>
      <c r="AS181" s="4">
        <v>19.556491392236101</v>
      </c>
      <c r="AT181" s="4">
        <v>115.096282477803</v>
      </c>
      <c r="AU181" s="4">
        <v>0</v>
      </c>
      <c r="AV181" s="4">
        <v>283.745796546196</v>
      </c>
    </row>
    <row r="182" spans="1:48">
      <c r="A182" s="4" t="s">
        <v>52</v>
      </c>
      <c r="B182" s="4" t="s">
        <v>6</v>
      </c>
      <c r="C182" s="4" t="s">
        <v>86</v>
      </c>
      <c r="D182" s="4" t="s">
        <v>54</v>
      </c>
      <c r="E182" s="4" t="s">
        <v>54</v>
      </c>
      <c r="F182" s="4" t="s">
        <v>54</v>
      </c>
      <c r="G182" s="4">
        <v>2010</v>
      </c>
      <c r="H182" s="4" t="s">
        <v>54</v>
      </c>
      <c r="I182" s="4" t="s">
        <v>54</v>
      </c>
      <c r="J182" s="4" t="s">
        <v>54</v>
      </c>
      <c r="K182" s="4" t="s">
        <v>54</v>
      </c>
      <c r="L182" s="4">
        <v>44.628272676340103</v>
      </c>
      <c r="M182" s="4">
        <v>122.972076474714</v>
      </c>
      <c r="N182" s="4">
        <v>29.991248881333501</v>
      </c>
      <c r="O182" s="4">
        <v>89.904026398789696</v>
      </c>
      <c r="P182" s="4">
        <v>152.633230514362</v>
      </c>
      <c r="Q182" s="4">
        <v>83.011139867949694</v>
      </c>
      <c r="R182" s="4">
        <v>4.5725957328817302</v>
      </c>
      <c r="S182" s="4">
        <v>130.86956311497499</v>
      </c>
      <c r="T182" s="4">
        <v>808.36028214017995</v>
      </c>
      <c r="U182" s="4">
        <v>93.591271395637605</v>
      </c>
      <c r="V182" s="4">
        <v>19.048872026350899</v>
      </c>
      <c r="W182" s="4">
        <v>72.331075883584205</v>
      </c>
      <c r="X182" s="4">
        <v>474.141823312057</v>
      </c>
      <c r="Y182" s="4">
        <v>129.874454096102</v>
      </c>
      <c r="Z182" s="4">
        <v>1080.60179690772</v>
      </c>
      <c r="AA182" s="4">
        <v>121.220335145525</v>
      </c>
      <c r="AB182" s="4">
        <v>138.484583433133</v>
      </c>
      <c r="AC182" s="4">
        <v>6.3763841303836202</v>
      </c>
      <c r="AD182" s="4">
        <v>0</v>
      </c>
      <c r="AE182" s="4">
        <v>869.27106109080205</v>
      </c>
      <c r="AF182" s="4">
        <v>38.405159800880099</v>
      </c>
      <c r="AG182" s="4">
        <v>44.941216352777801</v>
      </c>
      <c r="AH182" s="4">
        <v>2.2132112614491102</v>
      </c>
      <c r="AI182" s="4">
        <v>31.553397407571399</v>
      </c>
      <c r="AJ182" s="4">
        <v>23.688896648025999</v>
      </c>
      <c r="AK182" s="4">
        <v>42.631893051739802</v>
      </c>
      <c r="AL182" s="4">
        <v>3.9889950150218101</v>
      </c>
      <c r="AM182" s="4">
        <v>127.782352137712</v>
      </c>
      <c r="AN182" s="4">
        <v>102.617050427953</v>
      </c>
      <c r="AO182" s="4">
        <v>148.938545498731</v>
      </c>
      <c r="AP182" s="4">
        <v>214.77815595528801</v>
      </c>
      <c r="AQ182" s="4">
        <v>248.933056262935</v>
      </c>
      <c r="AR182" s="4">
        <v>116.11537102525701</v>
      </c>
      <c r="AS182" s="4">
        <v>33.374251673401602</v>
      </c>
      <c r="AT182" s="4">
        <v>29.814400792080399</v>
      </c>
      <c r="AU182" s="4">
        <v>2.3082051956148302</v>
      </c>
      <c r="AV182" s="4">
        <v>321.920133454385</v>
      </c>
    </row>
    <row r="183" spans="1:48">
      <c r="A183" s="4" t="s">
        <v>52</v>
      </c>
      <c r="B183" s="4" t="s">
        <v>6</v>
      </c>
      <c r="C183" s="4" t="s">
        <v>87</v>
      </c>
      <c r="D183" s="4" t="s">
        <v>54</v>
      </c>
      <c r="E183" s="4" t="s">
        <v>54</v>
      </c>
      <c r="F183" s="4" t="s">
        <v>54</v>
      </c>
      <c r="G183" s="4">
        <v>2010</v>
      </c>
      <c r="H183" s="4" t="s">
        <v>54</v>
      </c>
      <c r="I183" s="4" t="s">
        <v>54</v>
      </c>
      <c r="J183" s="4" t="s">
        <v>54</v>
      </c>
      <c r="K183" s="4" t="s">
        <v>54</v>
      </c>
      <c r="L183" s="4">
        <v>0</v>
      </c>
      <c r="M183" s="4">
        <v>4.4726085198485404</v>
      </c>
      <c r="N183" s="4">
        <v>19.480182349421799</v>
      </c>
      <c r="O183" s="4">
        <v>25.851563438618001</v>
      </c>
      <c r="P183" s="4">
        <v>43.05586471142</v>
      </c>
      <c r="Q183" s="4">
        <v>1.6578124470892499</v>
      </c>
      <c r="R183" s="4">
        <v>0</v>
      </c>
      <c r="S183" s="4">
        <v>82.419389949658594</v>
      </c>
      <c r="T183" s="4">
        <v>131.40773487574199</v>
      </c>
      <c r="U183" s="4">
        <v>0</v>
      </c>
      <c r="V183" s="4">
        <v>0.53448551876280703</v>
      </c>
      <c r="W183" s="4">
        <v>0</v>
      </c>
      <c r="X183" s="4">
        <v>40.8159614153329</v>
      </c>
      <c r="Y183" s="4">
        <v>0.84244802383339301</v>
      </c>
      <c r="Z183" s="4">
        <v>31.838158395890598</v>
      </c>
      <c r="AA183" s="4">
        <v>0.618520663927423</v>
      </c>
      <c r="AB183" s="4">
        <v>15.666763824608401</v>
      </c>
      <c r="AC183" s="4">
        <v>125.60716955298901</v>
      </c>
      <c r="AD183" s="4">
        <v>0</v>
      </c>
      <c r="AE183" s="4">
        <v>0.56240373077537398</v>
      </c>
      <c r="AF183" s="4">
        <v>3.9220379334520401</v>
      </c>
      <c r="AG183" s="4">
        <v>5.7746267229515702</v>
      </c>
      <c r="AH183" s="4">
        <v>7.2302760535070607E-2</v>
      </c>
      <c r="AI183" s="4">
        <v>0.95373053209451897</v>
      </c>
      <c r="AJ183" s="4">
        <v>0</v>
      </c>
      <c r="AK183" s="4">
        <v>0</v>
      </c>
      <c r="AL183" s="4">
        <v>0</v>
      </c>
      <c r="AM183" s="4">
        <v>0.72524177241916599</v>
      </c>
      <c r="AN183" s="4">
        <v>0</v>
      </c>
      <c r="AO183" s="4">
        <v>428.85742437011999</v>
      </c>
      <c r="AP183" s="4">
        <v>0</v>
      </c>
      <c r="AQ183" s="4">
        <v>1.8373000006159601</v>
      </c>
      <c r="AR183" s="4">
        <v>29.383034764426299</v>
      </c>
      <c r="AS183" s="4">
        <v>0</v>
      </c>
      <c r="AT183" s="4">
        <v>9.2770641678019003E-2</v>
      </c>
      <c r="AU183" s="4">
        <v>3.2854496380476701</v>
      </c>
      <c r="AV183" s="4">
        <v>240.54011752096801</v>
      </c>
    </row>
    <row r="184" spans="1:48">
      <c r="A184" s="4" t="s">
        <v>52</v>
      </c>
      <c r="B184" s="4" t="s">
        <v>6</v>
      </c>
      <c r="C184" s="4" t="s">
        <v>637</v>
      </c>
      <c r="D184" s="4" t="s">
        <v>54</v>
      </c>
      <c r="E184" s="4" t="s">
        <v>54</v>
      </c>
      <c r="F184" s="4" t="s">
        <v>54</v>
      </c>
      <c r="G184" s="4">
        <v>2010</v>
      </c>
      <c r="H184" s="4" t="s">
        <v>54</v>
      </c>
      <c r="I184" s="4" t="s">
        <v>54</v>
      </c>
      <c r="J184" s="4" t="s">
        <v>54</v>
      </c>
      <c r="K184" s="4" t="s">
        <v>54</v>
      </c>
      <c r="L184" s="4">
        <v>0</v>
      </c>
      <c r="M184" s="4">
        <v>3.3546310412573699</v>
      </c>
      <c r="N184" s="4">
        <v>0</v>
      </c>
      <c r="O184" s="4">
        <v>1.32647482347261</v>
      </c>
      <c r="P184" s="4">
        <v>0</v>
      </c>
      <c r="Q184" s="4">
        <v>16.3800957623762</v>
      </c>
      <c r="R184" s="4">
        <v>0</v>
      </c>
      <c r="S184" s="4">
        <v>1.5400578270938801</v>
      </c>
      <c r="T184" s="4">
        <v>31.127060898796898</v>
      </c>
      <c r="U184" s="4">
        <v>9.4921776411786691</v>
      </c>
      <c r="V184" s="4">
        <v>2.8493839825799201</v>
      </c>
      <c r="W184" s="4">
        <v>0</v>
      </c>
      <c r="X184" s="4">
        <v>13.728566241420801</v>
      </c>
      <c r="Y184" s="4">
        <v>72.897453052712706</v>
      </c>
      <c r="Z184" s="4">
        <v>154.94417735823001</v>
      </c>
      <c r="AA184" s="4">
        <v>0</v>
      </c>
      <c r="AB184" s="4">
        <v>7.1712500746205193E-2</v>
      </c>
      <c r="AC184" s="4">
        <v>0.49404066407032599</v>
      </c>
      <c r="AD184" s="4">
        <v>0</v>
      </c>
      <c r="AE184" s="4">
        <v>117.419390382393</v>
      </c>
      <c r="AF184" s="4">
        <v>0</v>
      </c>
      <c r="AG184" s="4">
        <v>3.5602010285425201E-2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5.3987564370663899</v>
      </c>
      <c r="AN184" s="4">
        <v>96.601380353483805</v>
      </c>
      <c r="AO184" s="4">
        <v>0.132418184869872</v>
      </c>
      <c r="AP184" s="4">
        <v>13.089837154365201</v>
      </c>
      <c r="AQ184" s="4">
        <v>0</v>
      </c>
      <c r="AR184" s="4">
        <v>0</v>
      </c>
      <c r="AS184" s="4">
        <v>67.667110954329701</v>
      </c>
      <c r="AT184" s="4">
        <v>0</v>
      </c>
      <c r="AU184" s="4">
        <v>7.9788303771010496E-2</v>
      </c>
      <c r="AV184" s="4">
        <v>15.928057779024501</v>
      </c>
    </row>
    <row r="185" spans="1:48">
      <c r="A185" s="4" t="s">
        <v>52</v>
      </c>
      <c r="B185" s="4" t="s">
        <v>6</v>
      </c>
      <c r="C185" s="4" t="s">
        <v>638</v>
      </c>
      <c r="D185" s="4" t="s">
        <v>54</v>
      </c>
      <c r="E185" s="4" t="s">
        <v>54</v>
      </c>
      <c r="F185" s="4" t="s">
        <v>54</v>
      </c>
      <c r="G185" s="4">
        <v>2010</v>
      </c>
      <c r="H185" s="4" t="s">
        <v>54</v>
      </c>
      <c r="I185" s="4" t="s">
        <v>54</v>
      </c>
      <c r="J185" s="4" t="s">
        <v>54</v>
      </c>
      <c r="K185" s="4" t="s">
        <v>54</v>
      </c>
      <c r="L185" s="4">
        <v>0</v>
      </c>
      <c r="M185" s="4">
        <v>11.0233147347741</v>
      </c>
      <c r="N185" s="4">
        <v>0</v>
      </c>
      <c r="O185" s="4">
        <v>0.90028892152326501</v>
      </c>
      <c r="P185" s="4">
        <v>0</v>
      </c>
      <c r="Q185" s="4">
        <v>12.573405386138599</v>
      </c>
      <c r="R185" s="4">
        <v>0</v>
      </c>
      <c r="S185" s="4">
        <v>1.3853235102416901</v>
      </c>
      <c r="T185" s="4">
        <v>51.069751719890803</v>
      </c>
      <c r="U185" s="4">
        <v>2.7681169917408202</v>
      </c>
      <c r="V185" s="4">
        <v>0.29694333635424103</v>
      </c>
      <c r="W185" s="4">
        <v>0</v>
      </c>
      <c r="X185" s="4">
        <v>0</v>
      </c>
      <c r="Y185" s="4">
        <v>8.3694289520085992</v>
      </c>
      <c r="Z185" s="4">
        <v>22.4972946870367</v>
      </c>
      <c r="AA185" s="4">
        <v>0</v>
      </c>
      <c r="AB185" s="4">
        <v>8.6316606610866806E-2</v>
      </c>
      <c r="AC185" s="4">
        <v>0.68163755053500197</v>
      </c>
      <c r="AD185" s="4">
        <v>0</v>
      </c>
      <c r="AE185" s="4">
        <v>5.8509686302332997E-2</v>
      </c>
      <c r="AF185" s="4">
        <v>0</v>
      </c>
      <c r="AG185" s="4">
        <v>9.0655450031430496E-2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10.944913094952801</v>
      </c>
      <c r="AN185" s="4">
        <v>4.6446102173486201</v>
      </c>
      <c r="AO185" s="4">
        <v>0.45463576805322697</v>
      </c>
      <c r="AP185" s="4">
        <v>0</v>
      </c>
      <c r="AQ185" s="4">
        <v>0</v>
      </c>
      <c r="AR185" s="4">
        <v>0</v>
      </c>
      <c r="AS185" s="4">
        <v>50.527174972179097</v>
      </c>
      <c r="AT185" s="4">
        <v>0</v>
      </c>
      <c r="AU185" s="4">
        <v>5.6307906683846498E-2</v>
      </c>
      <c r="AV185" s="4">
        <v>10.195975983721</v>
      </c>
    </row>
    <row r="186" spans="1:48">
      <c r="A186" s="4" t="s">
        <v>52</v>
      </c>
      <c r="B186" s="4" t="s">
        <v>6</v>
      </c>
      <c r="C186" s="4" t="s">
        <v>639</v>
      </c>
      <c r="D186" s="4" t="s">
        <v>54</v>
      </c>
      <c r="E186" s="4" t="s">
        <v>54</v>
      </c>
      <c r="F186" s="4" t="s">
        <v>54</v>
      </c>
      <c r="G186" s="4">
        <v>2010</v>
      </c>
      <c r="H186" s="4" t="s">
        <v>54</v>
      </c>
      <c r="I186" s="4" t="s">
        <v>54</v>
      </c>
      <c r="J186" s="4" t="s">
        <v>54</v>
      </c>
      <c r="K186" s="4" t="s">
        <v>54</v>
      </c>
      <c r="L186" s="4">
        <v>2.4568053735972102</v>
      </c>
      <c r="M186" s="4">
        <v>35.378017003336197</v>
      </c>
      <c r="N186" s="4">
        <v>1.4984113117942801</v>
      </c>
      <c r="O186" s="4">
        <v>62.111387645148</v>
      </c>
      <c r="P186" s="4">
        <v>23.619168514384601</v>
      </c>
      <c r="Q186" s="4">
        <v>28.6846242226047</v>
      </c>
      <c r="R186" s="4">
        <v>14.0097603028011</v>
      </c>
      <c r="S186" s="4">
        <v>30.061763619248801</v>
      </c>
      <c r="T186" s="4">
        <v>386.05423203786802</v>
      </c>
      <c r="U186" s="4">
        <v>4.3414786784503496</v>
      </c>
      <c r="V186" s="4">
        <v>0.87892806644145305</v>
      </c>
      <c r="W186" s="4">
        <v>6.6247660764892897</v>
      </c>
      <c r="X186" s="4">
        <v>357.41250320885399</v>
      </c>
      <c r="Y186" s="4">
        <v>64.7225543214021</v>
      </c>
      <c r="Z186" s="4">
        <v>538.96070892915998</v>
      </c>
      <c r="AA186" s="4">
        <v>1.1584382734671199</v>
      </c>
      <c r="AB186" s="4">
        <v>20.5545982080132</v>
      </c>
      <c r="AC186" s="4">
        <v>39.2980493257745</v>
      </c>
      <c r="AD186" s="4">
        <v>2.5763215705064701</v>
      </c>
      <c r="AE186" s="4">
        <v>10.587440283465</v>
      </c>
      <c r="AF186" s="4">
        <v>0.76488203691935697</v>
      </c>
      <c r="AG186" s="4">
        <v>0.39758412564399198</v>
      </c>
      <c r="AH186" s="4">
        <v>1.6069543116104399</v>
      </c>
      <c r="AI186" s="4">
        <v>0.41085486881066602</v>
      </c>
      <c r="AJ186" s="4">
        <v>0.49820866723121399</v>
      </c>
      <c r="AK186" s="4">
        <v>1.5403124656539899</v>
      </c>
      <c r="AL186" s="4">
        <v>19.3478627468049</v>
      </c>
      <c r="AM186" s="4">
        <v>41.545540535063701</v>
      </c>
      <c r="AN186" s="4">
        <v>111.322988707802</v>
      </c>
      <c r="AO186" s="4">
        <v>4.26995445436898</v>
      </c>
      <c r="AP186" s="4">
        <v>10.646889290969201</v>
      </c>
      <c r="AQ186" s="4">
        <v>7.8675514009780496</v>
      </c>
      <c r="AR186" s="4">
        <v>3.4044267761749398</v>
      </c>
      <c r="AS186" s="4">
        <v>114.90018218566701</v>
      </c>
      <c r="AT186" s="4">
        <v>2.0014179106486898</v>
      </c>
      <c r="AU186" s="4">
        <v>4.4494664063407203</v>
      </c>
      <c r="AV186" s="4">
        <v>1386.0388278937201</v>
      </c>
    </row>
    <row r="187" spans="1:48">
      <c r="A187" s="4" t="s">
        <v>52</v>
      </c>
      <c r="B187" s="4" t="s">
        <v>6</v>
      </c>
      <c r="C187" s="4" t="s">
        <v>88</v>
      </c>
      <c r="D187" s="4" t="s">
        <v>54</v>
      </c>
      <c r="E187" s="4" t="s">
        <v>54</v>
      </c>
      <c r="F187" s="4" t="s">
        <v>54</v>
      </c>
      <c r="G187" s="4">
        <v>2010</v>
      </c>
      <c r="H187" s="4" t="s">
        <v>54</v>
      </c>
      <c r="I187" s="4" t="s">
        <v>54</v>
      </c>
      <c r="J187" s="4" t="s">
        <v>54</v>
      </c>
      <c r="K187" s="4" t="s">
        <v>54</v>
      </c>
      <c r="L187" s="4">
        <v>0</v>
      </c>
      <c r="M187" s="4">
        <v>104.715553809539</v>
      </c>
      <c r="N187" s="4">
        <v>7.4018326051035803</v>
      </c>
      <c r="O187" s="4">
        <v>762.02654118918895</v>
      </c>
      <c r="P187" s="4">
        <v>9.0619359462666509</v>
      </c>
      <c r="Q187" s="4">
        <v>212.32372275194999</v>
      </c>
      <c r="R187" s="4">
        <v>0</v>
      </c>
      <c r="S187" s="4">
        <v>203.47095010612301</v>
      </c>
      <c r="T187" s="4">
        <v>3611.1287709517401</v>
      </c>
      <c r="U187" s="4">
        <v>83.828055108761603</v>
      </c>
      <c r="V187" s="4">
        <v>2.7587656537843799</v>
      </c>
      <c r="W187" s="4">
        <v>30.160667270371501</v>
      </c>
      <c r="X187" s="4">
        <v>757.75277505286999</v>
      </c>
      <c r="Y187" s="4">
        <v>4.9184418726710399</v>
      </c>
      <c r="Z187" s="4">
        <v>2151.4905200139401</v>
      </c>
      <c r="AA187" s="4">
        <v>61.558261717540198</v>
      </c>
      <c r="AB187" s="4">
        <v>311.229616974122</v>
      </c>
      <c r="AC187" s="4">
        <v>182.67584881239901</v>
      </c>
      <c r="AD187" s="4">
        <v>0</v>
      </c>
      <c r="AE187" s="4">
        <v>2384.5235489650099</v>
      </c>
      <c r="AF187" s="4">
        <v>0</v>
      </c>
      <c r="AG187" s="4">
        <v>13.563492882339601</v>
      </c>
      <c r="AH187" s="4">
        <v>35.247426036056901</v>
      </c>
      <c r="AI187" s="4">
        <v>6.6473838108384502</v>
      </c>
      <c r="AJ187" s="4">
        <v>0</v>
      </c>
      <c r="AK187" s="4">
        <v>0</v>
      </c>
      <c r="AL187" s="4">
        <v>0</v>
      </c>
      <c r="AM187" s="4">
        <v>3040.8527904704902</v>
      </c>
      <c r="AN187" s="4">
        <v>0.65361685571406702</v>
      </c>
      <c r="AO187" s="4">
        <v>229.31737158383501</v>
      </c>
      <c r="AP187" s="4">
        <v>45.3093128201781</v>
      </c>
      <c r="AQ187" s="4">
        <v>195.620703656925</v>
      </c>
      <c r="AR187" s="4">
        <v>26.0469640184219</v>
      </c>
      <c r="AS187" s="4">
        <v>9.5836013847838899</v>
      </c>
      <c r="AT187" s="4">
        <v>7.0012715476810898</v>
      </c>
      <c r="AU187" s="4">
        <v>78.129319161629198</v>
      </c>
      <c r="AV187" s="4">
        <v>10244.2448808222</v>
      </c>
    </row>
    <row r="188" spans="1:48">
      <c r="A188" s="4" t="s">
        <v>52</v>
      </c>
      <c r="B188" s="4" t="s">
        <v>6</v>
      </c>
      <c r="C188" s="4" t="s">
        <v>89</v>
      </c>
      <c r="D188" s="4" t="s">
        <v>54</v>
      </c>
      <c r="E188" s="4" t="s">
        <v>54</v>
      </c>
      <c r="F188" s="4" t="s">
        <v>54</v>
      </c>
      <c r="G188" s="4">
        <v>2010</v>
      </c>
      <c r="H188" s="4" t="s">
        <v>54</v>
      </c>
      <c r="I188" s="4" t="s">
        <v>54</v>
      </c>
      <c r="J188" s="4" t="s">
        <v>54</v>
      </c>
      <c r="K188" s="4" t="s">
        <v>54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54.600792100120103</v>
      </c>
      <c r="R188" s="4">
        <v>0.85837393332726697</v>
      </c>
      <c r="S188" s="4">
        <v>0</v>
      </c>
      <c r="T188" s="4">
        <v>3.2035186624937002</v>
      </c>
      <c r="U188" s="4">
        <v>0</v>
      </c>
      <c r="V188" s="4">
        <v>0</v>
      </c>
      <c r="W188" s="4">
        <v>3.6143461395427297E-2</v>
      </c>
      <c r="X188" s="4">
        <v>3.1319946512830801</v>
      </c>
      <c r="Y188" s="4">
        <v>0</v>
      </c>
      <c r="Z188" s="4">
        <v>3.6126764874926498</v>
      </c>
      <c r="AA188" s="4">
        <v>0</v>
      </c>
      <c r="AB188" s="4">
        <v>0</v>
      </c>
      <c r="AC188" s="4">
        <v>0</v>
      </c>
      <c r="AD188" s="4">
        <v>20.543301281181201</v>
      </c>
      <c r="AE188" s="4">
        <v>0.32375852193058902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1.1500133589041901</v>
      </c>
      <c r="AP188" s="4">
        <v>0</v>
      </c>
      <c r="AQ188" s="4">
        <v>1.7666377184655599</v>
      </c>
      <c r="AR188" s="4">
        <v>0</v>
      </c>
      <c r="AS188" s="4">
        <v>0</v>
      </c>
      <c r="AT188" s="4">
        <v>0.86717172751548799</v>
      </c>
      <c r="AU188" s="4">
        <v>0</v>
      </c>
      <c r="AV188" s="4">
        <v>0</v>
      </c>
    </row>
    <row r="189" spans="1:48">
      <c r="A189" s="4" t="s">
        <v>52</v>
      </c>
      <c r="B189" s="4" t="s">
        <v>6</v>
      </c>
      <c r="C189" s="4" t="s">
        <v>90</v>
      </c>
      <c r="D189" s="4" t="s">
        <v>54</v>
      </c>
      <c r="E189" s="4" t="s">
        <v>54</v>
      </c>
      <c r="F189" s="4" t="s">
        <v>54</v>
      </c>
      <c r="G189" s="4">
        <v>2010</v>
      </c>
      <c r="H189" s="4" t="s">
        <v>54</v>
      </c>
      <c r="I189" s="4" t="s">
        <v>54</v>
      </c>
      <c r="J189" s="4" t="s">
        <v>54</v>
      </c>
      <c r="K189" s="4" t="s">
        <v>54</v>
      </c>
      <c r="L189" s="4">
        <v>0</v>
      </c>
      <c r="M189" s="4">
        <v>72.125215564900699</v>
      </c>
      <c r="N189" s="4">
        <v>21.470964606796599</v>
      </c>
      <c r="O189" s="4">
        <v>3.7981940852800098</v>
      </c>
      <c r="P189" s="4">
        <v>105.400793524912</v>
      </c>
      <c r="Q189" s="4">
        <v>38.560010398065103</v>
      </c>
      <c r="R189" s="4">
        <v>0</v>
      </c>
      <c r="S189" s="4">
        <v>159.03353342362701</v>
      </c>
      <c r="T189" s="4">
        <v>932.14504413860197</v>
      </c>
      <c r="U189" s="4">
        <v>283.70908231852798</v>
      </c>
      <c r="V189" s="4">
        <v>25.166800187736499</v>
      </c>
      <c r="W189" s="4">
        <v>7.9463552466268004</v>
      </c>
      <c r="X189" s="4">
        <v>0</v>
      </c>
      <c r="Y189" s="4">
        <v>245.98197411179299</v>
      </c>
      <c r="Z189" s="4">
        <v>403.14527114352398</v>
      </c>
      <c r="AA189" s="4">
        <v>23.250459655082398</v>
      </c>
      <c r="AB189" s="4">
        <v>76.6340981442046</v>
      </c>
      <c r="AC189" s="4">
        <v>0</v>
      </c>
      <c r="AD189" s="4">
        <v>17.4218343935399</v>
      </c>
      <c r="AE189" s="4">
        <v>22.4378667346638</v>
      </c>
      <c r="AF189" s="4">
        <v>0.80521178320305697</v>
      </c>
      <c r="AG189" s="4">
        <v>66.322496062089499</v>
      </c>
      <c r="AH189" s="4">
        <v>0</v>
      </c>
      <c r="AI189" s="4">
        <v>32.190072819260102</v>
      </c>
      <c r="AJ189" s="4">
        <v>0</v>
      </c>
      <c r="AK189" s="4">
        <v>10.689533974936801</v>
      </c>
      <c r="AL189" s="4">
        <v>0</v>
      </c>
      <c r="AM189" s="4">
        <v>125.647797750766</v>
      </c>
      <c r="AN189" s="4">
        <v>19.281811913737702</v>
      </c>
      <c r="AO189" s="4">
        <v>426.663047716226</v>
      </c>
      <c r="AP189" s="4">
        <v>0.48051120343492798</v>
      </c>
      <c r="AQ189" s="4">
        <v>144.82073397312499</v>
      </c>
      <c r="AR189" s="4">
        <v>59.959609962757497</v>
      </c>
      <c r="AS189" s="4">
        <v>284.87850108312699</v>
      </c>
      <c r="AT189" s="4">
        <v>8.3242580018143908</v>
      </c>
      <c r="AU189" s="4">
        <v>40.1046826799803</v>
      </c>
      <c r="AV189" s="4">
        <v>24.396044928852799</v>
      </c>
    </row>
    <row r="190" spans="1:48">
      <c r="A190" s="4" t="s">
        <v>52</v>
      </c>
      <c r="B190" s="4" t="s">
        <v>6</v>
      </c>
      <c r="C190" s="4" t="s">
        <v>91</v>
      </c>
      <c r="D190" s="4" t="s">
        <v>54</v>
      </c>
      <c r="E190" s="4" t="s">
        <v>54</v>
      </c>
      <c r="F190" s="4" t="s">
        <v>54</v>
      </c>
      <c r="G190" s="4">
        <v>2010</v>
      </c>
      <c r="H190" s="4" t="s">
        <v>54</v>
      </c>
      <c r="I190" s="4" t="s">
        <v>54</v>
      </c>
      <c r="J190" s="4" t="s">
        <v>54</v>
      </c>
      <c r="K190" s="4" t="s">
        <v>54</v>
      </c>
      <c r="L190" s="4">
        <v>0</v>
      </c>
      <c r="M190" s="4">
        <v>1.01910454460335</v>
      </c>
      <c r="N190" s="4">
        <v>0</v>
      </c>
      <c r="O190" s="4">
        <v>3.4868832172822599</v>
      </c>
      <c r="P190" s="4">
        <v>1.0997673290885599</v>
      </c>
      <c r="Q190" s="4">
        <v>0</v>
      </c>
      <c r="R190" s="4">
        <v>11.6964695453751</v>
      </c>
      <c r="S190" s="4">
        <v>0</v>
      </c>
      <c r="T190" s="4">
        <v>31.025677806418599</v>
      </c>
      <c r="U190" s="4">
        <v>0.55139202085480699</v>
      </c>
      <c r="V190" s="4">
        <v>0</v>
      </c>
      <c r="W190" s="4">
        <v>0</v>
      </c>
      <c r="X190" s="4">
        <v>92.464248611325701</v>
      </c>
      <c r="Y190" s="4">
        <v>0</v>
      </c>
      <c r="Z190" s="4">
        <v>54.127394683681601</v>
      </c>
      <c r="AA190" s="4">
        <v>2.22355381944018</v>
      </c>
      <c r="AB190" s="4">
        <v>4.80321496970432</v>
      </c>
      <c r="AC190" s="4">
        <v>7.6754454225858604</v>
      </c>
      <c r="AD190" s="4">
        <v>0</v>
      </c>
      <c r="AE190" s="4">
        <v>80.987776892676607</v>
      </c>
      <c r="AF190" s="4">
        <v>0.46021405187038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22.2558201186426</v>
      </c>
      <c r="AM190" s="4">
        <v>0</v>
      </c>
      <c r="AN190" s="4">
        <v>0</v>
      </c>
      <c r="AO190" s="4">
        <v>0</v>
      </c>
      <c r="AP190" s="4">
        <v>18.584331185470699</v>
      </c>
      <c r="AQ190" s="4">
        <v>0</v>
      </c>
      <c r="AR190" s="4">
        <v>0.870696348610977</v>
      </c>
      <c r="AS190" s="4">
        <v>0</v>
      </c>
      <c r="AT190" s="4">
        <v>0.59140258753184505</v>
      </c>
      <c r="AU190" s="4">
        <v>0</v>
      </c>
      <c r="AV190" s="4">
        <v>31.831721815828701</v>
      </c>
    </row>
    <row r="191" spans="1:48">
      <c r="A191" s="4" t="s">
        <v>52</v>
      </c>
      <c r="B191" s="4" t="s">
        <v>6</v>
      </c>
      <c r="C191" s="4" t="s">
        <v>92</v>
      </c>
      <c r="D191" s="4" t="s">
        <v>54</v>
      </c>
      <c r="E191" s="4" t="s">
        <v>54</v>
      </c>
      <c r="F191" s="4" t="s">
        <v>54</v>
      </c>
      <c r="G191" s="4">
        <v>2010</v>
      </c>
      <c r="H191" s="4" t="s">
        <v>54</v>
      </c>
      <c r="I191" s="4" t="s">
        <v>54</v>
      </c>
      <c r="J191" s="4" t="s">
        <v>54</v>
      </c>
      <c r="K191" s="4" t="s">
        <v>54</v>
      </c>
      <c r="L191" s="4">
        <v>1.1824205352719099</v>
      </c>
      <c r="M191" s="4">
        <v>115.380285606244</v>
      </c>
      <c r="N191" s="4">
        <v>0</v>
      </c>
      <c r="O191" s="4">
        <v>636.28113000299004</v>
      </c>
      <c r="P191" s="4">
        <v>0.462038634681458</v>
      </c>
      <c r="Q191" s="4">
        <v>496.30047119250401</v>
      </c>
      <c r="R191" s="4">
        <v>76.967079473495104</v>
      </c>
      <c r="S191" s="4">
        <v>0</v>
      </c>
      <c r="T191" s="4">
        <v>2099.65180353095</v>
      </c>
      <c r="U191" s="4">
        <v>52.723525816977798</v>
      </c>
      <c r="V191" s="4">
        <v>0.27150177287610899</v>
      </c>
      <c r="W191" s="4">
        <v>294.98661228563401</v>
      </c>
      <c r="X191" s="4">
        <v>417.57316764559499</v>
      </c>
      <c r="Y191" s="4">
        <v>71.099461607420395</v>
      </c>
      <c r="Z191" s="4">
        <v>1159.3530935137201</v>
      </c>
      <c r="AA191" s="4">
        <v>17.610028117472901</v>
      </c>
      <c r="AB191" s="4">
        <v>0</v>
      </c>
      <c r="AC191" s="4">
        <v>337.371090097077</v>
      </c>
      <c r="AD191" s="4">
        <v>0.168847072487535</v>
      </c>
      <c r="AE191" s="4">
        <v>269.48633832062598</v>
      </c>
      <c r="AF191" s="4">
        <v>2.6418108756289902</v>
      </c>
      <c r="AG191" s="4">
        <v>0.66817749985525698</v>
      </c>
      <c r="AH191" s="4">
        <v>28.548728024793601</v>
      </c>
      <c r="AI191" s="4">
        <v>1.8601764143550501</v>
      </c>
      <c r="AJ191" s="4">
        <v>0</v>
      </c>
      <c r="AK191" s="4">
        <v>8.4263692409396995</v>
      </c>
      <c r="AL191" s="4">
        <v>0</v>
      </c>
      <c r="AM191" s="4">
        <v>4.6183830398345904</v>
      </c>
      <c r="AN191" s="4">
        <v>29.009119418192899</v>
      </c>
      <c r="AO191" s="4">
        <v>7.8918482903996896</v>
      </c>
      <c r="AP191" s="4">
        <v>27.940972496936698</v>
      </c>
      <c r="AQ191" s="4">
        <v>3.2525622612651701</v>
      </c>
      <c r="AR191" s="4">
        <v>0.130976945620983</v>
      </c>
      <c r="AS191" s="4">
        <v>4.5570475519290001</v>
      </c>
      <c r="AT191" s="4">
        <v>16.182448111485101</v>
      </c>
      <c r="AU191" s="4">
        <v>0</v>
      </c>
      <c r="AV191" s="4">
        <v>955.69343115346896</v>
      </c>
    </row>
    <row r="192" spans="1:48">
      <c r="A192" s="4" t="s">
        <v>52</v>
      </c>
      <c r="B192" s="4" t="s">
        <v>6</v>
      </c>
      <c r="C192" s="4" t="s">
        <v>93</v>
      </c>
      <c r="D192" s="4" t="s">
        <v>54</v>
      </c>
      <c r="E192" s="4" t="s">
        <v>54</v>
      </c>
      <c r="F192" s="4" t="s">
        <v>54</v>
      </c>
      <c r="G192" s="4">
        <v>2010</v>
      </c>
      <c r="H192" s="4" t="s">
        <v>54</v>
      </c>
      <c r="I192" s="4" t="s">
        <v>54</v>
      </c>
      <c r="J192" s="4" t="s">
        <v>54</v>
      </c>
      <c r="K192" s="4" t="s">
        <v>54</v>
      </c>
      <c r="L192" s="4">
        <v>3.7117885063062801E-2</v>
      </c>
      <c r="M192" s="4">
        <v>1.3458113118411601</v>
      </c>
      <c r="N192" s="4">
        <v>7.1656428372104203E-2</v>
      </c>
      <c r="O192" s="4">
        <v>0.28255057254057098</v>
      </c>
      <c r="P192" s="4">
        <v>0.44190223907760801</v>
      </c>
      <c r="Q192" s="4">
        <v>0.20828472198651399</v>
      </c>
      <c r="R192" s="4">
        <v>1.6473611595723601E-3</v>
      </c>
      <c r="S192" s="4">
        <v>0.45690355178426301</v>
      </c>
      <c r="T192" s="4">
        <v>2.2087133098976399</v>
      </c>
      <c r="U192" s="4">
        <v>1.7254556743043099</v>
      </c>
      <c r="V192" s="4">
        <v>0.49307171748937201</v>
      </c>
      <c r="W192" s="4">
        <v>0.12772699250156</v>
      </c>
      <c r="X192" s="4">
        <v>0.14467850436131899</v>
      </c>
      <c r="Y192" s="4">
        <v>1.7488035419936301</v>
      </c>
      <c r="Z192" s="4">
        <v>4.4076915616653496</v>
      </c>
      <c r="AA192" s="4">
        <v>0.45951051948716198</v>
      </c>
      <c r="AB192" s="4">
        <v>0.61102357209531999</v>
      </c>
      <c r="AC192" s="4">
        <v>5.4389000584343802E-2</v>
      </c>
      <c r="AD192" s="4">
        <v>0</v>
      </c>
      <c r="AE192" s="4">
        <v>0.19493878640224499</v>
      </c>
      <c r="AF192" s="4">
        <v>0.116535876914277</v>
      </c>
      <c r="AG192" s="4">
        <v>1.0334322432088201</v>
      </c>
      <c r="AH192" s="4">
        <v>1.80992166582951E-2</v>
      </c>
      <c r="AI192" s="4">
        <v>1.0891785987117999</v>
      </c>
      <c r="AJ192" s="4">
        <v>6.6891269122880306E-2</v>
      </c>
      <c r="AK192" s="4">
        <v>5.6267443823640399E-2</v>
      </c>
      <c r="AL192" s="4">
        <v>0</v>
      </c>
      <c r="AM192" s="4">
        <v>0.19966216896510799</v>
      </c>
      <c r="AN192" s="4">
        <v>0.51130196952989004</v>
      </c>
      <c r="AO192" s="4">
        <v>4.6267017552879999</v>
      </c>
      <c r="AP192" s="4">
        <v>0.79259590071087804</v>
      </c>
      <c r="AQ192" s="4">
        <v>10.760602600341199</v>
      </c>
      <c r="AR192" s="4">
        <v>0.31971206748731001</v>
      </c>
      <c r="AS192" s="4">
        <v>0.29731287275754098</v>
      </c>
      <c r="AT192" s="4">
        <v>0.78859973605660405</v>
      </c>
      <c r="AU192" s="4">
        <v>2.81710143036E-2</v>
      </c>
      <c r="AV192" s="4">
        <v>0</v>
      </c>
    </row>
    <row r="193" spans="1:48">
      <c r="A193" s="4" t="s">
        <v>52</v>
      </c>
      <c r="B193" s="4" t="s">
        <v>6</v>
      </c>
      <c r="C193" s="4" t="s">
        <v>94</v>
      </c>
      <c r="D193" s="4" t="s">
        <v>54</v>
      </c>
      <c r="E193" s="4" t="s">
        <v>54</v>
      </c>
      <c r="F193" s="4" t="s">
        <v>54</v>
      </c>
      <c r="G193" s="4">
        <v>2010</v>
      </c>
      <c r="H193" s="4" t="s">
        <v>54</v>
      </c>
      <c r="I193" s="4" t="s">
        <v>54</v>
      </c>
      <c r="J193" s="4" t="s">
        <v>54</v>
      </c>
      <c r="K193" s="4" t="s">
        <v>54</v>
      </c>
      <c r="L193" s="4">
        <v>0</v>
      </c>
      <c r="M193" s="4">
        <v>4.4417899897640702E-2</v>
      </c>
      <c r="N193" s="4">
        <v>0</v>
      </c>
      <c r="O193" s="4">
        <v>0</v>
      </c>
      <c r="P193" s="4">
        <v>4.4571174113862098E-2</v>
      </c>
      <c r="Q193" s="4">
        <v>0</v>
      </c>
      <c r="R193" s="4">
        <v>0</v>
      </c>
      <c r="S193" s="4">
        <v>0.238528101509934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3.0125492300519498E-2</v>
      </c>
      <c r="AC193" s="4">
        <v>0.84522261391959996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14.4449033062252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0.219561216980415</v>
      </c>
    </row>
    <row r="194" spans="1:48">
      <c r="A194" s="4" t="s">
        <v>52</v>
      </c>
      <c r="B194" s="4" t="s">
        <v>6</v>
      </c>
      <c r="C194" s="4" t="s">
        <v>95</v>
      </c>
      <c r="D194" s="4" t="s">
        <v>54</v>
      </c>
      <c r="E194" s="4" t="s">
        <v>54</v>
      </c>
      <c r="F194" s="4" t="s">
        <v>54</v>
      </c>
      <c r="G194" s="4">
        <v>2010</v>
      </c>
      <c r="H194" s="4" t="s">
        <v>54</v>
      </c>
      <c r="I194" s="4" t="s">
        <v>54</v>
      </c>
      <c r="J194" s="4" t="s">
        <v>54</v>
      </c>
      <c r="K194" s="4" t="s">
        <v>54</v>
      </c>
      <c r="L194" s="4">
        <v>0.26731278962960497</v>
      </c>
      <c r="M194" s="4">
        <v>1.26999455167105</v>
      </c>
      <c r="N194" s="4">
        <v>0.80599592992320002</v>
      </c>
      <c r="O194" s="4">
        <v>0.77135467874577301</v>
      </c>
      <c r="P194" s="4">
        <v>1.99960763182617</v>
      </c>
      <c r="Q194" s="4">
        <v>1.0805407486425</v>
      </c>
      <c r="R194" s="4">
        <v>3.3038743255867802E-2</v>
      </c>
      <c r="S194" s="4">
        <v>2.6055285695868098</v>
      </c>
      <c r="T194" s="4">
        <v>8.0150429125539802</v>
      </c>
      <c r="U194" s="4">
        <v>0.72930343060960801</v>
      </c>
      <c r="V194" s="4">
        <v>7.4637824735147698E-2</v>
      </c>
      <c r="W194" s="4">
        <v>1.75092418887555</v>
      </c>
      <c r="X194" s="4">
        <v>1.69826952482881</v>
      </c>
      <c r="Y194" s="4">
        <v>1.4976771246076499</v>
      </c>
      <c r="Z194" s="4">
        <v>11.4567379215567</v>
      </c>
      <c r="AA194" s="4">
        <v>1.0370087231235201</v>
      </c>
      <c r="AB194" s="4">
        <v>1.6752393327115001</v>
      </c>
      <c r="AC194" s="4">
        <v>0.61765143271118395</v>
      </c>
      <c r="AD194" s="4">
        <v>7.7314217830451296E-2</v>
      </c>
      <c r="AE194" s="4">
        <v>1.42085562250221</v>
      </c>
      <c r="AF194" s="4">
        <v>0.52252338647216601</v>
      </c>
      <c r="AG194" s="4">
        <v>0.151133192951418</v>
      </c>
      <c r="AH194" s="4">
        <v>3.4156470411551801E-2</v>
      </c>
      <c r="AI194" s="4">
        <v>5.2757517158564797E-2</v>
      </c>
      <c r="AJ194" s="4">
        <v>0.19158888291489601</v>
      </c>
      <c r="AK194" s="4">
        <v>0.43965702183760702</v>
      </c>
      <c r="AL194" s="4">
        <v>6.2484556125028201E-3</v>
      </c>
      <c r="AM194" s="4">
        <v>0.22528496196894299</v>
      </c>
      <c r="AN194" s="4">
        <v>2.0203483990104698</v>
      </c>
      <c r="AO194" s="4">
        <v>0.98335799518332601</v>
      </c>
      <c r="AP194" s="4">
        <v>0.52596065260172897</v>
      </c>
      <c r="AQ194" s="4">
        <v>1.1686425261372599</v>
      </c>
      <c r="AR194" s="4">
        <v>2.1103501107596898</v>
      </c>
      <c r="AS194" s="4">
        <v>2.89287579634194</v>
      </c>
      <c r="AT194" s="4">
        <v>0.292798929636165</v>
      </c>
      <c r="AU194" s="4">
        <v>0.317687582989996</v>
      </c>
      <c r="AV194" s="4">
        <v>3.40160387718683</v>
      </c>
    </row>
    <row r="195" spans="1:48">
      <c r="A195" s="4" t="s">
        <v>52</v>
      </c>
      <c r="B195" s="4" t="s">
        <v>6</v>
      </c>
      <c r="C195" s="4" t="s">
        <v>96</v>
      </c>
      <c r="D195" s="4" t="s">
        <v>54</v>
      </c>
      <c r="E195" s="4" t="s">
        <v>54</v>
      </c>
      <c r="F195" s="4" t="s">
        <v>54</v>
      </c>
      <c r="G195" s="4">
        <v>2010</v>
      </c>
      <c r="H195" s="4" t="s">
        <v>54</v>
      </c>
      <c r="I195" s="4" t="s">
        <v>54</v>
      </c>
      <c r="J195" s="4" t="s">
        <v>54</v>
      </c>
      <c r="K195" s="4" t="s">
        <v>54</v>
      </c>
      <c r="L195" s="4">
        <v>0</v>
      </c>
      <c r="M195" s="4">
        <v>2.1026514820510802</v>
      </c>
      <c r="N195" s="4">
        <v>0.18666116224363399</v>
      </c>
      <c r="O195" s="4">
        <v>5.3409604071155696</v>
      </c>
      <c r="P195" s="4">
        <v>7.9542403033969394E-2</v>
      </c>
      <c r="Q195" s="4">
        <v>2.0707873826782102</v>
      </c>
      <c r="R195" s="4">
        <v>0</v>
      </c>
      <c r="S195" s="4">
        <v>3.5331231700662502</v>
      </c>
      <c r="T195" s="4">
        <v>35.188645821848098</v>
      </c>
      <c r="U195" s="4">
        <v>1.63583946869213</v>
      </c>
      <c r="V195" s="4">
        <v>5.8837452895256603E-2</v>
      </c>
      <c r="W195" s="4">
        <v>0.17580201329034101</v>
      </c>
      <c r="X195" s="4">
        <v>3.5667449751103302</v>
      </c>
      <c r="Y195" s="4">
        <v>6.2503909264507801E-2</v>
      </c>
      <c r="Z195" s="4">
        <v>24.414424462570899</v>
      </c>
      <c r="AA195" s="4">
        <v>2.4389045643440399</v>
      </c>
      <c r="AB195" s="4">
        <v>9.5448038040150394</v>
      </c>
      <c r="AC195" s="4">
        <v>1.3402502434316199</v>
      </c>
      <c r="AD195" s="4">
        <v>0</v>
      </c>
      <c r="AE195" s="4">
        <v>16.471781709706399</v>
      </c>
      <c r="AF195" s="4">
        <v>0</v>
      </c>
      <c r="AG195" s="4">
        <v>0.240632380652336</v>
      </c>
      <c r="AH195" s="4">
        <v>0.27555361238536602</v>
      </c>
      <c r="AI195" s="4">
        <v>0.18128278717788299</v>
      </c>
      <c r="AJ195" s="4">
        <v>0</v>
      </c>
      <c r="AK195" s="4">
        <v>0</v>
      </c>
      <c r="AL195" s="4">
        <v>0</v>
      </c>
      <c r="AM195" s="4">
        <v>6.3809735153615703</v>
      </c>
      <c r="AN195" s="4">
        <v>3.3202394357594901E-3</v>
      </c>
      <c r="AO195" s="4">
        <v>6.7885801600071103</v>
      </c>
      <c r="AP195" s="4">
        <v>0.76690702171550595</v>
      </c>
      <c r="AQ195" s="4">
        <v>6.9876882508177696</v>
      </c>
      <c r="AR195" s="4">
        <v>0.756973236090702</v>
      </c>
      <c r="AS195" s="4">
        <v>0.184635602864647</v>
      </c>
      <c r="AT195" s="4">
        <v>0.170150280819583</v>
      </c>
      <c r="AU195" s="4">
        <v>2.6460388856730801</v>
      </c>
      <c r="AV195" s="4">
        <v>33.373086240084703</v>
      </c>
    </row>
    <row r="196" spans="1:48">
      <c r="A196" s="4" t="s">
        <v>52</v>
      </c>
      <c r="B196" s="4" t="s">
        <v>6</v>
      </c>
      <c r="C196" s="4" t="s">
        <v>97</v>
      </c>
      <c r="D196" s="4" t="s">
        <v>54</v>
      </c>
      <c r="E196" s="4" t="s">
        <v>54</v>
      </c>
      <c r="F196" s="4" t="s">
        <v>54</v>
      </c>
      <c r="G196" s="4">
        <v>2010</v>
      </c>
      <c r="H196" s="4" t="s">
        <v>54</v>
      </c>
      <c r="I196" s="4" t="s">
        <v>54</v>
      </c>
      <c r="J196" s="4" t="s">
        <v>54</v>
      </c>
      <c r="K196" s="4" t="s">
        <v>54</v>
      </c>
      <c r="L196" s="4">
        <v>0</v>
      </c>
      <c r="M196" s="4">
        <v>2.4830627143928199</v>
      </c>
      <c r="N196" s="4">
        <v>0.62354379914456703</v>
      </c>
      <c r="O196" s="4">
        <v>2.53624772087605E-2</v>
      </c>
      <c r="P196" s="4">
        <v>2.4194147589499</v>
      </c>
      <c r="Q196" s="4">
        <v>0.45515187371645399</v>
      </c>
      <c r="R196" s="4">
        <v>0</v>
      </c>
      <c r="S196" s="4">
        <v>2.19994269799813</v>
      </c>
      <c r="T196" s="4">
        <v>10.854686961612</v>
      </c>
      <c r="U196" s="4">
        <v>7.6070659889421197</v>
      </c>
      <c r="V196" s="4">
        <v>0.86927715910367598</v>
      </c>
      <c r="W196" s="4">
        <v>0.114422097449314</v>
      </c>
      <c r="X196" s="4">
        <v>0</v>
      </c>
      <c r="Y196" s="4">
        <v>4.4844753631887704</v>
      </c>
      <c r="Z196" s="4">
        <v>5.7215435470904401</v>
      </c>
      <c r="AA196" s="4">
        <v>0.99541174716318004</v>
      </c>
      <c r="AB196" s="4">
        <v>3.4585374965009499</v>
      </c>
      <c r="AC196" s="4">
        <v>0</v>
      </c>
      <c r="AD196" s="4">
        <v>0.40874789184652099</v>
      </c>
      <c r="AE196" s="4">
        <v>0.12573879167714799</v>
      </c>
      <c r="AF196" s="4">
        <v>2.96985328861917E-2</v>
      </c>
      <c r="AG196" s="4">
        <v>1.9629604162635299</v>
      </c>
      <c r="AH196" s="4">
        <v>0</v>
      </c>
      <c r="AI196" s="4">
        <v>1.1655363576161999</v>
      </c>
      <c r="AJ196" s="4">
        <v>0</v>
      </c>
      <c r="AK196" s="4">
        <v>0.17205890121586001</v>
      </c>
      <c r="AL196" s="4">
        <v>0</v>
      </c>
      <c r="AM196" s="4">
        <v>0.41501811340220002</v>
      </c>
      <c r="AN196" s="4">
        <v>0.143277030058062</v>
      </c>
      <c r="AO196" s="4">
        <v>17.702449791677601</v>
      </c>
      <c r="AP196" s="4">
        <v>4.0726271578029299E-2</v>
      </c>
      <c r="AQ196" s="4">
        <v>7.4037042756317799</v>
      </c>
      <c r="AR196" s="4">
        <v>2.0067021494825701</v>
      </c>
      <c r="AS196" s="4">
        <v>8.0931580182152292</v>
      </c>
      <c r="AT196" s="4">
        <v>0.28997385381610602</v>
      </c>
      <c r="AU196" s="4">
        <v>2.1053590569304901</v>
      </c>
      <c r="AV196" s="4">
        <v>0</v>
      </c>
    </row>
    <row r="197" spans="1:48">
      <c r="A197" s="4" t="s">
        <v>52</v>
      </c>
      <c r="B197" s="4" t="s">
        <v>6</v>
      </c>
      <c r="C197" s="4" t="s">
        <v>98</v>
      </c>
      <c r="D197" s="4" t="s">
        <v>54</v>
      </c>
      <c r="E197" s="4" t="s">
        <v>54</v>
      </c>
      <c r="F197" s="4" t="s">
        <v>54</v>
      </c>
      <c r="G197" s="4">
        <v>2010</v>
      </c>
      <c r="H197" s="4" t="s">
        <v>54</v>
      </c>
      <c r="I197" s="4" t="s">
        <v>54</v>
      </c>
      <c r="J197" s="4" t="s">
        <v>54</v>
      </c>
      <c r="K197" s="4" t="s">
        <v>54</v>
      </c>
      <c r="L197" s="4">
        <v>0.316833061995066</v>
      </c>
      <c r="M197" s="4">
        <v>0.16746058811984099</v>
      </c>
      <c r="N197" s="4">
        <v>0</v>
      </c>
      <c r="O197" s="4">
        <v>0.14353904456660499</v>
      </c>
      <c r="P197" s="4">
        <v>3.6571219785732998E-3</v>
      </c>
      <c r="Q197" s="4">
        <v>0</v>
      </c>
      <c r="R197" s="4">
        <v>1.66932597503332E-2</v>
      </c>
      <c r="S197" s="4">
        <v>4.1494639265440003E-2</v>
      </c>
      <c r="T197" s="4">
        <v>2.2288632703859901</v>
      </c>
      <c r="U197" s="4">
        <v>8.37417820922772E-2</v>
      </c>
      <c r="V197" s="4">
        <v>9.2414847479460605E-3</v>
      </c>
      <c r="W197" s="4">
        <v>0.20099261458925999</v>
      </c>
      <c r="X197" s="4">
        <v>2.0245776365828201</v>
      </c>
      <c r="Y197" s="4">
        <v>7.4212134342873895E-2</v>
      </c>
      <c r="Z197" s="4">
        <v>5.8907977467530204</v>
      </c>
      <c r="AA197" s="4">
        <v>0.77953510463253595</v>
      </c>
      <c r="AB197" s="4">
        <v>1.32866519085422</v>
      </c>
      <c r="AC197" s="4">
        <v>0.23597808318045899</v>
      </c>
      <c r="AD197" s="4">
        <v>8.0814007904727696E-3</v>
      </c>
      <c r="AE197" s="4">
        <v>2.8001330357658101</v>
      </c>
      <c r="AF197" s="4">
        <v>0.130786603381017</v>
      </c>
      <c r="AG197" s="4">
        <v>0.117128224537349</v>
      </c>
      <c r="AH197" s="4">
        <v>7.3510664581383101E-3</v>
      </c>
      <c r="AI197" s="4">
        <v>5.8945720081455003E-2</v>
      </c>
      <c r="AJ197" s="4">
        <v>0</v>
      </c>
      <c r="AK197" s="4">
        <v>7.0619483987950302E-2</v>
      </c>
      <c r="AL197" s="4">
        <v>2.7821177930781801E-2</v>
      </c>
      <c r="AM197" s="4">
        <v>2.6390439433909601E-2</v>
      </c>
      <c r="AN197" s="4">
        <v>5.9320526245188201E-2</v>
      </c>
      <c r="AO197" s="4">
        <v>1.1370464861255301</v>
      </c>
      <c r="AP197" s="4">
        <v>1.35322609732262</v>
      </c>
      <c r="AQ197" s="4">
        <v>0.63386342038050603</v>
      </c>
      <c r="AR197" s="4">
        <v>0.224527402388917</v>
      </c>
      <c r="AS197" s="4">
        <v>0</v>
      </c>
      <c r="AT197" s="4">
        <v>9.4438248841988495E-2</v>
      </c>
      <c r="AU197" s="4">
        <v>6.2722933051870905E-2</v>
      </c>
      <c r="AV197" s="4">
        <v>0.64419206376819305</v>
      </c>
    </row>
    <row r="198" spans="1:48">
      <c r="A198" s="4" t="s">
        <v>52</v>
      </c>
      <c r="B198" s="4" t="s">
        <v>6</v>
      </c>
      <c r="C198" s="4" t="s">
        <v>99</v>
      </c>
      <c r="D198" s="4" t="s">
        <v>54</v>
      </c>
      <c r="E198" s="4" t="s">
        <v>54</v>
      </c>
      <c r="F198" s="4" t="s">
        <v>54</v>
      </c>
      <c r="G198" s="4">
        <v>2010</v>
      </c>
      <c r="H198" s="4" t="s">
        <v>54</v>
      </c>
      <c r="I198" s="4" t="s">
        <v>54</v>
      </c>
      <c r="J198" s="4" t="s">
        <v>54</v>
      </c>
      <c r="K198" s="4" t="s">
        <v>54</v>
      </c>
      <c r="L198" s="4">
        <v>1.9418459898594199E-3</v>
      </c>
      <c r="M198" s="4">
        <v>2.0942784526450802</v>
      </c>
      <c r="N198" s="4">
        <v>0</v>
      </c>
      <c r="O198" s="4">
        <v>4.5430275291130098</v>
      </c>
      <c r="P198" s="4">
        <v>0</v>
      </c>
      <c r="Q198" s="4">
        <v>5.4659958909038702</v>
      </c>
      <c r="R198" s="4">
        <v>4.7773473627598401E-2</v>
      </c>
      <c r="S198" s="4">
        <v>0</v>
      </c>
      <c r="T198" s="4">
        <v>23.014704349014298</v>
      </c>
      <c r="U198" s="4">
        <v>0.96209308605269295</v>
      </c>
      <c r="V198" s="4">
        <v>3.4655567804797701E-3</v>
      </c>
      <c r="W198" s="4">
        <v>0.98190125485574098</v>
      </c>
      <c r="X198" s="4">
        <v>1.24786138866956</v>
      </c>
      <c r="Y198" s="4">
        <v>0.963451829044773</v>
      </c>
      <c r="Z198" s="4">
        <v>11.073551167220501</v>
      </c>
      <c r="AA198" s="4">
        <v>0.64844631683975196</v>
      </c>
      <c r="AB198" s="4">
        <v>0</v>
      </c>
      <c r="AC198" s="4">
        <v>2.1424441399534402</v>
      </c>
      <c r="AD198" s="4">
        <v>2.94525920544019E-3</v>
      </c>
      <c r="AE198" s="4">
        <v>1.9204635760064399</v>
      </c>
      <c r="AF198" s="4">
        <v>8.0184518531638493E-2</v>
      </c>
      <c r="AG198" s="4">
        <v>1.2397644734296E-2</v>
      </c>
      <c r="AH198" s="4">
        <v>0.28680297166221402</v>
      </c>
      <c r="AI198" s="4">
        <v>5.1659831495967902E-2</v>
      </c>
      <c r="AJ198" s="4">
        <v>0</v>
      </c>
      <c r="AK198" s="4">
        <v>0.111180035501002</v>
      </c>
      <c r="AL198" s="4">
        <v>0</v>
      </c>
      <c r="AM198" s="4">
        <v>5.3394403234712597E-2</v>
      </c>
      <c r="AN198" s="4">
        <v>0.16026239054163</v>
      </c>
      <c r="AO198" s="4">
        <v>0.24185162154484499</v>
      </c>
      <c r="AP198" s="4">
        <v>0.47775049351149801</v>
      </c>
      <c r="AQ198" s="4">
        <v>0.35502335727557399</v>
      </c>
      <c r="AR198" s="4">
        <v>3.6073053286651202E-3</v>
      </c>
      <c r="AS198" s="4">
        <v>0.102874562856323</v>
      </c>
      <c r="AT198" s="4">
        <v>0.53615903242128904</v>
      </c>
      <c r="AU198" s="4">
        <v>0</v>
      </c>
      <c r="AV198" s="4">
        <v>3.0298354238604999</v>
      </c>
    </row>
    <row r="199" spans="1:48">
      <c r="A199" s="4" t="s">
        <v>52</v>
      </c>
      <c r="B199" s="4" t="s">
        <v>6</v>
      </c>
      <c r="C199" s="4" t="s">
        <v>410</v>
      </c>
      <c r="D199" s="4" t="s">
        <v>54</v>
      </c>
      <c r="E199" s="4" t="s">
        <v>54</v>
      </c>
      <c r="F199" s="4" t="s">
        <v>54</v>
      </c>
      <c r="G199" s="4">
        <v>2010</v>
      </c>
      <c r="H199" s="4" t="s">
        <v>54</v>
      </c>
      <c r="I199" s="4" t="s">
        <v>54</v>
      </c>
      <c r="J199" s="4" t="s">
        <v>54</v>
      </c>
      <c r="K199" s="4" t="s">
        <v>54</v>
      </c>
      <c r="L199" s="4">
        <v>3.4756361909538E-2</v>
      </c>
      <c r="M199" s="4">
        <v>2.08958138736855</v>
      </c>
      <c r="N199" s="4">
        <v>0</v>
      </c>
      <c r="O199" s="4">
        <v>0.188311153093805</v>
      </c>
      <c r="P199" s="4">
        <v>0.19657030634831499</v>
      </c>
      <c r="Q199" s="4">
        <v>0.53097169163831404</v>
      </c>
      <c r="R199" s="4">
        <v>1.1347023667134399</v>
      </c>
      <c r="S199" s="4">
        <v>0.18051489565793299</v>
      </c>
      <c r="T199" s="4">
        <v>7.2876391544932204</v>
      </c>
      <c r="U199" s="4">
        <v>0.26272421784771099</v>
      </c>
      <c r="V199" s="4">
        <v>0</v>
      </c>
      <c r="W199" s="4">
        <v>3.1874980573167</v>
      </c>
      <c r="X199" s="4">
        <v>0.89467344248088099</v>
      </c>
      <c r="Y199" s="4">
        <v>1.6751768189046799E-2</v>
      </c>
      <c r="Z199" s="4">
        <v>0.82251855867902901</v>
      </c>
      <c r="AA199" s="4">
        <v>0.243050741779504</v>
      </c>
      <c r="AB199" s="4">
        <v>0.26667609706025103</v>
      </c>
      <c r="AC199" s="4">
        <v>9.3864888105238506E-2</v>
      </c>
      <c r="AD199" s="4">
        <v>0</v>
      </c>
      <c r="AE199" s="4">
        <v>0.86672447651900597</v>
      </c>
      <c r="AF199" s="4">
        <v>9.9609297958563898E-3</v>
      </c>
      <c r="AG199" s="4">
        <v>0</v>
      </c>
      <c r="AH199" s="4">
        <v>1.9157324709087702E-2</v>
      </c>
      <c r="AI199" s="4">
        <v>0</v>
      </c>
      <c r="AJ199" s="4">
        <v>0</v>
      </c>
      <c r="AK199" s="4">
        <v>0</v>
      </c>
      <c r="AL199" s="4">
        <v>0</v>
      </c>
      <c r="AM199" s="4">
        <v>0.14696131501470899</v>
      </c>
      <c r="AN199" s="4">
        <v>0</v>
      </c>
      <c r="AO199" s="4">
        <v>0</v>
      </c>
      <c r="AP199" s="4">
        <v>0.48648749707225403</v>
      </c>
      <c r="AQ199" s="4">
        <v>0</v>
      </c>
      <c r="AR199" s="4">
        <v>0</v>
      </c>
      <c r="AS199" s="4">
        <v>0.222338322236074</v>
      </c>
      <c r="AT199" s="4">
        <v>8.1685049425719899E-2</v>
      </c>
      <c r="AU199" s="4">
        <v>0</v>
      </c>
      <c r="AV199" s="4">
        <v>0.95108560042923695</v>
      </c>
    </row>
    <row r="200" spans="1:48">
      <c r="A200" s="4" t="s">
        <v>52</v>
      </c>
      <c r="B200" s="4" t="s">
        <v>6</v>
      </c>
      <c r="C200" s="4" t="s">
        <v>100</v>
      </c>
      <c r="D200" s="4" t="s">
        <v>54</v>
      </c>
      <c r="E200" s="4" t="s">
        <v>54</v>
      </c>
      <c r="F200" s="4" t="s">
        <v>54</v>
      </c>
      <c r="G200" s="4">
        <v>2010</v>
      </c>
      <c r="H200" s="4" t="s">
        <v>54</v>
      </c>
      <c r="I200" s="4" t="s">
        <v>54</v>
      </c>
      <c r="J200" s="4" t="s">
        <v>54</v>
      </c>
      <c r="K200" s="4" t="s">
        <v>54</v>
      </c>
      <c r="L200" s="4">
        <v>1.14018749222809E-2</v>
      </c>
      <c r="M200" s="4">
        <v>0.25952001668888203</v>
      </c>
      <c r="N200" s="4">
        <v>1.1613468744869401E-2</v>
      </c>
      <c r="O200" s="4">
        <v>3.5894989808485697E-2</v>
      </c>
      <c r="P200" s="4">
        <v>7.4218772502657598E-2</v>
      </c>
      <c r="Q200" s="4">
        <v>5.4393683052716003E-2</v>
      </c>
      <c r="R200" s="4">
        <v>1.7335958573646E-4</v>
      </c>
      <c r="S200" s="4">
        <v>0.13097045672484001</v>
      </c>
      <c r="T200" s="4">
        <v>0.704759826060116</v>
      </c>
      <c r="U200" s="4">
        <v>0.24604466517790999</v>
      </c>
      <c r="V200" s="4">
        <v>0.28738916689211702</v>
      </c>
      <c r="W200" s="4">
        <v>3.9235187840783801E-2</v>
      </c>
      <c r="X200" s="4">
        <v>0.14736938267972399</v>
      </c>
      <c r="Y200" s="4">
        <v>0.32620849983501898</v>
      </c>
      <c r="Z200" s="4">
        <v>0.85793876449045203</v>
      </c>
      <c r="AA200" s="4">
        <v>4.8644357018043302E-2</v>
      </c>
      <c r="AB200" s="4">
        <v>6.9707384410157003E-2</v>
      </c>
      <c r="AC200" s="4">
        <v>2.3075149766280498E-3</v>
      </c>
      <c r="AD200" s="4">
        <v>0</v>
      </c>
      <c r="AE200" s="4">
        <v>0.20982300454267999</v>
      </c>
      <c r="AF200" s="4">
        <v>1.88871507406413E-2</v>
      </c>
      <c r="AG200" s="4">
        <v>0.38358919882745901</v>
      </c>
      <c r="AH200" s="4">
        <v>3.1369765624480899E-3</v>
      </c>
      <c r="AI200" s="4">
        <v>0.45392878350785298</v>
      </c>
      <c r="AJ200" s="4">
        <v>2.0547665435030001E-2</v>
      </c>
      <c r="AK200" s="4">
        <v>1.0365831878652801E-2</v>
      </c>
      <c r="AL200" s="4">
        <v>0</v>
      </c>
      <c r="AM200" s="4">
        <v>7.2383775725826396E-2</v>
      </c>
      <c r="AN200" s="4">
        <v>0.16935046973499701</v>
      </c>
      <c r="AO200" s="4">
        <v>1.2494473957332399</v>
      </c>
      <c r="AP200" s="4">
        <v>0.132722478811438</v>
      </c>
      <c r="AQ200" s="4">
        <v>1.398888236588</v>
      </c>
      <c r="AR200" s="4">
        <v>5.18162318088254E-2</v>
      </c>
      <c r="AS200" s="4">
        <v>8.1614730783478501E-2</v>
      </c>
      <c r="AT200" s="4">
        <v>0.24872070423540699</v>
      </c>
      <c r="AU200" s="4">
        <v>5.0519079620383496E-3</v>
      </c>
      <c r="AV200" s="4">
        <v>0</v>
      </c>
    </row>
    <row r="201" spans="1:48">
      <c r="A201" s="4" t="s">
        <v>52</v>
      </c>
      <c r="B201" s="4" t="s">
        <v>6</v>
      </c>
      <c r="C201" s="4" t="s">
        <v>101</v>
      </c>
      <c r="D201" s="4" t="s">
        <v>54</v>
      </c>
      <c r="E201" s="4" t="s">
        <v>54</v>
      </c>
      <c r="F201" s="4" t="s">
        <v>54</v>
      </c>
      <c r="G201" s="4">
        <v>2010</v>
      </c>
      <c r="H201" s="4" t="s">
        <v>54</v>
      </c>
      <c r="I201" s="4" t="s">
        <v>54</v>
      </c>
      <c r="J201" s="4" t="s">
        <v>54</v>
      </c>
      <c r="K201" s="4" t="s">
        <v>54</v>
      </c>
      <c r="L201" s="4">
        <v>0</v>
      </c>
      <c r="M201" s="4">
        <v>8.5653419772127402E-3</v>
      </c>
      <c r="N201" s="4">
        <v>0</v>
      </c>
      <c r="O201" s="4">
        <v>0</v>
      </c>
      <c r="P201" s="4">
        <v>7.4858589506990904E-3</v>
      </c>
      <c r="Q201" s="4">
        <v>0</v>
      </c>
      <c r="R201" s="4">
        <v>0</v>
      </c>
      <c r="S201" s="4">
        <v>6.8373586229453498E-2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3.43680566223711E-3</v>
      </c>
      <c r="AC201" s="4">
        <v>3.58595270964698E-2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3.90086670206348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3.01755060227701E-2</v>
      </c>
    </row>
    <row r="202" spans="1:48">
      <c r="A202" s="4" t="s">
        <v>52</v>
      </c>
      <c r="B202" s="4" t="s">
        <v>6</v>
      </c>
      <c r="C202" s="4" t="s">
        <v>102</v>
      </c>
      <c r="D202" s="4" t="s">
        <v>54</v>
      </c>
      <c r="E202" s="4" t="s">
        <v>54</v>
      </c>
      <c r="F202" s="4" t="s">
        <v>54</v>
      </c>
      <c r="G202" s="4">
        <v>2010</v>
      </c>
      <c r="H202" s="4" t="s">
        <v>54</v>
      </c>
      <c r="I202" s="4" t="s">
        <v>54</v>
      </c>
      <c r="J202" s="4" t="s">
        <v>54</v>
      </c>
      <c r="K202" s="4" t="s">
        <v>54</v>
      </c>
      <c r="L202" s="4">
        <v>0.246339492724689</v>
      </c>
      <c r="M202" s="4">
        <v>0.73469959201092006</v>
      </c>
      <c r="N202" s="4">
        <v>0.39188704014303199</v>
      </c>
      <c r="O202" s="4">
        <v>0.29397677113181198</v>
      </c>
      <c r="P202" s="4">
        <v>1.00751983672358</v>
      </c>
      <c r="Q202" s="4">
        <v>0.84655164017757301</v>
      </c>
      <c r="R202" s="4">
        <v>1.0430468408477001E-2</v>
      </c>
      <c r="S202" s="4">
        <v>2.24060810275467</v>
      </c>
      <c r="T202" s="4">
        <v>7.6723586853981898</v>
      </c>
      <c r="U202" s="4">
        <v>0.311989269390751</v>
      </c>
      <c r="V202" s="4">
        <v>0.13050902034187101</v>
      </c>
      <c r="W202" s="4">
        <v>1.6135470999522299</v>
      </c>
      <c r="X202" s="4">
        <v>5.1895670183204397</v>
      </c>
      <c r="Y202" s="4">
        <v>0.83809586895941901</v>
      </c>
      <c r="Z202" s="4">
        <v>6.6900186458129598</v>
      </c>
      <c r="AA202" s="4">
        <v>0.32933711255236198</v>
      </c>
      <c r="AB202" s="4">
        <v>0.57334884026103405</v>
      </c>
      <c r="AC202" s="4">
        <v>7.8613685635203295E-2</v>
      </c>
      <c r="AD202" s="4">
        <v>4.7657545722807101E-2</v>
      </c>
      <c r="AE202" s="4">
        <v>4.5880278815259103</v>
      </c>
      <c r="AF202" s="4">
        <v>0.25405853271443002</v>
      </c>
      <c r="AG202" s="4">
        <v>0.168292776177942</v>
      </c>
      <c r="AH202" s="4">
        <v>1.7760113461244599E-2</v>
      </c>
      <c r="AI202" s="4">
        <v>6.5962062456073098E-2</v>
      </c>
      <c r="AJ202" s="4">
        <v>0.17655686543970101</v>
      </c>
      <c r="AK202" s="4">
        <v>0.24298655472543701</v>
      </c>
      <c r="AL202" s="4">
        <v>1.1442590196143399E-2</v>
      </c>
      <c r="AM202" s="4">
        <v>0.245018516718774</v>
      </c>
      <c r="AN202" s="4">
        <v>2.0075041998098699</v>
      </c>
      <c r="AO202" s="4">
        <v>0.79667167961561602</v>
      </c>
      <c r="AP202" s="4">
        <v>0.26422090314108498</v>
      </c>
      <c r="AQ202" s="4">
        <v>0.45577381025242802</v>
      </c>
      <c r="AR202" s="4">
        <v>1.0260831697375099</v>
      </c>
      <c r="AS202" s="4">
        <v>2.38235173390252</v>
      </c>
      <c r="AT202" s="4">
        <v>0.27704227879650201</v>
      </c>
      <c r="AU202" s="4">
        <v>0.17091274165546599</v>
      </c>
      <c r="AV202" s="4">
        <v>1.4025034069512201</v>
      </c>
    </row>
    <row r="203" spans="1:48">
      <c r="A203" s="4" t="s">
        <v>52</v>
      </c>
      <c r="B203" s="4" t="s">
        <v>6</v>
      </c>
      <c r="C203" s="4" t="s">
        <v>103</v>
      </c>
      <c r="D203" s="4" t="s">
        <v>54</v>
      </c>
      <c r="E203" s="4" t="s">
        <v>54</v>
      </c>
      <c r="F203" s="4" t="s">
        <v>54</v>
      </c>
      <c r="G203" s="4">
        <v>2010</v>
      </c>
      <c r="H203" s="4" t="s">
        <v>54</v>
      </c>
      <c r="I203" s="4" t="s">
        <v>54</v>
      </c>
      <c r="J203" s="4" t="s">
        <v>54</v>
      </c>
      <c r="K203" s="4" t="s">
        <v>54</v>
      </c>
      <c r="L203" s="4">
        <v>0</v>
      </c>
      <c r="M203" s="4">
        <v>0.506831959755071</v>
      </c>
      <c r="N203" s="4">
        <v>3.78155809402815E-2</v>
      </c>
      <c r="O203" s="4">
        <v>0.84813896171370895</v>
      </c>
      <c r="P203" s="4">
        <v>1.6699223813098001E-2</v>
      </c>
      <c r="Q203" s="4">
        <v>0.67598424579993299</v>
      </c>
      <c r="R203" s="4">
        <v>0</v>
      </c>
      <c r="S203" s="4">
        <v>1.2659530480821799</v>
      </c>
      <c r="T203" s="4">
        <v>14.0350627430717</v>
      </c>
      <c r="U203" s="4">
        <v>0.29158208781677802</v>
      </c>
      <c r="V203" s="4">
        <v>4.2867107283400603E-2</v>
      </c>
      <c r="W203" s="4">
        <v>6.7503595746904094E-2</v>
      </c>
      <c r="X203" s="4">
        <v>4.5413536678997097</v>
      </c>
      <c r="Y203" s="4">
        <v>1.45737542735614E-2</v>
      </c>
      <c r="Z203" s="4">
        <v>5.9402072678293099</v>
      </c>
      <c r="AA203" s="4">
        <v>0.32273185087605399</v>
      </c>
      <c r="AB203" s="4">
        <v>1.36112446857904</v>
      </c>
      <c r="AC203" s="4">
        <v>7.1077043977668106E-2</v>
      </c>
      <c r="AD203" s="4">
        <v>0</v>
      </c>
      <c r="AE203" s="4">
        <v>22.1618205917868</v>
      </c>
      <c r="AF203" s="4">
        <v>0</v>
      </c>
      <c r="AG203" s="4">
        <v>0.111647356071174</v>
      </c>
      <c r="AH203" s="4">
        <v>5.9699077042281397E-2</v>
      </c>
      <c r="AI203" s="4">
        <v>9.4439831942960198E-2</v>
      </c>
      <c r="AJ203" s="4">
        <v>0</v>
      </c>
      <c r="AK203" s="4">
        <v>0</v>
      </c>
      <c r="AL203" s="4">
        <v>0</v>
      </c>
      <c r="AM203" s="4">
        <v>2.8916278822522301</v>
      </c>
      <c r="AN203" s="4">
        <v>1.37463803580572E-3</v>
      </c>
      <c r="AO203" s="4">
        <v>2.2915821708069202</v>
      </c>
      <c r="AP203" s="4">
        <v>0.16052600204071199</v>
      </c>
      <c r="AQ203" s="4">
        <v>1.1355073756165901</v>
      </c>
      <c r="AR203" s="4">
        <v>0.15335478647482301</v>
      </c>
      <c r="AS203" s="4">
        <v>6.3354913298406798E-2</v>
      </c>
      <c r="AT203" s="4">
        <v>6.7080763117737793E-2</v>
      </c>
      <c r="AU203" s="4">
        <v>0.59314268783209301</v>
      </c>
      <c r="AV203" s="4">
        <v>5.7333085658630303</v>
      </c>
    </row>
    <row r="204" spans="1:48">
      <c r="A204" s="4" t="s">
        <v>52</v>
      </c>
      <c r="B204" s="4" t="s">
        <v>6</v>
      </c>
      <c r="C204" s="4" t="s">
        <v>104</v>
      </c>
      <c r="D204" s="4" t="s">
        <v>54</v>
      </c>
      <c r="E204" s="4" t="s">
        <v>54</v>
      </c>
      <c r="F204" s="4" t="s">
        <v>54</v>
      </c>
      <c r="G204" s="4">
        <v>2010</v>
      </c>
      <c r="H204" s="4" t="s">
        <v>54</v>
      </c>
      <c r="I204" s="4" t="s">
        <v>54</v>
      </c>
      <c r="J204" s="4" t="s">
        <v>54</v>
      </c>
      <c r="K204" s="4" t="s">
        <v>54</v>
      </c>
      <c r="L204" s="4">
        <v>0</v>
      </c>
      <c r="M204" s="4">
        <v>0.47882230696751898</v>
      </c>
      <c r="N204" s="4">
        <v>0.101058712901768</v>
      </c>
      <c r="O204" s="4">
        <v>3.2220280169338099E-3</v>
      </c>
      <c r="P204" s="4">
        <v>0.40634777945205097</v>
      </c>
      <c r="Q204" s="4">
        <v>0.118863191326081</v>
      </c>
      <c r="R204" s="4">
        <v>0</v>
      </c>
      <c r="S204" s="4">
        <v>0.63060901759270205</v>
      </c>
      <c r="T204" s="4">
        <v>3.4635311249866101</v>
      </c>
      <c r="U204" s="4">
        <v>1.08474418213622</v>
      </c>
      <c r="V204" s="4">
        <v>0.50666227587579404</v>
      </c>
      <c r="W204" s="4">
        <v>3.5148189107368798E-2</v>
      </c>
      <c r="X204" s="4">
        <v>0</v>
      </c>
      <c r="Y204" s="4">
        <v>0.83649989586894202</v>
      </c>
      <c r="Z204" s="4">
        <v>1.1136745693508601</v>
      </c>
      <c r="AA204" s="4">
        <v>0.105375529733249</v>
      </c>
      <c r="AB204" s="4">
        <v>0.394560232658134</v>
      </c>
      <c r="AC204" s="4">
        <v>0</v>
      </c>
      <c r="AD204" s="4">
        <v>8.39859381254459E-2</v>
      </c>
      <c r="AE204" s="4">
        <v>0.13533936239259101</v>
      </c>
      <c r="AF204" s="4">
        <v>4.8132873948338404E-3</v>
      </c>
      <c r="AG204" s="4">
        <v>0.72861130311413902</v>
      </c>
      <c r="AH204" s="4">
        <v>0</v>
      </c>
      <c r="AI204" s="4">
        <v>0.48575183314530801</v>
      </c>
      <c r="AJ204" s="4">
        <v>0</v>
      </c>
      <c r="AK204" s="4">
        <v>3.1697435000237001E-2</v>
      </c>
      <c r="AL204" s="4">
        <v>0</v>
      </c>
      <c r="AM204" s="4">
        <v>0.15045703549334</v>
      </c>
      <c r="AN204" s="4">
        <v>4.7455386031228002E-2</v>
      </c>
      <c r="AO204" s="4">
        <v>4.7805717680052302</v>
      </c>
      <c r="AP204" s="4">
        <v>6.8197321128407101E-3</v>
      </c>
      <c r="AQ204" s="4">
        <v>0.96248836640702295</v>
      </c>
      <c r="AR204" s="4">
        <v>0.32522933702833801</v>
      </c>
      <c r="AS204" s="4">
        <v>2.2216357694792501</v>
      </c>
      <c r="AT204" s="4">
        <v>9.1456410436612207E-2</v>
      </c>
      <c r="AU204" s="4">
        <v>0.37755403721113101</v>
      </c>
      <c r="AV204" s="4">
        <v>0</v>
      </c>
    </row>
    <row r="205" spans="1:48">
      <c r="A205" s="4" t="s">
        <v>52</v>
      </c>
      <c r="B205" s="4" t="s">
        <v>6</v>
      </c>
      <c r="C205" s="4" t="s">
        <v>105</v>
      </c>
      <c r="D205" s="4" t="s">
        <v>54</v>
      </c>
      <c r="E205" s="4" t="s">
        <v>54</v>
      </c>
      <c r="F205" s="4" t="s">
        <v>54</v>
      </c>
      <c r="G205" s="4">
        <v>2010</v>
      </c>
      <c r="H205" s="4" t="s">
        <v>54</v>
      </c>
      <c r="I205" s="4" t="s">
        <v>54</v>
      </c>
      <c r="J205" s="4" t="s">
        <v>54</v>
      </c>
      <c r="K205" s="4" t="s">
        <v>54</v>
      </c>
      <c r="L205" s="4">
        <v>0.12165600686749201</v>
      </c>
      <c r="M205" s="4">
        <v>4.0365404720197999E-2</v>
      </c>
      <c r="N205" s="4">
        <v>0</v>
      </c>
      <c r="O205" s="4">
        <v>2.2793851095002801E-2</v>
      </c>
      <c r="P205" s="4">
        <v>7.6778040519990696E-4</v>
      </c>
      <c r="Q205" s="4">
        <v>0</v>
      </c>
      <c r="R205" s="4">
        <v>2.1958880859951598E-3</v>
      </c>
      <c r="S205" s="4">
        <v>1.48679404958784E-2</v>
      </c>
      <c r="T205" s="4">
        <v>0.88898663517686904</v>
      </c>
      <c r="U205" s="4">
        <v>1.49266502779066E-2</v>
      </c>
      <c r="V205" s="4">
        <v>6.73305350001056E-3</v>
      </c>
      <c r="W205" s="4">
        <v>7.7176159415986198E-2</v>
      </c>
      <c r="X205" s="4">
        <v>2.5777909943109099</v>
      </c>
      <c r="Y205" s="4">
        <v>1.73037082441133E-2</v>
      </c>
      <c r="Z205" s="4">
        <v>1.4332739910465999</v>
      </c>
      <c r="AA205" s="4">
        <v>0.103153198701968</v>
      </c>
      <c r="AB205" s="4">
        <v>0.18947259042246301</v>
      </c>
      <c r="AC205" s="4">
        <v>1.25145469498578E-2</v>
      </c>
      <c r="AD205" s="4">
        <v>2.0756193496480101E-3</v>
      </c>
      <c r="AE205" s="4">
        <v>3.7674155149354198</v>
      </c>
      <c r="AF205" s="4">
        <v>2.64959851669841E-2</v>
      </c>
      <c r="AG205" s="4">
        <v>5.4344542307460601E-2</v>
      </c>
      <c r="AH205" s="4">
        <v>1.59261887016595E-3</v>
      </c>
      <c r="AI205" s="4">
        <v>3.0707956253932599E-2</v>
      </c>
      <c r="AJ205" s="4">
        <v>0</v>
      </c>
      <c r="AK205" s="4">
        <v>1.6262283494490899E-2</v>
      </c>
      <c r="AL205" s="4">
        <v>2.1228334753026198E-2</v>
      </c>
      <c r="AM205" s="4">
        <v>1.19591987505151E-2</v>
      </c>
      <c r="AN205" s="4">
        <v>2.4559750360893501E-2</v>
      </c>
      <c r="AO205" s="4">
        <v>0.383826277891545</v>
      </c>
      <c r="AP205" s="4">
        <v>0.28325203591751602</v>
      </c>
      <c r="AQ205" s="4">
        <v>0.103003534665615</v>
      </c>
      <c r="AR205" s="4">
        <v>4.5486881450288598E-2</v>
      </c>
      <c r="AS205" s="4">
        <v>0</v>
      </c>
      <c r="AT205" s="4">
        <v>3.72317328499778E-2</v>
      </c>
      <c r="AU205" s="4">
        <v>1.40601293883236E-2</v>
      </c>
      <c r="AV205" s="4">
        <v>0.110668574392351</v>
      </c>
    </row>
    <row r="206" spans="1:48">
      <c r="A206" s="4" t="s">
        <v>52</v>
      </c>
      <c r="B206" s="4" t="s">
        <v>6</v>
      </c>
      <c r="C206" s="4" t="s">
        <v>106</v>
      </c>
      <c r="D206" s="4" t="s">
        <v>54</v>
      </c>
      <c r="E206" s="4" t="s">
        <v>54</v>
      </c>
      <c r="F206" s="4" t="s">
        <v>54</v>
      </c>
      <c r="G206" s="4">
        <v>2010</v>
      </c>
      <c r="H206" s="4" t="s">
        <v>54</v>
      </c>
      <c r="I206" s="4" t="s">
        <v>54</v>
      </c>
      <c r="J206" s="4" t="s">
        <v>54</v>
      </c>
      <c r="K206" s="4" t="s">
        <v>54</v>
      </c>
      <c r="L206" s="4">
        <v>5.9649640751602805E-4</v>
      </c>
      <c r="M206" s="4">
        <v>0.40385095161524898</v>
      </c>
      <c r="N206" s="4">
        <v>0</v>
      </c>
      <c r="O206" s="4">
        <v>0.57714243999192905</v>
      </c>
      <c r="P206" s="4">
        <v>0</v>
      </c>
      <c r="Q206" s="4">
        <v>1.4274481835327499</v>
      </c>
      <c r="R206" s="4">
        <v>5.0274279863573501E-3</v>
      </c>
      <c r="S206" s="4">
        <v>0</v>
      </c>
      <c r="T206" s="4">
        <v>7.3435691998379102</v>
      </c>
      <c r="U206" s="4">
        <v>0.13719151106171401</v>
      </c>
      <c r="V206" s="4">
        <v>2.0199160500031701E-3</v>
      </c>
      <c r="W206" s="4">
        <v>0.30162050652602601</v>
      </c>
      <c r="X206" s="4">
        <v>1.27107038692378</v>
      </c>
      <c r="Y206" s="4">
        <v>0.17971496984602101</v>
      </c>
      <c r="Z206" s="4">
        <v>2.1554205129855801</v>
      </c>
      <c r="AA206" s="4">
        <v>6.8645336299573798E-2</v>
      </c>
      <c r="AB206" s="4">
        <v>0</v>
      </c>
      <c r="AC206" s="4">
        <v>9.08956201882236E-2</v>
      </c>
      <c r="AD206" s="4">
        <v>6.05166075044567E-4</v>
      </c>
      <c r="AE206" s="4">
        <v>2.0670972927930902</v>
      </c>
      <c r="AF206" s="4">
        <v>1.29956295749748E-2</v>
      </c>
      <c r="AG206" s="4">
        <v>4.6017555986156101E-3</v>
      </c>
      <c r="AH206" s="4">
        <v>4.9709013220331298E-2</v>
      </c>
      <c r="AI206" s="4">
        <v>2.15298799433997E-2</v>
      </c>
      <c r="AJ206" s="4">
        <v>0</v>
      </c>
      <c r="AK206" s="4">
        <v>2.04820670346825E-2</v>
      </c>
      <c r="AL206" s="4">
        <v>0</v>
      </c>
      <c r="AM206" s="4">
        <v>1.93571397565615E-2</v>
      </c>
      <c r="AN206" s="4">
        <v>5.3081178513809398E-2</v>
      </c>
      <c r="AO206" s="4">
        <v>6.5312374705738696E-2</v>
      </c>
      <c r="AP206" s="4">
        <v>8.0000703631400605E-2</v>
      </c>
      <c r="AQ206" s="4">
        <v>4.6153363027367202E-2</v>
      </c>
      <c r="AR206" s="4">
        <v>5.8464158261008398E-4</v>
      </c>
      <c r="AS206" s="4">
        <v>2.8239879673268801E-2</v>
      </c>
      <c r="AT206" s="4">
        <v>0.169102075525455</v>
      </c>
      <c r="AU206" s="4">
        <v>0</v>
      </c>
      <c r="AV206" s="4">
        <v>0.41640695172891101</v>
      </c>
    </row>
    <row r="207" spans="1:48">
      <c r="A207" s="4" t="s">
        <v>52</v>
      </c>
      <c r="B207" s="4" t="s">
        <v>6</v>
      </c>
      <c r="C207" s="4" t="s">
        <v>411</v>
      </c>
      <c r="D207" s="4" t="s">
        <v>54</v>
      </c>
      <c r="E207" s="4" t="s">
        <v>54</v>
      </c>
      <c r="F207" s="4" t="s">
        <v>54</v>
      </c>
      <c r="G207" s="4">
        <v>2010</v>
      </c>
      <c r="H207" s="4" t="s">
        <v>54</v>
      </c>
      <c r="I207" s="4" t="s">
        <v>54</v>
      </c>
      <c r="J207" s="4" t="s">
        <v>54</v>
      </c>
      <c r="K207" s="4" t="s">
        <v>54</v>
      </c>
      <c r="L207" s="4">
        <v>1.3345577562298899E-2</v>
      </c>
      <c r="M207" s="4">
        <v>0.50368148914276301</v>
      </c>
      <c r="N207" s="4">
        <v>0</v>
      </c>
      <c r="O207" s="4">
        <v>2.9903615396831999E-2</v>
      </c>
      <c r="P207" s="4">
        <v>4.1268196779495003E-2</v>
      </c>
      <c r="Q207" s="4">
        <v>0.17332947917087799</v>
      </c>
      <c r="R207" s="4">
        <v>0.149262603319092</v>
      </c>
      <c r="S207" s="4">
        <v>6.4680276169967799E-2</v>
      </c>
      <c r="T207" s="4">
        <v>2.90668965495321</v>
      </c>
      <c r="U207" s="4">
        <v>4.6829580424118798E-2</v>
      </c>
      <c r="V207" s="4">
        <v>0</v>
      </c>
      <c r="W207" s="4">
        <v>1.2239198873666699</v>
      </c>
      <c r="X207" s="4">
        <v>1.1391418640625799</v>
      </c>
      <c r="Y207" s="4">
        <v>3.9059341424818798E-3</v>
      </c>
      <c r="Z207" s="4">
        <v>0.20012475525196799</v>
      </c>
      <c r="AA207" s="4">
        <v>3.2162068536041297E-2</v>
      </c>
      <c r="AB207" s="4">
        <v>3.8029001784319297E-2</v>
      </c>
      <c r="AC207" s="4">
        <v>4.97790529232261E-3</v>
      </c>
      <c r="AD207" s="4">
        <v>0</v>
      </c>
      <c r="AE207" s="4">
        <v>1.1661271797819901</v>
      </c>
      <c r="AF207" s="4">
        <v>2.01797922185881E-3</v>
      </c>
      <c r="AG207" s="4">
        <v>0</v>
      </c>
      <c r="AH207" s="4">
        <v>4.1504612980082503E-3</v>
      </c>
      <c r="AI207" s="4">
        <v>0</v>
      </c>
      <c r="AJ207" s="4">
        <v>0</v>
      </c>
      <c r="AK207" s="4">
        <v>0</v>
      </c>
      <c r="AL207" s="4">
        <v>0</v>
      </c>
      <c r="AM207" s="4">
        <v>6.6597586572949105E-2</v>
      </c>
      <c r="AN207" s="4">
        <v>0</v>
      </c>
      <c r="AO207" s="4">
        <v>0</v>
      </c>
      <c r="AP207" s="4">
        <v>0.10182967522335699</v>
      </c>
      <c r="AQ207" s="4">
        <v>0</v>
      </c>
      <c r="AR207" s="4">
        <v>0</v>
      </c>
      <c r="AS207" s="4">
        <v>7.6292030949773396E-2</v>
      </c>
      <c r="AT207" s="4">
        <v>3.2203857815536398E-2</v>
      </c>
      <c r="AU207" s="4">
        <v>0</v>
      </c>
      <c r="AV207" s="4">
        <v>0.16339115838979401</v>
      </c>
    </row>
    <row r="208" spans="1:48">
      <c r="A208" s="4" t="s">
        <v>52</v>
      </c>
      <c r="B208" s="4" t="s">
        <v>6</v>
      </c>
      <c r="C208" s="4" t="s">
        <v>107</v>
      </c>
      <c r="D208" s="4" t="s">
        <v>54</v>
      </c>
      <c r="E208" s="4" t="s">
        <v>54</v>
      </c>
      <c r="F208" s="4" t="s">
        <v>54</v>
      </c>
      <c r="G208" s="4">
        <v>2010</v>
      </c>
      <c r="H208" s="4" t="s">
        <v>54</v>
      </c>
      <c r="I208" s="4" t="s">
        <v>54</v>
      </c>
      <c r="J208" s="4" t="s">
        <v>54</v>
      </c>
      <c r="K208" s="4" t="s">
        <v>54</v>
      </c>
      <c r="L208" s="4">
        <v>2.0987215386124299E-2</v>
      </c>
      <c r="M208" s="4">
        <v>0.62366865670687999</v>
      </c>
      <c r="N208" s="4">
        <v>2.5644167003030401E-2</v>
      </c>
      <c r="O208" s="4">
        <v>0.47142534879410602</v>
      </c>
      <c r="P208" s="4">
        <v>0.24016426036826499</v>
      </c>
      <c r="Q208" s="4">
        <v>0.23366395281680399</v>
      </c>
      <c r="R208" s="4">
        <v>1.68241139701007E-3</v>
      </c>
      <c r="S208" s="4">
        <v>0.27082589561405901</v>
      </c>
      <c r="T208" s="4">
        <v>2.3091093694384401</v>
      </c>
      <c r="U208" s="4">
        <v>0.91863139227409796</v>
      </c>
      <c r="V208" s="4">
        <v>0.22874887564733501</v>
      </c>
      <c r="W208" s="4">
        <v>7.2219467722844502E-2</v>
      </c>
      <c r="X208" s="4">
        <v>0.32073947841865802</v>
      </c>
      <c r="Y208" s="4">
        <v>1.32179166018269</v>
      </c>
      <c r="Z208" s="4">
        <v>3.9190560717974798</v>
      </c>
      <c r="AA208" s="4">
        <v>0.16444811399454901</v>
      </c>
      <c r="AB208" s="4">
        <v>0.225667547753514</v>
      </c>
      <c r="AC208" s="4">
        <v>8.1810049496439205E-2</v>
      </c>
      <c r="AD208" s="4">
        <v>0</v>
      </c>
      <c r="AE208" s="4">
        <v>0.346680909908537</v>
      </c>
      <c r="AF208" s="4">
        <v>4.1705476498431197E-2</v>
      </c>
      <c r="AG208" s="4">
        <v>0.52258789571355002</v>
      </c>
      <c r="AH208" s="4">
        <v>2.34195907858708E-2</v>
      </c>
      <c r="AI208" s="4">
        <v>0.43498642149810901</v>
      </c>
      <c r="AJ208" s="4">
        <v>3.78216988965819E-2</v>
      </c>
      <c r="AK208" s="4">
        <v>3.0580132512848E-2</v>
      </c>
      <c r="AL208" s="4">
        <v>0</v>
      </c>
      <c r="AM208" s="4">
        <v>1.0543887996891901</v>
      </c>
      <c r="AN208" s="4">
        <v>0.40158684344872397</v>
      </c>
      <c r="AO208" s="4">
        <v>1.73619585295572</v>
      </c>
      <c r="AP208" s="4">
        <v>0.63983573019209505</v>
      </c>
      <c r="AQ208" s="4">
        <v>3.09033835009798</v>
      </c>
      <c r="AR208" s="4">
        <v>0.11441750360419101</v>
      </c>
      <c r="AS208" s="4">
        <v>0.142633794193464</v>
      </c>
      <c r="AT208" s="4">
        <v>0.26227453684164798</v>
      </c>
      <c r="AU208" s="4">
        <v>8.3835583648990096E-3</v>
      </c>
      <c r="AV208" s="4">
        <v>0</v>
      </c>
    </row>
    <row r="209" spans="1:48">
      <c r="A209" s="4" t="s">
        <v>52</v>
      </c>
      <c r="B209" s="4" t="s">
        <v>6</v>
      </c>
      <c r="C209" s="4" t="s">
        <v>108</v>
      </c>
      <c r="D209" s="4" t="s">
        <v>54</v>
      </c>
      <c r="E209" s="4" t="s">
        <v>54</v>
      </c>
      <c r="F209" s="4" t="s">
        <v>54</v>
      </c>
      <c r="G209" s="4">
        <v>2010</v>
      </c>
      <c r="H209" s="4" t="s">
        <v>54</v>
      </c>
      <c r="I209" s="4" t="s">
        <v>54</v>
      </c>
      <c r="J209" s="4" t="s">
        <v>54</v>
      </c>
      <c r="K209" s="4" t="s">
        <v>54</v>
      </c>
      <c r="L209" s="4">
        <v>0</v>
      </c>
      <c r="M209" s="4">
        <v>2.0583904830614001E-2</v>
      </c>
      <c r="N209" s="4">
        <v>0</v>
      </c>
      <c r="O209" s="4">
        <v>0</v>
      </c>
      <c r="P209" s="4">
        <v>2.4223464192316399E-2</v>
      </c>
      <c r="Q209" s="4">
        <v>0</v>
      </c>
      <c r="R209" s="4">
        <v>0</v>
      </c>
      <c r="S209" s="4">
        <v>0.14138560855629101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1.1126159910676999E-2</v>
      </c>
      <c r="AC209" s="4">
        <v>1.2713545595132101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5.4205311997798198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0.76226326271757205</v>
      </c>
    </row>
    <row r="210" spans="1:48">
      <c r="A210" s="4" t="s">
        <v>52</v>
      </c>
      <c r="B210" s="4" t="s">
        <v>6</v>
      </c>
      <c r="C210" s="4" t="s">
        <v>109</v>
      </c>
      <c r="D210" s="4" t="s">
        <v>54</v>
      </c>
      <c r="E210" s="4" t="s">
        <v>54</v>
      </c>
      <c r="F210" s="4" t="s">
        <v>54</v>
      </c>
      <c r="G210" s="4">
        <v>2010</v>
      </c>
      <c r="H210" s="4" t="s">
        <v>54</v>
      </c>
      <c r="I210" s="4" t="s">
        <v>54</v>
      </c>
      <c r="J210" s="4" t="s">
        <v>54</v>
      </c>
      <c r="K210" s="4" t="s">
        <v>54</v>
      </c>
      <c r="L210" s="4">
        <v>0.15114414740739299</v>
      </c>
      <c r="M210" s="4">
        <v>0.58853406053048696</v>
      </c>
      <c r="N210" s="4">
        <v>0.28844717355128202</v>
      </c>
      <c r="O210" s="4">
        <v>1.28697721332516</v>
      </c>
      <c r="P210" s="4">
        <v>1.0867432781663999</v>
      </c>
      <c r="Q210" s="4">
        <v>1.2122032768384301</v>
      </c>
      <c r="R210" s="4">
        <v>3.3741695240035299E-2</v>
      </c>
      <c r="S210" s="4">
        <v>1.54440604729541</v>
      </c>
      <c r="T210" s="4">
        <v>8.3793630449427905</v>
      </c>
      <c r="U210" s="4">
        <v>0.38828063556098202</v>
      </c>
      <c r="V210" s="4">
        <v>3.4626440502128097E-2</v>
      </c>
      <c r="W210" s="4">
        <v>0.99000853670066002</v>
      </c>
      <c r="X210" s="4">
        <v>3.7649136892344601</v>
      </c>
      <c r="Y210" s="4">
        <v>1.1319837165334301</v>
      </c>
      <c r="Z210" s="4">
        <v>10.1866470659995</v>
      </c>
      <c r="AA210" s="4">
        <v>0.37112127248769899</v>
      </c>
      <c r="AB210" s="4">
        <v>0.61871124025025703</v>
      </c>
      <c r="AC210" s="4">
        <v>0.92904987660674099</v>
      </c>
      <c r="AD210" s="4">
        <v>7.2219011497785396E-2</v>
      </c>
      <c r="AE210" s="4">
        <v>2.52686255592723</v>
      </c>
      <c r="AF210" s="4">
        <v>0.186998951665552</v>
      </c>
      <c r="AG210" s="4">
        <v>7.6425307799296599E-2</v>
      </c>
      <c r="AH210" s="4">
        <v>4.4196971329233198E-2</v>
      </c>
      <c r="AI210" s="4">
        <v>2.1069826035024299E-2</v>
      </c>
      <c r="AJ210" s="4">
        <v>0.108328293610759</v>
      </c>
      <c r="AK210" s="4">
        <v>0.238944033607395</v>
      </c>
      <c r="AL210" s="4">
        <v>7.9841377270869401E-2</v>
      </c>
      <c r="AM210" s="4">
        <v>1.1896992899038901</v>
      </c>
      <c r="AN210" s="4">
        <v>1.5868222392557501</v>
      </c>
      <c r="AO210" s="4">
        <v>0.36901061782441802</v>
      </c>
      <c r="AP210" s="4">
        <v>0.424590157365066</v>
      </c>
      <c r="AQ210" s="4">
        <v>0.33562254366338701</v>
      </c>
      <c r="AR210" s="4">
        <v>0.75524515950132598</v>
      </c>
      <c r="AS210" s="4">
        <v>1.3878371532845999</v>
      </c>
      <c r="AT210" s="4">
        <v>9.7379824195811607E-2</v>
      </c>
      <c r="AU210" s="4">
        <v>9.4542296741511697E-2</v>
      </c>
      <c r="AV210" s="4">
        <v>11.8095431677647</v>
      </c>
    </row>
    <row r="211" spans="1:48">
      <c r="A211" s="4" t="s">
        <v>52</v>
      </c>
      <c r="B211" s="4" t="s">
        <v>6</v>
      </c>
      <c r="C211" s="4" t="s">
        <v>110</v>
      </c>
      <c r="D211" s="4" t="s">
        <v>54</v>
      </c>
      <c r="E211" s="4" t="s">
        <v>54</v>
      </c>
      <c r="F211" s="4" t="s">
        <v>54</v>
      </c>
      <c r="G211" s="4">
        <v>2010</v>
      </c>
      <c r="H211" s="4" t="s">
        <v>54</v>
      </c>
      <c r="I211" s="4" t="s">
        <v>54</v>
      </c>
      <c r="J211" s="4" t="s">
        <v>54</v>
      </c>
      <c r="K211" s="4" t="s">
        <v>54</v>
      </c>
      <c r="L211" s="4">
        <v>0</v>
      </c>
      <c r="M211" s="4">
        <v>0.97439946729196303</v>
      </c>
      <c r="N211" s="4">
        <v>6.6801683063218195E-2</v>
      </c>
      <c r="O211" s="4">
        <v>8.9111980916564306</v>
      </c>
      <c r="P211" s="4">
        <v>4.3229566866287698E-2</v>
      </c>
      <c r="Q211" s="4">
        <v>2.3231102150213601</v>
      </c>
      <c r="R211" s="4">
        <v>0</v>
      </c>
      <c r="S211" s="4">
        <v>2.0942302661279801</v>
      </c>
      <c r="T211" s="4">
        <v>36.788129722841198</v>
      </c>
      <c r="U211" s="4">
        <v>0.87091978718459895</v>
      </c>
      <c r="V211" s="4">
        <v>2.7296234438822901E-2</v>
      </c>
      <c r="W211" s="4">
        <v>9.9402072935193E-2</v>
      </c>
      <c r="X211" s="4">
        <v>7.9071588970276698</v>
      </c>
      <c r="Y211" s="4">
        <v>4.72420966739686E-2</v>
      </c>
      <c r="Z211" s="4">
        <v>21.7078479950009</v>
      </c>
      <c r="AA211" s="4">
        <v>0.87282714717107002</v>
      </c>
      <c r="AB211" s="4">
        <v>3.5251544565689401</v>
      </c>
      <c r="AC211" s="4">
        <v>2.0159579616235499</v>
      </c>
      <c r="AD211" s="4">
        <v>0</v>
      </c>
      <c r="AE211" s="4">
        <v>29.293566336011899</v>
      </c>
      <c r="AF211" s="4">
        <v>0</v>
      </c>
      <c r="AG211" s="4">
        <v>0.121683419761693</v>
      </c>
      <c r="AH211" s="4">
        <v>0.356554262179966</v>
      </c>
      <c r="AI211" s="4">
        <v>7.2399100539594599E-2</v>
      </c>
      <c r="AJ211" s="4">
        <v>0</v>
      </c>
      <c r="AK211" s="4">
        <v>0</v>
      </c>
      <c r="AL211" s="4">
        <v>0</v>
      </c>
      <c r="AM211" s="4">
        <v>33.697054582665601</v>
      </c>
      <c r="AN211" s="4">
        <v>2.6077827858292202E-3</v>
      </c>
      <c r="AO211" s="4">
        <v>2.54745288212946</v>
      </c>
      <c r="AP211" s="4">
        <v>0.61909797134792399</v>
      </c>
      <c r="AQ211" s="4">
        <v>2.0067947662472498</v>
      </c>
      <c r="AR211" s="4">
        <v>0.27090309305300803</v>
      </c>
      <c r="AS211" s="4">
        <v>8.8577653350579003E-2</v>
      </c>
      <c r="AT211" s="4">
        <v>5.6589019822128397E-2</v>
      </c>
      <c r="AU211" s="4">
        <v>0.78744844593677898</v>
      </c>
      <c r="AV211" s="4">
        <v>115.86325651761599</v>
      </c>
    </row>
    <row r="212" spans="1:48">
      <c r="A212" s="4" t="s">
        <v>52</v>
      </c>
      <c r="B212" s="4" t="s">
        <v>6</v>
      </c>
      <c r="C212" s="4" t="s">
        <v>111</v>
      </c>
      <c r="D212" s="4" t="s">
        <v>54</v>
      </c>
      <c r="E212" s="4" t="s">
        <v>54</v>
      </c>
      <c r="F212" s="4" t="s">
        <v>54</v>
      </c>
      <c r="G212" s="4">
        <v>2010</v>
      </c>
      <c r="H212" s="4" t="s">
        <v>54</v>
      </c>
      <c r="I212" s="4" t="s">
        <v>54</v>
      </c>
      <c r="J212" s="4" t="s">
        <v>54</v>
      </c>
      <c r="K212" s="4" t="s">
        <v>54</v>
      </c>
      <c r="L212" s="4">
        <v>0</v>
      </c>
      <c r="M212" s="4">
        <v>1.1506875993527701</v>
      </c>
      <c r="N212" s="4">
        <v>0.22315180483084701</v>
      </c>
      <c r="O212" s="4">
        <v>4.23163703294413E-2</v>
      </c>
      <c r="P212" s="4">
        <v>1.31489932551625</v>
      </c>
      <c r="Q212" s="4">
        <v>0.51061155580795403</v>
      </c>
      <c r="R212" s="4">
        <v>0</v>
      </c>
      <c r="S212" s="4">
        <v>1.30399829276502</v>
      </c>
      <c r="T212" s="4">
        <v>11.348081823503399</v>
      </c>
      <c r="U212" s="4">
        <v>4.0499966035698902</v>
      </c>
      <c r="V212" s="4">
        <v>0.403280427000279</v>
      </c>
      <c r="W212" s="4">
        <v>6.4696606501714896E-2</v>
      </c>
      <c r="X212" s="4">
        <v>0</v>
      </c>
      <c r="Y212" s="4">
        <v>3.3894842919864301</v>
      </c>
      <c r="Z212" s="4">
        <v>5.0872547828202404</v>
      </c>
      <c r="AA212" s="4">
        <v>0.35623468348819298</v>
      </c>
      <c r="AB212" s="4">
        <v>1.27733153235403</v>
      </c>
      <c r="AC212" s="4">
        <v>0</v>
      </c>
      <c r="AD212" s="4">
        <v>0.381810351696177</v>
      </c>
      <c r="AE212" s="4">
        <v>0.223615010198564</v>
      </c>
      <c r="AF212" s="4">
        <v>1.0628413310298099E-2</v>
      </c>
      <c r="AG212" s="4">
        <v>0.99263339231508296</v>
      </c>
      <c r="AH212" s="4">
        <v>0</v>
      </c>
      <c r="AI212" s="4">
        <v>0.46548150131213001</v>
      </c>
      <c r="AJ212" s="4">
        <v>0</v>
      </c>
      <c r="AK212" s="4">
        <v>9.3510272399923697E-2</v>
      </c>
      <c r="AL212" s="4">
        <v>0</v>
      </c>
      <c r="AM212" s="4">
        <v>2.1916542963924801</v>
      </c>
      <c r="AN212" s="4">
        <v>0.112532659110678</v>
      </c>
      <c r="AO212" s="4">
        <v>6.6429438379812797</v>
      </c>
      <c r="AP212" s="4">
        <v>3.2876934752953502E-2</v>
      </c>
      <c r="AQ212" s="4">
        <v>2.12627044279508</v>
      </c>
      <c r="AR212" s="4">
        <v>0.71815196787989199</v>
      </c>
      <c r="AS212" s="4">
        <v>3.8826365788967299</v>
      </c>
      <c r="AT212" s="4">
        <v>9.6440253183584707E-2</v>
      </c>
      <c r="AU212" s="4">
        <v>0.62654472936709105</v>
      </c>
      <c r="AV212" s="4">
        <v>0</v>
      </c>
    </row>
    <row r="213" spans="1:48">
      <c r="A213" s="4" t="s">
        <v>52</v>
      </c>
      <c r="B213" s="4" t="s">
        <v>6</v>
      </c>
      <c r="C213" s="4" t="s">
        <v>112</v>
      </c>
      <c r="D213" s="4" t="s">
        <v>54</v>
      </c>
      <c r="E213" s="4" t="s">
        <v>54</v>
      </c>
      <c r="F213" s="4" t="s">
        <v>54</v>
      </c>
      <c r="G213" s="4">
        <v>2010</v>
      </c>
      <c r="H213" s="4" t="s">
        <v>54</v>
      </c>
      <c r="I213" s="4" t="s">
        <v>54</v>
      </c>
      <c r="J213" s="4" t="s">
        <v>54</v>
      </c>
      <c r="K213" s="4" t="s">
        <v>54</v>
      </c>
      <c r="L213" s="4">
        <v>0.17914392757664999</v>
      </c>
      <c r="M213" s="4">
        <v>7.7603687177487293E-2</v>
      </c>
      <c r="N213" s="4">
        <v>0</v>
      </c>
      <c r="O213" s="4">
        <v>0.239489672740508</v>
      </c>
      <c r="P213" s="4">
        <v>1.9875662927028798E-3</v>
      </c>
      <c r="Q213" s="4">
        <v>0</v>
      </c>
      <c r="R213" s="4">
        <v>1.7048435489701998E-2</v>
      </c>
      <c r="S213" s="4">
        <v>2.45956127904019E-2</v>
      </c>
      <c r="T213" s="4">
        <v>2.3301752372217202</v>
      </c>
      <c r="U213" s="4">
        <v>4.4584066122683501E-2</v>
      </c>
      <c r="V213" s="4">
        <v>4.2873666657836998E-3</v>
      </c>
      <c r="W213" s="4">
        <v>0.113645356847198</v>
      </c>
      <c r="X213" s="4">
        <v>4.48830998110087</v>
      </c>
      <c r="Y213" s="4">
        <v>5.6091480777161501E-2</v>
      </c>
      <c r="Z213" s="4">
        <v>5.2377455078595796</v>
      </c>
      <c r="AA213" s="4">
        <v>0.278977460390753</v>
      </c>
      <c r="AB213" s="4">
        <v>0.49071202666916403</v>
      </c>
      <c r="AC213" s="4">
        <v>0.35495005346035702</v>
      </c>
      <c r="AD213" s="4">
        <v>7.5488156380920501E-3</v>
      </c>
      <c r="AE213" s="4">
        <v>4.97978204656079</v>
      </c>
      <c r="AF213" s="4">
        <v>4.6805479634644598E-2</v>
      </c>
      <c r="AG213" s="4">
        <v>5.9229613544454898E-2</v>
      </c>
      <c r="AH213" s="4">
        <v>9.5119568730306202E-3</v>
      </c>
      <c r="AI213" s="4">
        <v>2.3541215252656501E-2</v>
      </c>
      <c r="AJ213" s="4">
        <v>0</v>
      </c>
      <c r="AK213" s="4">
        <v>3.8380154341277298E-2</v>
      </c>
      <c r="AL213" s="4">
        <v>0.35549282911554497</v>
      </c>
      <c r="AM213" s="4">
        <v>0.13936432676364</v>
      </c>
      <c r="AN213" s="4">
        <v>4.6591533587139099E-2</v>
      </c>
      <c r="AO213" s="4">
        <v>0.42668308835180901</v>
      </c>
      <c r="AP213" s="4">
        <v>1.0924134320135199</v>
      </c>
      <c r="AQ213" s="4">
        <v>0.182039288084484</v>
      </c>
      <c r="AR213" s="4">
        <v>8.03531285946638E-2</v>
      </c>
      <c r="AS213" s="4">
        <v>0</v>
      </c>
      <c r="AT213" s="4">
        <v>3.1408516694445103E-2</v>
      </c>
      <c r="AU213" s="4">
        <v>1.8666043202811299E-2</v>
      </c>
      <c r="AV213" s="4">
        <v>2.2364785142747201</v>
      </c>
    </row>
    <row r="214" spans="1:48">
      <c r="A214" s="4" t="s">
        <v>52</v>
      </c>
      <c r="B214" s="4" t="s">
        <v>6</v>
      </c>
      <c r="C214" s="4" t="s">
        <v>113</v>
      </c>
      <c r="D214" s="4" t="s">
        <v>54</v>
      </c>
      <c r="E214" s="4" t="s">
        <v>54</v>
      </c>
      <c r="F214" s="4" t="s">
        <v>54</v>
      </c>
      <c r="G214" s="4">
        <v>2010</v>
      </c>
      <c r="H214" s="4" t="s">
        <v>54</v>
      </c>
      <c r="I214" s="4" t="s">
        <v>54</v>
      </c>
      <c r="J214" s="4" t="s">
        <v>54</v>
      </c>
      <c r="K214" s="4" t="s">
        <v>54</v>
      </c>
      <c r="L214" s="4">
        <v>1.09795964847191E-3</v>
      </c>
      <c r="M214" s="4">
        <v>0.97051928293308798</v>
      </c>
      <c r="N214" s="4">
        <v>0</v>
      </c>
      <c r="O214" s="4">
        <v>7.5798761200025702</v>
      </c>
      <c r="P214" s="4">
        <v>0</v>
      </c>
      <c r="Q214" s="4">
        <v>6.13202060029972</v>
      </c>
      <c r="R214" s="4">
        <v>4.8789930513292001E-2</v>
      </c>
      <c r="S214" s="4">
        <v>0</v>
      </c>
      <c r="T214" s="4">
        <v>24.060827273969501</v>
      </c>
      <c r="U214" s="4">
        <v>0.51221768504381504</v>
      </c>
      <c r="V214" s="4">
        <v>1.60776249966889E-3</v>
      </c>
      <c r="W214" s="4">
        <v>0.55518715811936703</v>
      </c>
      <c r="X214" s="4">
        <v>2.76639859326376</v>
      </c>
      <c r="Y214" s="4">
        <v>0.72820220341466702</v>
      </c>
      <c r="Z214" s="4">
        <v>9.8459402912163991</v>
      </c>
      <c r="AA214" s="4">
        <v>0.23206383599230801</v>
      </c>
      <c r="AB214" s="4">
        <v>0</v>
      </c>
      <c r="AC214" s="4">
        <v>3.2225902158496602</v>
      </c>
      <c r="AD214" s="4">
        <v>2.7511590285773701E-3</v>
      </c>
      <c r="AE214" s="4">
        <v>3.4153698823296299</v>
      </c>
      <c r="AF214" s="4">
        <v>2.86961718717679E-2</v>
      </c>
      <c r="AG214" s="4">
        <v>6.2692635304110499E-3</v>
      </c>
      <c r="AH214" s="4">
        <v>0.37111043860687598</v>
      </c>
      <c r="AI214" s="4">
        <v>2.0631442138326801E-2</v>
      </c>
      <c r="AJ214" s="4">
        <v>0</v>
      </c>
      <c r="AK214" s="4">
        <v>6.04239323375012E-2</v>
      </c>
      <c r="AL214" s="4">
        <v>0</v>
      </c>
      <c r="AM214" s="4">
        <v>0.28196859239071997</v>
      </c>
      <c r="AN214" s="4">
        <v>0.12587330262062901</v>
      </c>
      <c r="AO214" s="4">
        <v>9.0756181090959398E-2</v>
      </c>
      <c r="AP214" s="4">
        <v>0.38567173460195397</v>
      </c>
      <c r="AQ214" s="4">
        <v>0.101959187316745</v>
      </c>
      <c r="AR214" s="4">
        <v>1.29097057138871E-3</v>
      </c>
      <c r="AS214" s="4">
        <v>4.9353359947376302E-2</v>
      </c>
      <c r="AT214" s="4">
        <v>0.178317155677651</v>
      </c>
      <c r="AU214" s="4">
        <v>0</v>
      </c>
      <c r="AV214" s="4">
        <v>10.5188533177751</v>
      </c>
    </row>
    <row r="215" spans="1:48">
      <c r="A215" s="4" t="s">
        <v>52</v>
      </c>
      <c r="B215" s="4" t="s">
        <v>6</v>
      </c>
      <c r="C215" s="4" t="s">
        <v>412</v>
      </c>
      <c r="D215" s="4" t="s">
        <v>54</v>
      </c>
      <c r="E215" s="4" t="s">
        <v>54</v>
      </c>
      <c r="F215" s="4" t="s">
        <v>54</v>
      </c>
      <c r="G215" s="4">
        <v>2010</v>
      </c>
      <c r="H215" s="4" t="s">
        <v>54</v>
      </c>
      <c r="I215" s="4" t="s">
        <v>54</v>
      </c>
      <c r="J215" s="4" t="s">
        <v>54</v>
      </c>
      <c r="K215" s="4" t="s">
        <v>54</v>
      </c>
      <c r="L215" s="4">
        <v>1.96519616404397E-2</v>
      </c>
      <c r="M215" s="4">
        <v>0.968342594146403</v>
      </c>
      <c r="N215" s="4">
        <v>0</v>
      </c>
      <c r="O215" s="4">
        <v>0.31419030664438102</v>
      </c>
      <c r="P215" s="4">
        <v>0.10683168823278</v>
      </c>
      <c r="Q215" s="4">
        <v>0.59566992297239496</v>
      </c>
      <c r="R215" s="4">
        <v>1.1588449702605299</v>
      </c>
      <c r="S215" s="4">
        <v>0.106998748635952</v>
      </c>
      <c r="T215" s="4">
        <v>7.6188954796974597</v>
      </c>
      <c r="U215" s="4">
        <v>0.13987418953713501</v>
      </c>
      <c r="V215" s="4">
        <v>0</v>
      </c>
      <c r="W215" s="4">
        <v>1.8022769389501001</v>
      </c>
      <c r="X215" s="4">
        <v>1.98341208020578</v>
      </c>
      <c r="Y215" s="4">
        <v>1.2661426486106801E-2</v>
      </c>
      <c r="Z215" s="4">
        <v>0.73133437457207795</v>
      </c>
      <c r="AA215" s="4">
        <v>8.6982200397117002E-2</v>
      </c>
      <c r="AB215" s="4">
        <v>9.8490702513645195E-2</v>
      </c>
      <c r="AC215" s="4">
        <v>0.14118831122772599</v>
      </c>
      <c r="AD215" s="4">
        <v>0</v>
      </c>
      <c r="AE215" s="4">
        <v>1.5413906883548201</v>
      </c>
      <c r="AF215" s="4">
        <v>3.5647848070787399E-3</v>
      </c>
      <c r="AG215" s="4">
        <v>0</v>
      </c>
      <c r="AH215" s="4">
        <v>2.4788736093352502E-2</v>
      </c>
      <c r="AI215" s="4">
        <v>0</v>
      </c>
      <c r="AJ215" s="4">
        <v>0</v>
      </c>
      <c r="AK215" s="4">
        <v>0</v>
      </c>
      <c r="AL215" s="4">
        <v>0</v>
      </c>
      <c r="AM215" s="4">
        <v>0.77608274688323398</v>
      </c>
      <c r="AN215" s="4">
        <v>0</v>
      </c>
      <c r="AO215" s="4">
        <v>0</v>
      </c>
      <c r="AP215" s="4">
        <v>0.39272482060451103</v>
      </c>
      <c r="AQ215" s="4">
        <v>0</v>
      </c>
      <c r="AR215" s="4">
        <v>0</v>
      </c>
      <c r="AS215" s="4">
        <v>0.10666527217945999</v>
      </c>
      <c r="AT215" s="4">
        <v>2.71670246963918E-2</v>
      </c>
      <c r="AU215" s="4">
        <v>0</v>
      </c>
      <c r="AV215" s="4">
        <v>3.3019383973061101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35"/>
  <sheetViews>
    <sheetView tabSelected="1" topLeftCell="A256" workbookViewId="0">
      <selection activeCell="L297" sqref="L297"/>
    </sheetView>
  </sheetViews>
  <sheetFormatPr defaultRowHeight="12.75"/>
  <cols>
    <col min="2" max="2" width="10.85546875" bestFit="1" customWidth="1"/>
    <col min="3" max="3" width="22.85546875" bestFit="1" customWidth="1"/>
  </cols>
  <sheetData>
    <row r="1" spans="1:48">
      <c r="A1" s="1" t="s">
        <v>8</v>
      </c>
      <c r="B1" s="2" t="s">
        <v>2</v>
      </c>
      <c r="C1" s="2" t="s">
        <v>9</v>
      </c>
      <c r="D1" s="2" t="s">
        <v>10</v>
      </c>
      <c r="E1" s="2" t="s">
        <v>1</v>
      </c>
      <c r="F1" s="2" t="s">
        <v>0</v>
      </c>
      <c r="G1" s="2" t="s">
        <v>3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3" t="s">
        <v>51</v>
      </c>
    </row>
    <row r="2" spans="1:48">
      <c r="A2" s="4" t="s">
        <v>52</v>
      </c>
      <c r="B2" s="4" t="s">
        <v>258</v>
      </c>
      <c r="C2" s="4" t="s">
        <v>115</v>
      </c>
      <c r="D2" s="4" t="s">
        <v>54</v>
      </c>
      <c r="E2" s="4" t="s">
        <v>260</v>
      </c>
      <c r="F2" s="4" t="s">
        <v>54</v>
      </c>
      <c r="G2" s="4">
        <v>2010</v>
      </c>
      <c r="H2" s="4" t="s">
        <v>54</v>
      </c>
      <c r="I2" s="4" t="s">
        <v>54</v>
      </c>
      <c r="J2" s="4" t="s">
        <v>54</v>
      </c>
      <c r="K2" s="4" t="s">
        <v>54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</row>
    <row r="3" spans="1:48">
      <c r="A3" s="4" t="s">
        <v>52</v>
      </c>
      <c r="B3" s="4" t="s">
        <v>258</v>
      </c>
      <c r="C3" s="4" t="s">
        <v>116</v>
      </c>
      <c r="D3" s="4" t="s">
        <v>54</v>
      </c>
      <c r="E3" s="4" t="s">
        <v>260</v>
      </c>
      <c r="F3" s="4" t="s">
        <v>54</v>
      </c>
      <c r="G3" s="4">
        <v>2010</v>
      </c>
      <c r="H3" s="4" t="s">
        <v>54</v>
      </c>
      <c r="I3" s="4" t="s">
        <v>54</v>
      </c>
      <c r="J3" s="4" t="s">
        <v>54</v>
      </c>
      <c r="K3" s="4" t="s">
        <v>54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</row>
    <row r="4" spans="1:48">
      <c r="A4" s="4" t="s">
        <v>52</v>
      </c>
      <c r="B4" s="4" t="s">
        <v>258</v>
      </c>
      <c r="C4" s="4" t="s">
        <v>117</v>
      </c>
      <c r="D4" s="4" t="s">
        <v>54</v>
      </c>
      <c r="E4" s="4" t="s">
        <v>260</v>
      </c>
      <c r="F4" s="4" t="s">
        <v>54</v>
      </c>
      <c r="G4" s="4">
        <v>2010</v>
      </c>
      <c r="H4" s="4" t="s">
        <v>54</v>
      </c>
      <c r="I4" s="4" t="s">
        <v>54</v>
      </c>
      <c r="J4" s="4" t="s">
        <v>54</v>
      </c>
      <c r="K4" s="4" t="s">
        <v>54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</row>
    <row r="5" spans="1:48">
      <c r="A5" s="4" t="s">
        <v>52</v>
      </c>
      <c r="B5" s="4" t="s">
        <v>258</v>
      </c>
      <c r="C5" s="4" t="s">
        <v>118</v>
      </c>
      <c r="D5" s="4" t="s">
        <v>54</v>
      </c>
      <c r="E5" s="4" t="s">
        <v>260</v>
      </c>
      <c r="F5" s="4" t="s">
        <v>54</v>
      </c>
      <c r="G5" s="4">
        <v>2010</v>
      </c>
      <c r="H5" s="4" t="s">
        <v>54</v>
      </c>
      <c r="I5" s="4" t="s">
        <v>54</v>
      </c>
      <c r="J5" s="4" t="s">
        <v>54</v>
      </c>
      <c r="K5" s="4" t="s">
        <v>54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</row>
    <row r="6" spans="1:48">
      <c r="A6" s="4" t="s">
        <v>52</v>
      </c>
      <c r="B6" s="4" t="s">
        <v>258</v>
      </c>
      <c r="C6" s="4" t="s">
        <v>119</v>
      </c>
      <c r="D6" s="4" t="s">
        <v>54</v>
      </c>
      <c r="E6" s="4" t="s">
        <v>260</v>
      </c>
      <c r="F6" s="4" t="s">
        <v>54</v>
      </c>
      <c r="G6" s="4">
        <v>2010</v>
      </c>
      <c r="H6" s="4" t="s">
        <v>54</v>
      </c>
      <c r="I6" s="4" t="s">
        <v>54</v>
      </c>
      <c r="J6" s="4" t="s">
        <v>54</v>
      </c>
      <c r="K6" s="4" t="s">
        <v>54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</row>
    <row r="7" spans="1:48">
      <c r="A7" s="4" t="s">
        <v>52</v>
      </c>
      <c r="B7" s="4" t="s">
        <v>258</v>
      </c>
      <c r="C7" s="4" t="s">
        <v>120</v>
      </c>
      <c r="D7" s="4" t="s">
        <v>54</v>
      </c>
      <c r="E7" s="4" t="s">
        <v>260</v>
      </c>
      <c r="F7" s="4" t="s">
        <v>54</v>
      </c>
      <c r="G7" s="4">
        <v>2010</v>
      </c>
      <c r="H7" s="4" t="s">
        <v>54</v>
      </c>
      <c r="I7" s="4" t="s">
        <v>54</v>
      </c>
      <c r="J7" s="4" t="s">
        <v>54</v>
      </c>
      <c r="K7" s="4" t="s">
        <v>54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</row>
    <row r="8" spans="1:48">
      <c r="A8" s="4" t="s">
        <v>52</v>
      </c>
      <c r="B8" s="4" t="s">
        <v>258</v>
      </c>
      <c r="C8" s="4" t="s">
        <v>121</v>
      </c>
      <c r="D8" s="4" t="s">
        <v>54</v>
      </c>
      <c r="E8" s="4" t="s">
        <v>260</v>
      </c>
      <c r="F8" s="4" t="s">
        <v>54</v>
      </c>
      <c r="G8" s="4">
        <v>2010</v>
      </c>
      <c r="H8" s="4" t="s">
        <v>54</v>
      </c>
      <c r="I8" s="4" t="s">
        <v>54</v>
      </c>
      <c r="J8" s="4" t="s">
        <v>54</v>
      </c>
      <c r="K8" s="4" t="s">
        <v>54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</row>
    <row r="9" spans="1:48">
      <c r="A9" s="4" t="s">
        <v>52</v>
      </c>
      <c r="B9" s="4" t="s">
        <v>258</v>
      </c>
      <c r="C9" s="4" t="s">
        <v>122</v>
      </c>
      <c r="D9" s="4" t="s">
        <v>54</v>
      </c>
      <c r="E9" s="4" t="s">
        <v>260</v>
      </c>
      <c r="F9" s="4" t="s">
        <v>54</v>
      </c>
      <c r="G9" s="4">
        <v>2010</v>
      </c>
      <c r="H9" s="4" t="s">
        <v>54</v>
      </c>
      <c r="I9" s="4" t="s">
        <v>54</v>
      </c>
      <c r="J9" s="4" t="s">
        <v>54</v>
      </c>
      <c r="K9" s="4" t="s">
        <v>54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</row>
    <row r="10" spans="1:48">
      <c r="A10" s="4" t="s">
        <v>52</v>
      </c>
      <c r="B10" s="4" t="s">
        <v>258</v>
      </c>
      <c r="C10" s="4" t="s">
        <v>123</v>
      </c>
      <c r="D10" s="4" t="s">
        <v>54</v>
      </c>
      <c r="E10" s="4" t="s">
        <v>260</v>
      </c>
      <c r="F10" s="4" t="s">
        <v>54</v>
      </c>
      <c r="G10" s="4">
        <v>2010</v>
      </c>
      <c r="H10" s="4" t="s">
        <v>54</v>
      </c>
      <c r="I10" s="4" t="s">
        <v>54</v>
      </c>
      <c r="J10" s="4" t="s">
        <v>54</v>
      </c>
      <c r="K10" s="4" t="s">
        <v>54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</row>
    <row r="11" spans="1:48">
      <c r="A11" s="4" t="s">
        <v>52</v>
      </c>
      <c r="B11" s="4" t="s">
        <v>258</v>
      </c>
      <c r="C11" s="4" t="s">
        <v>124</v>
      </c>
      <c r="D11" s="4" t="s">
        <v>54</v>
      </c>
      <c r="E11" s="4" t="s">
        <v>260</v>
      </c>
      <c r="F11" s="4" t="s">
        <v>54</v>
      </c>
      <c r="G11" s="4">
        <v>2010</v>
      </c>
      <c r="H11" s="4" t="s">
        <v>54</v>
      </c>
      <c r="I11" s="4" t="s">
        <v>54</v>
      </c>
      <c r="J11" s="4" t="s">
        <v>54</v>
      </c>
      <c r="K11" s="4" t="s">
        <v>54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</row>
    <row r="12" spans="1:48">
      <c r="A12" s="4" t="s">
        <v>52</v>
      </c>
      <c r="B12" s="4" t="s">
        <v>258</v>
      </c>
      <c r="C12" s="4" t="s">
        <v>125</v>
      </c>
      <c r="D12" s="4" t="s">
        <v>54</v>
      </c>
      <c r="E12" s="4" t="s">
        <v>260</v>
      </c>
      <c r="F12" s="4" t="s">
        <v>54</v>
      </c>
      <c r="G12" s="4">
        <v>2010</v>
      </c>
      <c r="H12" s="4" t="s">
        <v>54</v>
      </c>
      <c r="I12" s="4" t="s">
        <v>54</v>
      </c>
      <c r="J12" s="4" t="s">
        <v>54</v>
      </c>
      <c r="K12" s="4" t="s">
        <v>54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</row>
    <row r="13" spans="1:48">
      <c r="A13" s="4" t="s">
        <v>52</v>
      </c>
      <c r="B13" s="4" t="s">
        <v>258</v>
      </c>
      <c r="C13" s="4" t="s">
        <v>126</v>
      </c>
      <c r="D13" s="4" t="s">
        <v>54</v>
      </c>
      <c r="E13" s="4" t="s">
        <v>260</v>
      </c>
      <c r="F13" s="4" t="s">
        <v>54</v>
      </c>
      <c r="G13" s="4">
        <v>2010</v>
      </c>
      <c r="H13" s="4" t="s">
        <v>54</v>
      </c>
      <c r="I13" s="4" t="s">
        <v>54</v>
      </c>
      <c r="J13" s="4" t="s">
        <v>54</v>
      </c>
      <c r="K13" s="4" t="s">
        <v>54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</row>
    <row r="14" spans="1:48">
      <c r="A14" s="4" t="s">
        <v>52</v>
      </c>
      <c r="B14" s="4" t="s">
        <v>258</v>
      </c>
      <c r="C14" s="4" t="s">
        <v>127</v>
      </c>
      <c r="D14" s="4" t="s">
        <v>54</v>
      </c>
      <c r="E14" s="4" t="s">
        <v>260</v>
      </c>
      <c r="F14" s="4" t="s">
        <v>54</v>
      </c>
      <c r="G14" s="4">
        <v>2010</v>
      </c>
      <c r="H14" s="4" t="s">
        <v>54</v>
      </c>
      <c r="I14" s="4" t="s">
        <v>54</v>
      </c>
      <c r="J14" s="4" t="s">
        <v>54</v>
      </c>
      <c r="K14" s="4" t="s">
        <v>54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</row>
    <row r="15" spans="1:48">
      <c r="A15" s="4" t="s">
        <v>52</v>
      </c>
      <c r="B15" s="4" t="s">
        <v>258</v>
      </c>
      <c r="C15" s="4" t="s">
        <v>128</v>
      </c>
      <c r="D15" s="4" t="s">
        <v>54</v>
      </c>
      <c r="E15" s="4" t="s">
        <v>260</v>
      </c>
      <c r="F15" s="4" t="s">
        <v>54</v>
      </c>
      <c r="G15" s="4">
        <v>2010</v>
      </c>
      <c r="H15" s="4" t="s">
        <v>54</v>
      </c>
      <c r="I15" s="4" t="s">
        <v>54</v>
      </c>
      <c r="J15" s="4" t="s">
        <v>54</v>
      </c>
      <c r="K15" s="4" t="s">
        <v>54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</row>
    <row r="16" spans="1:48">
      <c r="A16" s="4" t="s">
        <v>52</v>
      </c>
      <c r="B16" s="4" t="s">
        <v>258</v>
      </c>
      <c r="C16" s="4" t="s">
        <v>129</v>
      </c>
      <c r="D16" s="4" t="s">
        <v>54</v>
      </c>
      <c r="E16" s="4" t="s">
        <v>260</v>
      </c>
      <c r="F16" s="4" t="s">
        <v>54</v>
      </c>
      <c r="G16" s="4">
        <v>2010</v>
      </c>
      <c r="H16" s="4" t="s">
        <v>54</v>
      </c>
      <c r="I16" s="4" t="s">
        <v>54</v>
      </c>
      <c r="J16" s="4" t="s">
        <v>54</v>
      </c>
      <c r="K16" s="4" t="s">
        <v>54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</row>
    <row r="17" spans="1:48">
      <c r="A17" s="4" t="s">
        <v>52</v>
      </c>
      <c r="B17" s="4" t="s">
        <v>258</v>
      </c>
      <c r="C17" s="4" t="s">
        <v>130</v>
      </c>
      <c r="D17" s="4" t="s">
        <v>54</v>
      </c>
      <c r="E17" s="4" t="s">
        <v>260</v>
      </c>
      <c r="F17" s="4" t="s">
        <v>54</v>
      </c>
      <c r="G17" s="4">
        <v>2010</v>
      </c>
      <c r="H17" s="4" t="s">
        <v>54</v>
      </c>
      <c r="I17" s="4" t="s">
        <v>54</v>
      </c>
      <c r="J17" s="4" t="s">
        <v>54</v>
      </c>
      <c r="K17" s="4" t="s">
        <v>54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4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</row>
    <row r="18" spans="1:48">
      <c r="A18" s="4" t="s">
        <v>52</v>
      </c>
      <c r="B18" s="4" t="s">
        <v>258</v>
      </c>
      <c r="C18" s="4" t="s">
        <v>131</v>
      </c>
      <c r="D18" s="4" t="s">
        <v>54</v>
      </c>
      <c r="E18" s="4" t="s">
        <v>260</v>
      </c>
      <c r="F18" s="4" t="s">
        <v>54</v>
      </c>
      <c r="G18" s="4">
        <v>2010</v>
      </c>
      <c r="H18" s="4" t="s">
        <v>54</v>
      </c>
      <c r="I18" s="4" t="s">
        <v>54</v>
      </c>
      <c r="J18" s="4" t="s">
        <v>54</v>
      </c>
      <c r="K18" s="4" t="s">
        <v>54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</row>
    <row r="19" spans="1:48">
      <c r="A19" s="4" t="s">
        <v>52</v>
      </c>
      <c r="B19" s="4" t="s">
        <v>258</v>
      </c>
      <c r="C19" s="4" t="s">
        <v>132</v>
      </c>
      <c r="D19" s="4" t="s">
        <v>54</v>
      </c>
      <c r="E19" s="4" t="s">
        <v>260</v>
      </c>
      <c r="F19" s="4" t="s">
        <v>54</v>
      </c>
      <c r="G19" s="4">
        <v>2010</v>
      </c>
      <c r="H19" s="4" t="s">
        <v>54</v>
      </c>
      <c r="I19" s="4" t="s">
        <v>54</v>
      </c>
      <c r="J19" s="4" t="s">
        <v>54</v>
      </c>
      <c r="K19" s="4" t="s">
        <v>54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1</v>
      </c>
      <c r="AN19" s="4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</row>
    <row r="20" spans="1:48">
      <c r="A20" s="4" t="s">
        <v>52</v>
      </c>
      <c r="B20" s="4" t="s">
        <v>258</v>
      </c>
      <c r="C20" s="4" t="s">
        <v>133</v>
      </c>
      <c r="D20" s="4" t="s">
        <v>54</v>
      </c>
      <c r="E20" s="4" t="s">
        <v>260</v>
      </c>
      <c r="F20" s="4" t="s">
        <v>54</v>
      </c>
      <c r="G20" s="4">
        <v>2010</v>
      </c>
      <c r="H20" s="4" t="s">
        <v>54</v>
      </c>
      <c r="I20" s="4" t="s">
        <v>54</v>
      </c>
      <c r="J20" s="4" t="s">
        <v>54</v>
      </c>
      <c r="K20" s="4" t="s">
        <v>54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1</v>
      </c>
      <c r="AN20" s="4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</row>
    <row r="21" spans="1:48">
      <c r="A21" s="4" t="s">
        <v>52</v>
      </c>
      <c r="B21" s="4" t="s">
        <v>258</v>
      </c>
      <c r="C21" s="4" t="s">
        <v>134</v>
      </c>
      <c r="D21" s="4" t="s">
        <v>54</v>
      </c>
      <c r="E21" s="4" t="s">
        <v>260</v>
      </c>
      <c r="F21" s="4" t="s">
        <v>54</v>
      </c>
      <c r="G21" s="4">
        <v>2010</v>
      </c>
      <c r="H21" s="4" t="s">
        <v>54</v>
      </c>
      <c r="I21" s="4" t="s">
        <v>54</v>
      </c>
      <c r="J21" s="4" t="s">
        <v>54</v>
      </c>
      <c r="K21" s="4" t="s">
        <v>54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</row>
    <row r="22" spans="1:48">
      <c r="A22" s="4" t="s">
        <v>52</v>
      </c>
      <c r="B22" s="4" t="s">
        <v>258</v>
      </c>
      <c r="C22" s="4" t="s">
        <v>135</v>
      </c>
      <c r="D22" s="4" t="s">
        <v>54</v>
      </c>
      <c r="E22" s="4" t="s">
        <v>260</v>
      </c>
      <c r="F22" s="4" t="s">
        <v>54</v>
      </c>
      <c r="G22" s="4">
        <v>2010</v>
      </c>
      <c r="H22" s="4" t="s">
        <v>54</v>
      </c>
      <c r="I22" s="4" t="s">
        <v>54</v>
      </c>
      <c r="J22" s="4" t="s">
        <v>54</v>
      </c>
      <c r="K22" s="4" t="s">
        <v>54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>
        <v>1</v>
      </c>
    </row>
    <row r="23" spans="1:48">
      <c r="A23" s="4" t="s">
        <v>52</v>
      </c>
      <c r="B23" s="4" t="s">
        <v>258</v>
      </c>
      <c r="C23" s="4" t="s">
        <v>136</v>
      </c>
      <c r="D23" s="4" t="s">
        <v>54</v>
      </c>
      <c r="E23" s="4" t="s">
        <v>260</v>
      </c>
      <c r="F23" s="4" t="s">
        <v>54</v>
      </c>
      <c r="G23" s="4">
        <v>2010</v>
      </c>
      <c r="H23" s="4" t="s">
        <v>54</v>
      </c>
      <c r="I23" s="4" t="s">
        <v>54</v>
      </c>
      <c r="J23" s="4" t="s">
        <v>54</v>
      </c>
      <c r="K23" s="4" t="s">
        <v>54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</row>
    <row r="24" spans="1:48">
      <c r="A24" s="4" t="s">
        <v>52</v>
      </c>
      <c r="B24" s="4" t="s">
        <v>258</v>
      </c>
      <c r="C24" s="4" t="s">
        <v>137</v>
      </c>
      <c r="D24" s="4" t="s">
        <v>54</v>
      </c>
      <c r="E24" s="4" t="s">
        <v>260</v>
      </c>
      <c r="F24" s="4" t="s">
        <v>54</v>
      </c>
      <c r="G24" s="4">
        <v>2010</v>
      </c>
      <c r="H24" s="4" t="s">
        <v>54</v>
      </c>
      <c r="I24" s="4" t="s">
        <v>54</v>
      </c>
      <c r="J24" s="4" t="s">
        <v>54</v>
      </c>
      <c r="K24" s="4" t="s">
        <v>54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</row>
    <row r="25" spans="1:48">
      <c r="A25" s="4" t="s">
        <v>52</v>
      </c>
      <c r="B25" s="4" t="s">
        <v>258</v>
      </c>
      <c r="C25" s="4" t="s">
        <v>138</v>
      </c>
      <c r="D25" s="4" t="s">
        <v>54</v>
      </c>
      <c r="E25" s="4" t="s">
        <v>260</v>
      </c>
      <c r="F25" s="4" t="s">
        <v>54</v>
      </c>
      <c r="G25" s="4">
        <v>2010</v>
      </c>
      <c r="H25" s="4" t="s">
        <v>54</v>
      </c>
      <c r="I25" s="4" t="s">
        <v>54</v>
      </c>
      <c r="J25" s="4" t="s">
        <v>54</v>
      </c>
      <c r="K25" s="4" t="s">
        <v>54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</row>
    <row r="26" spans="1:48">
      <c r="A26" s="4" t="s">
        <v>52</v>
      </c>
      <c r="B26" s="4" t="s">
        <v>258</v>
      </c>
      <c r="C26" s="4" t="s">
        <v>139</v>
      </c>
      <c r="D26" s="4" t="s">
        <v>54</v>
      </c>
      <c r="E26" s="4" t="s">
        <v>260</v>
      </c>
      <c r="F26" s="4" t="s">
        <v>54</v>
      </c>
      <c r="G26" s="4">
        <v>2010</v>
      </c>
      <c r="H26" s="4" t="s">
        <v>54</v>
      </c>
      <c r="I26" s="4" t="s">
        <v>54</v>
      </c>
      <c r="J26" s="4" t="s">
        <v>54</v>
      </c>
      <c r="K26" s="4" t="s">
        <v>54</v>
      </c>
      <c r="L26" s="4">
        <v>0.1</v>
      </c>
      <c r="M26" s="4">
        <v>0.1</v>
      </c>
      <c r="N26" s="4">
        <v>0.1</v>
      </c>
      <c r="O26" s="4">
        <v>0.1</v>
      </c>
      <c r="P26" s="4">
        <v>0.1</v>
      </c>
      <c r="Q26" s="4">
        <v>0.1</v>
      </c>
      <c r="R26" s="4">
        <v>0.1</v>
      </c>
      <c r="S26" s="4">
        <v>0.1</v>
      </c>
      <c r="T26" s="4">
        <v>0.1</v>
      </c>
      <c r="U26" s="4">
        <v>0.1</v>
      </c>
      <c r="V26" s="4">
        <v>0.1</v>
      </c>
      <c r="W26" s="4">
        <v>0.1</v>
      </c>
      <c r="X26" s="4">
        <v>0.1</v>
      </c>
      <c r="Y26" s="4">
        <v>0.1</v>
      </c>
      <c r="Z26" s="4">
        <v>0.1</v>
      </c>
      <c r="AA26" s="4">
        <v>0.1</v>
      </c>
      <c r="AB26" s="4">
        <v>0.1</v>
      </c>
      <c r="AC26" s="4">
        <v>0.1</v>
      </c>
      <c r="AD26" s="4">
        <v>0.1</v>
      </c>
      <c r="AE26" s="4">
        <v>0.1</v>
      </c>
      <c r="AF26" s="4">
        <v>0.1</v>
      </c>
      <c r="AG26" s="4">
        <v>0.1</v>
      </c>
      <c r="AH26" s="4">
        <v>0.1</v>
      </c>
      <c r="AI26" s="4">
        <v>0.1</v>
      </c>
      <c r="AJ26" s="4">
        <v>0.1</v>
      </c>
      <c r="AK26" s="4">
        <v>0.1</v>
      </c>
      <c r="AL26" s="4">
        <v>0.1</v>
      </c>
      <c r="AM26" s="4">
        <v>0.1</v>
      </c>
      <c r="AN26" s="4">
        <v>0.1</v>
      </c>
      <c r="AO26" s="4">
        <v>0.1</v>
      </c>
      <c r="AP26" s="4">
        <v>0.1</v>
      </c>
      <c r="AQ26" s="4">
        <v>0.1</v>
      </c>
      <c r="AR26" s="4">
        <v>0.1</v>
      </c>
      <c r="AS26" s="4">
        <v>0.1</v>
      </c>
      <c r="AT26" s="4">
        <v>0.1</v>
      </c>
      <c r="AU26" s="4">
        <v>0.1</v>
      </c>
      <c r="AV26" s="4">
        <v>0.1</v>
      </c>
    </row>
    <row r="27" spans="1:48">
      <c r="A27" s="4" t="s">
        <v>52</v>
      </c>
      <c r="B27" s="4" t="s">
        <v>258</v>
      </c>
      <c r="C27" s="4" t="s">
        <v>140</v>
      </c>
      <c r="D27" s="4" t="s">
        <v>54</v>
      </c>
      <c r="E27" s="4" t="s">
        <v>260</v>
      </c>
      <c r="F27" s="4" t="s">
        <v>54</v>
      </c>
      <c r="G27" s="4">
        <v>2010</v>
      </c>
      <c r="H27" s="4" t="s">
        <v>54</v>
      </c>
      <c r="I27" s="4" t="s">
        <v>54</v>
      </c>
      <c r="J27" s="4" t="s">
        <v>54</v>
      </c>
      <c r="K27" s="4" t="s">
        <v>54</v>
      </c>
      <c r="L27" s="4">
        <v>0.1</v>
      </c>
      <c r="M27" s="4">
        <v>0.1</v>
      </c>
      <c r="N27" s="4">
        <v>0.1</v>
      </c>
      <c r="O27" s="4">
        <v>0.1</v>
      </c>
      <c r="P27" s="4">
        <v>0.1</v>
      </c>
      <c r="Q27" s="4">
        <v>0.1</v>
      </c>
      <c r="R27" s="4">
        <v>0.1</v>
      </c>
      <c r="S27" s="4">
        <v>0.1</v>
      </c>
      <c r="T27" s="4">
        <v>0.1</v>
      </c>
      <c r="U27" s="4">
        <v>0.1</v>
      </c>
      <c r="V27" s="4">
        <v>0.1</v>
      </c>
      <c r="W27" s="4">
        <v>0.1</v>
      </c>
      <c r="X27" s="4">
        <v>0.1</v>
      </c>
      <c r="Y27" s="4">
        <v>0.1</v>
      </c>
      <c r="Z27" s="4">
        <v>0.1</v>
      </c>
      <c r="AA27" s="4">
        <v>0.1</v>
      </c>
      <c r="AB27" s="4">
        <v>0.1</v>
      </c>
      <c r="AC27" s="4">
        <v>0.1</v>
      </c>
      <c r="AD27" s="4">
        <v>0.1</v>
      </c>
      <c r="AE27" s="4">
        <v>0.1</v>
      </c>
      <c r="AF27" s="4">
        <v>0.1</v>
      </c>
      <c r="AG27" s="4">
        <v>0.1</v>
      </c>
      <c r="AH27" s="4">
        <v>0.1</v>
      </c>
      <c r="AI27" s="4">
        <v>0.1</v>
      </c>
      <c r="AJ27" s="4">
        <v>0.1</v>
      </c>
      <c r="AK27" s="4">
        <v>0.1</v>
      </c>
      <c r="AL27" s="4">
        <v>0.1</v>
      </c>
      <c r="AM27" s="4">
        <v>0.1</v>
      </c>
      <c r="AN27" s="4">
        <v>0.1</v>
      </c>
      <c r="AO27" s="4">
        <v>0.1</v>
      </c>
      <c r="AP27" s="4">
        <v>0.1</v>
      </c>
      <c r="AQ27" s="4">
        <v>0.1</v>
      </c>
      <c r="AR27" s="4">
        <v>0.1</v>
      </c>
      <c r="AS27" s="4">
        <v>0.1</v>
      </c>
      <c r="AT27" s="4">
        <v>0.1</v>
      </c>
      <c r="AU27" s="4">
        <v>0.1</v>
      </c>
      <c r="AV27" s="4">
        <v>0.1</v>
      </c>
    </row>
    <row r="28" spans="1:48">
      <c r="A28" s="4" t="s">
        <v>52</v>
      </c>
      <c r="B28" s="4" t="s">
        <v>258</v>
      </c>
      <c r="C28" s="4" t="s">
        <v>141</v>
      </c>
      <c r="D28" s="4" t="s">
        <v>54</v>
      </c>
      <c r="E28" s="4" t="s">
        <v>260</v>
      </c>
      <c r="F28" s="4" t="s">
        <v>54</v>
      </c>
      <c r="G28" s="4">
        <v>2010</v>
      </c>
      <c r="H28" s="4" t="s">
        <v>54</v>
      </c>
      <c r="I28" s="4" t="s">
        <v>54</v>
      </c>
      <c r="J28" s="4" t="s">
        <v>54</v>
      </c>
      <c r="K28" s="4" t="s">
        <v>54</v>
      </c>
      <c r="L28" s="4">
        <v>0.1</v>
      </c>
      <c r="M28" s="4">
        <v>0.1</v>
      </c>
      <c r="N28" s="4">
        <v>0.1</v>
      </c>
      <c r="O28" s="4">
        <v>0.1</v>
      </c>
      <c r="P28" s="4">
        <v>0.1</v>
      </c>
      <c r="Q28" s="4">
        <v>0.1</v>
      </c>
      <c r="R28" s="4">
        <v>0.1</v>
      </c>
      <c r="S28" s="4">
        <v>0.1</v>
      </c>
      <c r="T28" s="4">
        <v>0.1</v>
      </c>
      <c r="U28" s="4">
        <v>0.1</v>
      </c>
      <c r="V28" s="4">
        <v>0.1</v>
      </c>
      <c r="W28" s="4">
        <v>0.1</v>
      </c>
      <c r="X28" s="4">
        <v>0.1</v>
      </c>
      <c r="Y28" s="4">
        <v>0.1</v>
      </c>
      <c r="Z28" s="4">
        <v>0.1</v>
      </c>
      <c r="AA28" s="4">
        <v>0.1</v>
      </c>
      <c r="AB28" s="4">
        <v>0.1</v>
      </c>
      <c r="AC28" s="4">
        <v>0.1</v>
      </c>
      <c r="AD28" s="4">
        <v>0.1</v>
      </c>
      <c r="AE28" s="4">
        <v>0.1</v>
      </c>
      <c r="AF28" s="4">
        <v>0.1</v>
      </c>
      <c r="AG28" s="4">
        <v>0.1</v>
      </c>
      <c r="AH28" s="4">
        <v>0.1</v>
      </c>
      <c r="AI28" s="4">
        <v>0.1</v>
      </c>
      <c r="AJ28" s="4">
        <v>0.1</v>
      </c>
      <c r="AK28" s="4">
        <v>0.1</v>
      </c>
      <c r="AL28" s="4">
        <v>0.1</v>
      </c>
      <c r="AM28" s="4">
        <v>0.1</v>
      </c>
      <c r="AN28" s="4">
        <v>0.1</v>
      </c>
      <c r="AO28" s="4">
        <v>0.1</v>
      </c>
      <c r="AP28" s="4">
        <v>0.1</v>
      </c>
      <c r="AQ28" s="4">
        <v>0.1</v>
      </c>
      <c r="AR28" s="4">
        <v>0.1</v>
      </c>
      <c r="AS28" s="4">
        <v>0.1</v>
      </c>
      <c r="AT28" s="4">
        <v>0.1</v>
      </c>
      <c r="AU28" s="4">
        <v>0.1</v>
      </c>
      <c r="AV28" s="4">
        <v>0.1</v>
      </c>
    </row>
    <row r="29" spans="1:48">
      <c r="A29" s="4" t="s">
        <v>52</v>
      </c>
      <c r="B29" s="4" t="s">
        <v>258</v>
      </c>
      <c r="C29" s="4" t="s">
        <v>142</v>
      </c>
      <c r="D29" s="4" t="s">
        <v>54</v>
      </c>
      <c r="E29" s="4" t="s">
        <v>260</v>
      </c>
      <c r="F29" s="4" t="s">
        <v>54</v>
      </c>
      <c r="G29" s="4">
        <v>2010</v>
      </c>
      <c r="H29" s="4" t="s">
        <v>54</v>
      </c>
      <c r="I29" s="4" t="s">
        <v>54</v>
      </c>
      <c r="J29" s="4" t="s">
        <v>54</v>
      </c>
      <c r="K29" s="4" t="s">
        <v>54</v>
      </c>
      <c r="L29" s="4">
        <v>0.1</v>
      </c>
      <c r="M29" s="4">
        <v>0.1</v>
      </c>
      <c r="N29" s="4">
        <v>0.1</v>
      </c>
      <c r="O29" s="4">
        <v>0.1</v>
      </c>
      <c r="P29" s="4">
        <v>0.1</v>
      </c>
      <c r="Q29" s="4">
        <v>0.1</v>
      </c>
      <c r="R29" s="4">
        <v>0.1</v>
      </c>
      <c r="S29" s="4">
        <v>0.1</v>
      </c>
      <c r="T29" s="4">
        <v>0.1</v>
      </c>
      <c r="U29" s="4">
        <v>0.1</v>
      </c>
      <c r="V29" s="4">
        <v>0.1</v>
      </c>
      <c r="W29" s="4">
        <v>0.1</v>
      </c>
      <c r="X29" s="4">
        <v>0.1</v>
      </c>
      <c r="Y29" s="4">
        <v>0.1</v>
      </c>
      <c r="Z29" s="4">
        <v>0.1</v>
      </c>
      <c r="AA29" s="4">
        <v>0.1</v>
      </c>
      <c r="AB29" s="4">
        <v>0.1</v>
      </c>
      <c r="AC29" s="4">
        <v>0.1</v>
      </c>
      <c r="AD29" s="4">
        <v>0.1</v>
      </c>
      <c r="AE29" s="4">
        <v>0.1</v>
      </c>
      <c r="AF29" s="4">
        <v>0.1</v>
      </c>
      <c r="AG29" s="4">
        <v>0.1</v>
      </c>
      <c r="AH29" s="4">
        <v>0.1</v>
      </c>
      <c r="AI29" s="4">
        <v>0.1</v>
      </c>
      <c r="AJ29" s="4">
        <v>0.1</v>
      </c>
      <c r="AK29" s="4">
        <v>0.1</v>
      </c>
      <c r="AL29" s="4">
        <v>0.1</v>
      </c>
      <c r="AM29" s="4">
        <v>0.1</v>
      </c>
      <c r="AN29" s="4">
        <v>0.1</v>
      </c>
      <c r="AO29" s="4">
        <v>0.1</v>
      </c>
      <c r="AP29" s="4">
        <v>0.1</v>
      </c>
      <c r="AQ29" s="4">
        <v>0.1</v>
      </c>
      <c r="AR29" s="4">
        <v>0.1</v>
      </c>
      <c r="AS29" s="4">
        <v>0.1</v>
      </c>
      <c r="AT29" s="4">
        <v>0.1</v>
      </c>
      <c r="AU29" s="4">
        <v>0.1</v>
      </c>
      <c r="AV29" s="4">
        <v>0.1</v>
      </c>
    </row>
    <row r="30" spans="1:48">
      <c r="A30" s="4" t="s">
        <v>52</v>
      </c>
      <c r="B30" s="4" t="s">
        <v>258</v>
      </c>
      <c r="C30" s="4" t="s">
        <v>143</v>
      </c>
      <c r="D30" s="4" t="s">
        <v>54</v>
      </c>
      <c r="E30" s="4" t="s">
        <v>260</v>
      </c>
      <c r="F30" s="4" t="s">
        <v>54</v>
      </c>
      <c r="G30" s="4">
        <v>2010</v>
      </c>
      <c r="H30" s="4" t="s">
        <v>54</v>
      </c>
      <c r="I30" s="4" t="s">
        <v>54</v>
      </c>
      <c r="J30" s="4" t="s">
        <v>54</v>
      </c>
      <c r="K30" s="4" t="s">
        <v>54</v>
      </c>
      <c r="L30" s="4">
        <v>0.1</v>
      </c>
      <c r="M30" s="4">
        <v>0.1</v>
      </c>
      <c r="N30" s="4">
        <v>0.1</v>
      </c>
      <c r="O30" s="4">
        <v>0.1</v>
      </c>
      <c r="P30" s="4">
        <v>0.1</v>
      </c>
      <c r="Q30" s="4">
        <v>0.1</v>
      </c>
      <c r="R30" s="4">
        <v>0.1</v>
      </c>
      <c r="S30" s="4">
        <v>0.1</v>
      </c>
      <c r="T30" s="4">
        <v>0.1</v>
      </c>
      <c r="U30" s="4">
        <v>0.1</v>
      </c>
      <c r="V30" s="4">
        <v>0.1</v>
      </c>
      <c r="W30" s="4">
        <v>0.1</v>
      </c>
      <c r="X30" s="4">
        <v>0.1</v>
      </c>
      <c r="Y30" s="4">
        <v>0.1</v>
      </c>
      <c r="Z30" s="4">
        <v>0.1</v>
      </c>
      <c r="AA30" s="4">
        <v>0.1</v>
      </c>
      <c r="AB30" s="4">
        <v>0.1</v>
      </c>
      <c r="AC30" s="4">
        <v>0.1</v>
      </c>
      <c r="AD30" s="4">
        <v>0.1</v>
      </c>
      <c r="AE30" s="4">
        <v>0.1</v>
      </c>
      <c r="AF30" s="4">
        <v>0.1</v>
      </c>
      <c r="AG30" s="4">
        <v>0.1</v>
      </c>
      <c r="AH30" s="4">
        <v>0.1</v>
      </c>
      <c r="AI30" s="4">
        <v>0.1</v>
      </c>
      <c r="AJ30" s="4">
        <v>0.1</v>
      </c>
      <c r="AK30" s="4">
        <v>0.1</v>
      </c>
      <c r="AL30" s="4">
        <v>0.1</v>
      </c>
      <c r="AM30" s="4">
        <v>0.1</v>
      </c>
      <c r="AN30" s="4">
        <v>0.1</v>
      </c>
      <c r="AO30" s="4">
        <v>0.1</v>
      </c>
      <c r="AP30" s="4">
        <v>0.1</v>
      </c>
      <c r="AQ30" s="4">
        <v>0.1</v>
      </c>
      <c r="AR30" s="4">
        <v>0.1</v>
      </c>
      <c r="AS30" s="4">
        <v>0.1</v>
      </c>
      <c r="AT30" s="4">
        <v>0.1</v>
      </c>
      <c r="AU30" s="4">
        <v>0.1</v>
      </c>
      <c r="AV30" s="4">
        <v>0.1</v>
      </c>
    </row>
    <row r="31" spans="1:48">
      <c r="A31" s="4" t="s">
        <v>52</v>
      </c>
      <c r="B31" s="4" t="s">
        <v>258</v>
      </c>
      <c r="C31" s="4" t="s">
        <v>144</v>
      </c>
      <c r="D31" s="4" t="s">
        <v>54</v>
      </c>
      <c r="E31" s="4" t="s">
        <v>260</v>
      </c>
      <c r="F31" s="4" t="s">
        <v>54</v>
      </c>
      <c r="G31" s="4">
        <v>2010</v>
      </c>
      <c r="H31" s="4" t="s">
        <v>54</v>
      </c>
      <c r="I31" s="4" t="s">
        <v>54</v>
      </c>
      <c r="J31" s="4" t="s">
        <v>54</v>
      </c>
      <c r="K31" s="4" t="s">
        <v>54</v>
      </c>
      <c r="L31" s="4">
        <v>0.1</v>
      </c>
      <c r="M31" s="4">
        <v>0.1</v>
      </c>
      <c r="N31" s="4">
        <v>0.1</v>
      </c>
      <c r="O31" s="4">
        <v>0.1</v>
      </c>
      <c r="P31" s="4">
        <v>0.1</v>
      </c>
      <c r="Q31" s="4">
        <v>0.1</v>
      </c>
      <c r="R31" s="4">
        <v>0.1</v>
      </c>
      <c r="S31" s="4">
        <v>0.1</v>
      </c>
      <c r="T31" s="4">
        <v>0.1</v>
      </c>
      <c r="U31" s="4">
        <v>0.1</v>
      </c>
      <c r="V31" s="4">
        <v>0.1</v>
      </c>
      <c r="W31" s="4">
        <v>0.1</v>
      </c>
      <c r="X31" s="4">
        <v>0.1</v>
      </c>
      <c r="Y31" s="4">
        <v>0.1</v>
      </c>
      <c r="Z31" s="4">
        <v>0.1</v>
      </c>
      <c r="AA31" s="4">
        <v>0.1</v>
      </c>
      <c r="AB31" s="4">
        <v>0.1</v>
      </c>
      <c r="AC31" s="4">
        <v>0.1</v>
      </c>
      <c r="AD31" s="4">
        <v>0.1</v>
      </c>
      <c r="AE31" s="4">
        <v>0.1</v>
      </c>
      <c r="AF31" s="4">
        <v>0.1</v>
      </c>
      <c r="AG31" s="4">
        <v>0.1</v>
      </c>
      <c r="AH31" s="4">
        <v>0.1</v>
      </c>
      <c r="AI31" s="4">
        <v>0.1</v>
      </c>
      <c r="AJ31" s="4">
        <v>0.1</v>
      </c>
      <c r="AK31" s="4">
        <v>0.1</v>
      </c>
      <c r="AL31" s="4">
        <v>0.1</v>
      </c>
      <c r="AM31" s="4">
        <v>0.1</v>
      </c>
      <c r="AN31" s="4">
        <v>0.1</v>
      </c>
      <c r="AO31" s="4">
        <v>0.1</v>
      </c>
      <c r="AP31" s="4">
        <v>0.1</v>
      </c>
      <c r="AQ31" s="4">
        <v>0.1</v>
      </c>
      <c r="AR31" s="4">
        <v>0.1</v>
      </c>
      <c r="AS31" s="4">
        <v>0.1</v>
      </c>
      <c r="AT31" s="4">
        <v>0.1</v>
      </c>
      <c r="AU31" s="4">
        <v>0.1</v>
      </c>
      <c r="AV31" s="4">
        <v>0.1</v>
      </c>
    </row>
    <row r="32" spans="1:48">
      <c r="A32" s="4" t="s">
        <v>52</v>
      </c>
      <c r="B32" s="4" t="s">
        <v>258</v>
      </c>
      <c r="C32" s="4" t="s">
        <v>145</v>
      </c>
      <c r="D32" s="4" t="s">
        <v>54</v>
      </c>
      <c r="E32" s="4" t="s">
        <v>260</v>
      </c>
      <c r="F32" s="4" t="s">
        <v>54</v>
      </c>
      <c r="G32" s="4">
        <v>2010</v>
      </c>
      <c r="H32" s="4" t="s">
        <v>54</v>
      </c>
      <c r="I32" s="4" t="s">
        <v>54</v>
      </c>
      <c r="J32" s="4" t="s">
        <v>54</v>
      </c>
      <c r="K32" s="4" t="s">
        <v>54</v>
      </c>
      <c r="L32" s="4">
        <v>0.1</v>
      </c>
      <c r="M32" s="4">
        <v>0.1</v>
      </c>
      <c r="N32" s="4">
        <v>0.1</v>
      </c>
      <c r="O32" s="4">
        <v>0.1</v>
      </c>
      <c r="P32" s="4">
        <v>0.1</v>
      </c>
      <c r="Q32" s="4">
        <v>0.1</v>
      </c>
      <c r="R32" s="4">
        <v>0.1</v>
      </c>
      <c r="S32" s="4">
        <v>0.1</v>
      </c>
      <c r="T32" s="4">
        <v>0.1</v>
      </c>
      <c r="U32" s="4">
        <v>0.1</v>
      </c>
      <c r="V32" s="4">
        <v>0.1</v>
      </c>
      <c r="W32" s="4">
        <v>0.1</v>
      </c>
      <c r="X32" s="4">
        <v>0.1</v>
      </c>
      <c r="Y32" s="4">
        <v>0.1</v>
      </c>
      <c r="Z32" s="4">
        <v>0.1</v>
      </c>
      <c r="AA32" s="4">
        <v>0.1</v>
      </c>
      <c r="AB32" s="4">
        <v>0.1</v>
      </c>
      <c r="AC32" s="4">
        <v>0.1</v>
      </c>
      <c r="AD32" s="4">
        <v>0.1</v>
      </c>
      <c r="AE32" s="4">
        <v>0.1</v>
      </c>
      <c r="AF32" s="4">
        <v>0.1</v>
      </c>
      <c r="AG32" s="4">
        <v>0.1</v>
      </c>
      <c r="AH32" s="4">
        <v>0.1</v>
      </c>
      <c r="AI32" s="4">
        <v>0.1</v>
      </c>
      <c r="AJ32" s="4">
        <v>0.1</v>
      </c>
      <c r="AK32" s="4">
        <v>0.1</v>
      </c>
      <c r="AL32" s="4">
        <v>0.1</v>
      </c>
      <c r="AM32" s="4">
        <v>0.1</v>
      </c>
      <c r="AN32" s="4">
        <v>0.1</v>
      </c>
      <c r="AO32" s="4">
        <v>0.1</v>
      </c>
      <c r="AP32" s="4">
        <v>0.1</v>
      </c>
      <c r="AQ32" s="4">
        <v>0.1</v>
      </c>
      <c r="AR32" s="4">
        <v>0.1</v>
      </c>
      <c r="AS32" s="4">
        <v>0.1</v>
      </c>
      <c r="AT32" s="4">
        <v>0.1</v>
      </c>
      <c r="AU32" s="4">
        <v>0.1</v>
      </c>
      <c r="AV32" s="4">
        <v>0.1</v>
      </c>
    </row>
    <row r="33" spans="1:48">
      <c r="A33" s="4" t="s">
        <v>52</v>
      </c>
      <c r="B33" s="4" t="s">
        <v>258</v>
      </c>
      <c r="C33" s="4" t="s">
        <v>146</v>
      </c>
      <c r="D33" s="4" t="s">
        <v>54</v>
      </c>
      <c r="E33" s="4" t="s">
        <v>260</v>
      </c>
      <c r="F33" s="4" t="s">
        <v>54</v>
      </c>
      <c r="G33" s="4">
        <v>2010</v>
      </c>
      <c r="H33" s="4" t="s">
        <v>54</v>
      </c>
      <c r="I33" s="4" t="s">
        <v>54</v>
      </c>
      <c r="J33" s="4" t="s">
        <v>54</v>
      </c>
      <c r="K33" s="4" t="s">
        <v>54</v>
      </c>
      <c r="L33" s="4">
        <v>0.1</v>
      </c>
      <c r="M33" s="4">
        <v>0.1</v>
      </c>
      <c r="N33" s="4">
        <v>0.1</v>
      </c>
      <c r="O33" s="4">
        <v>0.1</v>
      </c>
      <c r="P33" s="4">
        <v>0.1</v>
      </c>
      <c r="Q33" s="4">
        <v>0.1</v>
      </c>
      <c r="R33" s="4">
        <v>0.1</v>
      </c>
      <c r="S33" s="4">
        <v>0.1</v>
      </c>
      <c r="T33" s="4">
        <v>0.1</v>
      </c>
      <c r="U33" s="4">
        <v>0.1</v>
      </c>
      <c r="V33" s="4">
        <v>0.1</v>
      </c>
      <c r="W33" s="4">
        <v>0.1</v>
      </c>
      <c r="X33" s="4">
        <v>0.1</v>
      </c>
      <c r="Y33" s="4">
        <v>0.1</v>
      </c>
      <c r="Z33" s="4">
        <v>0.1</v>
      </c>
      <c r="AA33" s="4">
        <v>0.1</v>
      </c>
      <c r="AB33" s="4">
        <v>0.1</v>
      </c>
      <c r="AC33" s="4">
        <v>0.1</v>
      </c>
      <c r="AD33" s="4">
        <v>0.1</v>
      </c>
      <c r="AE33" s="4">
        <v>0.1</v>
      </c>
      <c r="AF33" s="4">
        <v>0.1</v>
      </c>
      <c r="AG33" s="4">
        <v>0.1</v>
      </c>
      <c r="AH33" s="4">
        <v>0.1</v>
      </c>
      <c r="AI33" s="4">
        <v>0.1</v>
      </c>
      <c r="AJ33" s="4">
        <v>0.1</v>
      </c>
      <c r="AK33" s="4">
        <v>0.1</v>
      </c>
      <c r="AL33" s="4">
        <v>0.1</v>
      </c>
      <c r="AM33" s="4">
        <v>0.1</v>
      </c>
      <c r="AN33" s="4">
        <v>0.1</v>
      </c>
      <c r="AO33" s="4">
        <v>0.1</v>
      </c>
      <c r="AP33" s="4">
        <v>0.1</v>
      </c>
      <c r="AQ33" s="4">
        <v>0.1</v>
      </c>
      <c r="AR33" s="4">
        <v>0.1</v>
      </c>
      <c r="AS33" s="4">
        <v>0.1</v>
      </c>
      <c r="AT33" s="4">
        <v>0.1</v>
      </c>
      <c r="AU33" s="4">
        <v>0.1</v>
      </c>
      <c r="AV33" s="4">
        <v>0.1</v>
      </c>
    </row>
    <row r="34" spans="1:48">
      <c r="A34" s="4" t="s">
        <v>52</v>
      </c>
      <c r="B34" s="4" t="s">
        <v>258</v>
      </c>
      <c r="C34" s="4" t="s">
        <v>147</v>
      </c>
      <c r="D34" s="4" t="s">
        <v>54</v>
      </c>
      <c r="E34" s="4" t="s">
        <v>260</v>
      </c>
      <c r="F34" s="4" t="s">
        <v>54</v>
      </c>
      <c r="G34" s="4">
        <v>2010</v>
      </c>
      <c r="H34" s="4" t="s">
        <v>54</v>
      </c>
      <c r="I34" s="4" t="s">
        <v>54</v>
      </c>
      <c r="J34" s="4" t="s">
        <v>54</v>
      </c>
      <c r="K34" s="4" t="s">
        <v>54</v>
      </c>
      <c r="L34" s="4">
        <v>0.1</v>
      </c>
      <c r="M34" s="4">
        <v>0.1</v>
      </c>
      <c r="N34" s="4">
        <v>0.1</v>
      </c>
      <c r="O34" s="4">
        <v>0.1</v>
      </c>
      <c r="P34" s="4">
        <v>0.1</v>
      </c>
      <c r="Q34" s="4">
        <v>0.1</v>
      </c>
      <c r="R34" s="4">
        <v>0.1</v>
      </c>
      <c r="S34" s="4">
        <v>0.1</v>
      </c>
      <c r="T34" s="4">
        <v>0.1</v>
      </c>
      <c r="U34" s="4">
        <v>0.1</v>
      </c>
      <c r="V34" s="4">
        <v>0.1</v>
      </c>
      <c r="W34" s="4">
        <v>0.1</v>
      </c>
      <c r="X34" s="4">
        <v>0.1</v>
      </c>
      <c r="Y34" s="4">
        <v>0.1</v>
      </c>
      <c r="Z34" s="4">
        <v>0.1</v>
      </c>
      <c r="AA34" s="4">
        <v>0.1</v>
      </c>
      <c r="AB34" s="4">
        <v>0.1</v>
      </c>
      <c r="AC34" s="4">
        <v>0.1</v>
      </c>
      <c r="AD34" s="4">
        <v>0.1</v>
      </c>
      <c r="AE34" s="4">
        <v>0.1</v>
      </c>
      <c r="AF34" s="4">
        <v>0.1</v>
      </c>
      <c r="AG34" s="4">
        <v>0.1</v>
      </c>
      <c r="AH34" s="4">
        <v>0.1</v>
      </c>
      <c r="AI34" s="4">
        <v>0.1</v>
      </c>
      <c r="AJ34" s="4">
        <v>0.1</v>
      </c>
      <c r="AK34" s="4">
        <v>0.1</v>
      </c>
      <c r="AL34" s="4">
        <v>0.1</v>
      </c>
      <c r="AM34" s="4">
        <v>0.1</v>
      </c>
      <c r="AN34" s="4">
        <v>0.1</v>
      </c>
      <c r="AO34" s="4">
        <v>0.1</v>
      </c>
      <c r="AP34" s="4">
        <v>0.1</v>
      </c>
      <c r="AQ34" s="4">
        <v>0.1</v>
      </c>
      <c r="AR34" s="4">
        <v>0.1</v>
      </c>
      <c r="AS34" s="4">
        <v>0.1</v>
      </c>
      <c r="AT34" s="4">
        <v>0.1</v>
      </c>
      <c r="AU34" s="4">
        <v>0.1</v>
      </c>
      <c r="AV34" s="4">
        <v>0.1</v>
      </c>
    </row>
    <row r="35" spans="1:48">
      <c r="A35" s="4" t="s">
        <v>52</v>
      </c>
      <c r="B35" s="4" t="s">
        <v>258</v>
      </c>
      <c r="C35" s="4" t="s">
        <v>148</v>
      </c>
      <c r="D35" s="4" t="s">
        <v>54</v>
      </c>
      <c r="E35" s="4" t="s">
        <v>260</v>
      </c>
      <c r="F35" s="4" t="s">
        <v>54</v>
      </c>
      <c r="G35" s="4">
        <v>2010</v>
      </c>
      <c r="H35" s="4" t="s">
        <v>54</v>
      </c>
      <c r="I35" s="4" t="s">
        <v>54</v>
      </c>
      <c r="J35" s="4" t="s">
        <v>54</v>
      </c>
      <c r="K35" s="4" t="s">
        <v>54</v>
      </c>
      <c r="L35" s="4">
        <v>0.1</v>
      </c>
      <c r="M35" s="4">
        <v>0.1</v>
      </c>
      <c r="N35" s="4">
        <v>0.1</v>
      </c>
      <c r="O35" s="4">
        <v>0.1</v>
      </c>
      <c r="P35" s="4">
        <v>0.1</v>
      </c>
      <c r="Q35" s="4">
        <v>0.1</v>
      </c>
      <c r="R35" s="4">
        <v>0.1</v>
      </c>
      <c r="S35" s="4">
        <v>0.1</v>
      </c>
      <c r="T35" s="4">
        <v>0.1</v>
      </c>
      <c r="U35" s="4">
        <v>0.1</v>
      </c>
      <c r="V35" s="4">
        <v>0.1</v>
      </c>
      <c r="W35" s="4">
        <v>0.1</v>
      </c>
      <c r="X35" s="4">
        <v>0.1</v>
      </c>
      <c r="Y35" s="4">
        <v>0.1</v>
      </c>
      <c r="Z35" s="4">
        <v>0.1</v>
      </c>
      <c r="AA35" s="4">
        <v>0.1</v>
      </c>
      <c r="AB35" s="4">
        <v>0.1</v>
      </c>
      <c r="AC35" s="4">
        <v>0.1</v>
      </c>
      <c r="AD35" s="4">
        <v>0.1</v>
      </c>
      <c r="AE35" s="4">
        <v>0.1</v>
      </c>
      <c r="AF35" s="4">
        <v>0.1</v>
      </c>
      <c r="AG35" s="4">
        <v>0.1</v>
      </c>
      <c r="AH35" s="4">
        <v>0.1</v>
      </c>
      <c r="AI35" s="4">
        <v>0.1</v>
      </c>
      <c r="AJ35" s="4">
        <v>0.1</v>
      </c>
      <c r="AK35" s="4">
        <v>0.1</v>
      </c>
      <c r="AL35" s="4">
        <v>0.1</v>
      </c>
      <c r="AM35" s="4">
        <v>0.1</v>
      </c>
      <c r="AN35" s="4">
        <v>0.1</v>
      </c>
      <c r="AO35" s="4">
        <v>0.1</v>
      </c>
      <c r="AP35" s="4">
        <v>0.1</v>
      </c>
      <c r="AQ35" s="4">
        <v>0.1</v>
      </c>
      <c r="AR35" s="4">
        <v>0.1</v>
      </c>
      <c r="AS35" s="4">
        <v>0.1</v>
      </c>
      <c r="AT35" s="4">
        <v>0.1</v>
      </c>
      <c r="AU35" s="4">
        <v>0.1</v>
      </c>
      <c r="AV35" s="4">
        <v>0.1</v>
      </c>
    </row>
    <row r="36" spans="1:48">
      <c r="A36" s="4" t="s">
        <v>52</v>
      </c>
      <c r="B36" s="4" t="s">
        <v>258</v>
      </c>
      <c r="C36" s="4" t="s">
        <v>149</v>
      </c>
      <c r="D36" s="4" t="s">
        <v>54</v>
      </c>
      <c r="E36" s="4" t="s">
        <v>260</v>
      </c>
      <c r="F36" s="4" t="s">
        <v>54</v>
      </c>
      <c r="G36" s="4">
        <v>2010</v>
      </c>
      <c r="H36" s="4" t="s">
        <v>54</v>
      </c>
      <c r="I36" s="4" t="s">
        <v>54</v>
      </c>
      <c r="J36" s="4" t="s">
        <v>54</v>
      </c>
      <c r="K36" s="4" t="s">
        <v>54</v>
      </c>
      <c r="L36" s="4">
        <v>0.1</v>
      </c>
      <c r="M36" s="4">
        <v>0.1</v>
      </c>
      <c r="N36" s="4">
        <v>0.1</v>
      </c>
      <c r="O36" s="4">
        <v>0.1</v>
      </c>
      <c r="P36" s="4">
        <v>0.1</v>
      </c>
      <c r="Q36" s="4">
        <v>0.1</v>
      </c>
      <c r="R36" s="4">
        <v>0.1</v>
      </c>
      <c r="S36" s="4">
        <v>0.1</v>
      </c>
      <c r="T36" s="4">
        <v>0.1</v>
      </c>
      <c r="U36" s="4">
        <v>0.1</v>
      </c>
      <c r="V36" s="4">
        <v>0.1</v>
      </c>
      <c r="W36" s="4">
        <v>0.1</v>
      </c>
      <c r="X36" s="4">
        <v>0.1</v>
      </c>
      <c r="Y36" s="4">
        <v>0.1</v>
      </c>
      <c r="Z36" s="4">
        <v>0.1</v>
      </c>
      <c r="AA36" s="4">
        <v>0.1</v>
      </c>
      <c r="AB36" s="4">
        <v>0.1</v>
      </c>
      <c r="AC36" s="4">
        <v>0.1</v>
      </c>
      <c r="AD36" s="4">
        <v>0.1</v>
      </c>
      <c r="AE36" s="4">
        <v>0.1</v>
      </c>
      <c r="AF36" s="4">
        <v>0.1</v>
      </c>
      <c r="AG36" s="4">
        <v>0.1</v>
      </c>
      <c r="AH36" s="4">
        <v>0.1</v>
      </c>
      <c r="AI36" s="4">
        <v>0.1</v>
      </c>
      <c r="AJ36" s="4">
        <v>0.1</v>
      </c>
      <c r="AK36" s="4">
        <v>0.1</v>
      </c>
      <c r="AL36" s="4">
        <v>0.1</v>
      </c>
      <c r="AM36" s="4">
        <v>0.1</v>
      </c>
      <c r="AN36" s="4">
        <v>0.1</v>
      </c>
      <c r="AO36" s="4">
        <v>0.1</v>
      </c>
      <c r="AP36" s="4">
        <v>0.1</v>
      </c>
      <c r="AQ36" s="4">
        <v>0.1</v>
      </c>
      <c r="AR36" s="4">
        <v>0.1</v>
      </c>
      <c r="AS36" s="4">
        <v>0.1</v>
      </c>
      <c r="AT36" s="4">
        <v>0.1</v>
      </c>
      <c r="AU36" s="4">
        <v>0.1</v>
      </c>
      <c r="AV36" s="4">
        <v>0.1</v>
      </c>
    </row>
    <row r="37" spans="1:48">
      <c r="A37" s="4" t="s">
        <v>52</v>
      </c>
      <c r="B37" s="4" t="s">
        <v>258</v>
      </c>
      <c r="C37" s="4" t="s">
        <v>150</v>
      </c>
      <c r="D37" s="4" t="s">
        <v>54</v>
      </c>
      <c r="E37" s="4" t="s">
        <v>260</v>
      </c>
      <c r="F37" s="4" t="s">
        <v>54</v>
      </c>
      <c r="G37" s="4">
        <v>2010</v>
      </c>
      <c r="H37" s="4" t="s">
        <v>54</v>
      </c>
      <c r="I37" s="4" t="s">
        <v>54</v>
      </c>
      <c r="J37" s="4" t="s">
        <v>54</v>
      </c>
      <c r="K37" s="4" t="s">
        <v>54</v>
      </c>
      <c r="L37" s="4">
        <v>0.1</v>
      </c>
      <c r="M37" s="4">
        <v>0.1</v>
      </c>
      <c r="N37" s="4">
        <v>0.1</v>
      </c>
      <c r="O37" s="4">
        <v>0.1</v>
      </c>
      <c r="P37" s="4">
        <v>0.1</v>
      </c>
      <c r="Q37" s="4">
        <v>0.1</v>
      </c>
      <c r="R37" s="4">
        <v>0.1</v>
      </c>
      <c r="S37" s="4">
        <v>0.1</v>
      </c>
      <c r="T37" s="4">
        <v>0.1</v>
      </c>
      <c r="U37" s="4">
        <v>0.1</v>
      </c>
      <c r="V37" s="4">
        <v>0.1</v>
      </c>
      <c r="W37" s="4">
        <v>0.1</v>
      </c>
      <c r="X37" s="4">
        <v>0.1</v>
      </c>
      <c r="Y37" s="4">
        <v>0.1</v>
      </c>
      <c r="Z37" s="4">
        <v>0.1</v>
      </c>
      <c r="AA37" s="4">
        <v>0.1</v>
      </c>
      <c r="AB37" s="4">
        <v>0.1</v>
      </c>
      <c r="AC37" s="4">
        <v>0.1</v>
      </c>
      <c r="AD37" s="4">
        <v>0.1</v>
      </c>
      <c r="AE37" s="4">
        <v>0.1</v>
      </c>
      <c r="AF37" s="4">
        <v>0.1</v>
      </c>
      <c r="AG37" s="4">
        <v>0.1</v>
      </c>
      <c r="AH37" s="4">
        <v>0.1</v>
      </c>
      <c r="AI37" s="4">
        <v>0.1</v>
      </c>
      <c r="AJ37" s="4">
        <v>0.1</v>
      </c>
      <c r="AK37" s="4">
        <v>0.1</v>
      </c>
      <c r="AL37" s="4">
        <v>0.1</v>
      </c>
      <c r="AM37" s="4">
        <v>0.1</v>
      </c>
      <c r="AN37" s="4">
        <v>0.1</v>
      </c>
      <c r="AO37" s="4">
        <v>0.1</v>
      </c>
      <c r="AP37" s="4">
        <v>0.1</v>
      </c>
      <c r="AQ37" s="4">
        <v>0.1</v>
      </c>
      <c r="AR37" s="4">
        <v>0.1</v>
      </c>
      <c r="AS37" s="4">
        <v>0.1</v>
      </c>
      <c r="AT37" s="4">
        <v>0.1</v>
      </c>
      <c r="AU37" s="4">
        <v>0.1</v>
      </c>
      <c r="AV37" s="4">
        <v>0.1</v>
      </c>
    </row>
    <row r="38" spans="1:48">
      <c r="A38" s="4" t="s">
        <v>52</v>
      </c>
      <c r="B38" s="4" t="s">
        <v>258</v>
      </c>
      <c r="C38" s="4" t="s">
        <v>151</v>
      </c>
      <c r="D38" s="4" t="s">
        <v>54</v>
      </c>
      <c r="E38" s="4" t="s">
        <v>260</v>
      </c>
      <c r="F38" s="4" t="s">
        <v>54</v>
      </c>
      <c r="G38" s="4">
        <v>2010</v>
      </c>
      <c r="H38" s="4" t="s">
        <v>54</v>
      </c>
      <c r="I38" s="4" t="s">
        <v>54</v>
      </c>
      <c r="J38" s="4" t="s">
        <v>54</v>
      </c>
      <c r="K38" s="4" t="s">
        <v>54</v>
      </c>
      <c r="L38" s="4">
        <v>0.15</v>
      </c>
      <c r="M38" s="4">
        <v>0.15</v>
      </c>
      <c r="N38" s="4">
        <v>0.15</v>
      </c>
      <c r="O38" s="4">
        <v>0.15</v>
      </c>
      <c r="P38" s="4">
        <v>0.15</v>
      </c>
      <c r="Q38" s="4">
        <v>0.15</v>
      </c>
      <c r="R38" s="4">
        <v>0.15</v>
      </c>
      <c r="S38" s="4">
        <v>0.15</v>
      </c>
      <c r="T38" s="4">
        <v>0.15</v>
      </c>
      <c r="U38" s="4">
        <v>0.15</v>
      </c>
      <c r="V38" s="4">
        <v>0.15</v>
      </c>
      <c r="W38" s="4">
        <v>0.15</v>
      </c>
      <c r="X38" s="4">
        <v>0.15</v>
      </c>
      <c r="Y38" s="4">
        <v>0.15</v>
      </c>
      <c r="Z38" s="4">
        <v>0.15</v>
      </c>
      <c r="AA38" s="4">
        <v>0.15</v>
      </c>
      <c r="AB38" s="4">
        <v>0.15</v>
      </c>
      <c r="AC38" s="4">
        <v>0.15</v>
      </c>
      <c r="AD38" s="4">
        <v>0.15</v>
      </c>
      <c r="AE38" s="4">
        <v>0.15</v>
      </c>
      <c r="AF38" s="4">
        <v>0.15</v>
      </c>
      <c r="AG38" s="4">
        <v>0.15</v>
      </c>
      <c r="AH38" s="4">
        <v>0.15</v>
      </c>
      <c r="AI38" s="4">
        <v>0.15</v>
      </c>
      <c r="AJ38" s="4">
        <v>0.15</v>
      </c>
      <c r="AK38" s="4">
        <v>0.15</v>
      </c>
      <c r="AL38" s="4">
        <v>0.15</v>
      </c>
      <c r="AM38" s="4">
        <v>0.15</v>
      </c>
      <c r="AN38" s="4">
        <v>0.15</v>
      </c>
      <c r="AO38" s="4">
        <v>0.15</v>
      </c>
      <c r="AP38" s="4">
        <v>0.15</v>
      </c>
      <c r="AQ38" s="4">
        <v>0.15</v>
      </c>
      <c r="AR38" s="4">
        <v>0.15</v>
      </c>
      <c r="AS38" s="4">
        <v>0.15</v>
      </c>
      <c r="AT38" s="4">
        <v>0.15</v>
      </c>
      <c r="AU38" s="4">
        <v>0.15</v>
      </c>
      <c r="AV38" s="4">
        <v>0.15</v>
      </c>
    </row>
    <row r="39" spans="1:48">
      <c r="A39" s="4" t="s">
        <v>52</v>
      </c>
      <c r="B39" s="4" t="s">
        <v>258</v>
      </c>
      <c r="C39" s="4" t="s">
        <v>152</v>
      </c>
      <c r="D39" s="4" t="s">
        <v>54</v>
      </c>
      <c r="E39" s="4" t="s">
        <v>260</v>
      </c>
      <c r="F39" s="4" t="s">
        <v>54</v>
      </c>
      <c r="G39" s="4">
        <v>2010</v>
      </c>
      <c r="H39" s="4" t="s">
        <v>54</v>
      </c>
      <c r="I39" s="4" t="s">
        <v>54</v>
      </c>
      <c r="J39" s="4" t="s">
        <v>54</v>
      </c>
      <c r="K39" s="4" t="s">
        <v>54</v>
      </c>
      <c r="L39" s="4">
        <v>0.15</v>
      </c>
      <c r="M39" s="4">
        <v>0.15</v>
      </c>
      <c r="N39" s="4">
        <v>0.15</v>
      </c>
      <c r="O39" s="4">
        <v>0.15</v>
      </c>
      <c r="P39" s="4">
        <v>0.15</v>
      </c>
      <c r="Q39" s="4">
        <v>0.15</v>
      </c>
      <c r="R39" s="4">
        <v>0.15</v>
      </c>
      <c r="S39" s="4">
        <v>0.15</v>
      </c>
      <c r="T39" s="4">
        <v>0.15</v>
      </c>
      <c r="U39" s="4">
        <v>0.15</v>
      </c>
      <c r="V39" s="4">
        <v>0.15</v>
      </c>
      <c r="W39" s="4">
        <v>0.15</v>
      </c>
      <c r="X39" s="4">
        <v>0.15</v>
      </c>
      <c r="Y39" s="4">
        <v>0.15</v>
      </c>
      <c r="Z39" s="4">
        <v>0.15</v>
      </c>
      <c r="AA39" s="4">
        <v>0.15</v>
      </c>
      <c r="AB39" s="4">
        <v>0.15</v>
      </c>
      <c r="AC39" s="4">
        <v>0.15</v>
      </c>
      <c r="AD39" s="4">
        <v>0.15</v>
      </c>
      <c r="AE39" s="4">
        <v>0.15</v>
      </c>
      <c r="AF39" s="4">
        <v>0.15</v>
      </c>
      <c r="AG39" s="4">
        <v>0.15</v>
      </c>
      <c r="AH39" s="4">
        <v>0.15</v>
      </c>
      <c r="AI39" s="4">
        <v>0.15</v>
      </c>
      <c r="AJ39" s="4">
        <v>0.15</v>
      </c>
      <c r="AK39" s="4">
        <v>0.15</v>
      </c>
      <c r="AL39" s="4">
        <v>0.15</v>
      </c>
      <c r="AM39" s="4">
        <v>0.15</v>
      </c>
      <c r="AN39" s="4">
        <v>0.15</v>
      </c>
      <c r="AO39" s="4">
        <v>0.15</v>
      </c>
      <c r="AP39" s="4">
        <v>0.15</v>
      </c>
      <c r="AQ39" s="4">
        <v>0.15</v>
      </c>
      <c r="AR39" s="4">
        <v>0.15</v>
      </c>
      <c r="AS39" s="4">
        <v>0.15</v>
      </c>
      <c r="AT39" s="4">
        <v>0.15</v>
      </c>
      <c r="AU39" s="4">
        <v>0.15</v>
      </c>
      <c r="AV39" s="4">
        <v>0.15</v>
      </c>
    </row>
    <row r="40" spans="1:48">
      <c r="A40" s="4" t="s">
        <v>52</v>
      </c>
      <c r="B40" s="4" t="s">
        <v>258</v>
      </c>
      <c r="C40" s="4" t="s">
        <v>153</v>
      </c>
      <c r="D40" s="4" t="s">
        <v>54</v>
      </c>
      <c r="E40" s="4" t="s">
        <v>260</v>
      </c>
      <c r="F40" s="4" t="s">
        <v>54</v>
      </c>
      <c r="G40" s="4">
        <v>2010</v>
      </c>
      <c r="H40" s="4" t="s">
        <v>54</v>
      </c>
      <c r="I40" s="4" t="s">
        <v>54</v>
      </c>
      <c r="J40" s="4" t="s">
        <v>54</v>
      </c>
      <c r="K40" s="4" t="s">
        <v>54</v>
      </c>
      <c r="L40" s="4">
        <v>0.15</v>
      </c>
      <c r="M40" s="4">
        <v>0.15</v>
      </c>
      <c r="N40" s="4">
        <v>0.15</v>
      </c>
      <c r="O40" s="4">
        <v>0.15</v>
      </c>
      <c r="P40" s="4">
        <v>0.15</v>
      </c>
      <c r="Q40" s="4">
        <v>0.15</v>
      </c>
      <c r="R40" s="4">
        <v>0.15</v>
      </c>
      <c r="S40" s="4">
        <v>0.15</v>
      </c>
      <c r="T40" s="4">
        <v>0.15</v>
      </c>
      <c r="U40" s="4">
        <v>0.15</v>
      </c>
      <c r="V40" s="4">
        <v>0.15</v>
      </c>
      <c r="W40" s="4">
        <v>0.15</v>
      </c>
      <c r="X40" s="4">
        <v>0.15</v>
      </c>
      <c r="Y40" s="4">
        <v>0.15</v>
      </c>
      <c r="Z40" s="4">
        <v>0.15</v>
      </c>
      <c r="AA40" s="4">
        <v>0.15</v>
      </c>
      <c r="AB40" s="4">
        <v>0.15</v>
      </c>
      <c r="AC40" s="4">
        <v>0.15</v>
      </c>
      <c r="AD40" s="4">
        <v>0.15</v>
      </c>
      <c r="AE40" s="4">
        <v>0.15</v>
      </c>
      <c r="AF40" s="4">
        <v>0.15</v>
      </c>
      <c r="AG40" s="4">
        <v>0.15</v>
      </c>
      <c r="AH40" s="4">
        <v>0.15</v>
      </c>
      <c r="AI40" s="4">
        <v>0.15</v>
      </c>
      <c r="AJ40" s="4">
        <v>0.15</v>
      </c>
      <c r="AK40" s="4">
        <v>0.15</v>
      </c>
      <c r="AL40" s="4">
        <v>0.15</v>
      </c>
      <c r="AM40" s="4">
        <v>0.15</v>
      </c>
      <c r="AN40" s="4">
        <v>0.15</v>
      </c>
      <c r="AO40" s="4">
        <v>0.15</v>
      </c>
      <c r="AP40" s="4">
        <v>0.15</v>
      </c>
      <c r="AQ40" s="4">
        <v>0.15</v>
      </c>
      <c r="AR40" s="4">
        <v>0.15</v>
      </c>
      <c r="AS40" s="4">
        <v>0.15</v>
      </c>
      <c r="AT40" s="4">
        <v>0.15</v>
      </c>
      <c r="AU40" s="4">
        <v>0.15</v>
      </c>
      <c r="AV40" s="4">
        <v>0.15</v>
      </c>
    </row>
    <row r="41" spans="1:48">
      <c r="A41" s="4" t="s">
        <v>52</v>
      </c>
      <c r="B41" s="4" t="s">
        <v>258</v>
      </c>
      <c r="C41" s="4" t="s">
        <v>154</v>
      </c>
      <c r="D41" s="4" t="s">
        <v>54</v>
      </c>
      <c r="E41" s="4" t="s">
        <v>260</v>
      </c>
      <c r="F41" s="4" t="s">
        <v>54</v>
      </c>
      <c r="G41" s="4">
        <v>2010</v>
      </c>
      <c r="H41" s="4" t="s">
        <v>54</v>
      </c>
      <c r="I41" s="4" t="s">
        <v>54</v>
      </c>
      <c r="J41" s="4" t="s">
        <v>54</v>
      </c>
      <c r="K41" s="4" t="s">
        <v>54</v>
      </c>
      <c r="L41" s="4">
        <v>0.15</v>
      </c>
      <c r="M41" s="4">
        <v>0.15</v>
      </c>
      <c r="N41" s="4">
        <v>0.15</v>
      </c>
      <c r="O41" s="4">
        <v>0.15</v>
      </c>
      <c r="P41" s="4">
        <v>0.15</v>
      </c>
      <c r="Q41" s="4">
        <v>0.15</v>
      </c>
      <c r="R41" s="4">
        <v>0.15</v>
      </c>
      <c r="S41" s="4">
        <v>0.15</v>
      </c>
      <c r="T41" s="4">
        <v>0.15</v>
      </c>
      <c r="U41" s="4">
        <v>0.15</v>
      </c>
      <c r="V41" s="4">
        <v>0.15</v>
      </c>
      <c r="W41" s="4">
        <v>0.15</v>
      </c>
      <c r="X41" s="4">
        <v>0.15</v>
      </c>
      <c r="Y41" s="4">
        <v>0.15</v>
      </c>
      <c r="Z41" s="4">
        <v>0.15</v>
      </c>
      <c r="AA41" s="4">
        <v>0.15</v>
      </c>
      <c r="AB41" s="4">
        <v>0.15</v>
      </c>
      <c r="AC41" s="4">
        <v>0.15</v>
      </c>
      <c r="AD41" s="4">
        <v>0.15</v>
      </c>
      <c r="AE41" s="4">
        <v>0.15</v>
      </c>
      <c r="AF41" s="4">
        <v>0.15</v>
      </c>
      <c r="AG41" s="4">
        <v>0.15</v>
      </c>
      <c r="AH41" s="4">
        <v>0.15</v>
      </c>
      <c r="AI41" s="4">
        <v>0.15</v>
      </c>
      <c r="AJ41" s="4">
        <v>0.15</v>
      </c>
      <c r="AK41" s="4">
        <v>0.15</v>
      </c>
      <c r="AL41" s="4">
        <v>0.15</v>
      </c>
      <c r="AM41" s="4">
        <v>0.15</v>
      </c>
      <c r="AN41" s="4">
        <v>0.15</v>
      </c>
      <c r="AO41" s="4">
        <v>0.15</v>
      </c>
      <c r="AP41" s="4">
        <v>0.15</v>
      </c>
      <c r="AQ41" s="4">
        <v>0.15</v>
      </c>
      <c r="AR41" s="4">
        <v>0.15</v>
      </c>
      <c r="AS41" s="4">
        <v>0.15</v>
      </c>
      <c r="AT41" s="4">
        <v>0.15</v>
      </c>
      <c r="AU41" s="4">
        <v>0.15</v>
      </c>
      <c r="AV41" s="4">
        <v>0.15</v>
      </c>
    </row>
    <row r="42" spans="1:48">
      <c r="A42" s="4" t="s">
        <v>52</v>
      </c>
      <c r="B42" s="4" t="s">
        <v>258</v>
      </c>
      <c r="C42" s="4" t="s">
        <v>155</v>
      </c>
      <c r="D42" s="4" t="s">
        <v>54</v>
      </c>
      <c r="E42" s="4" t="s">
        <v>260</v>
      </c>
      <c r="F42" s="4" t="s">
        <v>54</v>
      </c>
      <c r="G42" s="4">
        <v>2010</v>
      </c>
      <c r="H42" s="4" t="s">
        <v>54</v>
      </c>
      <c r="I42" s="4" t="s">
        <v>54</v>
      </c>
      <c r="J42" s="4" t="s">
        <v>54</v>
      </c>
      <c r="K42" s="4" t="s">
        <v>54</v>
      </c>
      <c r="L42" s="4">
        <v>0.15</v>
      </c>
      <c r="M42" s="4">
        <v>0.15</v>
      </c>
      <c r="N42" s="4">
        <v>0.15</v>
      </c>
      <c r="O42" s="4">
        <v>0.15</v>
      </c>
      <c r="P42" s="4">
        <v>0.15</v>
      </c>
      <c r="Q42" s="4">
        <v>0.15</v>
      </c>
      <c r="R42" s="4">
        <v>0.15</v>
      </c>
      <c r="S42" s="4">
        <v>0.15</v>
      </c>
      <c r="T42" s="4">
        <v>0.15</v>
      </c>
      <c r="U42" s="4">
        <v>0.15</v>
      </c>
      <c r="V42" s="4">
        <v>0.15</v>
      </c>
      <c r="W42" s="4">
        <v>0.15</v>
      </c>
      <c r="X42" s="4">
        <v>0.15</v>
      </c>
      <c r="Y42" s="4">
        <v>0.15</v>
      </c>
      <c r="Z42" s="4">
        <v>0.15</v>
      </c>
      <c r="AA42" s="4">
        <v>0.15</v>
      </c>
      <c r="AB42" s="4">
        <v>0.15</v>
      </c>
      <c r="AC42" s="4">
        <v>0.15</v>
      </c>
      <c r="AD42" s="4">
        <v>0.15</v>
      </c>
      <c r="AE42" s="4">
        <v>0.15</v>
      </c>
      <c r="AF42" s="4">
        <v>0.15</v>
      </c>
      <c r="AG42" s="4">
        <v>0.15</v>
      </c>
      <c r="AH42" s="4">
        <v>0.15</v>
      </c>
      <c r="AI42" s="4">
        <v>0.15</v>
      </c>
      <c r="AJ42" s="4">
        <v>0.15</v>
      </c>
      <c r="AK42" s="4">
        <v>0.15</v>
      </c>
      <c r="AL42" s="4">
        <v>0.15</v>
      </c>
      <c r="AM42" s="4">
        <v>0.15</v>
      </c>
      <c r="AN42" s="4">
        <v>0.15</v>
      </c>
      <c r="AO42" s="4">
        <v>0.15</v>
      </c>
      <c r="AP42" s="4">
        <v>0.15</v>
      </c>
      <c r="AQ42" s="4">
        <v>0.15</v>
      </c>
      <c r="AR42" s="4">
        <v>0.15</v>
      </c>
      <c r="AS42" s="4">
        <v>0.15</v>
      </c>
      <c r="AT42" s="4">
        <v>0.15</v>
      </c>
      <c r="AU42" s="4">
        <v>0.15</v>
      </c>
      <c r="AV42" s="4">
        <v>0.15</v>
      </c>
    </row>
    <row r="43" spans="1:48">
      <c r="A43" s="4" t="s">
        <v>52</v>
      </c>
      <c r="B43" s="4" t="s">
        <v>258</v>
      </c>
      <c r="C43" s="4" t="s">
        <v>156</v>
      </c>
      <c r="D43" s="4" t="s">
        <v>54</v>
      </c>
      <c r="E43" s="4" t="s">
        <v>260</v>
      </c>
      <c r="F43" s="4" t="s">
        <v>54</v>
      </c>
      <c r="G43" s="4">
        <v>2010</v>
      </c>
      <c r="H43" s="4" t="s">
        <v>54</v>
      </c>
      <c r="I43" s="4" t="s">
        <v>54</v>
      </c>
      <c r="J43" s="4" t="s">
        <v>54</v>
      </c>
      <c r="K43" s="4" t="s">
        <v>54</v>
      </c>
      <c r="L43" s="4">
        <v>0.15</v>
      </c>
      <c r="M43" s="4">
        <v>0.15</v>
      </c>
      <c r="N43" s="4">
        <v>0.15</v>
      </c>
      <c r="O43" s="4">
        <v>0.15</v>
      </c>
      <c r="P43" s="4">
        <v>0.15</v>
      </c>
      <c r="Q43" s="4">
        <v>0.15</v>
      </c>
      <c r="R43" s="4">
        <v>0.15</v>
      </c>
      <c r="S43" s="4">
        <v>0.15</v>
      </c>
      <c r="T43" s="4">
        <v>0.15</v>
      </c>
      <c r="U43" s="4">
        <v>0.15</v>
      </c>
      <c r="V43" s="4">
        <v>0.15</v>
      </c>
      <c r="W43" s="4">
        <v>0.15</v>
      </c>
      <c r="X43" s="4">
        <v>0.15</v>
      </c>
      <c r="Y43" s="4">
        <v>0.15</v>
      </c>
      <c r="Z43" s="4">
        <v>0.15</v>
      </c>
      <c r="AA43" s="4">
        <v>0.15</v>
      </c>
      <c r="AB43" s="4">
        <v>0.15</v>
      </c>
      <c r="AC43" s="4">
        <v>0.15</v>
      </c>
      <c r="AD43" s="4">
        <v>0.15</v>
      </c>
      <c r="AE43" s="4">
        <v>0.15</v>
      </c>
      <c r="AF43" s="4">
        <v>0.15</v>
      </c>
      <c r="AG43" s="4">
        <v>0.15</v>
      </c>
      <c r="AH43" s="4">
        <v>0.15</v>
      </c>
      <c r="AI43" s="4">
        <v>0.15</v>
      </c>
      <c r="AJ43" s="4">
        <v>0.15</v>
      </c>
      <c r="AK43" s="4">
        <v>0.15</v>
      </c>
      <c r="AL43" s="4">
        <v>0.15</v>
      </c>
      <c r="AM43" s="4">
        <v>0.15</v>
      </c>
      <c r="AN43" s="4">
        <v>0.15</v>
      </c>
      <c r="AO43" s="4">
        <v>0.15</v>
      </c>
      <c r="AP43" s="4">
        <v>0.15</v>
      </c>
      <c r="AQ43" s="4">
        <v>0.15</v>
      </c>
      <c r="AR43" s="4">
        <v>0.15</v>
      </c>
      <c r="AS43" s="4">
        <v>0.15</v>
      </c>
      <c r="AT43" s="4">
        <v>0.15</v>
      </c>
      <c r="AU43" s="4">
        <v>0.15</v>
      </c>
      <c r="AV43" s="4">
        <v>0.15</v>
      </c>
    </row>
    <row r="44" spans="1:48">
      <c r="A44" s="4" t="s">
        <v>52</v>
      </c>
      <c r="B44" s="4" t="s">
        <v>258</v>
      </c>
      <c r="C44" s="4" t="s">
        <v>157</v>
      </c>
      <c r="D44" s="4" t="s">
        <v>54</v>
      </c>
      <c r="E44" s="4" t="s">
        <v>260</v>
      </c>
      <c r="F44" s="4" t="s">
        <v>54</v>
      </c>
      <c r="G44" s="4">
        <v>2010</v>
      </c>
      <c r="H44" s="4" t="s">
        <v>54</v>
      </c>
      <c r="I44" s="4" t="s">
        <v>54</v>
      </c>
      <c r="J44" s="4" t="s">
        <v>54</v>
      </c>
      <c r="K44" s="4" t="s">
        <v>54</v>
      </c>
      <c r="L44" s="4">
        <v>0.15</v>
      </c>
      <c r="M44" s="4">
        <v>0.15</v>
      </c>
      <c r="N44" s="4">
        <v>0.15</v>
      </c>
      <c r="O44" s="4">
        <v>0.15</v>
      </c>
      <c r="P44" s="4">
        <v>0.15</v>
      </c>
      <c r="Q44" s="4">
        <v>0.15</v>
      </c>
      <c r="R44" s="4">
        <v>0.15</v>
      </c>
      <c r="S44" s="4">
        <v>0.15</v>
      </c>
      <c r="T44" s="4">
        <v>0.15</v>
      </c>
      <c r="U44" s="4">
        <v>0.15</v>
      </c>
      <c r="V44" s="4">
        <v>0.15</v>
      </c>
      <c r="W44" s="4">
        <v>0.15</v>
      </c>
      <c r="X44" s="4">
        <v>0.15</v>
      </c>
      <c r="Y44" s="4">
        <v>0.15</v>
      </c>
      <c r="Z44" s="4">
        <v>0.15</v>
      </c>
      <c r="AA44" s="4">
        <v>0.15</v>
      </c>
      <c r="AB44" s="4">
        <v>0.15</v>
      </c>
      <c r="AC44" s="4">
        <v>0.15</v>
      </c>
      <c r="AD44" s="4">
        <v>0.15</v>
      </c>
      <c r="AE44" s="4">
        <v>0.15</v>
      </c>
      <c r="AF44" s="4">
        <v>0.15</v>
      </c>
      <c r="AG44" s="4">
        <v>0.15</v>
      </c>
      <c r="AH44" s="4">
        <v>0.15</v>
      </c>
      <c r="AI44" s="4">
        <v>0.15</v>
      </c>
      <c r="AJ44" s="4">
        <v>0.15</v>
      </c>
      <c r="AK44" s="4">
        <v>0.15</v>
      </c>
      <c r="AL44" s="4">
        <v>0.15</v>
      </c>
      <c r="AM44" s="4">
        <v>0.15</v>
      </c>
      <c r="AN44" s="4">
        <v>0.15</v>
      </c>
      <c r="AO44" s="4">
        <v>0.15</v>
      </c>
      <c r="AP44" s="4">
        <v>0.15</v>
      </c>
      <c r="AQ44" s="4">
        <v>0.15</v>
      </c>
      <c r="AR44" s="4">
        <v>0.15</v>
      </c>
      <c r="AS44" s="4">
        <v>0.15</v>
      </c>
      <c r="AT44" s="4">
        <v>0.15</v>
      </c>
      <c r="AU44" s="4">
        <v>0.15</v>
      </c>
      <c r="AV44" s="4">
        <v>0.15</v>
      </c>
    </row>
    <row r="45" spans="1:48">
      <c r="A45" s="4" t="s">
        <v>52</v>
      </c>
      <c r="B45" s="4" t="s">
        <v>258</v>
      </c>
      <c r="C45" s="4" t="s">
        <v>158</v>
      </c>
      <c r="D45" s="4" t="s">
        <v>54</v>
      </c>
      <c r="E45" s="4" t="s">
        <v>260</v>
      </c>
      <c r="F45" s="4" t="s">
        <v>54</v>
      </c>
      <c r="G45" s="4">
        <v>2010</v>
      </c>
      <c r="H45" s="4" t="s">
        <v>54</v>
      </c>
      <c r="I45" s="4" t="s">
        <v>54</v>
      </c>
      <c r="J45" s="4" t="s">
        <v>54</v>
      </c>
      <c r="K45" s="4" t="s">
        <v>54</v>
      </c>
      <c r="L45" s="4">
        <v>0.15</v>
      </c>
      <c r="M45" s="4">
        <v>0.15</v>
      </c>
      <c r="N45" s="4">
        <v>0.15</v>
      </c>
      <c r="O45" s="4">
        <v>0.15</v>
      </c>
      <c r="P45" s="4">
        <v>0.15</v>
      </c>
      <c r="Q45" s="4">
        <v>0.15</v>
      </c>
      <c r="R45" s="4">
        <v>0.15</v>
      </c>
      <c r="S45" s="4">
        <v>0.15</v>
      </c>
      <c r="T45" s="4">
        <v>0.15</v>
      </c>
      <c r="U45" s="4">
        <v>0.15</v>
      </c>
      <c r="V45" s="4">
        <v>0.15</v>
      </c>
      <c r="W45" s="4">
        <v>0.15</v>
      </c>
      <c r="X45" s="4">
        <v>0.15</v>
      </c>
      <c r="Y45" s="4">
        <v>0.15</v>
      </c>
      <c r="Z45" s="4">
        <v>0.15</v>
      </c>
      <c r="AA45" s="4">
        <v>0.15</v>
      </c>
      <c r="AB45" s="4">
        <v>0.15</v>
      </c>
      <c r="AC45" s="4">
        <v>0.15</v>
      </c>
      <c r="AD45" s="4">
        <v>0.15</v>
      </c>
      <c r="AE45" s="4">
        <v>0.15</v>
      </c>
      <c r="AF45" s="4">
        <v>0.15</v>
      </c>
      <c r="AG45" s="4">
        <v>0.15</v>
      </c>
      <c r="AH45" s="4">
        <v>0.15</v>
      </c>
      <c r="AI45" s="4">
        <v>0.15</v>
      </c>
      <c r="AJ45" s="4">
        <v>0.15</v>
      </c>
      <c r="AK45" s="4">
        <v>0.15</v>
      </c>
      <c r="AL45" s="4">
        <v>0.15</v>
      </c>
      <c r="AM45" s="4">
        <v>0.15</v>
      </c>
      <c r="AN45" s="4">
        <v>0.15</v>
      </c>
      <c r="AO45" s="4">
        <v>0.15</v>
      </c>
      <c r="AP45" s="4">
        <v>0.15</v>
      </c>
      <c r="AQ45" s="4">
        <v>0.15</v>
      </c>
      <c r="AR45" s="4">
        <v>0.15</v>
      </c>
      <c r="AS45" s="4">
        <v>0.15</v>
      </c>
      <c r="AT45" s="4">
        <v>0.15</v>
      </c>
      <c r="AU45" s="4">
        <v>0.15</v>
      </c>
      <c r="AV45" s="4">
        <v>0.15</v>
      </c>
    </row>
    <row r="46" spans="1:48">
      <c r="A46" s="4" t="s">
        <v>52</v>
      </c>
      <c r="B46" s="4" t="s">
        <v>258</v>
      </c>
      <c r="C46" s="4" t="s">
        <v>159</v>
      </c>
      <c r="D46" s="4" t="s">
        <v>54</v>
      </c>
      <c r="E46" s="4" t="s">
        <v>260</v>
      </c>
      <c r="F46" s="4" t="s">
        <v>54</v>
      </c>
      <c r="G46" s="4">
        <v>2010</v>
      </c>
      <c r="H46" s="4" t="s">
        <v>54</v>
      </c>
      <c r="I46" s="4" t="s">
        <v>54</v>
      </c>
      <c r="J46" s="4" t="s">
        <v>54</v>
      </c>
      <c r="K46" s="4" t="s">
        <v>54</v>
      </c>
      <c r="L46" s="4">
        <v>0.15</v>
      </c>
      <c r="M46" s="4">
        <v>0.15</v>
      </c>
      <c r="N46" s="4">
        <v>0.15</v>
      </c>
      <c r="O46" s="4">
        <v>0.15</v>
      </c>
      <c r="P46" s="4">
        <v>0.15</v>
      </c>
      <c r="Q46" s="4">
        <v>0.15</v>
      </c>
      <c r="R46" s="4">
        <v>0.15</v>
      </c>
      <c r="S46" s="4">
        <v>0.15</v>
      </c>
      <c r="T46" s="4">
        <v>0.15</v>
      </c>
      <c r="U46" s="4">
        <v>0.15</v>
      </c>
      <c r="V46" s="4">
        <v>0.15</v>
      </c>
      <c r="W46" s="4">
        <v>0.15</v>
      </c>
      <c r="X46" s="4">
        <v>0.15</v>
      </c>
      <c r="Y46" s="4">
        <v>0.15</v>
      </c>
      <c r="Z46" s="4">
        <v>0.15</v>
      </c>
      <c r="AA46" s="4">
        <v>0.15</v>
      </c>
      <c r="AB46" s="4">
        <v>0.15</v>
      </c>
      <c r="AC46" s="4">
        <v>0.15</v>
      </c>
      <c r="AD46" s="4">
        <v>0.15</v>
      </c>
      <c r="AE46" s="4">
        <v>0.15</v>
      </c>
      <c r="AF46" s="4">
        <v>0.15</v>
      </c>
      <c r="AG46" s="4">
        <v>0.15</v>
      </c>
      <c r="AH46" s="4">
        <v>0.15</v>
      </c>
      <c r="AI46" s="4">
        <v>0.15</v>
      </c>
      <c r="AJ46" s="4">
        <v>0.15</v>
      </c>
      <c r="AK46" s="4">
        <v>0.15</v>
      </c>
      <c r="AL46" s="4">
        <v>0.15</v>
      </c>
      <c r="AM46" s="4">
        <v>0.15</v>
      </c>
      <c r="AN46" s="4">
        <v>0.15</v>
      </c>
      <c r="AO46" s="4">
        <v>0.15</v>
      </c>
      <c r="AP46" s="4">
        <v>0.15</v>
      </c>
      <c r="AQ46" s="4">
        <v>0.15</v>
      </c>
      <c r="AR46" s="4">
        <v>0.15</v>
      </c>
      <c r="AS46" s="4">
        <v>0.15</v>
      </c>
      <c r="AT46" s="4">
        <v>0.15</v>
      </c>
      <c r="AU46" s="4">
        <v>0.15</v>
      </c>
      <c r="AV46" s="4">
        <v>0.15</v>
      </c>
    </row>
    <row r="47" spans="1:48">
      <c r="A47" s="4" t="s">
        <v>52</v>
      </c>
      <c r="B47" s="4" t="s">
        <v>258</v>
      </c>
      <c r="C47" s="4" t="s">
        <v>160</v>
      </c>
      <c r="D47" s="4" t="s">
        <v>54</v>
      </c>
      <c r="E47" s="4" t="s">
        <v>260</v>
      </c>
      <c r="F47" s="4" t="s">
        <v>54</v>
      </c>
      <c r="G47" s="4">
        <v>2010</v>
      </c>
      <c r="H47" s="4" t="s">
        <v>54</v>
      </c>
      <c r="I47" s="4" t="s">
        <v>54</v>
      </c>
      <c r="J47" s="4" t="s">
        <v>54</v>
      </c>
      <c r="K47" s="4" t="s">
        <v>54</v>
      </c>
      <c r="L47" s="4">
        <v>0.15</v>
      </c>
      <c r="M47" s="4">
        <v>0.15</v>
      </c>
      <c r="N47" s="4">
        <v>0.15</v>
      </c>
      <c r="O47" s="4">
        <v>0.15</v>
      </c>
      <c r="P47" s="4">
        <v>0.15</v>
      </c>
      <c r="Q47" s="4">
        <v>0.15</v>
      </c>
      <c r="R47" s="4">
        <v>0.15</v>
      </c>
      <c r="S47" s="4">
        <v>0.15</v>
      </c>
      <c r="T47" s="4">
        <v>0.15</v>
      </c>
      <c r="U47" s="4">
        <v>0.15</v>
      </c>
      <c r="V47" s="4">
        <v>0.15</v>
      </c>
      <c r="W47" s="4">
        <v>0.15</v>
      </c>
      <c r="X47" s="4">
        <v>0.15</v>
      </c>
      <c r="Y47" s="4">
        <v>0.15</v>
      </c>
      <c r="Z47" s="4">
        <v>0.15</v>
      </c>
      <c r="AA47" s="4">
        <v>0.15</v>
      </c>
      <c r="AB47" s="4">
        <v>0.15</v>
      </c>
      <c r="AC47" s="4">
        <v>0.15</v>
      </c>
      <c r="AD47" s="4">
        <v>0.15</v>
      </c>
      <c r="AE47" s="4">
        <v>0.15</v>
      </c>
      <c r="AF47" s="4">
        <v>0.15</v>
      </c>
      <c r="AG47" s="4">
        <v>0.15</v>
      </c>
      <c r="AH47" s="4">
        <v>0.15</v>
      </c>
      <c r="AI47" s="4">
        <v>0.15</v>
      </c>
      <c r="AJ47" s="4">
        <v>0.15</v>
      </c>
      <c r="AK47" s="4">
        <v>0.15</v>
      </c>
      <c r="AL47" s="4">
        <v>0.15</v>
      </c>
      <c r="AM47" s="4">
        <v>0.15</v>
      </c>
      <c r="AN47" s="4">
        <v>0.15</v>
      </c>
      <c r="AO47" s="4">
        <v>0.15</v>
      </c>
      <c r="AP47" s="4">
        <v>0.15</v>
      </c>
      <c r="AQ47" s="4">
        <v>0.15</v>
      </c>
      <c r="AR47" s="4">
        <v>0.15</v>
      </c>
      <c r="AS47" s="4">
        <v>0.15</v>
      </c>
      <c r="AT47" s="4">
        <v>0.15</v>
      </c>
      <c r="AU47" s="4">
        <v>0.15</v>
      </c>
      <c r="AV47" s="4">
        <v>0.15</v>
      </c>
    </row>
    <row r="48" spans="1:48">
      <c r="A48" s="4" t="s">
        <v>52</v>
      </c>
      <c r="B48" s="4" t="s">
        <v>258</v>
      </c>
      <c r="C48" s="4" t="s">
        <v>161</v>
      </c>
      <c r="D48" s="4" t="s">
        <v>54</v>
      </c>
      <c r="E48" s="4" t="s">
        <v>260</v>
      </c>
      <c r="F48" s="4" t="s">
        <v>54</v>
      </c>
      <c r="G48" s="4">
        <v>2010</v>
      </c>
      <c r="H48" s="4" t="s">
        <v>54</v>
      </c>
      <c r="I48" s="4" t="s">
        <v>54</v>
      </c>
      <c r="J48" s="4" t="s">
        <v>54</v>
      </c>
      <c r="K48" s="4" t="s">
        <v>54</v>
      </c>
      <c r="L48" s="4">
        <v>0.15</v>
      </c>
      <c r="M48" s="4">
        <v>0.15</v>
      </c>
      <c r="N48" s="4">
        <v>0.15</v>
      </c>
      <c r="O48" s="4">
        <v>0.15</v>
      </c>
      <c r="P48" s="4">
        <v>0.15</v>
      </c>
      <c r="Q48" s="4">
        <v>0.15</v>
      </c>
      <c r="R48" s="4">
        <v>0.15</v>
      </c>
      <c r="S48" s="4">
        <v>0.15</v>
      </c>
      <c r="T48" s="4">
        <v>0.15</v>
      </c>
      <c r="U48" s="4">
        <v>0.15</v>
      </c>
      <c r="V48" s="4">
        <v>0.15</v>
      </c>
      <c r="W48" s="4">
        <v>0.15</v>
      </c>
      <c r="X48" s="4">
        <v>0.15</v>
      </c>
      <c r="Y48" s="4">
        <v>0.15</v>
      </c>
      <c r="Z48" s="4">
        <v>0.15</v>
      </c>
      <c r="AA48" s="4">
        <v>0.15</v>
      </c>
      <c r="AB48" s="4">
        <v>0.15</v>
      </c>
      <c r="AC48" s="4">
        <v>0.15</v>
      </c>
      <c r="AD48" s="4">
        <v>0.15</v>
      </c>
      <c r="AE48" s="4">
        <v>0.15</v>
      </c>
      <c r="AF48" s="4">
        <v>0.15</v>
      </c>
      <c r="AG48" s="4">
        <v>0.15</v>
      </c>
      <c r="AH48" s="4">
        <v>0.15</v>
      </c>
      <c r="AI48" s="4">
        <v>0.15</v>
      </c>
      <c r="AJ48" s="4">
        <v>0.15</v>
      </c>
      <c r="AK48" s="4">
        <v>0.15</v>
      </c>
      <c r="AL48" s="4">
        <v>0.15</v>
      </c>
      <c r="AM48" s="4">
        <v>0.15</v>
      </c>
      <c r="AN48" s="4">
        <v>0.15</v>
      </c>
      <c r="AO48" s="4">
        <v>0.15</v>
      </c>
      <c r="AP48" s="4">
        <v>0.15</v>
      </c>
      <c r="AQ48" s="4">
        <v>0.15</v>
      </c>
      <c r="AR48" s="4">
        <v>0.15</v>
      </c>
      <c r="AS48" s="4">
        <v>0.15</v>
      </c>
      <c r="AT48" s="4">
        <v>0.15</v>
      </c>
      <c r="AU48" s="4">
        <v>0.15</v>
      </c>
      <c r="AV48" s="4">
        <v>0.15</v>
      </c>
    </row>
    <row r="49" spans="1:48">
      <c r="A49" s="4" t="s">
        <v>52</v>
      </c>
      <c r="B49" s="4" t="s">
        <v>258</v>
      </c>
      <c r="C49" s="4" t="s">
        <v>162</v>
      </c>
      <c r="D49" s="4" t="s">
        <v>54</v>
      </c>
      <c r="E49" s="4" t="s">
        <v>260</v>
      </c>
      <c r="F49" s="4" t="s">
        <v>54</v>
      </c>
      <c r="G49" s="4">
        <v>2010</v>
      </c>
      <c r="H49" s="4" t="s">
        <v>54</v>
      </c>
      <c r="I49" s="4" t="s">
        <v>54</v>
      </c>
      <c r="J49" s="4" t="s">
        <v>54</v>
      </c>
      <c r="K49" s="4" t="s">
        <v>54</v>
      </c>
      <c r="L49" s="4">
        <v>0.15</v>
      </c>
      <c r="M49" s="4">
        <v>0.15</v>
      </c>
      <c r="N49" s="4">
        <v>0.15</v>
      </c>
      <c r="O49" s="4">
        <v>0.15</v>
      </c>
      <c r="P49" s="4">
        <v>0.15</v>
      </c>
      <c r="Q49" s="4">
        <v>0.15</v>
      </c>
      <c r="R49" s="4">
        <v>0.15</v>
      </c>
      <c r="S49" s="4">
        <v>0.15</v>
      </c>
      <c r="T49" s="4">
        <v>0.15</v>
      </c>
      <c r="U49" s="4">
        <v>0.15</v>
      </c>
      <c r="V49" s="4">
        <v>0.15</v>
      </c>
      <c r="W49" s="4">
        <v>0.15</v>
      </c>
      <c r="X49" s="4">
        <v>0.15</v>
      </c>
      <c r="Y49" s="4">
        <v>0.15</v>
      </c>
      <c r="Z49" s="4">
        <v>0.15</v>
      </c>
      <c r="AA49" s="4">
        <v>0.15</v>
      </c>
      <c r="AB49" s="4">
        <v>0.15</v>
      </c>
      <c r="AC49" s="4">
        <v>0.15</v>
      </c>
      <c r="AD49" s="4">
        <v>0.15</v>
      </c>
      <c r="AE49" s="4">
        <v>0.15</v>
      </c>
      <c r="AF49" s="4">
        <v>0.15</v>
      </c>
      <c r="AG49" s="4">
        <v>0.15</v>
      </c>
      <c r="AH49" s="4">
        <v>0.15</v>
      </c>
      <c r="AI49" s="4">
        <v>0.15</v>
      </c>
      <c r="AJ49" s="4">
        <v>0.15</v>
      </c>
      <c r="AK49" s="4">
        <v>0.15</v>
      </c>
      <c r="AL49" s="4">
        <v>0.15</v>
      </c>
      <c r="AM49" s="4">
        <v>0.15</v>
      </c>
      <c r="AN49" s="4">
        <v>0.15</v>
      </c>
      <c r="AO49" s="4">
        <v>0.15</v>
      </c>
      <c r="AP49" s="4">
        <v>0.15</v>
      </c>
      <c r="AQ49" s="4">
        <v>0.15</v>
      </c>
      <c r="AR49" s="4">
        <v>0.15</v>
      </c>
      <c r="AS49" s="4">
        <v>0.15</v>
      </c>
      <c r="AT49" s="4">
        <v>0.15</v>
      </c>
      <c r="AU49" s="4">
        <v>0.15</v>
      </c>
      <c r="AV49" s="4">
        <v>0.15</v>
      </c>
    </row>
    <row r="50" spans="1:48">
      <c r="A50" s="4" t="s">
        <v>52</v>
      </c>
      <c r="B50" s="4" t="s">
        <v>258</v>
      </c>
      <c r="C50" s="4" t="s">
        <v>163</v>
      </c>
      <c r="D50" s="4" t="s">
        <v>54</v>
      </c>
      <c r="E50" s="4" t="s">
        <v>260</v>
      </c>
      <c r="F50" s="4" t="s">
        <v>54</v>
      </c>
      <c r="G50" s="4">
        <v>2010</v>
      </c>
      <c r="H50" s="4" t="s">
        <v>54</v>
      </c>
      <c r="I50" s="4" t="s">
        <v>54</v>
      </c>
      <c r="J50" s="4" t="s">
        <v>54</v>
      </c>
      <c r="K50" s="4" t="s">
        <v>54</v>
      </c>
      <c r="L50" s="4">
        <v>0.15</v>
      </c>
      <c r="M50" s="4">
        <v>0.15</v>
      </c>
      <c r="N50" s="4">
        <v>0.15</v>
      </c>
      <c r="O50" s="4">
        <v>0.15</v>
      </c>
      <c r="P50" s="4">
        <v>0.15</v>
      </c>
      <c r="Q50" s="4">
        <v>0.15</v>
      </c>
      <c r="R50" s="4">
        <v>0.15</v>
      </c>
      <c r="S50" s="4">
        <v>0.15</v>
      </c>
      <c r="T50" s="4">
        <v>0.15</v>
      </c>
      <c r="U50" s="4">
        <v>0.15</v>
      </c>
      <c r="V50" s="4">
        <v>0.15</v>
      </c>
      <c r="W50" s="4">
        <v>0.15</v>
      </c>
      <c r="X50" s="4">
        <v>0.15</v>
      </c>
      <c r="Y50" s="4">
        <v>0.15</v>
      </c>
      <c r="Z50" s="4">
        <v>0.15</v>
      </c>
      <c r="AA50" s="4">
        <v>0.15</v>
      </c>
      <c r="AB50" s="4">
        <v>0.15</v>
      </c>
      <c r="AC50" s="4">
        <v>0.15</v>
      </c>
      <c r="AD50" s="4">
        <v>0.15</v>
      </c>
      <c r="AE50" s="4">
        <v>0.15</v>
      </c>
      <c r="AF50" s="4">
        <v>0.15</v>
      </c>
      <c r="AG50" s="4">
        <v>0.15</v>
      </c>
      <c r="AH50" s="4">
        <v>0.15</v>
      </c>
      <c r="AI50" s="4">
        <v>0.15</v>
      </c>
      <c r="AJ50" s="4">
        <v>0.15</v>
      </c>
      <c r="AK50" s="4">
        <v>0.15</v>
      </c>
      <c r="AL50" s="4">
        <v>0.15</v>
      </c>
      <c r="AM50" s="4">
        <v>0.15</v>
      </c>
      <c r="AN50" s="4">
        <v>0.15</v>
      </c>
      <c r="AO50" s="4">
        <v>0.15</v>
      </c>
      <c r="AP50" s="4">
        <v>0.15</v>
      </c>
      <c r="AQ50" s="4">
        <v>0.15</v>
      </c>
      <c r="AR50" s="4">
        <v>0.15</v>
      </c>
      <c r="AS50" s="4">
        <v>0.15</v>
      </c>
      <c r="AT50" s="4">
        <v>0.15</v>
      </c>
      <c r="AU50" s="4">
        <v>0.15</v>
      </c>
      <c r="AV50" s="4">
        <v>0.15</v>
      </c>
    </row>
    <row r="51" spans="1:48">
      <c r="A51" s="4" t="s">
        <v>52</v>
      </c>
      <c r="B51" s="4" t="s">
        <v>258</v>
      </c>
      <c r="C51" s="4" t="s">
        <v>164</v>
      </c>
      <c r="D51" s="4" t="s">
        <v>54</v>
      </c>
      <c r="E51" s="4" t="s">
        <v>260</v>
      </c>
      <c r="F51" s="4" t="s">
        <v>54</v>
      </c>
      <c r="G51" s="4">
        <v>2010</v>
      </c>
      <c r="H51" s="4" t="s">
        <v>54</v>
      </c>
      <c r="I51" s="4" t="s">
        <v>54</v>
      </c>
      <c r="J51" s="4" t="s">
        <v>54</v>
      </c>
      <c r="K51" s="4" t="s">
        <v>54</v>
      </c>
      <c r="L51" s="4">
        <v>0.15</v>
      </c>
      <c r="M51" s="4">
        <v>0.15</v>
      </c>
      <c r="N51" s="4">
        <v>0.15</v>
      </c>
      <c r="O51" s="4">
        <v>0.15</v>
      </c>
      <c r="P51" s="4">
        <v>0.15</v>
      </c>
      <c r="Q51" s="4">
        <v>0.15</v>
      </c>
      <c r="R51" s="4">
        <v>0.15</v>
      </c>
      <c r="S51" s="4">
        <v>0.15</v>
      </c>
      <c r="T51" s="4">
        <v>0.15</v>
      </c>
      <c r="U51" s="4">
        <v>0.15</v>
      </c>
      <c r="V51" s="4">
        <v>0.15</v>
      </c>
      <c r="W51" s="4">
        <v>0.15</v>
      </c>
      <c r="X51" s="4">
        <v>0.15</v>
      </c>
      <c r="Y51" s="4">
        <v>0.15</v>
      </c>
      <c r="Z51" s="4">
        <v>0.15</v>
      </c>
      <c r="AA51" s="4">
        <v>0.15</v>
      </c>
      <c r="AB51" s="4">
        <v>0.15</v>
      </c>
      <c r="AC51" s="4">
        <v>0.15</v>
      </c>
      <c r="AD51" s="4">
        <v>0.15</v>
      </c>
      <c r="AE51" s="4">
        <v>0.15</v>
      </c>
      <c r="AF51" s="4">
        <v>0.15</v>
      </c>
      <c r="AG51" s="4">
        <v>0.15</v>
      </c>
      <c r="AH51" s="4">
        <v>0.15</v>
      </c>
      <c r="AI51" s="4">
        <v>0.15</v>
      </c>
      <c r="AJ51" s="4">
        <v>0.15</v>
      </c>
      <c r="AK51" s="4">
        <v>0.15</v>
      </c>
      <c r="AL51" s="4">
        <v>0.15</v>
      </c>
      <c r="AM51" s="4">
        <v>0.15</v>
      </c>
      <c r="AN51" s="4">
        <v>0.15</v>
      </c>
      <c r="AO51" s="4">
        <v>0.15</v>
      </c>
      <c r="AP51" s="4">
        <v>0.15</v>
      </c>
      <c r="AQ51" s="4">
        <v>0.15</v>
      </c>
      <c r="AR51" s="4">
        <v>0.15</v>
      </c>
      <c r="AS51" s="4">
        <v>0.15</v>
      </c>
      <c r="AT51" s="4">
        <v>0.15</v>
      </c>
      <c r="AU51" s="4">
        <v>0.15</v>
      </c>
      <c r="AV51" s="4">
        <v>0.15</v>
      </c>
    </row>
    <row r="52" spans="1:48">
      <c r="A52" s="4" t="s">
        <v>52</v>
      </c>
      <c r="B52" s="4" t="s">
        <v>258</v>
      </c>
      <c r="C52" s="4" t="s">
        <v>165</v>
      </c>
      <c r="D52" s="4" t="s">
        <v>54</v>
      </c>
      <c r="E52" s="4" t="s">
        <v>260</v>
      </c>
      <c r="F52" s="4" t="s">
        <v>54</v>
      </c>
      <c r="G52" s="4">
        <v>2010</v>
      </c>
      <c r="H52" s="4" t="s">
        <v>54</v>
      </c>
      <c r="I52" s="4" t="s">
        <v>54</v>
      </c>
      <c r="J52" s="4" t="s">
        <v>54</v>
      </c>
      <c r="K52" s="4" t="s">
        <v>54</v>
      </c>
      <c r="L52" s="4">
        <v>0.15</v>
      </c>
      <c r="M52" s="4">
        <v>0.15</v>
      </c>
      <c r="N52" s="4">
        <v>0.15</v>
      </c>
      <c r="O52" s="4">
        <v>0.15</v>
      </c>
      <c r="P52" s="4">
        <v>0.15</v>
      </c>
      <c r="Q52" s="4">
        <v>0.15</v>
      </c>
      <c r="R52" s="4">
        <v>0.15</v>
      </c>
      <c r="S52" s="4">
        <v>0.15</v>
      </c>
      <c r="T52" s="4">
        <v>0.15</v>
      </c>
      <c r="U52" s="4">
        <v>0.15</v>
      </c>
      <c r="V52" s="4">
        <v>0.15</v>
      </c>
      <c r="W52" s="4">
        <v>0.15</v>
      </c>
      <c r="X52" s="4">
        <v>0.15</v>
      </c>
      <c r="Y52" s="4">
        <v>0.15</v>
      </c>
      <c r="Z52" s="4">
        <v>0.15</v>
      </c>
      <c r="AA52" s="4">
        <v>0.15</v>
      </c>
      <c r="AB52" s="4">
        <v>0.15</v>
      </c>
      <c r="AC52" s="4">
        <v>0.15</v>
      </c>
      <c r="AD52" s="4">
        <v>0.15</v>
      </c>
      <c r="AE52" s="4">
        <v>0.15</v>
      </c>
      <c r="AF52" s="4">
        <v>0.15</v>
      </c>
      <c r="AG52" s="4">
        <v>0.15</v>
      </c>
      <c r="AH52" s="4">
        <v>0.15</v>
      </c>
      <c r="AI52" s="4">
        <v>0.15</v>
      </c>
      <c r="AJ52" s="4">
        <v>0.15</v>
      </c>
      <c r="AK52" s="4">
        <v>0.15</v>
      </c>
      <c r="AL52" s="4">
        <v>0.15</v>
      </c>
      <c r="AM52" s="4">
        <v>0.15</v>
      </c>
      <c r="AN52" s="4">
        <v>0.15</v>
      </c>
      <c r="AO52" s="4">
        <v>0.15</v>
      </c>
      <c r="AP52" s="4">
        <v>0.15</v>
      </c>
      <c r="AQ52" s="4">
        <v>0.15</v>
      </c>
      <c r="AR52" s="4">
        <v>0.15</v>
      </c>
      <c r="AS52" s="4">
        <v>0.15</v>
      </c>
      <c r="AT52" s="4">
        <v>0.15</v>
      </c>
      <c r="AU52" s="4">
        <v>0.15</v>
      </c>
      <c r="AV52" s="4">
        <v>0.15</v>
      </c>
    </row>
    <row r="53" spans="1:48">
      <c r="A53" s="4" t="s">
        <v>52</v>
      </c>
      <c r="B53" s="4" t="s">
        <v>258</v>
      </c>
      <c r="C53" s="4" t="s">
        <v>166</v>
      </c>
      <c r="D53" s="4" t="s">
        <v>54</v>
      </c>
      <c r="E53" s="4" t="s">
        <v>260</v>
      </c>
      <c r="F53" s="4" t="s">
        <v>54</v>
      </c>
      <c r="G53" s="4">
        <v>2010</v>
      </c>
      <c r="H53" s="4" t="s">
        <v>54</v>
      </c>
      <c r="I53" s="4" t="s">
        <v>54</v>
      </c>
      <c r="J53" s="4" t="s">
        <v>54</v>
      </c>
      <c r="K53" s="4" t="s">
        <v>54</v>
      </c>
      <c r="L53" s="4">
        <v>0.15</v>
      </c>
      <c r="M53" s="4">
        <v>0.15</v>
      </c>
      <c r="N53" s="4">
        <v>0.15</v>
      </c>
      <c r="O53" s="4">
        <v>0.15</v>
      </c>
      <c r="P53" s="4">
        <v>0.15</v>
      </c>
      <c r="Q53" s="4">
        <v>0.15</v>
      </c>
      <c r="R53" s="4">
        <v>0.15</v>
      </c>
      <c r="S53" s="4">
        <v>0.15</v>
      </c>
      <c r="T53" s="4">
        <v>0.15</v>
      </c>
      <c r="U53" s="4">
        <v>0.15</v>
      </c>
      <c r="V53" s="4">
        <v>0.15</v>
      </c>
      <c r="W53" s="4">
        <v>0.15</v>
      </c>
      <c r="X53" s="4">
        <v>0.15</v>
      </c>
      <c r="Y53" s="4">
        <v>0.15</v>
      </c>
      <c r="Z53" s="4">
        <v>0.15</v>
      </c>
      <c r="AA53" s="4">
        <v>0.15</v>
      </c>
      <c r="AB53" s="4">
        <v>0.15</v>
      </c>
      <c r="AC53" s="4">
        <v>0.15</v>
      </c>
      <c r="AD53" s="4">
        <v>0.15</v>
      </c>
      <c r="AE53" s="4">
        <v>0.15</v>
      </c>
      <c r="AF53" s="4">
        <v>0.15</v>
      </c>
      <c r="AG53" s="4">
        <v>0.15</v>
      </c>
      <c r="AH53" s="4">
        <v>0.15</v>
      </c>
      <c r="AI53" s="4">
        <v>0.15</v>
      </c>
      <c r="AJ53" s="4">
        <v>0.15</v>
      </c>
      <c r="AK53" s="4">
        <v>0.15</v>
      </c>
      <c r="AL53" s="4">
        <v>0.15</v>
      </c>
      <c r="AM53" s="4">
        <v>0.15</v>
      </c>
      <c r="AN53" s="4">
        <v>0.15</v>
      </c>
      <c r="AO53" s="4">
        <v>0.15</v>
      </c>
      <c r="AP53" s="4">
        <v>0.15</v>
      </c>
      <c r="AQ53" s="4">
        <v>0.15</v>
      </c>
      <c r="AR53" s="4">
        <v>0.15</v>
      </c>
      <c r="AS53" s="4">
        <v>0.15</v>
      </c>
      <c r="AT53" s="4">
        <v>0.15</v>
      </c>
      <c r="AU53" s="4">
        <v>0.15</v>
      </c>
      <c r="AV53" s="4">
        <v>0.15</v>
      </c>
    </row>
    <row r="54" spans="1:48">
      <c r="A54" s="4" t="s">
        <v>52</v>
      </c>
      <c r="B54" s="4" t="s">
        <v>258</v>
      </c>
      <c r="C54" s="4" t="s">
        <v>167</v>
      </c>
      <c r="D54" s="4" t="s">
        <v>54</v>
      </c>
      <c r="E54" s="4" t="s">
        <v>260</v>
      </c>
      <c r="F54" s="4" t="s">
        <v>54</v>
      </c>
      <c r="G54" s="4">
        <v>2010</v>
      </c>
      <c r="H54" s="4" t="s">
        <v>54</v>
      </c>
      <c r="I54" s="4" t="s">
        <v>54</v>
      </c>
      <c r="J54" s="4" t="s">
        <v>54</v>
      </c>
      <c r="K54" s="4" t="s">
        <v>54</v>
      </c>
      <c r="L54" s="4">
        <v>0.15</v>
      </c>
      <c r="M54" s="4">
        <v>0.15</v>
      </c>
      <c r="N54" s="4">
        <v>0.15</v>
      </c>
      <c r="O54" s="4">
        <v>0.15</v>
      </c>
      <c r="P54" s="4">
        <v>0.15</v>
      </c>
      <c r="Q54" s="4">
        <v>0.15</v>
      </c>
      <c r="R54" s="4">
        <v>0.15</v>
      </c>
      <c r="S54" s="4">
        <v>0.15</v>
      </c>
      <c r="T54" s="4">
        <v>0.15</v>
      </c>
      <c r="U54" s="4">
        <v>0.15</v>
      </c>
      <c r="V54" s="4">
        <v>0.15</v>
      </c>
      <c r="W54" s="4">
        <v>0.15</v>
      </c>
      <c r="X54" s="4">
        <v>0.15</v>
      </c>
      <c r="Y54" s="4">
        <v>0.15</v>
      </c>
      <c r="Z54" s="4">
        <v>0.15</v>
      </c>
      <c r="AA54" s="4">
        <v>0.15</v>
      </c>
      <c r="AB54" s="4">
        <v>0.15</v>
      </c>
      <c r="AC54" s="4">
        <v>0.15</v>
      </c>
      <c r="AD54" s="4">
        <v>0.15</v>
      </c>
      <c r="AE54" s="4">
        <v>0.15</v>
      </c>
      <c r="AF54" s="4">
        <v>0.15</v>
      </c>
      <c r="AG54" s="4">
        <v>0.15</v>
      </c>
      <c r="AH54" s="4">
        <v>0.15</v>
      </c>
      <c r="AI54" s="4">
        <v>0.15</v>
      </c>
      <c r="AJ54" s="4">
        <v>0.15</v>
      </c>
      <c r="AK54" s="4">
        <v>0.15</v>
      </c>
      <c r="AL54" s="4">
        <v>0.15</v>
      </c>
      <c r="AM54" s="4">
        <v>0.15</v>
      </c>
      <c r="AN54" s="4">
        <v>0.15</v>
      </c>
      <c r="AO54" s="4">
        <v>0.15</v>
      </c>
      <c r="AP54" s="4">
        <v>0.15</v>
      </c>
      <c r="AQ54" s="4">
        <v>0.15</v>
      </c>
      <c r="AR54" s="4">
        <v>0.15</v>
      </c>
      <c r="AS54" s="4">
        <v>0.15</v>
      </c>
      <c r="AT54" s="4">
        <v>0.15</v>
      </c>
      <c r="AU54" s="4">
        <v>0.15</v>
      </c>
      <c r="AV54" s="4">
        <v>0.15</v>
      </c>
    </row>
    <row r="55" spans="1:48">
      <c r="A55" s="4" t="s">
        <v>52</v>
      </c>
      <c r="B55" s="4" t="s">
        <v>258</v>
      </c>
      <c r="C55" s="4" t="s">
        <v>168</v>
      </c>
      <c r="D55" s="4" t="s">
        <v>54</v>
      </c>
      <c r="E55" s="4" t="s">
        <v>260</v>
      </c>
      <c r="F55" s="4" t="s">
        <v>54</v>
      </c>
      <c r="G55" s="4">
        <v>2010</v>
      </c>
      <c r="H55" s="4" t="s">
        <v>54</v>
      </c>
      <c r="I55" s="4" t="s">
        <v>54</v>
      </c>
      <c r="J55" s="4" t="s">
        <v>54</v>
      </c>
      <c r="K55" s="4" t="s">
        <v>54</v>
      </c>
      <c r="L55" s="4">
        <v>0.15</v>
      </c>
      <c r="M55" s="4">
        <v>0.15</v>
      </c>
      <c r="N55" s="4">
        <v>0.15</v>
      </c>
      <c r="O55" s="4">
        <v>0.15</v>
      </c>
      <c r="P55" s="4">
        <v>0.15</v>
      </c>
      <c r="Q55" s="4">
        <v>0.15</v>
      </c>
      <c r="R55" s="4">
        <v>0.15</v>
      </c>
      <c r="S55" s="4">
        <v>0.15</v>
      </c>
      <c r="T55" s="4">
        <v>0.15</v>
      </c>
      <c r="U55" s="4">
        <v>0.15</v>
      </c>
      <c r="V55" s="4">
        <v>0.15</v>
      </c>
      <c r="W55" s="4">
        <v>0.15</v>
      </c>
      <c r="X55" s="4">
        <v>0.15</v>
      </c>
      <c r="Y55" s="4">
        <v>0.15</v>
      </c>
      <c r="Z55" s="4">
        <v>0.15</v>
      </c>
      <c r="AA55" s="4">
        <v>0.15</v>
      </c>
      <c r="AB55" s="4">
        <v>0.15</v>
      </c>
      <c r="AC55" s="4">
        <v>0.15</v>
      </c>
      <c r="AD55" s="4">
        <v>0.15</v>
      </c>
      <c r="AE55" s="4">
        <v>0.15</v>
      </c>
      <c r="AF55" s="4">
        <v>0.15</v>
      </c>
      <c r="AG55" s="4">
        <v>0.15</v>
      </c>
      <c r="AH55" s="4">
        <v>0.15</v>
      </c>
      <c r="AI55" s="4">
        <v>0.15</v>
      </c>
      <c r="AJ55" s="4">
        <v>0.15</v>
      </c>
      <c r="AK55" s="4">
        <v>0.15</v>
      </c>
      <c r="AL55" s="4">
        <v>0.15</v>
      </c>
      <c r="AM55" s="4">
        <v>0.15</v>
      </c>
      <c r="AN55" s="4">
        <v>0.15</v>
      </c>
      <c r="AO55" s="4">
        <v>0.15</v>
      </c>
      <c r="AP55" s="4">
        <v>0.15</v>
      </c>
      <c r="AQ55" s="4">
        <v>0.15</v>
      </c>
      <c r="AR55" s="4">
        <v>0.15</v>
      </c>
      <c r="AS55" s="4">
        <v>0.15</v>
      </c>
      <c r="AT55" s="4">
        <v>0.15</v>
      </c>
      <c r="AU55" s="4">
        <v>0.15</v>
      </c>
      <c r="AV55" s="4">
        <v>0.15</v>
      </c>
    </row>
    <row r="56" spans="1:48">
      <c r="A56" s="4" t="s">
        <v>52</v>
      </c>
      <c r="B56" s="4" t="s">
        <v>258</v>
      </c>
      <c r="C56" s="4" t="s">
        <v>169</v>
      </c>
      <c r="D56" s="4" t="s">
        <v>54</v>
      </c>
      <c r="E56" s="4" t="s">
        <v>260</v>
      </c>
      <c r="F56" s="4" t="s">
        <v>54</v>
      </c>
      <c r="G56" s="4">
        <v>2010</v>
      </c>
      <c r="H56" s="4" t="s">
        <v>54</v>
      </c>
      <c r="I56" s="4" t="s">
        <v>54</v>
      </c>
      <c r="J56" s="4" t="s">
        <v>54</v>
      </c>
      <c r="K56" s="4" t="s">
        <v>54</v>
      </c>
      <c r="L56" s="4">
        <v>0.15</v>
      </c>
      <c r="M56" s="4">
        <v>0.15</v>
      </c>
      <c r="N56" s="4">
        <v>0.15</v>
      </c>
      <c r="O56" s="4">
        <v>0.15</v>
      </c>
      <c r="P56" s="4">
        <v>0.15</v>
      </c>
      <c r="Q56" s="4">
        <v>0.15</v>
      </c>
      <c r="R56" s="4">
        <v>0.15</v>
      </c>
      <c r="S56" s="4">
        <v>0.15</v>
      </c>
      <c r="T56" s="4">
        <v>0.15</v>
      </c>
      <c r="U56" s="4">
        <v>0.15</v>
      </c>
      <c r="V56" s="4">
        <v>0.15</v>
      </c>
      <c r="W56" s="4">
        <v>0.15</v>
      </c>
      <c r="X56" s="4">
        <v>0.15</v>
      </c>
      <c r="Y56" s="4">
        <v>0.15</v>
      </c>
      <c r="Z56" s="4">
        <v>0.15</v>
      </c>
      <c r="AA56" s="4">
        <v>0.15</v>
      </c>
      <c r="AB56" s="4">
        <v>0.15</v>
      </c>
      <c r="AC56" s="4">
        <v>0.15</v>
      </c>
      <c r="AD56" s="4">
        <v>0.15</v>
      </c>
      <c r="AE56" s="4">
        <v>0.15</v>
      </c>
      <c r="AF56" s="4">
        <v>0.15</v>
      </c>
      <c r="AG56" s="4">
        <v>0.15</v>
      </c>
      <c r="AH56" s="4">
        <v>0.15</v>
      </c>
      <c r="AI56" s="4">
        <v>0.15</v>
      </c>
      <c r="AJ56" s="4">
        <v>0.15</v>
      </c>
      <c r="AK56" s="4">
        <v>0.15</v>
      </c>
      <c r="AL56" s="4">
        <v>0.15</v>
      </c>
      <c r="AM56" s="4">
        <v>0.15</v>
      </c>
      <c r="AN56" s="4">
        <v>0.15</v>
      </c>
      <c r="AO56" s="4">
        <v>0.15</v>
      </c>
      <c r="AP56" s="4">
        <v>0.15</v>
      </c>
      <c r="AQ56" s="4">
        <v>0.15</v>
      </c>
      <c r="AR56" s="4">
        <v>0.15</v>
      </c>
      <c r="AS56" s="4">
        <v>0.15</v>
      </c>
      <c r="AT56" s="4">
        <v>0.15</v>
      </c>
      <c r="AU56" s="4">
        <v>0.15</v>
      </c>
      <c r="AV56" s="4">
        <v>0.15</v>
      </c>
    </row>
    <row r="57" spans="1:48">
      <c r="A57" s="4" t="s">
        <v>52</v>
      </c>
      <c r="B57" s="4" t="s">
        <v>258</v>
      </c>
      <c r="C57" s="4" t="s">
        <v>170</v>
      </c>
      <c r="D57" s="4" t="s">
        <v>54</v>
      </c>
      <c r="E57" s="4" t="s">
        <v>260</v>
      </c>
      <c r="F57" s="4" t="s">
        <v>54</v>
      </c>
      <c r="G57" s="4">
        <v>2010</v>
      </c>
      <c r="H57" s="4" t="s">
        <v>54</v>
      </c>
      <c r="I57" s="4" t="s">
        <v>54</v>
      </c>
      <c r="J57" s="4" t="s">
        <v>54</v>
      </c>
      <c r="K57" s="4" t="s">
        <v>54</v>
      </c>
      <c r="L57" s="4">
        <v>0.15</v>
      </c>
      <c r="M57" s="4">
        <v>0.15</v>
      </c>
      <c r="N57" s="4">
        <v>0.15</v>
      </c>
      <c r="O57" s="4">
        <v>0.15</v>
      </c>
      <c r="P57" s="4">
        <v>0.15</v>
      </c>
      <c r="Q57" s="4">
        <v>0.15</v>
      </c>
      <c r="R57" s="4">
        <v>0.15</v>
      </c>
      <c r="S57" s="4">
        <v>0.15</v>
      </c>
      <c r="T57" s="4">
        <v>0.15</v>
      </c>
      <c r="U57" s="4">
        <v>0.15</v>
      </c>
      <c r="V57" s="4">
        <v>0.15</v>
      </c>
      <c r="W57" s="4">
        <v>0.15</v>
      </c>
      <c r="X57" s="4">
        <v>0.15</v>
      </c>
      <c r="Y57" s="4">
        <v>0.15</v>
      </c>
      <c r="Z57" s="4">
        <v>0.15</v>
      </c>
      <c r="AA57" s="4">
        <v>0.15</v>
      </c>
      <c r="AB57" s="4">
        <v>0.15</v>
      </c>
      <c r="AC57" s="4">
        <v>0.15</v>
      </c>
      <c r="AD57" s="4">
        <v>0.15</v>
      </c>
      <c r="AE57" s="4">
        <v>0.15</v>
      </c>
      <c r="AF57" s="4">
        <v>0.15</v>
      </c>
      <c r="AG57" s="4">
        <v>0.15</v>
      </c>
      <c r="AH57" s="4">
        <v>0.15</v>
      </c>
      <c r="AI57" s="4">
        <v>0.15</v>
      </c>
      <c r="AJ57" s="4">
        <v>0.15</v>
      </c>
      <c r="AK57" s="4">
        <v>0.15</v>
      </c>
      <c r="AL57" s="4">
        <v>0.15</v>
      </c>
      <c r="AM57" s="4">
        <v>0.15</v>
      </c>
      <c r="AN57" s="4">
        <v>0.15</v>
      </c>
      <c r="AO57" s="4">
        <v>0.15</v>
      </c>
      <c r="AP57" s="4">
        <v>0.15</v>
      </c>
      <c r="AQ57" s="4">
        <v>0.15</v>
      </c>
      <c r="AR57" s="4">
        <v>0.15</v>
      </c>
      <c r="AS57" s="4">
        <v>0.15</v>
      </c>
      <c r="AT57" s="4">
        <v>0.15</v>
      </c>
      <c r="AU57" s="4">
        <v>0.15</v>
      </c>
      <c r="AV57" s="4">
        <v>0.15</v>
      </c>
    </row>
    <row r="58" spans="1:48">
      <c r="A58" s="4" t="s">
        <v>52</v>
      </c>
      <c r="B58" s="4" t="s">
        <v>258</v>
      </c>
      <c r="C58" s="4" t="s">
        <v>171</v>
      </c>
      <c r="D58" s="4" t="s">
        <v>54</v>
      </c>
      <c r="E58" s="4" t="s">
        <v>260</v>
      </c>
      <c r="F58" s="4" t="s">
        <v>54</v>
      </c>
      <c r="G58" s="4">
        <v>2010</v>
      </c>
      <c r="H58" s="4" t="s">
        <v>54</v>
      </c>
      <c r="I58" s="4" t="s">
        <v>54</v>
      </c>
      <c r="J58" s="4" t="s">
        <v>54</v>
      </c>
      <c r="K58" s="4" t="s">
        <v>54</v>
      </c>
      <c r="L58" s="4">
        <v>0.15</v>
      </c>
      <c r="M58" s="4">
        <v>0.15</v>
      </c>
      <c r="N58" s="4">
        <v>0.15</v>
      </c>
      <c r="O58" s="4">
        <v>0.15</v>
      </c>
      <c r="P58" s="4">
        <v>0.15</v>
      </c>
      <c r="Q58" s="4">
        <v>0.15</v>
      </c>
      <c r="R58" s="4">
        <v>0.15</v>
      </c>
      <c r="S58" s="4">
        <v>0.15</v>
      </c>
      <c r="T58" s="4">
        <v>0.15</v>
      </c>
      <c r="U58" s="4">
        <v>0.15</v>
      </c>
      <c r="V58" s="4">
        <v>0.15</v>
      </c>
      <c r="W58" s="4">
        <v>0.15</v>
      </c>
      <c r="X58" s="4">
        <v>0.15</v>
      </c>
      <c r="Y58" s="4">
        <v>0.15</v>
      </c>
      <c r="Z58" s="4">
        <v>0.15</v>
      </c>
      <c r="AA58" s="4">
        <v>0.15</v>
      </c>
      <c r="AB58" s="4">
        <v>0.15</v>
      </c>
      <c r="AC58" s="4">
        <v>0.15</v>
      </c>
      <c r="AD58" s="4">
        <v>0.15</v>
      </c>
      <c r="AE58" s="4">
        <v>0.15</v>
      </c>
      <c r="AF58" s="4">
        <v>0.15</v>
      </c>
      <c r="AG58" s="4">
        <v>0.15</v>
      </c>
      <c r="AH58" s="4">
        <v>0.15</v>
      </c>
      <c r="AI58" s="4">
        <v>0.15</v>
      </c>
      <c r="AJ58" s="4">
        <v>0.15</v>
      </c>
      <c r="AK58" s="4">
        <v>0.15</v>
      </c>
      <c r="AL58" s="4">
        <v>0.15</v>
      </c>
      <c r="AM58" s="4">
        <v>0.15</v>
      </c>
      <c r="AN58" s="4">
        <v>0.15</v>
      </c>
      <c r="AO58" s="4">
        <v>0.15</v>
      </c>
      <c r="AP58" s="4">
        <v>0.15</v>
      </c>
      <c r="AQ58" s="4">
        <v>0.15</v>
      </c>
      <c r="AR58" s="4">
        <v>0.15</v>
      </c>
      <c r="AS58" s="4">
        <v>0.15</v>
      </c>
      <c r="AT58" s="4">
        <v>0.15</v>
      </c>
      <c r="AU58" s="4">
        <v>0.15</v>
      </c>
      <c r="AV58" s="4">
        <v>0.15</v>
      </c>
    </row>
    <row r="59" spans="1:48">
      <c r="A59" s="4" t="s">
        <v>52</v>
      </c>
      <c r="B59" s="4" t="s">
        <v>258</v>
      </c>
      <c r="C59" s="4" t="s">
        <v>172</v>
      </c>
      <c r="D59" s="4" t="s">
        <v>54</v>
      </c>
      <c r="E59" s="4" t="s">
        <v>260</v>
      </c>
      <c r="F59" s="4" t="s">
        <v>54</v>
      </c>
      <c r="G59" s="4">
        <v>2010</v>
      </c>
      <c r="H59" s="4" t="s">
        <v>54</v>
      </c>
      <c r="I59" s="4" t="s">
        <v>54</v>
      </c>
      <c r="J59" s="4" t="s">
        <v>54</v>
      </c>
      <c r="K59" s="4" t="s">
        <v>54</v>
      </c>
      <c r="L59" s="4">
        <v>0.15</v>
      </c>
      <c r="M59" s="4">
        <v>0.15</v>
      </c>
      <c r="N59" s="4">
        <v>0.15</v>
      </c>
      <c r="O59" s="4">
        <v>0.15</v>
      </c>
      <c r="P59" s="4">
        <v>0.15</v>
      </c>
      <c r="Q59" s="4">
        <v>0.15</v>
      </c>
      <c r="R59" s="4">
        <v>0.15</v>
      </c>
      <c r="S59" s="4">
        <v>0.15</v>
      </c>
      <c r="T59" s="4">
        <v>0.15</v>
      </c>
      <c r="U59" s="4">
        <v>0.15</v>
      </c>
      <c r="V59" s="4">
        <v>0.15</v>
      </c>
      <c r="W59" s="4">
        <v>0.15</v>
      </c>
      <c r="X59" s="4">
        <v>0.15</v>
      </c>
      <c r="Y59" s="4">
        <v>0.15</v>
      </c>
      <c r="Z59" s="4">
        <v>0.15</v>
      </c>
      <c r="AA59" s="4">
        <v>0.15</v>
      </c>
      <c r="AB59" s="4">
        <v>0.15</v>
      </c>
      <c r="AC59" s="4">
        <v>0.15</v>
      </c>
      <c r="AD59" s="4">
        <v>0.15</v>
      </c>
      <c r="AE59" s="4">
        <v>0.15</v>
      </c>
      <c r="AF59" s="4">
        <v>0.15</v>
      </c>
      <c r="AG59" s="4">
        <v>0.15</v>
      </c>
      <c r="AH59" s="4">
        <v>0.15</v>
      </c>
      <c r="AI59" s="4">
        <v>0.15</v>
      </c>
      <c r="AJ59" s="4">
        <v>0.15</v>
      </c>
      <c r="AK59" s="4">
        <v>0.15</v>
      </c>
      <c r="AL59" s="4">
        <v>0.15</v>
      </c>
      <c r="AM59" s="4">
        <v>0.15</v>
      </c>
      <c r="AN59" s="4">
        <v>0.15</v>
      </c>
      <c r="AO59" s="4">
        <v>0.15</v>
      </c>
      <c r="AP59" s="4">
        <v>0.15</v>
      </c>
      <c r="AQ59" s="4">
        <v>0.15</v>
      </c>
      <c r="AR59" s="4">
        <v>0.15</v>
      </c>
      <c r="AS59" s="4">
        <v>0.15</v>
      </c>
      <c r="AT59" s="4">
        <v>0.15</v>
      </c>
      <c r="AU59" s="4">
        <v>0.15</v>
      </c>
      <c r="AV59" s="4">
        <v>0.15</v>
      </c>
    </row>
    <row r="60" spans="1:48">
      <c r="A60" s="4" t="s">
        <v>52</v>
      </c>
      <c r="B60" s="4" t="s">
        <v>258</v>
      </c>
      <c r="C60" s="4" t="s">
        <v>173</v>
      </c>
      <c r="D60" s="4" t="s">
        <v>54</v>
      </c>
      <c r="E60" s="4" t="s">
        <v>260</v>
      </c>
      <c r="F60" s="4" t="s">
        <v>54</v>
      </c>
      <c r="G60" s="4">
        <v>2010</v>
      </c>
      <c r="H60" s="4" t="s">
        <v>54</v>
      </c>
      <c r="I60" s="4" t="s">
        <v>54</v>
      </c>
      <c r="J60" s="4" t="s">
        <v>54</v>
      </c>
      <c r="K60" s="4" t="s">
        <v>54</v>
      </c>
      <c r="L60" s="4">
        <v>0.15</v>
      </c>
      <c r="M60" s="4">
        <v>0.15</v>
      </c>
      <c r="N60" s="4">
        <v>0.15</v>
      </c>
      <c r="O60" s="4">
        <v>0.15</v>
      </c>
      <c r="P60" s="4">
        <v>0.15</v>
      </c>
      <c r="Q60" s="4">
        <v>0.15</v>
      </c>
      <c r="R60" s="4">
        <v>0.15</v>
      </c>
      <c r="S60" s="4">
        <v>0.15</v>
      </c>
      <c r="T60" s="4">
        <v>0.15</v>
      </c>
      <c r="U60" s="4">
        <v>0.15</v>
      </c>
      <c r="V60" s="4">
        <v>0.15</v>
      </c>
      <c r="W60" s="4">
        <v>0.15</v>
      </c>
      <c r="X60" s="4">
        <v>0.15</v>
      </c>
      <c r="Y60" s="4">
        <v>0.15</v>
      </c>
      <c r="Z60" s="4">
        <v>0.15</v>
      </c>
      <c r="AA60" s="4">
        <v>0.15</v>
      </c>
      <c r="AB60" s="4">
        <v>0.15</v>
      </c>
      <c r="AC60" s="4">
        <v>0.15</v>
      </c>
      <c r="AD60" s="4">
        <v>0.15</v>
      </c>
      <c r="AE60" s="4">
        <v>0.15</v>
      </c>
      <c r="AF60" s="4">
        <v>0.15</v>
      </c>
      <c r="AG60" s="4">
        <v>0.15</v>
      </c>
      <c r="AH60" s="4">
        <v>0.15</v>
      </c>
      <c r="AI60" s="4">
        <v>0.15</v>
      </c>
      <c r="AJ60" s="4">
        <v>0.15</v>
      </c>
      <c r="AK60" s="4">
        <v>0.15</v>
      </c>
      <c r="AL60" s="4">
        <v>0.15</v>
      </c>
      <c r="AM60" s="4">
        <v>0.15</v>
      </c>
      <c r="AN60" s="4">
        <v>0.15</v>
      </c>
      <c r="AO60" s="4">
        <v>0.15</v>
      </c>
      <c r="AP60" s="4">
        <v>0.15</v>
      </c>
      <c r="AQ60" s="4">
        <v>0.15</v>
      </c>
      <c r="AR60" s="4">
        <v>0.15</v>
      </c>
      <c r="AS60" s="4">
        <v>0.15</v>
      </c>
      <c r="AT60" s="4">
        <v>0.15</v>
      </c>
      <c r="AU60" s="4">
        <v>0.15</v>
      </c>
      <c r="AV60" s="4">
        <v>0.15</v>
      </c>
    </row>
    <row r="61" spans="1:48">
      <c r="A61" s="4" t="s">
        <v>52</v>
      </c>
      <c r="B61" s="4" t="s">
        <v>258</v>
      </c>
      <c r="C61" s="4" t="s">
        <v>174</v>
      </c>
      <c r="D61" s="4" t="s">
        <v>54</v>
      </c>
      <c r="E61" s="4" t="s">
        <v>260</v>
      </c>
      <c r="F61" s="4" t="s">
        <v>54</v>
      </c>
      <c r="G61" s="4">
        <v>2010</v>
      </c>
      <c r="H61" s="4" t="s">
        <v>54</v>
      </c>
      <c r="I61" s="4" t="s">
        <v>54</v>
      </c>
      <c r="J61" s="4" t="s">
        <v>54</v>
      </c>
      <c r="K61" s="4" t="s">
        <v>54</v>
      </c>
      <c r="L61" s="4">
        <v>0.15</v>
      </c>
      <c r="M61" s="4">
        <v>0.15</v>
      </c>
      <c r="N61" s="4">
        <v>0.15</v>
      </c>
      <c r="O61" s="4">
        <v>0.15</v>
      </c>
      <c r="P61" s="4">
        <v>0.15</v>
      </c>
      <c r="Q61" s="4">
        <v>0.15</v>
      </c>
      <c r="R61" s="4">
        <v>0.15</v>
      </c>
      <c r="S61" s="4">
        <v>0.15</v>
      </c>
      <c r="T61" s="4">
        <v>0.15</v>
      </c>
      <c r="U61" s="4">
        <v>0.15</v>
      </c>
      <c r="V61" s="4">
        <v>0.15</v>
      </c>
      <c r="W61" s="4">
        <v>0.15</v>
      </c>
      <c r="X61" s="4">
        <v>0.15</v>
      </c>
      <c r="Y61" s="4">
        <v>0.15</v>
      </c>
      <c r="Z61" s="4">
        <v>0.15</v>
      </c>
      <c r="AA61" s="4">
        <v>0.15</v>
      </c>
      <c r="AB61" s="4">
        <v>0.15</v>
      </c>
      <c r="AC61" s="4">
        <v>0.15</v>
      </c>
      <c r="AD61" s="4">
        <v>0.15</v>
      </c>
      <c r="AE61" s="4">
        <v>0.15</v>
      </c>
      <c r="AF61" s="4">
        <v>0.15</v>
      </c>
      <c r="AG61" s="4">
        <v>0.15</v>
      </c>
      <c r="AH61" s="4">
        <v>0.15</v>
      </c>
      <c r="AI61" s="4">
        <v>0.15</v>
      </c>
      <c r="AJ61" s="4">
        <v>0.15</v>
      </c>
      <c r="AK61" s="4">
        <v>0.15</v>
      </c>
      <c r="AL61" s="4">
        <v>0.15</v>
      </c>
      <c r="AM61" s="4">
        <v>0.15</v>
      </c>
      <c r="AN61" s="4">
        <v>0.15</v>
      </c>
      <c r="AO61" s="4">
        <v>0.15</v>
      </c>
      <c r="AP61" s="4">
        <v>0.15</v>
      </c>
      <c r="AQ61" s="4">
        <v>0.15</v>
      </c>
      <c r="AR61" s="4">
        <v>0.15</v>
      </c>
      <c r="AS61" s="4">
        <v>0.15</v>
      </c>
      <c r="AT61" s="4">
        <v>0.15</v>
      </c>
      <c r="AU61" s="4">
        <v>0.15</v>
      </c>
      <c r="AV61" s="4">
        <v>0.15</v>
      </c>
    </row>
    <row r="62" spans="1:48">
      <c r="A62" s="4" t="s">
        <v>52</v>
      </c>
      <c r="B62" s="4" t="s">
        <v>258</v>
      </c>
      <c r="C62" s="4" t="s">
        <v>175</v>
      </c>
      <c r="D62" s="4" t="s">
        <v>54</v>
      </c>
      <c r="E62" s="4" t="s">
        <v>260</v>
      </c>
      <c r="F62" s="4" t="s">
        <v>54</v>
      </c>
      <c r="G62" s="4">
        <v>2010</v>
      </c>
      <c r="H62" s="4" t="s">
        <v>54</v>
      </c>
      <c r="I62" s="4" t="s">
        <v>54</v>
      </c>
      <c r="J62" s="4" t="s">
        <v>54</v>
      </c>
      <c r="K62" s="4" t="s">
        <v>54</v>
      </c>
      <c r="L62" s="4">
        <v>0.15</v>
      </c>
      <c r="M62" s="4">
        <v>0.15</v>
      </c>
      <c r="N62" s="4">
        <v>0.15</v>
      </c>
      <c r="O62" s="4">
        <v>0.15</v>
      </c>
      <c r="P62" s="4">
        <v>0.15</v>
      </c>
      <c r="Q62" s="4">
        <v>0.15</v>
      </c>
      <c r="R62" s="4">
        <v>0.15</v>
      </c>
      <c r="S62" s="4">
        <v>0.15</v>
      </c>
      <c r="T62" s="4">
        <v>0.15</v>
      </c>
      <c r="U62" s="4">
        <v>0.15</v>
      </c>
      <c r="V62" s="4">
        <v>0.15</v>
      </c>
      <c r="W62" s="4">
        <v>0.15</v>
      </c>
      <c r="X62" s="4">
        <v>0.15</v>
      </c>
      <c r="Y62" s="4">
        <v>0.15</v>
      </c>
      <c r="Z62" s="4">
        <v>0.15</v>
      </c>
      <c r="AA62" s="4">
        <v>0.15</v>
      </c>
      <c r="AB62" s="4">
        <v>0.15</v>
      </c>
      <c r="AC62" s="4">
        <v>0.15</v>
      </c>
      <c r="AD62" s="4">
        <v>0.15</v>
      </c>
      <c r="AE62" s="4">
        <v>0.15</v>
      </c>
      <c r="AF62" s="4">
        <v>0.15</v>
      </c>
      <c r="AG62" s="4">
        <v>0.15</v>
      </c>
      <c r="AH62" s="4">
        <v>0.15</v>
      </c>
      <c r="AI62" s="4">
        <v>0.15</v>
      </c>
      <c r="AJ62" s="4">
        <v>0.15</v>
      </c>
      <c r="AK62" s="4">
        <v>0.15</v>
      </c>
      <c r="AL62" s="4">
        <v>0.15</v>
      </c>
      <c r="AM62" s="4">
        <v>0.15</v>
      </c>
      <c r="AN62" s="4">
        <v>0.15</v>
      </c>
      <c r="AO62" s="4">
        <v>0.15</v>
      </c>
      <c r="AP62" s="4">
        <v>0.15</v>
      </c>
      <c r="AQ62" s="4">
        <v>0.15</v>
      </c>
      <c r="AR62" s="4">
        <v>0.15</v>
      </c>
      <c r="AS62" s="4">
        <v>0.15</v>
      </c>
      <c r="AT62" s="4">
        <v>0.15</v>
      </c>
      <c r="AU62" s="4">
        <v>0.15</v>
      </c>
      <c r="AV62" s="4">
        <v>0.15</v>
      </c>
    </row>
    <row r="63" spans="1:48">
      <c r="A63" s="4" t="s">
        <v>52</v>
      </c>
      <c r="B63" s="4" t="s">
        <v>258</v>
      </c>
      <c r="C63" s="4" t="s">
        <v>176</v>
      </c>
      <c r="D63" s="4" t="s">
        <v>54</v>
      </c>
      <c r="E63" s="4" t="s">
        <v>260</v>
      </c>
      <c r="F63" s="4" t="s">
        <v>54</v>
      </c>
      <c r="G63" s="4">
        <v>2010</v>
      </c>
      <c r="H63" s="4" t="s">
        <v>54</v>
      </c>
      <c r="I63" s="4" t="s">
        <v>54</v>
      </c>
      <c r="J63" s="4" t="s">
        <v>54</v>
      </c>
      <c r="K63" s="4" t="s">
        <v>54</v>
      </c>
      <c r="L63" s="4">
        <v>0.15</v>
      </c>
      <c r="M63" s="4">
        <v>0.15</v>
      </c>
      <c r="N63" s="4">
        <v>0.15</v>
      </c>
      <c r="O63" s="4">
        <v>0.15</v>
      </c>
      <c r="P63" s="4">
        <v>0.15</v>
      </c>
      <c r="Q63" s="4">
        <v>0.15</v>
      </c>
      <c r="R63" s="4">
        <v>0.15</v>
      </c>
      <c r="S63" s="4">
        <v>0.15</v>
      </c>
      <c r="T63" s="4">
        <v>0.15</v>
      </c>
      <c r="U63" s="4">
        <v>0.15</v>
      </c>
      <c r="V63" s="4">
        <v>0.15</v>
      </c>
      <c r="W63" s="4">
        <v>0.15</v>
      </c>
      <c r="X63" s="4">
        <v>0.15</v>
      </c>
      <c r="Y63" s="4">
        <v>0.15</v>
      </c>
      <c r="Z63" s="4">
        <v>0.15</v>
      </c>
      <c r="AA63" s="4">
        <v>0.15</v>
      </c>
      <c r="AB63" s="4">
        <v>0.15</v>
      </c>
      <c r="AC63" s="4">
        <v>0.15</v>
      </c>
      <c r="AD63" s="4">
        <v>0.15</v>
      </c>
      <c r="AE63" s="4">
        <v>0.15</v>
      </c>
      <c r="AF63" s="4">
        <v>0.15</v>
      </c>
      <c r="AG63" s="4">
        <v>0.15</v>
      </c>
      <c r="AH63" s="4">
        <v>0.15</v>
      </c>
      <c r="AI63" s="4">
        <v>0.15</v>
      </c>
      <c r="AJ63" s="4">
        <v>0.15</v>
      </c>
      <c r="AK63" s="4">
        <v>0.15</v>
      </c>
      <c r="AL63" s="4">
        <v>0.15</v>
      </c>
      <c r="AM63" s="4">
        <v>0.15</v>
      </c>
      <c r="AN63" s="4">
        <v>0.15</v>
      </c>
      <c r="AO63" s="4">
        <v>0.15</v>
      </c>
      <c r="AP63" s="4">
        <v>0.15</v>
      </c>
      <c r="AQ63" s="4">
        <v>0.15</v>
      </c>
      <c r="AR63" s="4">
        <v>0.15</v>
      </c>
      <c r="AS63" s="4">
        <v>0.15</v>
      </c>
      <c r="AT63" s="4">
        <v>0.15</v>
      </c>
      <c r="AU63" s="4">
        <v>0.15</v>
      </c>
      <c r="AV63" s="4">
        <v>0.15</v>
      </c>
    </row>
    <row r="64" spans="1:48">
      <c r="A64" s="4" t="s">
        <v>52</v>
      </c>
      <c r="B64" s="4" t="s">
        <v>258</v>
      </c>
      <c r="C64" s="4" t="s">
        <v>177</v>
      </c>
      <c r="D64" s="4" t="s">
        <v>54</v>
      </c>
      <c r="E64" s="4" t="s">
        <v>260</v>
      </c>
      <c r="F64" s="4" t="s">
        <v>54</v>
      </c>
      <c r="G64" s="4">
        <v>2010</v>
      </c>
      <c r="H64" s="4" t="s">
        <v>54</v>
      </c>
      <c r="I64" s="4" t="s">
        <v>54</v>
      </c>
      <c r="J64" s="4" t="s">
        <v>54</v>
      </c>
      <c r="K64" s="4" t="s">
        <v>54</v>
      </c>
      <c r="L64" s="4">
        <v>0.15</v>
      </c>
      <c r="M64" s="4">
        <v>0.15</v>
      </c>
      <c r="N64" s="4">
        <v>0.15</v>
      </c>
      <c r="O64" s="4">
        <v>0.15</v>
      </c>
      <c r="P64" s="4">
        <v>0.15</v>
      </c>
      <c r="Q64" s="4">
        <v>0.15</v>
      </c>
      <c r="R64" s="4">
        <v>0.15</v>
      </c>
      <c r="S64" s="4">
        <v>0.15</v>
      </c>
      <c r="T64" s="4">
        <v>0.15</v>
      </c>
      <c r="U64" s="4">
        <v>0.15</v>
      </c>
      <c r="V64" s="4">
        <v>0.15</v>
      </c>
      <c r="W64" s="4">
        <v>0.15</v>
      </c>
      <c r="X64" s="4">
        <v>0.15</v>
      </c>
      <c r="Y64" s="4">
        <v>0.15</v>
      </c>
      <c r="Z64" s="4">
        <v>0.15</v>
      </c>
      <c r="AA64" s="4">
        <v>0.15</v>
      </c>
      <c r="AB64" s="4">
        <v>0.15</v>
      </c>
      <c r="AC64" s="4">
        <v>0.15</v>
      </c>
      <c r="AD64" s="4">
        <v>0.15</v>
      </c>
      <c r="AE64" s="4">
        <v>0.15</v>
      </c>
      <c r="AF64" s="4">
        <v>0.15</v>
      </c>
      <c r="AG64" s="4">
        <v>0.15</v>
      </c>
      <c r="AH64" s="4">
        <v>0.15</v>
      </c>
      <c r="AI64" s="4">
        <v>0.15</v>
      </c>
      <c r="AJ64" s="4">
        <v>0.15</v>
      </c>
      <c r="AK64" s="4">
        <v>0.15</v>
      </c>
      <c r="AL64" s="4">
        <v>0.15</v>
      </c>
      <c r="AM64" s="4">
        <v>0.15</v>
      </c>
      <c r="AN64" s="4">
        <v>0.15</v>
      </c>
      <c r="AO64" s="4">
        <v>0.15</v>
      </c>
      <c r="AP64" s="4">
        <v>0.15</v>
      </c>
      <c r="AQ64" s="4">
        <v>0.15</v>
      </c>
      <c r="AR64" s="4">
        <v>0.15</v>
      </c>
      <c r="AS64" s="4">
        <v>0.15</v>
      </c>
      <c r="AT64" s="4">
        <v>0.15</v>
      </c>
      <c r="AU64" s="4">
        <v>0.15</v>
      </c>
      <c r="AV64" s="4">
        <v>0.15</v>
      </c>
    </row>
    <row r="65" spans="1:48">
      <c r="A65" s="4" t="s">
        <v>52</v>
      </c>
      <c r="B65" s="4" t="s">
        <v>258</v>
      </c>
      <c r="C65" s="4" t="s">
        <v>178</v>
      </c>
      <c r="D65" s="4" t="s">
        <v>54</v>
      </c>
      <c r="E65" s="4" t="s">
        <v>260</v>
      </c>
      <c r="F65" s="4" t="s">
        <v>54</v>
      </c>
      <c r="G65" s="4">
        <v>2010</v>
      </c>
      <c r="H65" s="4" t="s">
        <v>54</v>
      </c>
      <c r="I65" s="4" t="s">
        <v>54</v>
      </c>
      <c r="J65" s="4" t="s">
        <v>54</v>
      </c>
      <c r="K65" s="4" t="s">
        <v>54</v>
      </c>
      <c r="L65" s="4">
        <v>0.15</v>
      </c>
      <c r="M65" s="4">
        <v>0.15</v>
      </c>
      <c r="N65" s="4">
        <v>0.15</v>
      </c>
      <c r="O65" s="4">
        <v>0.15</v>
      </c>
      <c r="P65" s="4">
        <v>0.15</v>
      </c>
      <c r="Q65" s="4">
        <v>0.15</v>
      </c>
      <c r="R65" s="4">
        <v>0.15</v>
      </c>
      <c r="S65" s="4">
        <v>0.15</v>
      </c>
      <c r="T65" s="4">
        <v>0.15</v>
      </c>
      <c r="U65" s="4">
        <v>0.15</v>
      </c>
      <c r="V65" s="4">
        <v>0.15</v>
      </c>
      <c r="W65" s="4">
        <v>0.15</v>
      </c>
      <c r="X65" s="4">
        <v>0.15</v>
      </c>
      <c r="Y65" s="4">
        <v>0.15</v>
      </c>
      <c r="Z65" s="4">
        <v>0.15</v>
      </c>
      <c r="AA65" s="4">
        <v>0.15</v>
      </c>
      <c r="AB65" s="4">
        <v>0.15</v>
      </c>
      <c r="AC65" s="4">
        <v>0.15</v>
      </c>
      <c r="AD65" s="4">
        <v>0.15</v>
      </c>
      <c r="AE65" s="4">
        <v>0.15</v>
      </c>
      <c r="AF65" s="4">
        <v>0.15</v>
      </c>
      <c r="AG65" s="4">
        <v>0.15</v>
      </c>
      <c r="AH65" s="4">
        <v>0.15</v>
      </c>
      <c r="AI65" s="4">
        <v>0.15</v>
      </c>
      <c r="AJ65" s="4">
        <v>0.15</v>
      </c>
      <c r="AK65" s="4">
        <v>0.15</v>
      </c>
      <c r="AL65" s="4">
        <v>0.15</v>
      </c>
      <c r="AM65" s="4">
        <v>0.15</v>
      </c>
      <c r="AN65" s="4">
        <v>0.15</v>
      </c>
      <c r="AO65" s="4">
        <v>0.15</v>
      </c>
      <c r="AP65" s="4">
        <v>0.15</v>
      </c>
      <c r="AQ65" s="4">
        <v>0.15</v>
      </c>
      <c r="AR65" s="4">
        <v>0.15</v>
      </c>
      <c r="AS65" s="4">
        <v>0.15</v>
      </c>
      <c r="AT65" s="4">
        <v>0.15</v>
      </c>
      <c r="AU65" s="4">
        <v>0.15</v>
      </c>
      <c r="AV65" s="4">
        <v>0.15</v>
      </c>
    </row>
    <row r="66" spans="1:48">
      <c r="A66" s="4" t="s">
        <v>52</v>
      </c>
      <c r="B66" s="4" t="s">
        <v>258</v>
      </c>
      <c r="C66" s="4" t="s">
        <v>179</v>
      </c>
      <c r="D66" s="4" t="s">
        <v>54</v>
      </c>
      <c r="E66" s="4" t="s">
        <v>260</v>
      </c>
      <c r="F66" s="4" t="s">
        <v>54</v>
      </c>
      <c r="G66" s="4">
        <v>2010</v>
      </c>
      <c r="H66" s="4" t="s">
        <v>54</v>
      </c>
      <c r="I66" s="4" t="s">
        <v>54</v>
      </c>
      <c r="J66" s="4" t="s">
        <v>54</v>
      </c>
      <c r="K66" s="4" t="s">
        <v>54</v>
      </c>
      <c r="L66" s="4">
        <v>0.15</v>
      </c>
      <c r="M66" s="4">
        <v>0.15</v>
      </c>
      <c r="N66" s="4">
        <v>0.15</v>
      </c>
      <c r="O66" s="4">
        <v>0.15</v>
      </c>
      <c r="P66" s="4">
        <v>0.15</v>
      </c>
      <c r="Q66" s="4">
        <v>0.15</v>
      </c>
      <c r="R66" s="4">
        <v>0.15</v>
      </c>
      <c r="S66" s="4">
        <v>0.15</v>
      </c>
      <c r="T66" s="4">
        <v>0.15</v>
      </c>
      <c r="U66" s="4">
        <v>0.15</v>
      </c>
      <c r="V66" s="4">
        <v>0.15</v>
      </c>
      <c r="W66" s="4">
        <v>0.15</v>
      </c>
      <c r="X66" s="4">
        <v>0.15</v>
      </c>
      <c r="Y66" s="4">
        <v>0.15</v>
      </c>
      <c r="Z66" s="4">
        <v>0.15</v>
      </c>
      <c r="AA66" s="4">
        <v>0.15</v>
      </c>
      <c r="AB66" s="4">
        <v>0.15</v>
      </c>
      <c r="AC66" s="4">
        <v>0.15</v>
      </c>
      <c r="AD66" s="4">
        <v>0.15</v>
      </c>
      <c r="AE66" s="4">
        <v>0.15</v>
      </c>
      <c r="AF66" s="4">
        <v>0.15</v>
      </c>
      <c r="AG66" s="4">
        <v>0.15</v>
      </c>
      <c r="AH66" s="4">
        <v>0.15</v>
      </c>
      <c r="AI66" s="4">
        <v>0.15</v>
      </c>
      <c r="AJ66" s="4">
        <v>0.15</v>
      </c>
      <c r="AK66" s="4">
        <v>0.15</v>
      </c>
      <c r="AL66" s="4">
        <v>0.15</v>
      </c>
      <c r="AM66" s="4">
        <v>0.15</v>
      </c>
      <c r="AN66" s="4">
        <v>0.15</v>
      </c>
      <c r="AO66" s="4">
        <v>0.15</v>
      </c>
      <c r="AP66" s="4">
        <v>0.15</v>
      </c>
      <c r="AQ66" s="4">
        <v>0.15</v>
      </c>
      <c r="AR66" s="4">
        <v>0.15</v>
      </c>
      <c r="AS66" s="4">
        <v>0.15</v>
      </c>
      <c r="AT66" s="4">
        <v>0.15</v>
      </c>
      <c r="AU66" s="4">
        <v>0.15</v>
      </c>
      <c r="AV66" s="4">
        <v>0.15</v>
      </c>
    </row>
    <row r="67" spans="1:48">
      <c r="A67" s="4" t="s">
        <v>52</v>
      </c>
      <c r="B67" s="4" t="s">
        <v>258</v>
      </c>
      <c r="C67" s="4" t="s">
        <v>180</v>
      </c>
      <c r="D67" s="4" t="s">
        <v>54</v>
      </c>
      <c r="E67" s="4" t="s">
        <v>260</v>
      </c>
      <c r="F67" s="4" t="s">
        <v>54</v>
      </c>
      <c r="G67" s="4">
        <v>2010</v>
      </c>
      <c r="H67" s="4" t="s">
        <v>54</v>
      </c>
      <c r="I67" s="4" t="s">
        <v>54</v>
      </c>
      <c r="J67" s="4" t="s">
        <v>54</v>
      </c>
      <c r="K67" s="4" t="s">
        <v>54</v>
      </c>
      <c r="L67" s="4">
        <v>0.15</v>
      </c>
      <c r="M67" s="4">
        <v>0.15</v>
      </c>
      <c r="N67" s="4">
        <v>0.15</v>
      </c>
      <c r="O67" s="4">
        <v>0.15</v>
      </c>
      <c r="P67" s="4">
        <v>0.15</v>
      </c>
      <c r="Q67" s="4">
        <v>0.15</v>
      </c>
      <c r="R67" s="4">
        <v>0.15</v>
      </c>
      <c r="S67" s="4">
        <v>0.15</v>
      </c>
      <c r="T67" s="4">
        <v>0.15</v>
      </c>
      <c r="U67" s="4">
        <v>0.15</v>
      </c>
      <c r="V67" s="4">
        <v>0.15</v>
      </c>
      <c r="W67" s="4">
        <v>0.15</v>
      </c>
      <c r="X67" s="4">
        <v>0.15</v>
      </c>
      <c r="Y67" s="4">
        <v>0.15</v>
      </c>
      <c r="Z67" s="4">
        <v>0.15</v>
      </c>
      <c r="AA67" s="4">
        <v>0.15</v>
      </c>
      <c r="AB67" s="4">
        <v>0.15</v>
      </c>
      <c r="AC67" s="4">
        <v>0.15</v>
      </c>
      <c r="AD67" s="4">
        <v>0.15</v>
      </c>
      <c r="AE67" s="4">
        <v>0.15</v>
      </c>
      <c r="AF67" s="4">
        <v>0.15</v>
      </c>
      <c r="AG67" s="4">
        <v>0.15</v>
      </c>
      <c r="AH67" s="4">
        <v>0.15</v>
      </c>
      <c r="AI67" s="4">
        <v>0.15</v>
      </c>
      <c r="AJ67" s="4">
        <v>0.15</v>
      </c>
      <c r="AK67" s="4">
        <v>0.15</v>
      </c>
      <c r="AL67" s="4">
        <v>0.15</v>
      </c>
      <c r="AM67" s="4">
        <v>0.15</v>
      </c>
      <c r="AN67" s="4">
        <v>0.15</v>
      </c>
      <c r="AO67" s="4">
        <v>0.15</v>
      </c>
      <c r="AP67" s="4">
        <v>0.15</v>
      </c>
      <c r="AQ67" s="4">
        <v>0.15</v>
      </c>
      <c r="AR67" s="4">
        <v>0.15</v>
      </c>
      <c r="AS67" s="4">
        <v>0.15</v>
      </c>
      <c r="AT67" s="4">
        <v>0.15</v>
      </c>
      <c r="AU67" s="4">
        <v>0.15</v>
      </c>
      <c r="AV67" s="4">
        <v>0.15</v>
      </c>
    </row>
    <row r="68" spans="1:48">
      <c r="A68" s="4" t="s">
        <v>52</v>
      </c>
      <c r="B68" s="4" t="s">
        <v>258</v>
      </c>
      <c r="C68" s="4" t="s">
        <v>181</v>
      </c>
      <c r="D68" s="4" t="s">
        <v>54</v>
      </c>
      <c r="E68" s="4" t="s">
        <v>260</v>
      </c>
      <c r="F68" s="4" t="s">
        <v>54</v>
      </c>
      <c r="G68" s="4">
        <v>2010</v>
      </c>
      <c r="H68" s="4" t="s">
        <v>54</v>
      </c>
      <c r="I68" s="4" t="s">
        <v>54</v>
      </c>
      <c r="J68" s="4" t="s">
        <v>54</v>
      </c>
      <c r="K68" s="4" t="s">
        <v>54</v>
      </c>
      <c r="L68" s="4">
        <v>0.15</v>
      </c>
      <c r="M68" s="4">
        <v>0.15</v>
      </c>
      <c r="N68" s="4">
        <v>0.15</v>
      </c>
      <c r="O68" s="4">
        <v>0.15</v>
      </c>
      <c r="P68" s="4">
        <v>0.15</v>
      </c>
      <c r="Q68" s="4">
        <v>0.15</v>
      </c>
      <c r="R68" s="4">
        <v>0.15</v>
      </c>
      <c r="S68" s="4">
        <v>0.15</v>
      </c>
      <c r="T68" s="4">
        <v>0.15</v>
      </c>
      <c r="U68" s="4">
        <v>0.15</v>
      </c>
      <c r="V68" s="4">
        <v>0.15</v>
      </c>
      <c r="W68" s="4">
        <v>0.15</v>
      </c>
      <c r="X68" s="4">
        <v>0.15</v>
      </c>
      <c r="Y68" s="4">
        <v>0.15</v>
      </c>
      <c r="Z68" s="4">
        <v>0.15</v>
      </c>
      <c r="AA68" s="4">
        <v>0.15</v>
      </c>
      <c r="AB68" s="4">
        <v>0.15</v>
      </c>
      <c r="AC68" s="4">
        <v>0.15</v>
      </c>
      <c r="AD68" s="4">
        <v>0.15</v>
      </c>
      <c r="AE68" s="4">
        <v>0.15</v>
      </c>
      <c r="AF68" s="4">
        <v>0.15</v>
      </c>
      <c r="AG68" s="4">
        <v>0.15</v>
      </c>
      <c r="AH68" s="4">
        <v>0.15</v>
      </c>
      <c r="AI68" s="4">
        <v>0.15</v>
      </c>
      <c r="AJ68" s="4">
        <v>0.15</v>
      </c>
      <c r="AK68" s="4">
        <v>0.15</v>
      </c>
      <c r="AL68" s="4">
        <v>0.15</v>
      </c>
      <c r="AM68" s="4">
        <v>0.15</v>
      </c>
      <c r="AN68" s="4">
        <v>0.15</v>
      </c>
      <c r="AO68" s="4">
        <v>0.15</v>
      </c>
      <c r="AP68" s="4">
        <v>0.15</v>
      </c>
      <c r="AQ68" s="4">
        <v>0.15</v>
      </c>
      <c r="AR68" s="4">
        <v>0.15</v>
      </c>
      <c r="AS68" s="4">
        <v>0.15</v>
      </c>
      <c r="AT68" s="4">
        <v>0.15</v>
      </c>
      <c r="AU68" s="4">
        <v>0.15</v>
      </c>
      <c r="AV68" s="4">
        <v>0.15</v>
      </c>
    </row>
    <row r="69" spans="1:48">
      <c r="A69" s="4" t="s">
        <v>52</v>
      </c>
      <c r="B69" s="4" t="s">
        <v>258</v>
      </c>
      <c r="C69" s="4" t="s">
        <v>182</v>
      </c>
      <c r="D69" s="4" t="s">
        <v>54</v>
      </c>
      <c r="E69" s="4" t="s">
        <v>260</v>
      </c>
      <c r="F69" s="4" t="s">
        <v>54</v>
      </c>
      <c r="G69" s="4">
        <v>2010</v>
      </c>
      <c r="H69" s="4" t="s">
        <v>54</v>
      </c>
      <c r="I69" s="4" t="s">
        <v>54</v>
      </c>
      <c r="J69" s="4" t="s">
        <v>54</v>
      </c>
      <c r="K69" s="4" t="s">
        <v>54</v>
      </c>
      <c r="L69" s="4">
        <v>0.15</v>
      </c>
      <c r="M69" s="4">
        <v>0.15</v>
      </c>
      <c r="N69" s="4">
        <v>0.15</v>
      </c>
      <c r="O69" s="4">
        <v>0.15</v>
      </c>
      <c r="P69" s="4">
        <v>0.15</v>
      </c>
      <c r="Q69" s="4">
        <v>0.15</v>
      </c>
      <c r="R69" s="4">
        <v>0.15</v>
      </c>
      <c r="S69" s="4">
        <v>0.15</v>
      </c>
      <c r="T69" s="4">
        <v>0.15</v>
      </c>
      <c r="U69" s="4">
        <v>0.15</v>
      </c>
      <c r="V69" s="4">
        <v>0.15</v>
      </c>
      <c r="W69" s="4">
        <v>0.15</v>
      </c>
      <c r="X69" s="4">
        <v>0.15</v>
      </c>
      <c r="Y69" s="4">
        <v>0.15</v>
      </c>
      <c r="Z69" s="4">
        <v>0.15</v>
      </c>
      <c r="AA69" s="4">
        <v>0.15</v>
      </c>
      <c r="AB69" s="4">
        <v>0.15</v>
      </c>
      <c r="AC69" s="4">
        <v>0.15</v>
      </c>
      <c r="AD69" s="4">
        <v>0.15</v>
      </c>
      <c r="AE69" s="4">
        <v>0.15</v>
      </c>
      <c r="AF69" s="4">
        <v>0.15</v>
      </c>
      <c r="AG69" s="4">
        <v>0.15</v>
      </c>
      <c r="AH69" s="4">
        <v>0.15</v>
      </c>
      <c r="AI69" s="4">
        <v>0.15</v>
      </c>
      <c r="AJ69" s="4">
        <v>0.15</v>
      </c>
      <c r="AK69" s="4">
        <v>0.15</v>
      </c>
      <c r="AL69" s="4">
        <v>0.15</v>
      </c>
      <c r="AM69" s="4">
        <v>0.15</v>
      </c>
      <c r="AN69" s="4">
        <v>0.15</v>
      </c>
      <c r="AO69" s="4">
        <v>0.15</v>
      </c>
      <c r="AP69" s="4">
        <v>0.15</v>
      </c>
      <c r="AQ69" s="4">
        <v>0.15</v>
      </c>
      <c r="AR69" s="4">
        <v>0.15</v>
      </c>
      <c r="AS69" s="4">
        <v>0.15</v>
      </c>
      <c r="AT69" s="4">
        <v>0.15</v>
      </c>
      <c r="AU69" s="4">
        <v>0.15</v>
      </c>
      <c r="AV69" s="4">
        <v>0.15</v>
      </c>
    </row>
    <row r="70" spans="1:48">
      <c r="A70" s="4" t="s">
        <v>52</v>
      </c>
      <c r="B70" s="4" t="s">
        <v>258</v>
      </c>
      <c r="C70" s="4" t="s">
        <v>183</v>
      </c>
      <c r="D70" s="4" t="s">
        <v>54</v>
      </c>
      <c r="E70" s="4" t="s">
        <v>260</v>
      </c>
      <c r="F70" s="4" t="s">
        <v>54</v>
      </c>
      <c r="G70" s="4">
        <v>2010</v>
      </c>
      <c r="H70" s="4" t="s">
        <v>54</v>
      </c>
      <c r="I70" s="4" t="s">
        <v>54</v>
      </c>
      <c r="J70" s="4" t="s">
        <v>54</v>
      </c>
      <c r="K70" s="4" t="s">
        <v>54</v>
      </c>
      <c r="L70" s="4">
        <v>0.15</v>
      </c>
      <c r="M70" s="4">
        <v>0.15</v>
      </c>
      <c r="N70" s="4">
        <v>0.15</v>
      </c>
      <c r="O70" s="4">
        <v>0.15</v>
      </c>
      <c r="P70" s="4">
        <v>0.15</v>
      </c>
      <c r="Q70" s="4">
        <v>0.15</v>
      </c>
      <c r="R70" s="4">
        <v>0.15</v>
      </c>
      <c r="S70" s="4">
        <v>0.15</v>
      </c>
      <c r="T70" s="4">
        <v>0.15</v>
      </c>
      <c r="U70" s="4">
        <v>0.15</v>
      </c>
      <c r="V70" s="4">
        <v>0.15</v>
      </c>
      <c r="W70" s="4">
        <v>0.15</v>
      </c>
      <c r="X70" s="4">
        <v>0.15</v>
      </c>
      <c r="Y70" s="4">
        <v>0.15</v>
      </c>
      <c r="Z70" s="4">
        <v>0.15</v>
      </c>
      <c r="AA70" s="4">
        <v>0.15</v>
      </c>
      <c r="AB70" s="4">
        <v>0.15</v>
      </c>
      <c r="AC70" s="4">
        <v>0.15</v>
      </c>
      <c r="AD70" s="4">
        <v>0.15</v>
      </c>
      <c r="AE70" s="4">
        <v>0.15</v>
      </c>
      <c r="AF70" s="4">
        <v>0.15</v>
      </c>
      <c r="AG70" s="4">
        <v>0.15</v>
      </c>
      <c r="AH70" s="4">
        <v>0.15</v>
      </c>
      <c r="AI70" s="4">
        <v>0.15</v>
      </c>
      <c r="AJ70" s="4">
        <v>0.15</v>
      </c>
      <c r="AK70" s="4">
        <v>0.15</v>
      </c>
      <c r="AL70" s="4">
        <v>0.15</v>
      </c>
      <c r="AM70" s="4">
        <v>0.15</v>
      </c>
      <c r="AN70" s="4">
        <v>0.15</v>
      </c>
      <c r="AO70" s="4">
        <v>0.15</v>
      </c>
      <c r="AP70" s="4">
        <v>0.15</v>
      </c>
      <c r="AQ70" s="4">
        <v>0.15</v>
      </c>
      <c r="AR70" s="4">
        <v>0.15</v>
      </c>
      <c r="AS70" s="4">
        <v>0.15</v>
      </c>
      <c r="AT70" s="4">
        <v>0.15</v>
      </c>
      <c r="AU70" s="4">
        <v>0.15</v>
      </c>
      <c r="AV70" s="4">
        <v>0.15</v>
      </c>
    </row>
    <row r="71" spans="1:48">
      <c r="A71" s="4" t="s">
        <v>52</v>
      </c>
      <c r="B71" s="4" t="s">
        <v>258</v>
      </c>
      <c r="C71" s="4" t="s">
        <v>184</v>
      </c>
      <c r="D71" s="4" t="s">
        <v>54</v>
      </c>
      <c r="E71" s="4" t="s">
        <v>260</v>
      </c>
      <c r="F71" s="4" t="s">
        <v>54</v>
      </c>
      <c r="G71" s="4">
        <v>2010</v>
      </c>
      <c r="H71" s="4" t="s">
        <v>54</v>
      </c>
      <c r="I71" s="4" t="s">
        <v>54</v>
      </c>
      <c r="J71" s="4" t="s">
        <v>54</v>
      </c>
      <c r="K71" s="4" t="s">
        <v>54</v>
      </c>
      <c r="L71" s="4">
        <v>0.15</v>
      </c>
      <c r="M71" s="4">
        <v>0.15</v>
      </c>
      <c r="N71" s="4">
        <v>0.15</v>
      </c>
      <c r="O71" s="4">
        <v>0.15</v>
      </c>
      <c r="P71" s="4">
        <v>0.15</v>
      </c>
      <c r="Q71" s="4">
        <v>0.15</v>
      </c>
      <c r="R71" s="4">
        <v>0.15</v>
      </c>
      <c r="S71" s="4">
        <v>0.15</v>
      </c>
      <c r="T71" s="4">
        <v>0.15</v>
      </c>
      <c r="U71" s="4">
        <v>0.15</v>
      </c>
      <c r="V71" s="4">
        <v>0.15</v>
      </c>
      <c r="W71" s="4">
        <v>0.15</v>
      </c>
      <c r="X71" s="4">
        <v>0.15</v>
      </c>
      <c r="Y71" s="4">
        <v>0.15</v>
      </c>
      <c r="Z71" s="4">
        <v>0.15</v>
      </c>
      <c r="AA71" s="4">
        <v>0.15</v>
      </c>
      <c r="AB71" s="4">
        <v>0.15</v>
      </c>
      <c r="AC71" s="4">
        <v>0.15</v>
      </c>
      <c r="AD71" s="4">
        <v>0.15</v>
      </c>
      <c r="AE71" s="4">
        <v>0.15</v>
      </c>
      <c r="AF71" s="4">
        <v>0.15</v>
      </c>
      <c r="AG71" s="4">
        <v>0.15</v>
      </c>
      <c r="AH71" s="4">
        <v>0.15</v>
      </c>
      <c r="AI71" s="4">
        <v>0.15</v>
      </c>
      <c r="AJ71" s="4">
        <v>0.15</v>
      </c>
      <c r="AK71" s="4">
        <v>0.15</v>
      </c>
      <c r="AL71" s="4">
        <v>0.15</v>
      </c>
      <c r="AM71" s="4">
        <v>0.15</v>
      </c>
      <c r="AN71" s="4">
        <v>0.15</v>
      </c>
      <c r="AO71" s="4">
        <v>0.15</v>
      </c>
      <c r="AP71" s="4">
        <v>0.15</v>
      </c>
      <c r="AQ71" s="4">
        <v>0.15</v>
      </c>
      <c r="AR71" s="4">
        <v>0.15</v>
      </c>
      <c r="AS71" s="4">
        <v>0.15</v>
      </c>
      <c r="AT71" s="4">
        <v>0.15</v>
      </c>
      <c r="AU71" s="4">
        <v>0.15</v>
      </c>
      <c r="AV71" s="4">
        <v>0.15</v>
      </c>
    </row>
    <row r="72" spans="1:48">
      <c r="A72" s="4" t="s">
        <v>52</v>
      </c>
      <c r="B72" s="4" t="s">
        <v>258</v>
      </c>
      <c r="C72" s="4" t="s">
        <v>185</v>
      </c>
      <c r="D72" s="4" t="s">
        <v>54</v>
      </c>
      <c r="E72" s="4" t="s">
        <v>260</v>
      </c>
      <c r="F72" s="4" t="s">
        <v>54</v>
      </c>
      <c r="G72" s="4">
        <v>2010</v>
      </c>
      <c r="H72" s="4" t="s">
        <v>54</v>
      </c>
      <c r="I72" s="4" t="s">
        <v>54</v>
      </c>
      <c r="J72" s="4" t="s">
        <v>54</v>
      </c>
      <c r="K72" s="4" t="s">
        <v>54</v>
      </c>
      <c r="L72" s="4">
        <v>0.15</v>
      </c>
      <c r="M72" s="4">
        <v>0.15</v>
      </c>
      <c r="N72" s="4">
        <v>0.15</v>
      </c>
      <c r="O72" s="4">
        <v>0.15</v>
      </c>
      <c r="P72" s="4">
        <v>0.15</v>
      </c>
      <c r="Q72" s="4">
        <v>0.15</v>
      </c>
      <c r="R72" s="4">
        <v>0.15</v>
      </c>
      <c r="S72" s="4">
        <v>0.15</v>
      </c>
      <c r="T72" s="4">
        <v>0.15</v>
      </c>
      <c r="U72" s="4">
        <v>0.15</v>
      </c>
      <c r="V72" s="4">
        <v>0.15</v>
      </c>
      <c r="W72" s="4">
        <v>0.15</v>
      </c>
      <c r="X72" s="4">
        <v>0.15</v>
      </c>
      <c r="Y72" s="4">
        <v>0.15</v>
      </c>
      <c r="Z72" s="4">
        <v>0.15</v>
      </c>
      <c r="AA72" s="4">
        <v>0.15</v>
      </c>
      <c r="AB72" s="4">
        <v>0.15</v>
      </c>
      <c r="AC72" s="4">
        <v>0.15</v>
      </c>
      <c r="AD72" s="4">
        <v>0.15</v>
      </c>
      <c r="AE72" s="4">
        <v>0.15</v>
      </c>
      <c r="AF72" s="4">
        <v>0.15</v>
      </c>
      <c r="AG72" s="4">
        <v>0.15</v>
      </c>
      <c r="AH72" s="4">
        <v>0.15</v>
      </c>
      <c r="AI72" s="4">
        <v>0.15</v>
      </c>
      <c r="AJ72" s="4">
        <v>0.15</v>
      </c>
      <c r="AK72" s="4">
        <v>0.15</v>
      </c>
      <c r="AL72" s="4">
        <v>0.15</v>
      </c>
      <c r="AM72" s="4">
        <v>0.15</v>
      </c>
      <c r="AN72" s="4">
        <v>0.15</v>
      </c>
      <c r="AO72" s="4">
        <v>0.15</v>
      </c>
      <c r="AP72" s="4">
        <v>0.15</v>
      </c>
      <c r="AQ72" s="4">
        <v>0.15</v>
      </c>
      <c r="AR72" s="4">
        <v>0.15</v>
      </c>
      <c r="AS72" s="4">
        <v>0.15</v>
      </c>
      <c r="AT72" s="4">
        <v>0.15</v>
      </c>
      <c r="AU72" s="4">
        <v>0.15</v>
      </c>
      <c r="AV72" s="4">
        <v>0.15</v>
      </c>
    </row>
    <row r="73" spans="1:48">
      <c r="A73" s="4" t="s">
        <v>52</v>
      </c>
      <c r="B73" s="4" t="s">
        <v>258</v>
      </c>
      <c r="C73" s="4" t="s">
        <v>186</v>
      </c>
      <c r="D73" s="4" t="s">
        <v>54</v>
      </c>
      <c r="E73" s="4" t="s">
        <v>260</v>
      </c>
      <c r="F73" s="4" t="s">
        <v>54</v>
      </c>
      <c r="G73" s="4">
        <v>2010</v>
      </c>
      <c r="H73" s="4" t="s">
        <v>54</v>
      </c>
      <c r="I73" s="4" t="s">
        <v>54</v>
      </c>
      <c r="J73" s="4" t="s">
        <v>54</v>
      </c>
      <c r="K73" s="4" t="s">
        <v>54</v>
      </c>
      <c r="L73" s="4">
        <v>0.15</v>
      </c>
      <c r="M73" s="4">
        <v>0.15</v>
      </c>
      <c r="N73" s="4">
        <v>0.15</v>
      </c>
      <c r="O73" s="4">
        <v>0.15</v>
      </c>
      <c r="P73" s="4">
        <v>0.15</v>
      </c>
      <c r="Q73" s="4">
        <v>0.15</v>
      </c>
      <c r="R73" s="4">
        <v>0.15</v>
      </c>
      <c r="S73" s="4">
        <v>0.15</v>
      </c>
      <c r="T73" s="4">
        <v>0.15</v>
      </c>
      <c r="U73" s="4">
        <v>0.15</v>
      </c>
      <c r="V73" s="4">
        <v>0.15</v>
      </c>
      <c r="W73" s="4">
        <v>0.15</v>
      </c>
      <c r="X73" s="4">
        <v>0.15</v>
      </c>
      <c r="Y73" s="4">
        <v>0.15</v>
      </c>
      <c r="Z73" s="4">
        <v>0.15</v>
      </c>
      <c r="AA73" s="4">
        <v>0.15</v>
      </c>
      <c r="AB73" s="4">
        <v>0.15</v>
      </c>
      <c r="AC73" s="4">
        <v>0.15</v>
      </c>
      <c r="AD73" s="4">
        <v>0.15</v>
      </c>
      <c r="AE73" s="4">
        <v>0.15</v>
      </c>
      <c r="AF73" s="4">
        <v>0.15</v>
      </c>
      <c r="AG73" s="4">
        <v>0.15</v>
      </c>
      <c r="AH73" s="4">
        <v>0.15</v>
      </c>
      <c r="AI73" s="4">
        <v>0.15</v>
      </c>
      <c r="AJ73" s="4">
        <v>0.15</v>
      </c>
      <c r="AK73" s="4">
        <v>0.15</v>
      </c>
      <c r="AL73" s="4">
        <v>0.15</v>
      </c>
      <c r="AM73" s="4">
        <v>0.15</v>
      </c>
      <c r="AN73" s="4">
        <v>0.15</v>
      </c>
      <c r="AO73" s="4">
        <v>0.15</v>
      </c>
      <c r="AP73" s="4">
        <v>0.15</v>
      </c>
      <c r="AQ73" s="4">
        <v>0.15</v>
      </c>
      <c r="AR73" s="4">
        <v>0.15</v>
      </c>
      <c r="AS73" s="4">
        <v>0.15</v>
      </c>
      <c r="AT73" s="4">
        <v>0.15</v>
      </c>
      <c r="AU73" s="4">
        <v>0.15</v>
      </c>
      <c r="AV73" s="4">
        <v>0.15</v>
      </c>
    </row>
    <row r="74" spans="1:48">
      <c r="A74" s="4" t="s">
        <v>52</v>
      </c>
      <c r="B74" s="4" t="s">
        <v>258</v>
      </c>
      <c r="C74" s="4" t="s">
        <v>187</v>
      </c>
      <c r="D74" s="4" t="s">
        <v>54</v>
      </c>
      <c r="E74" s="4" t="s">
        <v>260</v>
      </c>
      <c r="F74" s="4" t="s">
        <v>54</v>
      </c>
      <c r="G74" s="4">
        <v>2010</v>
      </c>
      <c r="H74" s="4" t="s">
        <v>54</v>
      </c>
      <c r="I74" s="4" t="s">
        <v>54</v>
      </c>
      <c r="J74" s="4" t="s">
        <v>54</v>
      </c>
      <c r="K74" s="4" t="s">
        <v>54</v>
      </c>
      <c r="L74" s="4">
        <v>0.15</v>
      </c>
      <c r="M74" s="4">
        <v>0.15</v>
      </c>
      <c r="N74" s="4">
        <v>0.15</v>
      </c>
      <c r="O74" s="4">
        <v>0.15</v>
      </c>
      <c r="P74" s="4">
        <v>0.15</v>
      </c>
      <c r="Q74" s="4">
        <v>0.15</v>
      </c>
      <c r="R74" s="4">
        <v>0.15</v>
      </c>
      <c r="S74" s="4">
        <v>0.15</v>
      </c>
      <c r="T74" s="4">
        <v>0.15</v>
      </c>
      <c r="U74" s="4">
        <v>0.15</v>
      </c>
      <c r="V74" s="4">
        <v>0.15</v>
      </c>
      <c r="W74" s="4">
        <v>0.15</v>
      </c>
      <c r="X74" s="4">
        <v>0.15</v>
      </c>
      <c r="Y74" s="4">
        <v>0.15</v>
      </c>
      <c r="Z74" s="4">
        <v>0.15</v>
      </c>
      <c r="AA74" s="4">
        <v>0.15</v>
      </c>
      <c r="AB74" s="4">
        <v>0.15</v>
      </c>
      <c r="AC74" s="4">
        <v>0.15</v>
      </c>
      <c r="AD74" s="4">
        <v>0.15</v>
      </c>
      <c r="AE74" s="4">
        <v>0.15</v>
      </c>
      <c r="AF74" s="4">
        <v>0.15</v>
      </c>
      <c r="AG74" s="4">
        <v>0.15</v>
      </c>
      <c r="AH74" s="4">
        <v>0.15</v>
      </c>
      <c r="AI74" s="4">
        <v>0.15</v>
      </c>
      <c r="AJ74" s="4">
        <v>0.15</v>
      </c>
      <c r="AK74" s="4">
        <v>0.15</v>
      </c>
      <c r="AL74" s="4">
        <v>0.15</v>
      </c>
      <c r="AM74" s="4">
        <v>0.15</v>
      </c>
      <c r="AN74" s="4">
        <v>0.15</v>
      </c>
      <c r="AO74" s="4">
        <v>0.15</v>
      </c>
      <c r="AP74" s="4">
        <v>0.15</v>
      </c>
      <c r="AQ74" s="4">
        <v>0.15</v>
      </c>
      <c r="AR74" s="4">
        <v>0.15</v>
      </c>
      <c r="AS74" s="4">
        <v>0.15</v>
      </c>
      <c r="AT74" s="4">
        <v>0.15</v>
      </c>
      <c r="AU74" s="4">
        <v>0.15</v>
      </c>
      <c r="AV74" s="4">
        <v>0.15</v>
      </c>
    </row>
    <row r="75" spans="1:48">
      <c r="A75" s="4" t="s">
        <v>52</v>
      </c>
      <c r="B75" s="4" t="s">
        <v>258</v>
      </c>
      <c r="C75" s="4" t="s">
        <v>188</v>
      </c>
      <c r="D75" s="4" t="s">
        <v>54</v>
      </c>
      <c r="E75" s="4" t="s">
        <v>260</v>
      </c>
      <c r="F75" s="4" t="s">
        <v>54</v>
      </c>
      <c r="G75" s="4">
        <v>2010</v>
      </c>
      <c r="H75" s="4" t="s">
        <v>54</v>
      </c>
      <c r="I75" s="4" t="s">
        <v>54</v>
      </c>
      <c r="J75" s="4" t="s">
        <v>54</v>
      </c>
      <c r="K75" s="4" t="s">
        <v>54</v>
      </c>
      <c r="L75" s="4">
        <v>0.15</v>
      </c>
      <c r="M75" s="4">
        <v>0.15</v>
      </c>
      <c r="N75" s="4">
        <v>0.15</v>
      </c>
      <c r="O75" s="4">
        <v>0.15</v>
      </c>
      <c r="P75" s="4">
        <v>0.15</v>
      </c>
      <c r="Q75" s="4">
        <v>0.15</v>
      </c>
      <c r="R75" s="4">
        <v>0.15</v>
      </c>
      <c r="S75" s="4">
        <v>0.15</v>
      </c>
      <c r="T75" s="4">
        <v>0.15</v>
      </c>
      <c r="U75" s="4">
        <v>0.15</v>
      </c>
      <c r="V75" s="4">
        <v>0.15</v>
      </c>
      <c r="W75" s="4">
        <v>0.15</v>
      </c>
      <c r="X75" s="4">
        <v>0.15</v>
      </c>
      <c r="Y75" s="4">
        <v>0.15</v>
      </c>
      <c r="Z75" s="4">
        <v>0.15</v>
      </c>
      <c r="AA75" s="4">
        <v>0.15</v>
      </c>
      <c r="AB75" s="4">
        <v>0.15</v>
      </c>
      <c r="AC75" s="4">
        <v>0.15</v>
      </c>
      <c r="AD75" s="4">
        <v>0.15</v>
      </c>
      <c r="AE75" s="4">
        <v>0.15</v>
      </c>
      <c r="AF75" s="4">
        <v>0.15</v>
      </c>
      <c r="AG75" s="4">
        <v>0.15</v>
      </c>
      <c r="AH75" s="4">
        <v>0.15</v>
      </c>
      <c r="AI75" s="4">
        <v>0.15</v>
      </c>
      <c r="AJ75" s="4">
        <v>0.15</v>
      </c>
      <c r="AK75" s="4">
        <v>0.15</v>
      </c>
      <c r="AL75" s="4">
        <v>0.15</v>
      </c>
      <c r="AM75" s="4">
        <v>0.15</v>
      </c>
      <c r="AN75" s="4">
        <v>0.15</v>
      </c>
      <c r="AO75" s="4">
        <v>0.15</v>
      </c>
      <c r="AP75" s="4">
        <v>0.15</v>
      </c>
      <c r="AQ75" s="4">
        <v>0.15</v>
      </c>
      <c r="AR75" s="4">
        <v>0.15</v>
      </c>
      <c r="AS75" s="4">
        <v>0.15</v>
      </c>
      <c r="AT75" s="4">
        <v>0.15</v>
      </c>
      <c r="AU75" s="4">
        <v>0.15</v>
      </c>
      <c r="AV75" s="4">
        <v>0.15</v>
      </c>
    </row>
    <row r="76" spans="1:48">
      <c r="A76" s="4" t="s">
        <v>52</v>
      </c>
      <c r="B76" s="4" t="s">
        <v>258</v>
      </c>
      <c r="C76" s="4" t="s">
        <v>189</v>
      </c>
      <c r="D76" s="4" t="s">
        <v>54</v>
      </c>
      <c r="E76" s="4" t="s">
        <v>260</v>
      </c>
      <c r="F76" s="4" t="s">
        <v>54</v>
      </c>
      <c r="G76" s="4">
        <v>2010</v>
      </c>
      <c r="H76" s="4" t="s">
        <v>54</v>
      </c>
      <c r="I76" s="4" t="s">
        <v>54</v>
      </c>
      <c r="J76" s="4" t="s">
        <v>54</v>
      </c>
      <c r="K76" s="4" t="s">
        <v>54</v>
      </c>
      <c r="L76" s="4">
        <v>0.15</v>
      </c>
      <c r="M76" s="4">
        <v>0.15</v>
      </c>
      <c r="N76" s="4">
        <v>0.15</v>
      </c>
      <c r="O76" s="4">
        <v>0.15</v>
      </c>
      <c r="P76" s="4">
        <v>0.15</v>
      </c>
      <c r="Q76" s="4">
        <v>0.15</v>
      </c>
      <c r="R76" s="4">
        <v>0.15</v>
      </c>
      <c r="S76" s="4">
        <v>0.15</v>
      </c>
      <c r="T76" s="4">
        <v>0.15</v>
      </c>
      <c r="U76" s="4">
        <v>0.15</v>
      </c>
      <c r="V76" s="4">
        <v>0.15</v>
      </c>
      <c r="W76" s="4">
        <v>0.15</v>
      </c>
      <c r="X76" s="4">
        <v>0.15</v>
      </c>
      <c r="Y76" s="4">
        <v>0.15</v>
      </c>
      <c r="Z76" s="4">
        <v>0.15</v>
      </c>
      <c r="AA76" s="4">
        <v>0.15</v>
      </c>
      <c r="AB76" s="4">
        <v>0.15</v>
      </c>
      <c r="AC76" s="4">
        <v>0.15</v>
      </c>
      <c r="AD76" s="4">
        <v>0.15</v>
      </c>
      <c r="AE76" s="4">
        <v>0.15</v>
      </c>
      <c r="AF76" s="4">
        <v>0.15</v>
      </c>
      <c r="AG76" s="4">
        <v>0.15</v>
      </c>
      <c r="AH76" s="4">
        <v>0.15</v>
      </c>
      <c r="AI76" s="4">
        <v>0.15</v>
      </c>
      <c r="AJ76" s="4">
        <v>0.15</v>
      </c>
      <c r="AK76" s="4">
        <v>0.15</v>
      </c>
      <c r="AL76" s="4">
        <v>0.15</v>
      </c>
      <c r="AM76" s="4">
        <v>0.15</v>
      </c>
      <c r="AN76" s="4">
        <v>0.15</v>
      </c>
      <c r="AO76" s="4">
        <v>0.15</v>
      </c>
      <c r="AP76" s="4">
        <v>0.15</v>
      </c>
      <c r="AQ76" s="4">
        <v>0.15</v>
      </c>
      <c r="AR76" s="4">
        <v>0.15</v>
      </c>
      <c r="AS76" s="4">
        <v>0.15</v>
      </c>
      <c r="AT76" s="4">
        <v>0.15</v>
      </c>
      <c r="AU76" s="4">
        <v>0.15</v>
      </c>
      <c r="AV76" s="4">
        <v>0.15</v>
      </c>
    </row>
    <row r="77" spans="1:48">
      <c r="A77" s="4" t="s">
        <v>52</v>
      </c>
      <c r="B77" s="4" t="s">
        <v>258</v>
      </c>
      <c r="C77" s="4" t="s">
        <v>190</v>
      </c>
      <c r="D77" s="4" t="s">
        <v>54</v>
      </c>
      <c r="E77" s="4" t="s">
        <v>260</v>
      </c>
      <c r="F77" s="4" t="s">
        <v>54</v>
      </c>
      <c r="G77" s="4">
        <v>2010</v>
      </c>
      <c r="H77" s="4" t="s">
        <v>54</v>
      </c>
      <c r="I77" s="4" t="s">
        <v>54</v>
      </c>
      <c r="J77" s="4" t="s">
        <v>54</v>
      </c>
      <c r="K77" s="4" t="s">
        <v>54</v>
      </c>
      <c r="L77" s="4">
        <v>0.15</v>
      </c>
      <c r="M77" s="4">
        <v>0.15</v>
      </c>
      <c r="N77" s="4">
        <v>0.15</v>
      </c>
      <c r="O77" s="4">
        <v>0.15</v>
      </c>
      <c r="P77" s="4">
        <v>0.15</v>
      </c>
      <c r="Q77" s="4">
        <v>0.15</v>
      </c>
      <c r="R77" s="4">
        <v>0.15</v>
      </c>
      <c r="S77" s="4">
        <v>0.15</v>
      </c>
      <c r="T77" s="4">
        <v>0.15</v>
      </c>
      <c r="U77" s="4">
        <v>0.15</v>
      </c>
      <c r="V77" s="4">
        <v>0.15</v>
      </c>
      <c r="W77" s="4">
        <v>0.15</v>
      </c>
      <c r="X77" s="4">
        <v>0.15</v>
      </c>
      <c r="Y77" s="4">
        <v>0.15</v>
      </c>
      <c r="Z77" s="4">
        <v>0.15</v>
      </c>
      <c r="AA77" s="4">
        <v>0.15</v>
      </c>
      <c r="AB77" s="4">
        <v>0.15</v>
      </c>
      <c r="AC77" s="4">
        <v>0.15</v>
      </c>
      <c r="AD77" s="4">
        <v>0.15</v>
      </c>
      <c r="AE77" s="4">
        <v>0.15</v>
      </c>
      <c r="AF77" s="4">
        <v>0.15</v>
      </c>
      <c r="AG77" s="4">
        <v>0.15</v>
      </c>
      <c r="AH77" s="4">
        <v>0.15</v>
      </c>
      <c r="AI77" s="4">
        <v>0.15</v>
      </c>
      <c r="AJ77" s="4">
        <v>0.15</v>
      </c>
      <c r="AK77" s="4">
        <v>0.15</v>
      </c>
      <c r="AL77" s="4">
        <v>0.15</v>
      </c>
      <c r="AM77" s="4">
        <v>0.15</v>
      </c>
      <c r="AN77" s="4">
        <v>0.15</v>
      </c>
      <c r="AO77" s="4">
        <v>0.15</v>
      </c>
      <c r="AP77" s="4">
        <v>0.15</v>
      </c>
      <c r="AQ77" s="4">
        <v>0.15</v>
      </c>
      <c r="AR77" s="4">
        <v>0.15</v>
      </c>
      <c r="AS77" s="4">
        <v>0.15</v>
      </c>
      <c r="AT77" s="4">
        <v>0.15</v>
      </c>
      <c r="AU77" s="4">
        <v>0.15</v>
      </c>
      <c r="AV77" s="4">
        <v>0.15</v>
      </c>
    </row>
    <row r="78" spans="1:48">
      <c r="A78" s="4" t="s">
        <v>52</v>
      </c>
      <c r="B78" s="4" t="s">
        <v>258</v>
      </c>
      <c r="C78" s="4" t="s">
        <v>191</v>
      </c>
      <c r="D78" s="4" t="s">
        <v>54</v>
      </c>
      <c r="E78" s="4" t="s">
        <v>260</v>
      </c>
      <c r="F78" s="4" t="s">
        <v>54</v>
      </c>
      <c r="G78" s="4">
        <v>2010</v>
      </c>
      <c r="H78" s="4" t="s">
        <v>54</v>
      </c>
      <c r="I78" s="4" t="s">
        <v>54</v>
      </c>
      <c r="J78" s="4" t="s">
        <v>54</v>
      </c>
      <c r="K78" s="4" t="s">
        <v>54</v>
      </c>
      <c r="L78" s="4">
        <v>0.15</v>
      </c>
      <c r="M78" s="4">
        <v>0.15</v>
      </c>
      <c r="N78" s="4">
        <v>0.15</v>
      </c>
      <c r="O78" s="4">
        <v>0.15</v>
      </c>
      <c r="P78" s="4">
        <v>0.15</v>
      </c>
      <c r="Q78" s="4">
        <v>0.15</v>
      </c>
      <c r="R78" s="4">
        <v>0.15</v>
      </c>
      <c r="S78" s="4">
        <v>0.15</v>
      </c>
      <c r="T78" s="4">
        <v>0.15</v>
      </c>
      <c r="U78" s="4">
        <v>0.15</v>
      </c>
      <c r="V78" s="4">
        <v>0.15</v>
      </c>
      <c r="W78" s="4">
        <v>0.15</v>
      </c>
      <c r="X78" s="4">
        <v>0.15</v>
      </c>
      <c r="Y78" s="4">
        <v>0.15</v>
      </c>
      <c r="Z78" s="4">
        <v>0.15</v>
      </c>
      <c r="AA78" s="4">
        <v>0.15</v>
      </c>
      <c r="AB78" s="4">
        <v>0.15</v>
      </c>
      <c r="AC78" s="4">
        <v>0.15</v>
      </c>
      <c r="AD78" s="4">
        <v>0.15</v>
      </c>
      <c r="AE78" s="4">
        <v>0.15</v>
      </c>
      <c r="AF78" s="4">
        <v>0.15</v>
      </c>
      <c r="AG78" s="4">
        <v>0.15</v>
      </c>
      <c r="AH78" s="4">
        <v>0.15</v>
      </c>
      <c r="AI78" s="4">
        <v>0.15</v>
      </c>
      <c r="AJ78" s="4">
        <v>0.15</v>
      </c>
      <c r="AK78" s="4">
        <v>0.15</v>
      </c>
      <c r="AL78" s="4">
        <v>0.15</v>
      </c>
      <c r="AM78" s="4">
        <v>0.15</v>
      </c>
      <c r="AN78" s="4">
        <v>0.15</v>
      </c>
      <c r="AO78" s="4">
        <v>0.15</v>
      </c>
      <c r="AP78" s="4">
        <v>0.15</v>
      </c>
      <c r="AQ78" s="4">
        <v>0.15</v>
      </c>
      <c r="AR78" s="4">
        <v>0.15</v>
      </c>
      <c r="AS78" s="4">
        <v>0.15</v>
      </c>
      <c r="AT78" s="4">
        <v>0.15</v>
      </c>
      <c r="AU78" s="4">
        <v>0.15</v>
      </c>
      <c r="AV78" s="4">
        <v>0.15</v>
      </c>
    </row>
    <row r="79" spans="1:48">
      <c r="A79" s="4" t="s">
        <v>52</v>
      </c>
      <c r="B79" s="4" t="s">
        <v>258</v>
      </c>
      <c r="C79" s="4" t="s">
        <v>192</v>
      </c>
      <c r="D79" s="4" t="s">
        <v>54</v>
      </c>
      <c r="E79" s="4" t="s">
        <v>260</v>
      </c>
      <c r="F79" s="4" t="s">
        <v>54</v>
      </c>
      <c r="G79" s="4">
        <v>2010</v>
      </c>
      <c r="H79" s="4" t="s">
        <v>54</v>
      </c>
      <c r="I79" s="4" t="s">
        <v>54</v>
      </c>
      <c r="J79" s="4" t="s">
        <v>54</v>
      </c>
      <c r="K79" s="4" t="s">
        <v>54</v>
      </c>
      <c r="L79" s="4">
        <v>0.15</v>
      </c>
      <c r="M79" s="4">
        <v>0.15</v>
      </c>
      <c r="N79" s="4">
        <v>0.15</v>
      </c>
      <c r="O79" s="4">
        <v>0.15</v>
      </c>
      <c r="P79" s="4">
        <v>0.15</v>
      </c>
      <c r="Q79" s="4">
        <v>0.15</v>
      </c>
      <c r="R79" s="4">
        <v>0.15</v>
      </c>
      <c r="S79" s="4">
        <v>0.15</v>
      </c>
      <c r="T79" s="4">
        <v>0.15</v>
      </c>
      <c r="U79" s="4">
        <v>0.15</v>
      </c>
      <c r="V79" s="4">
        <v>0.15</v>
      </c>
      <c r="W79" s="4">
        <v>0.15</v>
      </c>
      <c r="X79" s="4">
        <v>0.15</v>
      </c>
      <c r="Y79" s="4">
        <v>0.15</v>
      </c>
      <c r="Z79" s="4">
        <v>0.15</v>
      </c>
      <c r="AA79" s="4">
        <v>0.15</v>
      </c>
      <c r="AB79" s="4">
        <v>0.15</v>
      </c>
      <c r="AC79" s="4">
        <v>0.15</v>
      </c>
      <c r="AD79" s="4">
        <v>0.15</v>
      </c>
      <c r="AE79" s="4">
        <v>0.15</v>
      </c>
      <c r="AF79" s="4">
        <v>0.15</v>
      </c>
      <c r="AG79" s="4">
        <v>0.15</v>
      </c>
      <c r="AH79" s="4">
        <v>0.15</v>
      </c>
      <c r="AI79" s="4">
        <v>0.15</v>
      </c>
      <c r="AJ79" s="4">
        <v>0.15</v>
      </c>
      <c r="AK79" s="4">
        <v>0.15</v>
      </c>
      <c r="AL79" s="4">
        <v>0.15</v>
      </c>
      <c r="AM79" s="4">
        <v>0.15</v>
      </c>
      <c r="AN79" s="4">
        <v>0.15</v>
      </c>
      <c r="AO79" s="4">
        <v>0.15</v>
      </c>
      <c r="AP79" s="4">
        <v>0.15</v>
      </c>
      <c r="AQ79" s="4">
        <v>0.15</v>
      </c>
      <c r="AR79" s="4">
        <v>0.15</v>
      </c>
      <c r="AS79" s="4">
        <v>0.15</v>
      </c>
      <c r="AT79" s="4">
        <v>0.15</v>
      </c>
      <c r="AU79" s="4">
        <v>0.15</v>
      </c>
      <c r="AV79" s="4">
        <v>0.15</v>
      </c>
    </row>
    <row r="80" spans="1:48">
      <c r="A80" s="4" t="s">
        <v>52</v>
      </c>
      <c r="B80" s="4" t="s">
        <v>258</v>
      </c>
      <c r="C80" s="4" t="s">
        <v>193</v>
      </c>
      <c r="D80" s="4" t="s">
        <v>54</v>
      </c>
      <c r="E80" s="4" t="s">
        <v>260</v>
      </c>
      <c r="F80" s="4" t="s">
        <v>54</v>
      </c>
      <c r="G80" s="4">
        <v>2010</v>
      </c>
      <c r="H80" s="4" t="s">
        <v>54</v>
      </c>
      <c r="I80" s="4" t="s">
        <v>54</v>
      </c>
      <c r="J80" s="4" t="s">
        <v>54</v>
      </c>
      <c r="K80" s="4" t="s">
        <v>54</v>
      </c>
      <c r="L80" s="4">
        <v>0.15</v>
      </c>
      <c r="M80" s="4">
        <v>0.15</v>
      </c>
      <c r="N80" s="4">
        <v>0.15</v>
      </c>
      <c r="O80" s="4">
        <v>0.15</v>
      </c>
      <c r="P80" s="4">
        <v>0.15</v>
      </c>
      <c r="Q80" s="4">
        <v>0.15</v>
      </c>
      <c r="R80" s="4">
        <v>0.15</v>
      </c>
      <c r="S80" s="4">
        <v>0.15</v>
      </c>
      <c r="T80" s="4">
        <v>0.15</v>
      </c>
      <c r="U80" s="4">
        <v>0.15</v>
      </c>
      <c r="V80" s="4">
        <v>0.15</v>
      </c>
      <c r="W80" s="4">
        <v>0.15</v>
      </c>
      <c r="X80" s="4">
        <v>0.15</v>
      </c>
      <c r="Y80" s="4">
        <v>0.15</v>
      </c>
      <c r="Z80" s="4">
        <v>0.15</v>
      </c>
      <c r="AA80" s="4">
        <v>0.15</v>
      </c>
      <c r="AB80" s="4">
        <v>0.15</v>
      </c>
      <c r="AC80" s="4">
        <v>0.15</v>
      </c>
      <c r="AD80" s="4">
        <v>0.15</v>
      </c>
      <c r="AE80" s="4">
        <v>0.15</v>
      </c>
      <c r="AF80" s="4">
        <v>0.15</v>
      </c>
      <c r="AG80" s="4">
        <v>0.15</v>
      </c>
      <c r="AH80" s="4">
        <v>0.15</v>
      </c>
      <c r="AI80" s="4">
        <v>0.15</v>
      </c>
      <c r="AJ80" s="4">
        <v>0.15</v>
      </c>
      <c r="AK80" s="4">
        <v>0.15</v>
      </c>
      <c r="AL80" s="4">
        <v>0.15</v>
      </c>
      <c r="AM80" s="4">
        <v>0.15</v>
      </c>
      <c r="AN80" s="4">
        <v>0.15</v>
      </c>
      <c r="AO80" s="4">
        <v>0.15</v>
      </c>
      <c r="AP80" s="4">
        <v>0.15</v>
      </c>
      <c r="AQ80" s="4">
        <v>0.15</v>
      </c>
      <c r="AR80" s="4">
        <v>0.15</v>
      </c>
      <c r="AS80" s="4">
        <v>0.15</v>
      </c>
      <c r="AT80" s="4">
        <v>0.15</v>
      </c>
      <c r="AU80" s="4">
        <v>0.15</v>
      </c>
      <c r="AV80" s="4">
        <v>0.15</v>
      </c>
    </row>
    <row r="81" spans="1:48">
      <c r="A81" s="4" t="s">
        <v>52</v>
      </c>
      <c r="B81" s="4" t="s">
        <v>258</v>
      </c>
      <c r="C81" s="4" t="s">
        <v>194</v>
      </c>
      <c r="D81" s="4" t="s">
        <v>54</v>
      </c>
      <c r="E81" s="4" t="s">
        <v>260</v>
      </c>
      <c r="F81" s="4" t="s">
        <v>54</v>
      </c>
      <c r="G81" s="4">
        <v>2010</v>
      </c>
      <c r="H81" s="4" t="s">
        <v>54</v>
      </c>
      <c r="I81" s="4" t="s">
        <v>54</v>
      </c>
      <c r="J81" s="4" t="s">
        <v>54</v>
      </c>
      <c r="K81" s="4" t="s">
        <v>54</v>
      </c>
      <c r="L81" s="4">
        <v>0.15</v>
      </c>
      <c r="M81" s="4">
        <v>0.15</v>
      </c>
      <c r="N81" s="4">
        <v>0.15</v>
      </c>
      <c r="O81" s="4">
        <v>0.15</v>
      </c>
      <c r="P81" s="4">
        <v>0.15</v>
      </c>
      <c r="Q81" s="4">
        <v>0.15</v>
      </c>
      <c r="R81" s="4">
        <v>0.15</v>
      </c>
      <c r="S81" s="4">
        <v>0.15</v>
      </c>
      <c r="T81" s="4">
        <v>0.15</v>
      </c>
      <c r="U81" s="4">
        <v>0.15</v>
      </c>
      <c r="V81" s="4">
        <v>0.15</v>
      </c>
      <c r="W81" s="4">
        <v>0.15</v>
      </c>
      <c r="X81" s="4">
        <v>0.15</v>
      </c>
      <c r="Y81" s="4">
        <v>0.15</v>
      </c>
      <c r="Z81" s="4">
        <v>0.15</v>
      </c>
      <c r="AA81" s="4">
        <v>0.15</v>
      </c>
      <c r="AB81" s="4">
        <v>0.15</v>
      </c>
      <c r="AC81" s="4">
        <v>0.15</v>
      </c>
      <c r="AD81" s="4">
        <v>0.15</v>
      </c>
      <c r="AE81" s="4">
        <v>0.15</v>
      </c>
      <c r="AF81" s="4">
        <v>0.15</v>
      </c>
      <c r="AG81" s="4">
        <v>0.15</v>
      </c>
      <c r="AH81" s="4">
        <v>0.15</v>
      </c>
      <c r="AI81" s="4">
        <v>0.15</v>
      </c>
      <c r="AJ81" s="4">
        <v>0.15</v>
      </c>
      <c r="AK81" s="4">
        <v>0.15</v>
      </c>
      <c r="AL81" s="4">
        <v>0.15</v>
      </c>
      <c r="AM81" s="4">
        <v>0.15</v>
      </c>
      <c r="AN81" s="4">
        <v>0.15</v>
      </c>
      <c r="AO81" s="4">
        <v>0.15</v>
      </c>
      <c r="AP81" s="4">
        <v>0.15</v>
      </c>
      <c r="AQ81" s="4">
        <v>0.15</v>
      </c>
      <c r="AR81" s="4">
        <v>0.15</v>
      </c>
      <c r="AS81" s="4">
        <v>0.15</v>
      </c>
      <c r="AT81" s="4">
        <v>0.15</v>
      </c>
      <c r="AU81" s="4">
        <v>0.15</v>
      </c>
      <c r="AV81" s="4">
        <v>0.15</v>
      </c>
    </row>
    <row r="82" spans="1:48">
      <c r="A82" s="4" t="s">
        <v>52</v>
      </c>
      <c r="B82" s="4" t="s">
        <v>258</v>
      </c>
      <c r="C82" s="4" t="s">
        <v>195</v>
      </c>
      <c r="D82" s="4" t="s">
        <v>54</v>
      </c>
      <c r="E82" s="4" t="s">
        <v>260</v>
      </c>
      <c r="F82" s="4" t="s">
        <v>54</v>
      </c>
      <c r="G82" s="4">
        <v>2010</v>
      </c>
      <c r="H82" s="4" t="s">
        <v>54</v>
      </c>
      <c r="I82" s="4" t="s">
        <v>54</v>
      </c>
      <c r="J82" s="4" t="s">
        <v>54</v>
      </c>
      <c r="K82" s="4" t="s">
        <v>54</v>
      </c>
      <c r="L82" s="4">
        <v>0.15</v>
      </c>
      <c r="M82" s="4">
        <v>0.15</v>
      </c>
      <c r="N82" s="4">
        <v>0.15</v>
      </c>
      <c r="O82" s="4">
        <v>0.15</v>
      </c>
      <c r="P82" s="4">
        <v>0.15</v>
      </c>
      <c r="Q82" s="4">
        <v>0.15</v>
      </c>
      <c r="R82" s="4">
        <v>0.15</v>
      </c>
      <c r="S82" s="4">
        <v>0.15</v>
      </c>
      <c r="T82" s="4">
        <v>0.15</v>
      </c>
      <c r="U82" s="4">
        <v>0.15</v>
      </c>
      <c r="V82" s="4">
        <v>0.15</v>
      </c>
      <c r="W82" s="4">
        <v>0.15</v>
      </c>
      <c r="X82" s="4">
        <v>0.15</v>
      </c>
      <c r="Y82" s="4">
        <v>0.15</v>
      </c>
      <c r="Z82" s="4">
        <v>0.15</v>
      </c>
      <c r="AA82" s="4">
        <v>0.15</v>
      </c>
      <c r="AB82" s="4">
        <v>0.15</v>
      </c>
      <c r="AC82" s="4">
        <v>0.15</v>
      </c>
      <c r="AD82" s="4">
        <v>0.15</v>
      </c>
      <c r="AE82" s="4">
        <v>0.15</v>
      </c>
      <c r="AF82" s="4">
        <v>0.15</v>
      </c>
      <c r="AG82" s="4">
        <v>0.15</v>
      </c>
      <c r="AH82" s="4">
        <v>0.15</v>
      </c>
      <c r="AI82" s="4">
        <v>0.15</v>
      </c>
      <c r="AJ82" s="4">
        <v>0.15</v>
      </c>
      <c r="AK82" s="4">
        <v>0.15</v>
      </c>
      <c r="AL82" s="4">
        <v>0.15</v>
      </c>
      <c r="AM82" s="4">
        <v>0.15</v>
      </c>
      <c r="AN82" s="4">
        <v>0.15</v>
      </c>
      <c r="AO82" s="4">
        <v>0.15</v>
      </c>
      <c r="AP82" s="4">
        <v>0.15</v>
      </c>
      <c r="AQ82" s="4">
        <v>0.15</v>
      </c>
      <c r="AR82" s="4">
        <v>0.15</v>
      </c>
      <c r="AS82" s="4">
        <v>0.15</v>
      </c>
      <c r="AT82" s="4">
        <v>0.15</v>
      </c>
      <c r="AU82" s="4">
        <v>0.15</v>
      </c>
      <c r="AV82" s="4">
        <v>0.15</v>
      </c>
    </row>
    <row r="83" spans="1:48">
      <c r="A83" s="4" t="s">
        <v>52</v>
      </c>
      <c r="B83" s="4" t="s">
        <v>258</v>
      </c>
      <c r="C83" s="4" t="s">
        <v>196</v>
      </c>
      <c r="D83" s="4" t="s">
        <v>54</v>
      </c>
      <c r="E83" s="4" t="s">
        <v>260</v>
      </c>
      <c r="F83" s="4" t="s">
        <v>54</v>
      </c>
      <c r="G83" s="4">
        <v>2010</v>
      </c>
      <c r="H83" s="4" t="s">
        <v>54</v>
      </c>
      <c r="I83" s="4" t="s">
        <v>54</v>
      </c>
      <c r="J83" s="4" t="s">
        <v>54</v>
      </c>
      <c r="K83" s="4" t="s">
        <v>54</v>
      </c>
      <c r="L83" s="4">
        <v>0.15</v>
      </c>
      <c r="M83" s="4">
        <v>0.15</v>
      </c>
      <c r="N83" s="4">
        <v>0.15</v>
      </c>
      <c r="O83" s="4">
        <v>0.15</v>
      </c>
      <c r="P83" s="4">
        <v>0.15</v>
      </c>
      <c r="Q83" s="4">
        <v>0.15</v>
      </c>
      <c r="R83" s="4">
        <v>0.15</v>
      </c>
      <c r="S83" s="4">
        <v>0.15</v>
      </c>
      <c r="T83" s="4">
        <v>0.15</v>
      </c>
      <c r="U83" s="4">
        <v>0.15</v>
      </c>
      <c r="V83" s="4">
        <v>0.15</v>
      </c>
      <c r="W83" s="4">
        <v>0.15</v>
      </c>
      <c r="X83" s="4">
        <v>0.15</v>
      </c>
      <c r="Y83" s="4">
        <v>0.15</v>
      </c>
      <c r="Z83" s="4">
        <v>0.15</v>
      </c>
      <c r="AA83" s="4">
        <v>0.15</v>
      </c>
      <c r="AB83" s="4">
        <v>0.15</v>
      </c>
      <c r="AC83" s="4">
        <v>0.15</v>
      </c>
      <c r="AD83" s="4">
        <v>0.15</v>
      </c>
      <c r="AE83" s="4">
        <v>0.15</v>
      </c>
      <c r="AF83" s="4">
        <v>0.15</v>
      </c>
      <c r="AG83" s="4">
        <v>0.15</v>
      </c>
      <c r="AH83" s="4">
        <v>0.15</v>
      </c>
      <c r="AI83" s="4">
        <v>0.15</v>
      </c>
      <c r="AJ83" s="4">
        <v>0.15</v>
      </c>
      <c r="AK83" s="4">
        <v>0.15</v>
      </c>
      <c r="AL83" s="4">
        <v>0.15</v>
      </c>
      <c r="AM83" s="4">
        <v>0.15</v>
      </c>
      <c r="AN83" s="4">
        <v>0.15</v>
      </c>
      <c r="AO83" s="4">
        <v>0.15</v>
      </c>
      <c r="AP83" s="4">
        <v>0.15</v>
      </c>
      <c r="AQ83" s="4">
        <v>0.15</v>
      </c>
      <c r="AR83" s="4">
        <v>0.15</v>
      </c>
      <c r="AS83" s="4">
        <v>0.15</v>
      </c>
      <c r="AT83" s="4">
        <v>0.15</v>
      </c>
      <c r="AU83" s="4">
        <v>0.15</v>
      </c>
      <c r="AV83" s="4">
        <v>0.15</v>
      </c>
    </row>
    <row r="84" spans="1:48">
      <c r="A84" s="4" t="s">
        <v>52</v>
      </c>
      <c r="B84" s="4" t="s">
        <v>258</v>
      </c>
      <c r="C84" s="4" t="s">
        <v>197</v>
      </c>
      <c r="D84" s="4" t="s">
        <v>54</v>
      </c>
      <c r="E84" s="4" t="s">
        <v>260</v>
      </c>
      <c r="F84" s="4" t="s">
        <v>54</v>
      </c>
      <c r="G84" s="4">
        <v>2010</v>
      </c>
      <c r="H84" s="4" t="s">
        <v>54</v>
      </c>
      <c r="I84" s="4" t="s">
        <v>54</v>
      </c>
      <c r="J84" s="4" t="s">
        <v>54</v>
      </c>
      <c r="K84" s="4" t="s">
        <v>54</v>
      </c>
      <c r="L84" s="4">
        <v>0.15</v>
      </c>
      <c r="M84" s="4">
        <v>0.15</v>
      </c>
      <c r="N84" s="4">
        <v>0.15</v>
      </c>
      <c r="O84" s="4">
        <v>0.15</v>
      </c>
      <c r="P84" s="4">
        <v>0.15</v>
      </c>
      <c r="Q84" s="4">
        <v>0.15</v>
      </c>
      <c r="R84" s="4">
        <v>0.15</v>
      </c>
      <c r="S84" s="4">
        <v>0.15</v>
      </c>
      <c r="T84" s="4">
        <v>0.15</v>
      </c>
      <c r="U84" s="4">
        <v>0.15</v>
      </c>
      <c r="V84" s="4">
        <v>0.15</v>
      </c>
      <c r="W84" s="4">
        <v>0.15</v>
      </c>
      <c r="X84" s="4">
        <v>0.15</v>
      </c>
      <c r="Y84" s="4">
        <v>0.15</v>
      </c>
      <c r="Z84" s="4">
        <v>0.15</v>
      </c>
      <c r="AA84" s="4">
        <v>0.15</v>
      </c>
      <c r="AB84" s="4">
        <v>0.15</v>
      </c>
      <c r="AC84" s="4">
        <v>0.15</v>
      </c>
      <c r="AD84" s="4">
        <v>0.15</v>
      </c>
      <c r="AE84" s="4">
        <v>0.15</v>
      </c>
      <c r="AF84" s="4">
        <v>0.15</v>
      </c>
      <c r="AG84" s="4">
        <v>0.15</v>
      </c>
      <c r="AH84" s="4">
        <v>0.15</v>
      </c>
      <c r="AI84" s="4">
        <v>0.15</v>
      </c>
      <c r="AJ84" s="4">
        <v>0.15</v>
      </c>
      <c r="AK84" s="4">
        <v>0.15</v>
      </c>
      <c r="AL84" s="4">
        <v>0.15</v>
      </c>
      <c r="AM84" s="4">
        <v>0.15</v>
      </c>
      <c r="AN84" s="4">
        <v>0.15</v>
      </c>
      <c r="AO84" s="4">
        <v>0.15</v>
      </c>
      <c r="AP84" s="4">
        <v>0.15</v>
      </c>
      <c r="AQ84" s="4">
        <v>0.15</v>
      </c>
      <c r="AR84" s="4">
        <v>0.15</v>
      </c>
      <c r="AS84" s="4">
        <v>0.15</v>
      </c>
      <c r="AT84" s="4">
        <v>0.15</v>
      </c>
      <c r="AU84" s="4">
        <v>0.15</v>
      </c>
      <c r="AV84" s="4">
        <v>0.15</v>
      </c>
    </row>
    <row r="85" spans="1:48">
      <c r="A85" s="4" t="s">
        <v>52</v>
      </c>
      <c r="B85" s="4" t="s">
        <v>258</v>
      </c>
      <c r="C85" s="4" t="s">
        <v>198</v>
      </c>
      <c r="D85" s="4" t="s">
        <v>54</v>
      </c>
      <c r="E85" s="4" t="s">
        <v>260</v>
      </c>
      <c r="F85" s="4" t="s">
        <v>54</v>
      </c>
      <c r="G85" s="4">
        <v>2010</v>
      </c>
      <c r="H85" s="4" t="s">
        <v>54</v>
      </c>
      <c r="I85" s="4" t="s">
        <v>54</v>
      </c>
      <c r="J85" s="4" t="s">
        <v>54</v>
      </c>
      <c r="K85" s="4" t="s">
        <v>54</v>
      </c>
      <c r="L85" s="4">
        <v>0.15</v>
      </c>
      <c r="M85" s="4">
        <v>0.15</v>
      </c>
      <c r="N85" s="4">
        <v>0.15</v>
      </c>
      <c r="O85" s="4">
        <v>0.15</v>
      </c>
      <c r="P85" s="4">
        <v>0.15</v>
      </c>
      <c r="Q85" s="4">
        <v>0.15</v>
      </c>
      <c r="R85" s="4">
        <v>0.15</v>
      </c>
      <c r="S85" s="4">
        <v>0.15</v>
      </c>
      <c r="T85" s="4">
        <v>0.15</v>
      </c>
      <c r="U85" s="4">
        <v>0.15</v>
      </c>
      <c r="V85" s="4">
        <v>0.15</v>
      </c>
      <c r="W85" s="4">
        <v>0.15</v>
      </c>
      <c r="X85" s="4">
        <v>0.15</v>
      </c>
      <c r="Y85" s="4">
        <v>0.15</v>
      </c>
      <c r="Z85" s="4">
        <v>0.15</v>
      </c>
      <c r="AA85" s="4">
        <v>0.15</v>
      </c>
      <c r="AB85" s="4">
        <v>0.15</v>
      </c>
      <c r="AC85" s="4">
        <v>0.15</v>
      </c>
      <c r="AD85" s="4">
        <v>0.15</v>
      </c>
      <c r="AE85" s="4">
        <v>0.15</v>
      </c>
      <c r="AF85" s="4">
        <v>0.15</v>
      </c>
      <c r="AG85" s="4">
        <v>0.15</v>
      </c>
      <c r="AH85" s="4">
        <v>0.15</v>
      </c>
      <c r="AI85" s="4">
        <v>0.15</v>
      </c>
      <c r="AJ85" s="4">
        <v>0.15</v>
      </c>
      <c r="AK85" s="4">
        <v>0.15</v>
      </c>
      <c r="AL85" s="4">
        <v>0.15</v>
      </c>
      <c r="AM85" s="4">
        <v>0.15</v>
      </c>
      <c r="AN85" s="4">
        <v>0.15</v>
      </c>
      <c r="AO85" s="4">
        <v>0.15</v>
      </c>
      <c r="AP85" s="4">
        <v>0.15</v>
      </c>
      <c r="AQ85" s="4">
        <v>0.15</v>
      </c>
      <c r="AR85" s="4">
        <v>0.15</v>
      </c>
      <c r="AS85" s="4">
        <v>0.15</v>
      </c>
      <c r="AT85" s="4">
        <v>0.15</v>
      </c>
      <c r="AU85" s="4">
        <v>0.15</v>
      </c>
      <c r="AV85" s="4">
        <v>0.15</v>
      </c>
    </row>
    <row r="86" spans="1:48">
      <c r="A86" s="4" t="s">
        <v>52</v>
      </c>
      <c r="B86" s="4" t="s">
        <v>258</v>
      </c>
      <c r="C86" s="4" t="s">
        <v>199</v>
      </c>
      <c r="D86" s="4" t="s">
        <v>54</v>
      </c>
      <c r="E86" s="4" t="s">
        <v>260</v>
      </c>
      <c r="F86" s="4" t="s">
        <v>54</v>
      </c>
      <c r="G86" s="4">
        <v>2010</v>
      </c>
      <c r="H86" s="4" t="s">
        <v>54</v>
      </c>
      <c r="I86" s="4" t="s">
        <v>54</v>
      </c>
      <c r="J86" s="4" t="s">
        <v>54</v>
      </c>
      <c r="K86" s="4" t="s">
        <v>54</v>
      </c>
      <c r="L86" s="4">
        <v>0.1</v>
      </c>
      <c r="M86" s="4">
        <v>0.1</v>
      </c>
      <c r="N86" s="4">
        <v>0.1</v>
      </c>
      <c r="O86" s="4">
        <v>0.1</v>
      </c>
      <c r="P86" s="4">
        <v>0.1</v>
      </c>
      <c r="Q86" s="4">
        <v>0.1</v>
      </c>
      <c r="R86" s="4">
        <v>0.1</v>
      </c>
      <c r="S86" s="4">
        <v>0.1</v>
      </c>
      <c r="T86" s="4">
        <v>0.1</v>
      </c>
      <c r="U86" s="4">
        <v>0.1</v>
      </c>
      <c r="V86" s="4">
        <v>0.1</v>
      </c>
      <c r="W86" s="4">
        <v>0.1</v>
      </c>
      <c r="X86" s="4">
        <v>0.1</v>
      </c>
      <c r="Y86" s="4">
        <v>0.1</v>
      </c>
      <c r="Z86" s="4">
        <v>0.1</v>
      </c>
      <c r="AA86" s="4">
        <v>0.1</v>
      </c>
      <c r="AB86" s="4">
        <v>0.1</v>
      </c>
      <c r="AC86" s="4">
        <v>0.1</v>
      </c>
      <c r="AD86" s="4">
        <v>0.1</v>
      </c>
      <c r="AE86" s="4">
        <v>0.1</v>
      </c>
      <c r="AF86" s="4">
        <v>0.1</v>
      </c>
      <c r="AG86" s="4">
        <v>0.1</v>
      </c>
      <c r="AH86" s="4">
        <v>0.1</v>
      </c>
      <c r="AI86" s="4">
        <v>0.1</v>
      </c>
      <c r="AJ86" s="4">
        <v>0.1</v>
      </c>
      <c r="AK86" s="4">
        <v>0.1</v>
      </c>
      <c r="AL86" s="4">
        <v>0.1</v>
      </c>
      <c r="AM86" s="4">
        <v>0.1</v>
      </c>
      <c r="AN86" s="4">
        <v>0.1</v>
      </c>
      <c r="AO86" s="4">
        <v>0.1</v>
      </c>
      <c r="AP86" s="4">
        <v>0.1</v>
      </c>
      <c r="AQ86" s="4">
        <v>0.1</v>
      </c>
      <c r="AR86" s="4">
        <v>0.1</v>
      </c>
      <c r="AS86" s="4">
        <v>0.1</v>
      </c>
      <c r="AT86" s="4">
        <v>0.1</v>
      </c>
      <c r="AU86" s="4">
        <v>0.1</v>
      </c>
      <c r="AV86" s="4">
        <v>0.1</v>
      </c>
    </row>
    <row r="87" spans="1:48">
      <c r="A87" s="4" t="s">
        <v>52</v>
      </c>
      <c r="B87" s="4" t="s">
        <v>258</v>
      </c>
      <c r="C87" s="4" t="s">
        <v>200</v>
      </c>
      <c r="D87" s="4" t="s">
        <v>54</v>
      </c>
      <c r="E87" s="4" t="s">
        <v>260</v>
      </c>
      <c r="F87" s="4" t="s">
        <v>54</v>
      </c>
      <c r="G87" s="4">
        <v>2010</v>
      </c>
      <c r="H87" s="4" t="s">
        <v>54</v>
      </c>
      <c r="I87" s="4" t="s">
        <v>54</v>
      </c>
      <c r="J87" s="4" t="s">
        <v>54</v>
      </c>
      <c r="K87" s="4" t="s">
        <v>54</v>
      </c>
      <c r="L87" s="4">
        <v>0.1</v>
      </c>
      <c r="M87" s="4">
        <v>0.1</v>
      </c>
      <c r="N87" s="4">
        <v>0.1</v>
      </c>
      <c r="O87" s="4">
        <v>0.1</v>
      </c>
      <c r="P87" s="4">
        <v>0.1</v>
      </c>
      <c r="Q87" s="4">
        <v>0.1</v>
      </c>
      <c r="R87" s="4">
        <v>0.1</v>
      </c>
      <c r="S87" s="4">
        <v>0.1</v>
      </c>
      <c r="T87" s="4">
        <v>0.1</v>
      </c>
      <c r="U87" s="4">
        <v>0.1</v>
      </c>
      <c r="V87" s="4">
        <v>0.1</v>
      </c>
      <c r="W87" s="4">
        <v>0.1</v>
      </c>
      <c r="X87" s="4">
        <v>0.1</v>
      </c>
      <c r="Y87" s="4">
        <v>0.1</v>
      </c>
      <c r="Z87" s="4">
        <v>0.1</v>
      </c>
      <c r="AA87" s="4">
        <v>0.1</v>
      </c>
      <c r="AB87" s="4">
        <v>0.1</v>
      </c>
      <c r="AC87" s="4">
        <v>0.1</v>
      </c>
      <c r="AD87" s="4">
        <v>0.1</v>
      </c>
      <c r="AE87" s="4">
        <v>0.1</v>
      </c>
      <c r="AF87" s="4">
        <v>0.1</v>
      </c>
      <c r="AG87" s="4">
        <v>0.1</v>
      </c>
      <c r="AH87" s="4">
        <v>0.1</v>
      </c>
      <c r="AI87" s="4">
        <v>0.1</v>
      </c>
      <c r="AJ87" s="4">
        <v>0.1</v>
      </c>
      <c r="AK87" s="4">
        <v>0.1</v>
      </c>
      <c r="AL87" s="4">
        <v>0.1</v>
      </c>
      <c r="AM87" s="4">
        <v>0.1</v>
      </c>
      <c r="AN87" s="4">
        <v>0.1</v>
      </c>
      <c r="AO87" s="4">
        <v>0.1</v>
      </c>
      <c r="AP87" s="4">
        <v>0.1</v>
      </c>
      <c r="AQ87" s="4">
        <v>0.1</v>
      </c>
      <c r="AR87" s="4">
        <v>0.1</v>
      </c>
      <c r="AS87" s="4">
        <v>0.1</v>
      </c>
      <c r="AT87" s="4">
        <v>0.1</v>
      </c>
      <c r="AU87" s="4">
        <v>0.1</v>
      </c>
      <c r="AV87" s="4">
        <v>0.1</v>
      </c>
    </row>
    <row r="88" spans="1:48">
      <c r="A88" s="4" t="s">
        <v>52</v>
      </c>
      <c r="B88" s="4" t="s">
        <v>258</v>
      </c>
      <c r="C88" s="4" t="s">
        <v>201</v>
      </c>
      <c r="D88" s="4" t="s">
        <v>54</v>
      </c>
      <c r="E88" s="4" t="s">
        <v>260</v>
      </c>
      <c r="F88" s="4" t="s">
        <v>54</v>
      </c>
      <c r="G88" s="4">
        <v>2010</v>
      </c>
      <c r="H88" s="4" t="s">
        <v>54</v>
      </c>
      <c r="I88" s="4" t="s">
        <v>54</v>
      </c>
      <c r="J88" s="4" t="s">
        <v>54</v>
      </c>
      <c r="K88" s="4" t="s">
        <v>54</v>
      </c>
      <c r="L88" s="4">
        <v>0.1</v>
      </c>
      <c r="M88" s="4">
        <v>0.1</v>
      </c>
      <c r="N88" s="4">
        <v>0.1</v>
      </c>
      <c r="O88" s="4">
        <v>0.1</v>
      </c>
      <c r="P88" s="4">
        <v>0.1</v>
      </c>
      <c r="Q88" s="4">
        <v>0.1</v>
      </c>
      <c r="R88" s="4">
        <v>0.1</v>
      </c>
      <c r="S88" s="4">
        <v>0.1</v>
      </c>
      <c r="T88" s="4">
        <v>0.1</v>
      </c>
      <c r="U88" s="4">
        <v>0.1</v>
      </c>
      <c r="V88" s="4">
        <v>0.1</v>
      </c>
      <c r="W88" s="4">
        <v>0.1</v>
      </c>
      <c r="X88" s="4">
        <v>0.1</v>
      </c>
      <c r="Y88" s="4">
        <v>0.1</v>
      </c>
      <c r="Z88" s="4">
        <v>0.1</v>
      </c>
      <c r="AA88" s="4">
        <v>0.1</v>
      </c>
      <c r="AB88" s="4">
        <v>0.1</v>
      </c>
      <c r="AC88" s="4">
        <v>0.1</v>
      </c>
      <c r="AD88" s="4">
        <v>0.1</v>
      </c>
      <c r="AE88" s="4">
        <v>0.1</v>
      </c>
      <c r="AF88" s="4">
        <v>0.1</v>
      </c>
      <c r="AG88" s="4">
        <v>0.1</v>
      </c>
      <c r="AH88" s="4">
        <v>0.1</v>
      </c>
      <c r="AI88" s="4">
        <v>0.1</v>
      </c>
      <c r="AJ88" s="4">
        <v>0.1</v>
      </c>
      <c r="AK88" s="4">
        <v>0.1</v>
      </c>
      <c r="AL88" s="4">
        <v>0.1</v>
      </c>
      <c r="AM88" s="4">
        <v>0.1</v>
      </c>
      <c r="AN88" s="4">
        <v>0.1</v>
      </c>
      <c r="AO88" s="4">
        <v>0.1</v>
      </c>
      <c r="AP88" s="4">
        <v>0.1</v>
      </c>
      <c r="AQ88" s="4">
        <v>0.1</v>
      </c>
      <c r="AR88" s="4">
        <v>0.1</v>
      </c>
      <c r="AS88" s="4">
        <v>0.1</v>
      </c>
      <c r="AT88" s="4">
        <v>0.1</v>
      </c>
      <c r="AU88" s="4">
        <v>0.1</v>
      </c>
      <c r="AV88" s="4">
        <v>0.1</v>
      </c>
    </row>
    <row r="89" spans="1:48">
      <c r="A89" s="4" t="s">
        <v>52</v>
      </c>
      <c r="B89" s="4" t="s">
        <v>258</v>
      </c>
      <c r="C89" s="4" t="s">
        <v>202</v>
      </c>
      <c r="D89" s="4" t="s">
        <v>54</v>
      </c>
      <c r="E89" s="4" t="s">
        <v>260</v>
      </c>
      <c r="F89" s="4" t="s">
        <v>54</v>
      </c>
      <c r="G89" s="4">
        <v>2010</v>
      </c>
      <c r="H89" s="4" t="s">
        <v>54</v>
      </c>
      <c r="I89" s="4" t="s">
        <v>54</v>
      </c>
      <c r="J89" s="4" t="s">
        <v>54</v>
      </c>
      <c r="K89" s="4" t="s">
        <v>54</v>
      </c>
      <c r="L89" s="4">
        <v>0.1</v>
      </c>
      <c r="M89" s="4">
        <v>0.1</v>
      </c>
      <c r="N89" s="4">
        <v>0.1</v>
      </c>
      <c r="O89" s="4">
        <v>0.1</v>
      </c>
      <c r="P89" s="4">
        <v>0.1</v>
      </c>
      <c r="Q89" s="4">
        <v>0.1</v>
      </c>
      <c r="R89" s="4">
        <v>0.1</v>
      </c>
      <c r="S89" s="4">
        <v>0.1</v>
      </c>
      <c r="T89" s="4">
        <v>0.1</v>
      </c>
      <c r="U89" s="4">
        <v>0.1</v>
      </c>
      <c r="V89" s="4">
        <v>0.1</v>
      </c>
      <c r="W89" s="4">
        <v>0.1</v>
      </c>
      <c r="X89" s="4">
        <v>0.1</v>
      </c>
      <c r="Y89" s="4">
        <v>0.1</v>
      </c>
      <c r="Z89" s="4">
        <v>0.1</v>
      </c>
      <c r="AA89" s="4">
        <v>0.1</v>
      </c>
      <c r="AB89" s="4">
        <v>0.1</v>
      </c>
      <c r="AC89" s="4">
        <v>0.1</v>
      </c>
      <c r="AD89" s="4">
        <v>0.1</v>
      </c>
      <c r="AE89" s="4">
        <v>0.1</v>
      </c>
      <c r="AF89" s="4">
        <v>0.1</v>
      </c>
      <c r="AG89" s="4">
        <v>0.1</v>
      </c>
      <c r="AH89" s="4">
        <v>0.1</v>
      </c>
      <c r="AI89" s="4">
        <v>0.1</v>
      </c>
      <c r="AJ89" s="4">
        <v>0.1</v>
      </c>
      <c r="AK89" s="4">
        <v>0.1</v>
      </c>
      <c r="AL89" s="4">
        <v>0.1</v>
      </c>
      <c r="AM89" s="4">
        <v>0.1</v>
      </c>
      <c r="AN89" s="4">
        <v>0.1</v>
      </c>
      <c r="AO89" s="4">
        <v>0.1</v>
      </c>
      <c r="AP89" s="4">
        <v>0.1</v>
      </c>
      <c r="AQ89" s="4">
        <v>0.1</v>
      </c>
      <c r="AR89" s="4">
        <v>0.1</v>
      </c>
      <c r="AS89" s="4">
        <v>0.1</v>
      </c>
      <c r="AT89" s="4">
        <v>0.1</v>
      </c>
      <c r="AU89" s="4">
        <v>0.1</v>
      </c>
      <c r="AV89" s="4">
        <v>0.1</v>
      </c>
    </row>
    <row r="90" spans="1:48">
      <c r="A90" s="4" t="s">
        <v>52</v>
      </c>
      <c r="B90" s="4" t="s">
        <v>258</v>
      </c>
      <c r="C90" s="4" t="s">
        <v>203</v>
      </c>
      <c r="D90" s="4" t="s">
        <v>54</v>
      </c>
      <c r="E90" s="4" t="s">
        <v>260</v>
      </c>
      <c r="F90" s="4" t="s">
        <v>54</v>
      </c>
      <c r="G90" s="4">
        <v>2010</v>
      </c>
      <c r="H90" s="4" t="s">
        <v>54</v>
      </c>
      <c r="I90" s="4" t="s">
        <v>54</v>
      </c>
      <c r="J90" s="4" t="s">
        <v>54</v>
      </c>
      <c r="K90" s="4" t="s">
        <v>54</v>
      </c>
      <c r="L90" s="4">
        <v>0.1</v>
      </c>
      <c r="M90" s="4">
        <v>0.1</v>
      </c>
      <c r="N90" s="4">
        <v>0.1</v>
      </c>
      <c r="O90" s="4">
        <v>0.1</v>
      </c>
      <c r="P90" s="4">
        <v>0.1</v>
      </c>
      <c r="Q90" s="4">
        <v>0.1</v>
      </c>
      <c r="R90" s="4">
        <v>0.1</v>
      </c>
      <c r="S90" s="4">
        <v>0.1</v>
      </c>
      <c r="T90" s="4">
        <v>0.1</v>
      </c>
      <c r="U90" s="4">
        <v>0.1</v>
      </c>
      <c r="V90" s="4">
        <v>0.1</v>
      </c>
      <c r="W90" s="4">
        <v>0.1</v>
      </c>
      <c r="X90" s="4">
        <v>0.1</v>
      </c>
      <c r="Y90" s="4">
        <v>0.1</v>
      </c>
      <c r="Z90" s="4">
        <v>0.1</v>
      </c>
      <c r="AA90" s="4">
        <v>0.1</v>
      </c>
      <c r="AB90" s="4">
        <v>0.1</v>
      </c>
      <c r="AC90" s="4">
        <v>0.1</v>
      </c>
      <c r="AD90" s="4">
        <v>0.1</v>
      </c>
      <c r="AE90" s="4">
        <v>0.1</v>
      </c>
      <c r="AF90" s="4">
        <v>0.1</v>
      </c>
      <c r="AG90" s="4">
        <v>0.1</v>
      </c>
      <c r="AH90" s="4">
        <v>0.1</v>
      </c>
      <c r="AI90" s="4">
        <v>0.1</v>
      </c>
      <c r="AJ90" s="4">
        <v>0.1</v>
      </c>
      <c r="AK90" s="4">
        <v>0.1</v>
      </c>
      <c r="AL90" s="4">
        <v>0.1</v>
      </c>
      <c r="AM90" s="4">
        <v>0.1</v>
      </c>
      <c r="AN90" s="4">
        <v>0.1</v>
      </c>
      <c r="AO90" s="4">
        <v>0.1</v>
      </c>
      <c r="AP90" s="4">
        <v>0.1</v>
      </c>
      <c r="AQ90" s="4">
        <v>0.1</v>
      </c>
      <c r="AR90" s="4">
        <v>0.1</v>
      </c>
      <c r="AS90" s="4">
        <v>0.1</v>
      </c>
      <c r="AT90" s="4">
        <v>0.1</v>
      </c>
      <c r="AU90" s="4">
        <v>0.1</v>
      </c>
      <c r="AV90" s="4">
        <v>0.1</v>
      </c>
    </row>
    <row r="91" spans="1:48">
      <c r="A91" s="4" t="s">
        <v>52</v>
      </c>
      <c r="B91" s="4" t="s">
        <v>258</v>
      </c>
      <c r="C91" s="4" t="s">
        <v>204</v>
      </c>
      <c r="D91" s="4" t="s">
        <v>54</v>
      </c>
      <c r="E91" s="4" t="s">
        <v>260</v>
      </c>
      <c r="F91" s="4" t="s">
        <v>54</v>
      </c>
      <c r="G91" s="4">
        <v>2010</v>
      </c>
      <c r="H91" s="4" t="s">
        <v>54</v>
      </c>
      <c r="I91" s="4" t="s">
        <v>54</v>
      </c>
      <c r="J91" s="4" t="s">
        <v>54</v>
      </c>
      <c r="K91" s="4" t="s">
        <v>54</v>
      </c>
      <c r="L91" s="4">
        <v>0.1</v>
      </c>
      <c r="M91" s="4">
        <v>0.1</v>
      </c>
      <c r="N91" s="4">
        <v>0.1</v>
      </c>
      <c r="O91" s="4">
        <v>0.1</v>
      </c>
      <c r="P91" s="4">
        <v>0.1</v>
      </c>
      <c r="Q91" s="4">
        <v>0.1</v>
      </c>
      <c r="R91" s="4">
        <v>0.1</v>
      </c>
      <c r="S91" s="4">
        <v>0.1</v>
      </c>
      <c r="T91" s="4">
        <v>0.1</v>
      </c>
      <c r="U91" s="4">
        <v>0.1</v>
      </c>
      <c r="V91" s="4">
        <v>0.1</v>
      </c>
      <c r="W91" s="4">
        <v>0.1</v>
      </c>
      <c r="X91" s="4">
        <v>0.1</v>
      </c>
      <c r="Y91" s="4">
        <v>0.1</v>
      </c>
      <c r="Z91" s="4">
        <v>0.1</v>
      </c>
      <c r="AA91" s="4">
        <v>0.1</v>
      </c>
      <c r="AB91" s="4">
        <v>0.1</v>
      </c>
      <c r="AC91" s="4">
        <v>0.1</v>
      </c>
      <c r="AD91" s="4">
        <v>0.1</v>
      </c>
      <c r="AE91" s="4">
        <v>0.1</v>
      </c>
      <c r="AF91" s="4">
        <v>0.1</v>
      </c>
      <c r="AG91" s="4">
        <v>0.1</v>
      </c>
      <c r="AH91" s="4">
        <v>0.1</v>
      </c>
      <c r="AI91" s="4">
        <v>0.1</v>
      </c>
      <c r="AJ91" s="4">
        <v>0.1</v>
      </c>
      <c r="AK91" s="4">
        <v>0.1</v>
      </c>
      <c r="AL91" s="4">
        <v>0.1</v>
      </c>
      <c r="AM91" s="4">
        <v>0.1</v>
      </c>
      <c r="AN91" s="4">
        <v>0.1</v>
      </c>
      <c r="AO91" s="4">
        <v>0.1</v>
      </c>
      <c r="AP91" s="4">
        <v>0.1</v>
      </c>
      <c r="AQ91" s="4">
        <v>0.1</v>
      </c>
      <c r="AR91" s="4">
        <v>0.1</v>
      </c>
      <c r="AS91" s="4">
        <v>0.1</v>
      </c>
      <c r="AT91" s="4">
        <v>0.1</v>
      </c>
      <c r="AU91" s="4">
        <v>0.1</v>
      </c>
      <c r="AV91" s="4">
        <v>0.1</v>
      </c>
    </row>
    <row r="92" spans="1:48">
      <c r="A92" s="4" t="s">
        <v>52</v>
      </c>
      <c r="B92" s="4" t="s">
        <v>258</v>
      </c>
      <c r="C92" s="4" t="s">
        <v>205</v>
      </c>
      <c r="D92" s="4" t="s">
        <v>54</v>
      </c>
      <c r="E92" s="4" t="s">
        <v>260</v>
      </c>
      <c r="F92" s="4" t="s">
        <v>54</v>
      </c>
      <c r="G92" s="4">
        <v>2010</v>
      </c>
      <c r="H92" s="4" t="s">
        <v>54</v>
      </c>
      <c r="I92" s="4" t="s">
        <v>54</v>
      </c>
      <c r="J92" s="4" t="s">
        <v>54</v>
      </c>
      <c r="K92" s="4" t="s">
        <v>54</v>
      </c>
      <c r="L92" s="4">
        <v>0.1</v>
      </c>
      <c r="M92" s="4">
        <v>0.1</v>
      </c>
      <c r="N92" s="4">
        <v>0.1</v>
      </c>
      <c r="O92" s="4">
        <v>0.1</v>
      </c>
      <c r="P92" s="4">
        <v>0.1</v>
      </c>
      <c r="Q92" s="4">
        <v>0.1</v>
      </c>
      <c r="R92" s="4">
        <v>0.1</v>
      </c>
      <c r="S92" s="4">
        <v>0.1</v>
      </c>
      <c r="T92" s="4">
        <v>0.1</v>
      </c>
      <c r="U92" s="4">
        <v>0.1</v>
      </c>
      <c r="V92" s="4">
        <v>0.1</v>
      </c>
      <c r="W92" s="4">
        <v>0.1</v>
      </c>
      <c r="X92" s="4">
        <v>0.1</v>
      </c>
      <c r="Y92" s="4">
        <v>0.1</v>
      </c>
      <c r="Z92" s="4">
        <v>0.1</v>
      </c>
      <c r="AA92" s="4">
        <v>0.1</v>
      </c>
      <c r="AB92" s="4">
        <v>0.1</v>
      </c>
      <c r="AC92" s="4">
        <v>0.1</v>
      </c>
      <c r="AD92" s="4">
        <v>0.1</v>
      </c>
      <c r="AE92" s="4">
        <v>0.1</v>
      </c>
      <c r="AF92" s="4">
        <v>0.1</v>
      </c>
      <c r="AG92" s="4">
        <v>0.1</v>
      </c>
      <c r="AH92" s="4">
        <v>0.1</v>
      </c>
      <c r="AI92" s="4">
        <v>0.1</v>
      </c>
      <c r="AJ92" s="4">
        <v>0.1</v>
      </c>
      <c r="AK92" s="4">
        <v>0.1</v>
      </c>
      <c r="AL92" s="4">
        <v>0.1</v>
      </c>
      <c r="AM92" s="4">
        <v>0.1</v>
      </c>
      <c r="AN92" s="4">
        <v>0.1</v>
      </c>
      <c r="AO92" s="4">
        <v>0.1</v>
      </c>
      <c r="AP92" s="4">
        <v>0.1</v>
      </c>
      <c r="AQ92" s="4">
        <v>0.1</v>
      </c>
      <c r="AR92" s="4">
        <v>0.1</v>
      </c>
      <c r="AS92" s="4">
        <v>0.1</v>
      </c>
      <c r="AT92" s="4">
        <v>0.1</v>
      </c>
      <c r="AU92" s="4">
        <v>0.1</v>
      </c>
      <c r="AV92" s="4">
        <v>0.1</v>
      </c>
    </row>
    <row r="93" spans="1:48">
      <c r="A93" s="4" t="s">
        <v>52</v>
      </c>
      <c r="B93" s="4" t="s">
        <v>258</v>
      </c>
      <c r="C93" s="4" t="s">
        <v>206</v>
      </c>
      <c r="D93" s="4" t="s">
        <v>54</v>
      </c>
      <c r="E93" s="4" t="s">
        <v>260</v>
      </c>
      <c r="F93" s="4" t="s">
        <v>54</v>
      </c>
      <c r="G93" s="4">
        <v>2010</v>
      </c>
      <c r="H93" s="4" t="s">
        <v>54</v>
      </c>
      <c r="I93" s="4" t="s">
        <v>54</v>
      </c>
      <c r="J93" s="4" t="s">
        <v>54</v>
      </c>
      <c r="K93" s="4" t="s">
        <v>54</v>
      </c>
      <c r="L93" s="4">
        <v>0.1</v>
      </c>
      <c r="M93" s="4">
        <v>0.1</v>
      </c>
      <c r="N93" s="4">
        <v>0.1</v>
      </c>
      <c r="O93" s="4">
        <v>0.1</v>
      </c>
      <c r="P93" s="4">
        <v>0.1</v>
      </c>
      <c r="Q93" s="4">
        <v>0.1</v>
      </c>
      <c r="R93" s="4">
        <v>0.1</v>
      </c>
      <c r="S93" s="4">
        <v>0.1</v>
      </c>
      <c r="T93" s="4">
        <v>0.1</v>
      </c>
      <c r="U93" s="4">
        <v>0.1</v>
      </c>
      <c r="V93" s="4">
        <v>0.1</v>
      </c>
      <c r="W93" s="4">
        <v>0.1</v>
      </c>
      <c r="X93" s="4">
        <v>0.1</v>
      </c>
      <c r="Y93" s="4">
        <v>0.1</v>
      </c>
      <c r="Z93" s="4">
        <v>0.1</v>
      </c>
      <c r="AA93" s="4">
        <v>0.1</v>
      </c>
      <c r="AB93" s="4">
        <v>0.1</v>
      </c>
      <c r="AC93" s="4">
        <v>0.1</v>
      </c>
      <c r="AD93" s="4">
        <v>0.1</v>
      </c>
      <c r="AE93" s="4">
        <v>0.1</v>
      </c>
      <c r="AF93" s="4">
        <v>0.1</v>
      </c>
      <c r="AG93" s="4">
        <v>0.1</v>
      </c>
      <c r="AH93" s="4">
        <v>0.1</v>
      </c>
      <c r="AI93" s="4">
        <v>0.1</v>
      </c>
      <c r="AJ93" s="4">
        <v>0.1</v>
      </c>
      <c r="AK93" s="4">
        <v>0.1</v>
      </c>
      <c r="AL93" s="4">
        <v>0.1</v>
      </c>
      <c r="AM93" s="4">
        <v>0.1</v>
      </c>
      <c r="AN93" s="4">
        <v>0.1</v>
      </c>
      <c r="AO93" s="4">
        <v>0.1</v>
      </c>
      <c r="AP93" s="4">
        <v>0.1</v>
      </c>
      <c r="AQ93" s="4">
        <v>0.1</v>
      </c>
      <c r="AR93" s="4">
        <v>0.1</v>
      </c>
      <c r="AS93" s="4">
        <v>0.1</v>
      </c>
      <c r="AT93" s="4">
        <v>0.1</v>
      </c>
      <c r="AU93" s="4">
        <v>0.1</v>
      </c>
      <c r="AV93" s="4">
        <v>0.1</v>
      </c>
    </row>
    <row r="94" spans="1:48">
      <c r="A94" s="4" t="s">
        <v>52</v>
      </c>
      <c r="B94" s="4" t="s">
        <v>258</v>
      </c>
      <c r="C94" s="4" t="s">
        <v>207</v>
      </c>
      <c r="D94" s="4" t="s">
        <v>54</v>
      </c>
      <c r="E94" s="4" t="s">
        <v>260</v>
      </c>
      <c r="F94" s="4" t="s">
        <v>54</v>
      </c>
      <c r="G94" s="4">
        <v>2010</v>
      </c>
      <c r="H94" s="4" t="s">
        <v>54</v>
      </c>
      <c r="I94" s="4" t="s">
        <v>54</v>
      </c>
      <c r="J94" s="4" t="s">
        <v>54</v>
      </c>
      <c r="K94" s="4" t="s">
        <v>54</v>
      </c>
      <c r="L94" s="4">
        <v>0.1</v>
      </c>
      <c r="M94" s="4">
        <v>0.1</v>
      </c>
      <c r="N94" s="4">
        <v>0.1</v>
      </c>
      <c r="O94" s="4">
        <v>0.1</v>
      </c>
      <c r="P94" s="4">
        <v>0.1</v>
      </c>
      <c r="Q94" s="4">
        <v>0.1</v>
      </c>
      <c r="R94" s="4">
        <v>0.1</v>
      </c>
      <c r="S94" s="4">
        <v>0.1</v>
      </c>
      <c r="T94" s="4">
        <v>0.1</v>
      </c>
      <c r="U94" s="4">
        <v>0.1</v>
      </c>
      <c r="V94" s="4">
        <v>0.1</v>
      </c>
      <c r="W94" s="4">
        <v>0.1</v>
      </c>
      <c r="X94" s="4">
        <v>0.1</v>
      </c>
      <c r="Y94" s="4">
        <v>0.1</v>
      </c>
      <c r="Z94" s="4">
        <v>0.1</v>
      </c>
      <c r="AA94" s="4">
        <v>0.1</v>
      </c>
      <c r="AB94" s="4">
        <v>0.1</v>
      </c>
      <c r="AC94" s="4">
        <v>0.1</v>
      </c>
      <c r="AD94" s="4">
        <v>0.1</v>
      </c>
      <c r="AE94" s="4">
        <v>0.1</v>
      </c>
      <c r="AF94" s="4">
        <v>0.1</v>
      </c>
      <c r="AG94" s="4">
        <v>0.1</v>
      </c>
      <c r="AH94" s="4">
        <v>0.1</v>
      </c>
      <c r="AI94" s="4">
        <v>0.1</v>
      </c>
      <c r="AJ94" s="4">
        <v>0.1</v>
      </c>
      <c r="AK94" s="4">
        <v>0.1</v>
      </c>
      <c r="AL94" s="4">
        <v>0.1</v>
      </c>
      <c r="AM94" s="4">
        <v>0.1</v>
      </c>
      <c r="AN94" s="4">
        <v>0.1</v>
      </c>
      <c r="AO94" s="4">
        <v>0.1</v>
      </c>
      <c r="AP94" s="4">
        <v>0.1</v>
      </c>
      <c r="AQ94" s="4">
        <v>0.1</v>
      </c>
      <c r="AR94" s="4">
        <v>0.1</v>
      </c>
      <c r="AS94" s="4">
        <v>0.1</v>
      </c>
      <c r="AT94" s="4">
        <v>0.1</v>
      </c>
      <c r="AU94" s="4">
        <v>0.1</v>
      </c>
      <c r="AV94" s="4">
        <v>0.1</v>
      </c>
    </row>
    <row r="95" spans="1:48">
      <c r="A95" s="4" t="s">
        <v>52</v>
      </c>
      <c r="B95" s="4" t="s">
        <v>258</v>
      </c>
      <c r="C95" s="4" t="s">
        <v>208</v>
      </c>
      <c r="D95" s="4" t="s">
        <v>54</v>
      </c>
      <c r="E95" s="4" t="s">
        <v>260</v>
      </c>
      <c r="F95" s="4" t="s">
        <v>54</v>
      </c>
      <c r="G95" s="4">
        <v>2010</v>
      </c>
      <c r="H95" s="4" t="s">
        <v>54</v>
      </c>
      <c r="I95" s="4" t="s">
        <v>54</v>
      </c>
      <c r="J95" s="4" t="s">
        <v>54</v>
      </c>
      <c r="K95" s="4" t="s">
        <v>54</v>
      </c>
      <c r="L95" s="4">
        <v>0.1</v>
      </c>
      <c r="M95" s="4">
        <v>0.1</v>
      </c>
      <c r="N95" s="4">
        <v>0.1</v>
      </c>
      <c r="O95" s="4">
        <v>0.1</v>
      </c>
      <c r="P95" s="4">
        <v>0.1</v>
      </c>
      <c r="Q95" s="4">
        <v>0.1</v>
      </c>
      <c r="R95" s="4">
        <v>0.1</v>
      </c>
      <c r="S95" s="4">
        <v>0.1</v>
      </c>
      <c r="T95" s="4">
        <v>0.1</v>
      </c>
      <c r="U95" s="4">
        <v>0.1</v>
      </c>
      <c r="V95" s="4">
        <v>0.1</v>
      </c>
      <c r="W95" s="4">
        <v>0.1</v>
      </c>
      <c r="X95" s="4">
        <v>0.1</v>
      </c>
      <c r="Y95" s="4">
        <v>0.1</v>
      </c>
      <c r="Z95" s="4">
        <v>0.1</v>
      </c>
      <c r="AA95" s="4">
        <v>0.1</v>
      </c>
      <c r="AB95" s="4">
        <v>0.1</v>
      </c>
      <c r="AC95" s="4">
        <v>0.1</v>
      </c>
      <c r="AD95" s="4">
        <v>0.1</v>
      </c>
      <c r="AE95" s="4">
        <v>0.1</v>
      </c>
      <c r="AF95" s="4">
        <v>0.1</v>
      </c>
      <c r="AG95" s="4">
        <v>0.1</v>
      </c>
      <c r="AH95" s="4">
        <v>0.1</v>
      </c>
      <c r="AI95" s="4">
        <v>0.1</v>
      </c>
      <c r="AJ95" s="4">
        <v>0.1</v>
      </c>
      <c r="AK95" s="4">
        <v>0.1</v>
      </c>
      <c r="AL95" s="4">
        <v>0.1</v>
      </c>
      <c r="AM95" s="4">
        <v>0.1</v>
      </c>
      <c r="AN95" s="4">
        <v>0.1</v>
      </c>
      <c r="AO95" s="4">
        <v>0.1</v>
      </c>
      <c r="AP95" s="4">
        <v>0.1</v>
      </c>
      <c r="AQ95" s="4">
        <v>0.1</v>
      </c>
      <c r="AR95" s="4">
        <v>0.1</v>
      </c>
      <c r="AS95" s="4">
        <v>0.1</v>
      </c>
      <c r="AT95" s="4">
        <v>0.1</v>
      </c>
      <c r="AU95" s="4">
        <v>0.1</v>
      </c>
      <c r="AV95" s="4">
        <v>0.1</v>
      </c>
    </row>
    <row r="96" spans="1:48">
      <c r="A96" s="4" t="s">
        <v>52</v>
      </c>
      <c r="B96" s="4" t="s">
        <v>258</v>
      </c>
      <c r="C96" s="4" t="s">
        <v>209</v>
      </c>
      <c r="D96" s="4" t="s">
        <v>54</v>
      </c>
      <c r="E96" s="4" t="s">
        <v>260</v>
      </c>
      <c r="F96" s="4" t="s">
        <v>54</v>
      </c>
      <c r="G96" s="4">
        <v>2010</v>
      </c>
      <c r="H96" s="4" t="s">
        <v>54</v>
      </c>
      <c r="I96" s="4" t="s">
        <v>54</v>
      </c>
      <c r="J96" s="4" t="s">
        <v>54</v>
      </c>
      <c r="K96" s="4" t="s">
        <v>54</v>
      </c>
      <c r="L96" s="4">
        <v>0.1</v>
      </c>
      <c r="M96" s="4">
        <v>0.1</v>
      </c>
      <c r="N96" s="4">
        <v>0.1</v>
      </c>
      <c r="O96" s="4">
        <v>0.1</v>
      </c>
      <c r="P96" s="4">
        <v>0.1</v>
      </c>
      <c r="Q96" s="4">
        <v>0.1</v>
      </c>
      <c r="R96" s="4">
        <v>0.1</v>
      </c>
      <c r="S96" s="4">
        <v>0.1</v>
      </c>
      <c r="T96" s="4">
        <v>0.1</v>
      </c>
      <c r="U96" s="4">
        <v>0.1</v>
      </c>
      <c r="V96" s="4">
        <v>0.1</v>
      </c>
      <c r="W96" s="4">
        <v>0.1</v>
      </c>
      <c r="X96" s="4">
        <v>0.1</v>
      </c>
      <c r="Y96" s="4">
        <v>0.1</v>
      </c>
      <c r="Z96" s="4">
        <v>0.1</v>
      </c>
      <c r="AA96" s="4">
        <v>0.1</v>
      </c>
      <c r="AB96" s="4">
        <v>0.1</v>
      </c>
      <c r="AC96" s="4">
        <v>0.1</v>
      </c>
      <c r="AD96" s="4">
        <v>0.1</v>
      </c>
      <c r="AE96" s="4">
        <v>0.1</v>
      </c>
      <c r="AF96" s="4">
        <v>0.1</v>
      </c>
      <c r="AG96" s="4">
        <v>0.1</v>
      </c>
      <c r="AH96" s="4">
        <v>0.1</v>
      </c>
      <c r="AI96" s="4">
        <v>0.1</v>
      </c>
      <c r="AJ96" s="4">
        <v>0.1</v>
      </c>
      <c r="AK96" s="4">
        <v>0.1</v>
      </c>
      <c r="AL96" s="4">
        <v>0.1</v>
      </c>
      <c r="AM96" s="4">
        <v>0.1</v>
      </c>
      <c r="AN96" s="4">
        <v>0.1</v>
      </c>
      <c r="AO96" s="4">
        <v>0.1</v>
      </c>
      <c r="AP96" s="4">
        <v>0.1</v>
      </c>
      <c r="AQ96" s="4">
        <v>0.1</v>
      </c>
      <c r="AR96" s="4">
        <v>0.1</v>
      </c>
      <c r="AS96" s="4">
        <v>0.1</v>
      </c>
      <c r="AT96" s="4">
        <v>0.1</v>
      </c>
      <c r="AU96" s="4">
        <v>0.1</v>
      </c>
      <c r="AV96" s="4">
        <v>0.1</v>
      </c>
    </row>
    <row r="97" spans="1:48">
      <c r="A97" s="4" t="s">
        <v>52</v>
      </c>
      <c r="B97" s="4" t="s">
        <v>258</v>
      </c>
      <c r="C97" s="4" t="s">
        <v>210</v>
      </c>
      <c r="D97" s="4" t="s">
        <v>54</v>
      </c>
      <c r="E97" s="4" t="s">
        <v>260</v>
      </c>
      <c r="F97" s="4" t="s">
        <v>54</v>
      </c>
      <c r="G97" s="4">
        <v>2010</v>
      </c>
      <c r="H97" s="4" t="s">
        <v>54</v>
      </c>
      <c r="I97" s="4" t="s">
        <v>54</v>
      </c>
      <c r="J97" s="4" t="s">
        <v>54</v>
      </c>
      <c r="K97" s="4" t="s">
        <v>54</v>
      </c>
      <c r="L97" s="4">
        <v>0.1</v>
      </c>
      <c r="M97" s="4">
        <v>0.1</v>
      </c>
      <c r="N97" s="4">
        <v>0.1</v>
      </c>
      <c r="O97" s="4">
        <v>0.1</v>
      </c>
      <c r="P97" s="4">
        <v>0.1</v>
      </c>
      <c r="Q97" s="4">
        <v>0.1</v>
      </c>
      <c r="R97" s="4">
        <v>0.1</v>
      </c>
      <c r="S97" s="4">
        <v>0.1</v>
      </c>
      <c r="T97" s="4">
        <v>0.1</v>
      </c>
      <c r="U97" s="4">
        <v>0.1</v>
      </c>
      <c r="V97" s="4">
        <v>0.1</v>
      </c>
      <c r="W97" s="4">
        <v>0.1</v>
      </c>
      <c r="X97" s="4">
        <v>0.1</v>
      </c>
      <c r="Y97" s="4">
        <v>0.1</v>
      </c>
      <c r="Z97" s="4">
        <v>0.1</v>
      </c>
      <c r="AA97" s="4">
        <v>0.1</v>
      </c>
      <c r="AB97" s="4">
        <v>0.1</v>
      </c>
      <c r="AC97" s="4">
        <v>0.1</v>
      </c>
      <c r="AD97" s="4">
        <v>0.1</v>
      </c>
      <c r="AE97" s="4">
        <v>0.1</v>
      </c>
      <c r="AF97" s="4">
        <v>0.1</v>
      </c>
      <c r="AG97" s="4">
        <v>0.1</v>
      </c>
      <c r="AH97" s="4">
        <v>0.1</v>
      </c>
      <c r="AI97" s="4">
        <v>0.1</v>
      </c>
      <c r="AJ97" s="4">
        <v>0.1</v>
      </c>
      <c r="AK97" s="4">
        <v>0.1</v>
      </c>
      <c r="AL97" s="4">
        <v>0.1</v>
      </c>
      <c r="AM97" s="4">
        <v>0.1</v>
      </c>
      <c r="AN97" s="4">
        <v>0.1</v>
      </c>
      <c r="AO97" s="4">
        <v>0.1</v>
      </c>
      <c r="AP97" s="4">
        <v>0.1</v>
      </c>
      <c r="AQ97" s="4">
        <v>0.1</v>
      </c>
      <c r="AR97" s="4">
        <v>0.1</v>
      </c>
      <c r="AS97" s="4">
        <v>0.1</v>
      </c>
      <c r="AT97" s="4">
        <v>0.1</v>
      </c>
      <c r="AU97" s="4">
        <v>0.1</v>
      </c>
      <c r="AV97" s="4">
        <v>0.1</v>
      </c>
    </row>
    <row r="98" spans="1:48">
      <c r="A98" s="4" t="s">
        <v>52</v>
      </c>
      <c r="B98" s="4" t="s">
        <v>258</v>
      </c>
      <c r="C98" s="4" t="s">
        <v>211</v>
      </c>
      <c r="D98" s="4" t="s">
        <v>54</v>
      </c>
      <c r="E98" s="4" t="s">
        <v>260</v>
      </c>
      <c r="F98" s="4" t="s">
        <v>54</v>
      </c>
      <c r="G98" s="4">
        <v>2010</v>
      </c>
      <c r="H98" s="4" t="s">
        <v>54</v>
      </c>
      <c r="I98" s="4" t="s">
        <v>54</v>
      </c>
      <c r="J98" s="4" t="s">
        <v>54</v>
      </c>
      <c r="K98" s="4" t="s">
        <v>54</v>
      </c>
      <c r="L98" s="4">
        <v>0.1</v>
      </c>
      <c r="M98" s="4">
        <v>0.1</v>
      </c>
      <c r="N98" s="4">
        <v>0.1</v>
      </c>
      <c r="O98" s="4">
        <v>0.1</v>
      </c>
      <c r="P98" s="4">
        <v>0.1</v>
      </c>
      <c r="Q98" s="4">
        <v>0.1</v>
      </c>
      <c r="R98" s="4">
        <v>0.1</v>
      </c>
      <c r="S98" s="4">
        <v>0.1</v>
      </c>
      <c r="T98" s="4">
        <v>0.1</v>
      </c>
      <c r="U98" s="4">
        <v>0.1</v>
      </c>
      <c r="V98" s="4">
        <v>0.1</v>
      </c>
      <c r="W98" s="4">
        <v>0.1</v>
      </c>
      <c r="X98" s="4">
        <v>0.1</v>
      </c>
      <c r="Y98" s="4">
        <v>0.1</v>
      </c>
      <c r="Z98" s="4">
        <v>0.1</v>
      </c>
      <c r="AA98" s="4">
        <v>0.1</v>
      </c>
      <c r="AB98" s="4">
        <v>0.1</v>
      </c>
      <c r="AC98" s="4">
        <v>0.1</v>
      </c>
      <c r="AD98" s="4">
        <v>0.1</v>
      </c>
      <c r="AE98" s="4">
        <v>0.1</v>
      </c>
      <c r="AF98" s="4">
        <v>0.1</v>
      </c>
      <c r="AG98" s="4">
        <v>0.1</v>
      </c>
      <c r="AH98" s="4">
        <v>0.1</v>
      </c>
      <c r="AI98" s="4">
        <v>0.1</v>
      </c>
      <c r="AJ98" s="4">
        <v>0.1</v>
      </c>
      <c r="AK98" s="4">
        <v>0.1</v>
      </c>
      <c r="AL98" s="4">
        <v>0.1</v>
      </c>
      <c r="AM98" s="4">
        <v>0.1</v>
      </c>
      <c r="AN98" s="4">
        <v>0.1</v>
      </c>
      <c r="AO98" s="4">
        <v>0.1</v>
      </c>
      <c r="AP98" s="4">
        <v>0.1</v>
      </c>
      <c r="AQ98" s="4">
        <v>0.1</v>
      </c>
      <c r="AR98" s="4">
        <v>0.1</v>
      </c>
      <c r="AS98" s="4">
        <v>0.1</v>
      </c>
      <c r="AT98" s="4">
        <v>0.1</v>
      </c>
      <c r="AU98" s="4">
        <v>0.1</v>
      </c>
      <c r="AV98" s="4">
        <v>0.1</v>
      </c>
    </row>
    <row r="99" spans="1:48">
      <c r="A99" s="4" t="s">
        <v>52</v>
      </c>
      <c r="B99" s="4" t="s">
        <v>258</v>
      </c>
      <c r="C99" s="4" t="s">
        <v>212</v>
      </c>
      <c r="D99" s="4" t="s">
        <v>54</v>
      </c>
      <c r="E99" s="4" t="s">
        <v>260</v>
      </c>
      <c r="F99" s="4" t="s">
        <v>54</v>
      </c>
      <c r="G99" s="4">
        <v>2010</v>
      </c>
      <c r="H99" s="4" t="s">
        <v>54</v>
      </c>
      <c r="I99" s="4" t="s">
        <v>54</v>
      </c>
      <c r="J99" s="4" t="s">
        <v>54</v>
      </c>
      <c r="K99" s="4" t="s">
        <v>54</v>
      </c>
      <c r="L99" s="4">
        <v>0.1</v>
      </c>
      <c r="M99" s="4">
        <v>0.1</v>
      </c>
      <c r="N99" s="4">
        <v>0.1</v>
      </c>
      <c r="O99" s="4">
        <v>0.1</v>
      </c>
      <c r="P99" s="4">
        <v>0.1</v>
      </c>
      <c r="Q99" s="4">
        <v>0.1</v>
      </c>
      <c r="R99" s="4">
        <v>0.1</v>
      </c>
      <c r="S99" s="4">
        <v>0.1</v>
      </c>
      <c r="T99" s="4">
        <v>0.1</v>
      </c>
      <c r="U99" s="4">
        <v>0.1</v>
      </c>
      <c r="V99" s="4">
        <v>0.1</v>
      </c>
      <c r="W99" s="4">
        <v>0.1</v>
      </c>
      <c r="X99" s="4">
        <v>0.1</v>
      </c>
      <c r="Y99" s="4">
        <v>0.1</v>
      </c>
      <c r="Z99" s="4">
        <v>0.1</v>
      </c>
      <c r="AA99" s="4">
        <v>0.1</v>
      </c>
      <c r="AB99" s="4">
        <v>0.1</v>
      </c>
      <c r="AC99" s="4">
        <v>0.1</v>
      </c>
      <c r="AD99" s="4">
        <v>0.1</v>
      </c>
      <c r="AE99" s="4">
        <v>0.1</v>
      </c>
      <c r="AF99" s="4">
        <v>0.1</v>
      </c>
      <c r="AG99" s="4">
        <v>0.1</v>
      </c>
      <c r="AH99" s="4">
        <v>0.1</v>
      </c>
      <c r="AI99" s="4">
        <v>0.1</v>
      </c>
      <c r="AJ99" s="4">
        <v>0.1</v>
      </c>
      <c r="AK99" s="4">
        <v>0.1</v>
      </c>
      <c r="AL99" s="4">
        <v>0.1</v>
      </c>
      <c r="AM99" s="4">
        <v>0.1</v>
      </c>
      <c r="AN99" s="4">
        <v>0.1</v>
      </c>
      <c r="AO99" s="4">
        <v>0.1</v>
      </c>
      <c r="AP99" s="4">
        <v>0.1</v>
      </c>
      <c r="AQ99" s="4">
        <v>0.1</v>
      </c>
      <c r="AR99" s="4">
        <v>0.1</v>
      </c>
      <c r="AS99" s="4">
        <v>0.1</v>
      </c>
      <c r="AT99" s="4">
        <v>0.1</v>
      </c>
      <c r="AU99" s="4">
        <v>0.1</v>
      </c>
      <c r="AV99" s="4">
        <v>0.1</v>
      </c>
    </row>
    <row r="100" spans="1:48">
      <c r="A100" s="4" t="s">
        <v>52</v>
      </c>
      <c r="B100" s="4" t="s">
        <v>258</v>
      </c>
      <c r="C100" s="4" t="s">
        <v>213</v>
      </c>
      <c r="D100" s="4" t="s">
        <v>54</v>
      </c>
      <c r="E100" s="4" t="s">
        <v>260</v>
      </c>
      <c r="F100" s="4" t="s">
        <v>54</v>
      </c>
      <c r="G100" s="4">
        <v>2010</v>
      </c>
      <c r="H100" s="4" t="s">
        <v>54</v>
      </c>
      <c r="I100" s="4" t="s">
        <v>54</v>
      </c>
      <c r="J100" s="4" t="s">
        <v>54</v>
      </c>
      <c r="K100" s="4" t="s">
        <v>54</v>
      </c>
      <c r="L100" s="4">
        <v>0.1</v>
      </c>
      <c r="M100" s="4">
        <v>0.1</v>
      </c>
      <c r="N100" s="4">
        <v>0.1</v>
      </c>
      <c r="O100" s="4">
        <v>0.1</v>
      </c>
      <c r="P100" s="4">
        <v>0.1</v>
      </c>
      <c r="Q100" s="4">
        <v>0.1</v>
      </c>
      <c r="R100" s="4">
        <v>0.1</v>
      </c>
      <c r="S100" s="4">
        <v>0.1</v>
      </c>
      <c r="T100" s="4">
        <v>0.1</v>
      </c>
      <c r="U100" s="4">
        <v>0.1</v>
      </c>
      <c r="V100" s="4">
        <v>0.1</v>
      </c>
      <c r="W100" s="4">
        <v>0.1</v>
      </c>
      <c r="X100" s="4">
        <v>0.1</v>
      </c>
      <c r="Y100" s="4">
        <v>0.1</v>
      </c>
      <c r="Z100" s="4">
        <v>0.1</v>
      </c>
      <c r="AA100" s="4">
        <v>0.1</v>
      </c>
      <c r="AB100" s="4">
        <v>0.1</v>
      </c>
      <c r="AC100" s="4">
        <v>0.1</v>
      </c>
      <c r="AD100" s="4">
        <v>0.1</v>
      </c>
      <c r="AE100" s="4">
        <v>0.1</v>
      </c>
      <c r="AF100" s="4">
        <v>0.1</v>
      </c>
      <c r="AG100" s="4">
        <v>0.1</v>
      </c>
      <c r="AH100" s="4">
        <v>0.1</v>
      </c>
      <c r="AI100" s="4">
        <v>0.1</v>
      </c>
      <c r="AJ100" s="4">
        <v>0.1</v>
      </c>
      <c r="AK100" s="4">
        <v>0.1</v>
      </c>
      <c r="AL100" s="4">
        <v>0.1</v>
      </c>
      <c r="AM100" s="4">
        <v>0.1</v>
      </c>
      <c r="AN100" s="4">
        <v>0.1</v>
      </c>
      <c r="AO100" s="4">
        <v>0.1</v>
      </c>
      <c r="AP100" s="4">
        <v>0.1</v>
      </c>
      <c r="AQ100" s="4">
        <v>0.1</v>
      </c>
      <c r="AR100" s="4">
        <v>0.1</v>
      </c>
      <c r="AS100" s="4">
        <v>0.1</v>
      </c>
      <c r="AT100" s="4">
        <v>0.1</v>
      </c>
      <c r="AU100" s="4">
        <v>0.1</v>
      </c>
      <c r="AV100" s="4">
        <v>0.1</v>
      </c>
    </row>
    <row r="101" spans="1:48">
      <c r="A101" s="4" t="s">
        <v>52</v>
      </c>
      <c r="B101" s="4" t="s">
        <v>258</v>
      </c>
      <c r="C101" s="4" t="s">
        <v>214</v>
      </c>
      <c r="D101" s="4" t="s">
        <v>54</v>
      </c>
      <c r="E101" s="4" t="s">
        <v>260</v>
      </c>
      <c r="F101" s="4" t="s">
        <v>54</v>
      </c>
      <c r="G101" s="4">
        <v>2010</v>
      </c>
      <c r="H101" s="4" t="s">
        <v>54</v>
      </c>
      <c r="I101" s="4" t="s">
        <v>54</v>
      </c>
      <c r="J101" s="4" t="s">
        <v>54</v>
      </c>
      <c r="K101" s="4" t="s">
        <v>54</v>
      </c>
      <c r="L101" s="4">
        <v>0.1</v>
      </c>
      <c r="M101" s="4">
        <v>0.1</v>
      </c>
      <c r="N101" s="4">
        <v>0.1</v>
      </c>
      <c r="O101" s="4">
        <v>0.1</v>
      </c>
      <c r="P101" s="4">
        <v>0.1</v>
      </c>
      <c r="Q101" s="4">
        <v>0.1</v>
      </c>
      <c r="R101" s="4">
        <v>0.1</v>
      </c>
      <c r="S101" s="4">
        <v>0.1</v>
      </c>
      <c r="T101" s="4">
        <v>0.1</v>
      </c>
      <c r="U101" s="4">
        <v>0.1</v>
      </c>
      <c r="V101" s="4">
        <v>0.1</v>
      </c>
      <c r="W101" s="4">
        <v>0.1</v>
      </c>
      <c r="X101" s="4">
        <v>0.1</v>
      </c>
      <c r="Y101" s="4">
        <v>0.1</v>
      </c>
      <c r="Z101" s="4">
        <v>0.1</v>
      </c>
      <c r="AA101" s="4">
        <v>0.1</v>
      </c>
      <c r="AB101" s="4">
        <v>0.1</v>
      </c>
      <c r="AC101" s="4">
        <v>0.1</v>
      </c>
      <c r="AD101" s="4">
        <v>0.1</v>
      </c>
      <c r="AE101" s="4">
        <v>0.1</v>
      </c>
      <c r="AF101" s="4">
        <v>0.1</v>
      </c>
      <c r="AG101" s="4">
        <v>0.1</v>
      </c>
      <c r="AH101" s="4">
        <v>0.1</v>
      </c>
      <c r="AI101" s="4">
        <v>0.1</v>
      </c>
      <c r="AJ101" s="4">
        <v>0.1</v>
      </c>
      <c r="AK101" s="4">
        <v>0.1</v>
      </c>
      <c r="AL101" s="4">
        <v>0.1</v>
      </c>
      <c r="AM101" s="4">
        <v>0.1</v>
      </c>
      <c r="AN101" s="4">
        <v>0.1</v>
      </c>
      <c r="AO101" s="4">
        <v>0.1</v>
      </c>
      <c r="AP101" s="4">
        <v>0.1</v>
      </c>
      <c r="AQ101" s="4">
        <v>0.1</v>
      </c>
      <c r="AR101" s="4">
        <v>0.1</v>
      </c>
      <c r="AS101" s="4">
        <v>0.1</v>
      </c>
      <c r="AT101" s="4">
        <v>0.1</v>
      </c>
      <c r="AU101" s="4">
        <v>0.1</v>
      </c>
      <c r="AV101" s="4">
        <v>0.1</v>
      </c>
    </row>
    <row r="102" spans="1:48">
      <c r="A102" s="4" t="s">
        <v>52</v>
      </c>
      <c r="B102" s="4" t="s">
        <v>258</v>
      </c>
      <c r="C102" s="4" t="s">
        <v>215</v>
      </c>
      <c r="D102" s="4" t="s">
        <v>54</v>
      </c>
      <c r="E102" s="4" t="s">
        <v>260</v>
      </c>
      <c r="F102" s="4" t="s">
        <v>54</v>
      </c>
      <c r="G102" s="4">
        <v>2010</v>
      </c>
      <c r="H102" s="4" t="s">
        <v>54</v>
      </c>
      <c r="I102" s="4" t="s">
        <v>54</v>
      </c>
      <c r="J102" s="4" t="s">
        <v>54</v>
      </c>
      <c r="K102" s="4" t="s">
        <v>54</v>
      </c>
      <c r="L102" s="4">
        <v>0.1</v>
      </c>
      <c r="M102" s="4">
        <v>0.1</v>
      </c>
      <c r="N102" s="4">
        <v>0.1</v>
      </c>
      <c r="O102" s="4">
        <v>0.1</v>
      </c>
      <c r="P102" s="4">
        <v>0.1</v>
      </c>
      <c r="Q102" s="4">
        <v>0.1</v>
      </c>
      <c r="R102" s="4">
        <v>0.1</v>
      </c>
      <c r="S102" s="4">
        <v>0.1</v>
      </c>
      <c r="T102" s="4">
        <v>0.1</v>
      </c>
      <c r="U102" s="4">
        <v>0.1</v>
      </c>
      <c r="V102" s="4">
        <v>0.1</v>
      </c>
      <c r="W102" s="4">
        <v>0.1</v>
      </c>
      <c r="X102" s="4">
        <v>0.1</v>
      </c>
      <c r="Y102" s="4">
        <v>0.1</v>
      </c>
      <c r="Z102" s="4">
        <v>0.1</v>
      </c>
      <c r="AA102" s="4">
        <v>0.1</v>
      </c>
      <c r="AB102" s="4">
        <v>0.1</v>
      </c>
      <c r="AC102" s="4">
        <v>0.1</v>
      </c>
      <c r="AD102" s="4">
        <v>0.1</v>
      </c>
      <c r="AE102" s="4">
        <v>0.1</v>
      </c>
      <c r="AF102" s="4">
        <v>0.1</v>
      </c>
      <c r="AG102" s="4">
        <v>0.1</v>
      </c>
      <c r="AH102" s="4">
        <v>0.1</v>
      </c>
      <c r="AI102" s="4">
        <v>0.1</v>
      </c>
      <c r="AJ102" s="4">
        <v>0.1</v>
      </c>
      <c r="AK102" s="4">
        <v>0.1</v>
      </c>
      <c r="AL102" s="4">
        <v>0.1</v>
      </c>
      <c r="AM102" s="4">
        <v>0.1</v>
      </c>
      <c r="AN102" s="4">
        <v>0.1</v>
      </c>
      <c r="AO102" s="4">
        <v>0.1</v>
      </c>
      <c r="AP102" s="4">
        <v>0.1</v>
      </c>
      <c r="AQ102" s="4">
        <v>0.1</v>
      </c>
      <c r="AR102" s="4">
        <v>0.1</v>
      </c>
      <c r="AS102" s="4">
        <v>0.1</v>
      </c>
      <c r="AT102" s="4">
        <v>0.1</v>
      </c>
      <c r="AU102" s="4">
        <v>0.1</v>
      </c>
      <c r="AV102" s="4">
        <v>0.1</v>
      </c>
    </row>
    <row r="103" spans="1:48">
      <c r="A103" s="4" t="s">
        <v>52</v>
      </c>
      <c r="B103" s="4" t="s">
        <v>258</v>
      </c>
      <c r="C103" s="4" t="s">
        <v>216</v>
      </c>
      <c r="D103" s="4" t="s">
        <v>54</v>
      </c>
      <c r="E103" s="4" t="s">
        <v>260</v>
      </c>
      <c r="F103" s="4" t="s">
        <v>54</v>
      </c>
      <c r="G103" s="4">
        <v>2010</v>
      </c>
      <c r="H103" s="4" t="s">
        <v>54</v>
      </c>
      <c r="I103" s="4" t="s">
        <v>54</v>
      </c>
      <c r="J103" s="4" t="s">
        <v>54</v>
      </c>
      <c r="K103" s="4" t="s">
        <v>54</v>
      </c>
      <c r="L103" s="4">
        <v>0.1</v>
      </c>
      <c r="M103" s="4">
        <v>0.1</v>
      </c>
      <c r="N103" s="4">
        <v>0.1</v>
      </c>
      <c r="O103" s="4">
        <v>0.1</v>
      </c>
      <c r="P103" s="4">
        <v>0.1</v>
      </c>
      <c r="Q103" s="4">
        <v>0.1</v>
      </c>
      <c r="R103" s="4">
        <v>0.1</v>
      </c>
      <c r="S103" s="4">
        <v>0.1</v>
      </c>
      <c r="T103" s="4">
        <v>0.1</v>
      </c>
      <c r="U103" s="4">
        <v>0.1</v>
      </c>
      <c r="V103" s="4">
        <v>0.1</v>
      </c>
      <c r="W103" s="4">
        <v>0.1</v>
      </c>
      <c r="X103" s="4">
        <v>0.1</v>
      </c>
      <c r="Y103" s="4">
        <v>0.1</v>
      </c>
      <c r="Z103" s="4">
        <v>0.1</v>
      </c>
      <c r="AA103" s="4">
        <v>0.1</v>
      </c>
      <c r="AB103" s="4">
        <v>0.1</v>
      </c>
      <c r="AC103" s="4">
        <v>0.1</v>
      </c>
      <c r="AD103" s="4">
        <v>0.1</v>
      </c>
      <c r="AE103" s="4">
        <v>0.1</v>
      </c>
      <c r="AF103" s="4">
        <v>0.1</v>
      </c>
      <c r="AG103" s="4">
        <v>0.1</v>
      </c>
      <c r="AH103" s="4">
        <v>0.1</v>
      </c>
      <c r="AI103" s="4">
        <v>0.1</v>
      </c>
      <c r="AJ103" s="4">
        <v>0.1</v>
      </c>
      <c r="AK103" s="4">
        <v>0.1</v>
      </c>
      <c r="AL103" s="4">
        <v>0.1</v>
      </c>
      <c r="AM103" s="4">
        <v>0.1</v>
      </c>
      <c r="AN103" s="4">
        <v>0.1</v>
      </c>
      <c r="AO103" s="4">
        <v>0.1</v>
      </c>
      <c r="AP103" s="4">
        <v>0.1</v>
      </c>
      <c r="AQ103" s="4">
        <v>0.1</v>
      </c>
      <c r="AR103" s="4">
        <v>0.1</v>
      </c>
      <c r="AS103" s="4">
        <v>0.1</v>
      </c>
      <c r="AT103" s="4">
        <v>0.1</v>
      </c>
      <c r="AU103" s="4">
        <v>0.1</v>
      </c>
      <c r="AV103" s="4">
        <v>0.1</v>
      </c>
    </row>
    <row r="104" spans="1:48">
      <c r="A104" s="4" t="s">
        <v>52</v>
      </c>
      <c r="B104" s="4" t="s">
        <v>258</v>
      </c>
      <c r="C104" s="4" t="s">
        <v>217</v>
      </c>
      <c r="D104" s="4" t="s">
        <v>54</v>
      </c>
      <c r="E104" s="4" t="s">
        <v>260</v>
      </c>
      <c r="F104" s="4" t="s">
        <v>54</v>
      </c>
      <c r="G104" s="4">
        <v>2010</v>
      </c>
      <c r="H104" s="4" t="s">
        <v>54</v>
      </c>
      <c r="I104" s="4" t="s">
        <v>54</v>
      </c>
      <c r="J104" s="4" t="s">
        <v>54</v>
      </c>
      <c r="K104" s="4" t="s">
        <v>54</v>
      </c>
      <c r="L104" s="4">
        <v>0.1</v>
      </c>
      <c r="M104" s="4">
        <v>0.1</v>
      </c>
      <c r="N104" s="4">
        <v>0.1</v>
      </c>
      <c r="O104" s="4">
        <v>0.1</v>
      </c>
      <c r="P104" s="4">
        <v>0.1</v>
      </c>
      <c r="Q104" s="4">
        <v>0.1</v>
      </c>
      <c r="R104" s="4">
        <v>0.1</v>
      </c>
      <c r="S104" s="4">
        <v>0.1</v>
      </c>
      <c r="T104" s="4">
        <v>0.1</v>
      </c>
      <c r="U104" s="4">
        <v>0.1</v>
      </c>
      <c r="V104" s="4">
        <v>0.1</v>
      </c>
      <c r="W104" s="4">
        <v>0.1</v>
      </c>
      <c r="X104" s="4">
        <v>0.1</v>
      </c>
      <c r="Y104" s="4">
        <v>0.1</v>
      </c>
      <c r="Z104" s="4">
        <v>0.1</v>
      </c>
      <c r="AA104" s="4">
        <v>0.1</v>
      </c>
      <c r="AB104" s="4">
        <v>0.1</v>
      </c>
      <c r="AC104" s="4">
        <v>0.1</v>
      </c>
      <c r="AD104" s="4">
        <v>0.1</v>
      </c>
      <c r="AE104" s="4">
        <v>0.1</v>
      </c>
      <c r="AF104" s="4">
        <v>0.1</v>
      </c>
      <c r="AG104" s="4">
        <v>0.1</v>
      </c>
      <c r="AH104" s="4">
        <v>0.1</v>
      </c>
      <c r="AI104" s="4">
        <v>0.1</v>
      </c>
      <c r="AJ104" s="4">
        <v>0.1</v>
      </c>
      <c r="AK104" s="4">
        <v>0.1</v>
      </c>
      <c r="AL104" s="4">
        <v>0.1</v>
      </c>
      <c r="AM104" s="4">
        <v>0.1</v>
      </c>
      <c r="AN104" s="4">
        <v>0.1</v>
      </c>
      <c r="AO104" s="4">
        <v>0.1</v>
      </c>
      <c r="AP104" s="4">
        <v>0.1</v>
      </c>
      <c r="AQ104" s="4">
        <v>0.1</v>
      </c>
      <c r="AR104" s="4">
        <v>0.1</v>
      </c>
      <c r="AS104" s="4">
        <v>0.1</v>
      </c>
      <c r="AT104" s="4">
        <v>0.1</v>
      </c>
      <c r="AU104" s="4">
        <v>0.1</v>
      </c>
      <c r="AV104" s="4">
        <v>0.1</v>
      </c>
    </row>
    <row r="105" spans="1:48">
      <c r="A105" s="4" t="s">
        <v>52</v>
      </c>
      <c r="B105" s="4" t="s">
        <v>258</v>
      </c>
      <c r="C105" s="4" t="s">
        <v>218</v>
      </c>
      <c r="D105" s="4" t="s">
        <v>54</v>
      </c>
      <c r="E105" s="4" t="s">
        <v>260</v>
      </c>
      <c r="F105" s="4" t="s">
        <v>54</v>
      </c>
      <c r="G105" s="4">
        <v>2010</v>
      </c>
      <c r="H105" s="4" t="s">
        <v>54</v>
      </c>
      <c r="I105" s="4" t="s">
        <v>54</v>
      </c>
      <c r="J105" s="4" t="s">
        <v>54</v>
      </c>
      <c r="K105" s="4" t="s">
        <v>54</v>
      </c>
      <c r="L105" s="4">
        <v>0.1</v>
      </c>
      <c r="M105" s="4">
        <v>0.1</v>
      </c>
      <c r="N105" s="4">
        <v>0.1</v>
      </c>
      <c r="O105" s="4">
        <v>0.1</v>
      </c>
      <c r="P105" s="4">
        <v>0.1</v>
      </c>
      <c r="Q105" s="4">
        <v>0.1</v>
      </c>
      <c r="R105" s="4">
        <v>0.1</v>
      </c>
      <c r="S105" s="4">
        <v>0.1</v>
      </c>
      <c r="T105" s="4">
        <v>0.1</v>
      </c>
      <c r="U105" s="4">
        <v>0.1</v>
      </c>
      <c r="V105" s="4">
        <v>0.1</v>
      </c>
      <c r="W105" s="4">
        <v>0.1</v>
      </c>
      <c r="X105" s="4">
        <v>0.1</v>
      </c>
      <c r="Y105" s="4">
        <v>0.1</v>
      </c>
      <c r="Z105" s="4">
        <v>0.1</v>
      </c>
      <c r="AA105" s="4">
        <v>0.1</v>
      </c>
      <c r="AB105" s="4">
        <v>0.1</v>
      </c>
      <c r="AC105" s="4">
        <v>0.1</v>
      </c>
      <c r="AD105" s="4">
        <v>0.1</v>
      </c>
      <c r="AE105" s="4">
        <v>0.1</v>
      </c>
      <c r="AF105" s="4">
        <v>0.1</v>
      </c>
      <c r="AG105" s="4">
        <v>0.1</v>
      </c>
      <c r="AH105" s="4">
        <v>0.1</v>
      </c>
      <c r="AI105" s="4">
        <v>0.1</v>
      </c>
      <c r="AJ105" s="4">
        <v>0.1</v>
      </c>
      <c r="AK105" s="4">
        <v>0.1</v>
      </c>
      <c r="AL105" s="4">
        <v>0.1</v>
      </c>
      <c r="AM105" s="4">
        <v>0.1</v>
      </c>
      <c r="AN105" s="4">
        <v>0.1</v>
      </c>
      <c r="AO105" s="4">
        <v>0.1</v>
      </c>
      <c r="AP105" s="4">
        <v>0.1</v>
      </c>
      <c r="AQ105" s="4">
        <v>0.1</v>
      </c>
      <c r="AR105" s="4">
        <v>0.1</v>
      </c>
      <c r="AS105" s="4">
        <v>0.1</v>
      </c>
      <c r="AT105" s="4">
        <v>0.1</v>
      </c>
      <c r="AU105" s="4">
        <v>0.1</v>
      </c>
      <c r="AV105" s="4">
        <v>0.1</v>
      </c>
    </row>
    <row r="106" spans="1:48">
      <c r="A106" s="4" t="s">
        <v>52</v>
      </c>
      <c r="B106" s="4" t="s">
        <v>258</v>
      </c>
      <c r="C106" s="4" t="s">
        <v>219</v>
      </c>
      <c r="D106" s="4" t="s">
        <v>54</v>
      </c>
      <c r="E106" s="4" t="s">
        <v>260</v>
      </c>
      <c r="F106" s="4" t="s">
        <v>54</v>
      </c>
      <c r="G106" s="4">
        <v>2010</v>
      </c>
      <c r="H106" s="4" t="s">
        <v>54</v>
      </c>
      <c r="I106" s="4" t="s">
        <v>54</v>
      </c>
      <c r="J106" s="4" t="s">
        <v>54</v>
      </c>
      <c r="K106" s="4" t="s">
        <v>54</v>
      </c>
      <c r="L106" s="4">
        <v>0.1</v>
      </c>
      <c r="M106" s="4">
        <v>0.1</v>
      </c>
      <c r="N106" s="4">
        <v>0.1</v>
      </c>
      <c r="O106" s="4">
        <v>0.1</v>
      </c>
      <c r="P106" s="4">
        <v>0.1</v>
      </c>
      <c r="Q106" s="4">
        <v>0.1</v>
      </c>
      <c r="R106" s="4">
        <v>0.1</v>
      </c>
      <c r="S106" s="4">
        <v>0.1</v>
      </c>
      <c r="T106" s="4">
        <v>0.1</v>
      </c>
      <c r="U106" s="4">
        <v>0.1</v>
      </c>
      <c r="V106" s="4">
        <v>0.1</v>
      </c>
      <c r="W106" s="4">
        <v>0.1</v>
      </c>
      <c r="X106" s="4">
        <v>0.1</v>
      </c>
      <c r="Y106" s="4">
        <v>0.1</v>
      </c>
      <c r="Z106" s="4">
        <v>0.1</v>
      </c>
      <c r="AA106" s="4">
        <v>0.1</v>
      </c>
      <c r="AB106" s="4">
        <v>0.1</v>
      </c>
      <c r="AC106" s="4">
        <v>0.1</v>
      </c>
      <c r="AD106" s="4">
        <v>0.1</v>
      </c>
      <c r="AE106" s="4">
        <v>0.1</v>
      </c>
      <c r="AF106" s="4">
        <v>0.1</v>
      </c>
      <c r="AG106" s="4">
        <v>0.1</v>
      </c>
      <c r="AH106" s="4">
        <v>0.1</v>
      </c>
      <c r="AI106" s="4">
        <v>0.1</v>
      </c>
      <c r="AJ106" s="4">
        <v>0.1</v>
      </c>
      <c r="AK106" s="4">
        <v>0.1</v>
      </c>
      <c r="AL106" s="4">
        <v>0.1</v>
      </c>
      <c r="AM106" s="4">
        <v>0.1</v>
      </c>
      <c r="AN106" s="4">
        <v>0.1</v>
      </c>
      <c r="AO106" s="4">
        <v>0.1</v>
      </c>
      <c r="AP106" s="4">
        <v>0.1</v>
      </c>
      <c r="AQ106" s="4">
        <v>0.1</v>
      </c>
      <c r="AR106" s="4">
        <v>0.1</v>
      </c>
      <c r="AS106" s="4">
        <v>0.1</v>
      </c>
      <c r="AT106" s="4">
        <v>0.1</v>
      </c>
      <c r="AU106" s="4">
        <v>0.1</v>
      </c>
      <c r="AV106" s="4">
        <v>0.1</v>
      </c>
    </row>
    <row r="107" spans="1:48">
      <c r="A107" s="4" t="s">
        <v>52</v>
      </c>
      <c r="B107" s="4" t="s">
        <v>258</v>
      </c>
      <c r="C107" s="4" t="s">
        <v>220</v>
      </c>
      <c r="D107" s="4" t="s">
        <v>54</v>
      </c>
      <c r="E107" s="4" t="s">
        <v>260</v>
      </c>
      <c r="F107" s="4" t="s">
        <v>54</v>
      </c>
      <c r="G107" s="4">
        <v>2010</v>
      </c>
      <c r="H107" s="4" t="s">
        <v>54</v>
      </c>
      <c r="I107" s="4" t="s">
        <v>54</v>
      </c>
      <c r="J107" s="4" t="s">
        <v>54</v>
      </c>
      <c r="K107" s="4" t="s">
        <v>54</v>
      </c>
      <c r="L107" s="4">
        <v>0.1</v>
      </c>
      <c r="M107" s="4">
        <v>0.1</v>
      </c>
      <c r="N107" s="4">
        <v>0.1</v>
      </c>
      <c r="O107" s="4">
        <v>0.1</v>
      </c>
      <c r="P107" s="4">
        <v>0.1</v>
      </c>
      <c r="Q107" s="4">
        <v>0.1</v>
      </c>
      <c r="R107" s="4">
        <v>0.1</v>
      </c>
      <c r="S107" s="4">
        <v>0.1</v>
      </c>
      <c r="T107" s="4">
        <v>0.1</v>
      </c>
      <c r="U107" s="4">
        <v>0.1</v>
      </c>
      <c r="V107" s="4">
        <v>0.1</v>
      </c>
      <c r="W107" s="4">
        <v>0.1</v>
      </c>
      <c r="X107" s="4">
        <v>0.1</v>
      </c>
      <c r="Y107" s="4">
        <v>0.1</v>
      </c>
      <c r="Z107" s="4">
        <v>0.1</v>
      </c>
      <c r="AA107" s="4">
        <v>0.1</v>
      </c>
      <c r="AB107" s="4">
        <v>0.1</v>
      </c>
      <c r="AC107" s="4">
        <v>0.1</v>
      </c>
      <c r="AD107" s="4">
        <v>0.1</v>
      </c>
      <c r="AE107" s="4">
        <v>0.1</v>
      </c>
      <c r="AF107" s="4">
        <v>0.1</v>
      </c>
      <c r="AG107" s="4">
        <v>0.1</v>
      </c>
      <c r="AH107" s="4">
        <v>0.1</v>
      </c>
      <c r="AI107" s="4">
        <v>0.1</v>
      </c>
      <c r="AJ107" s="4">
        <v>0.1</v>
      </c>
      <c r="AK107" s="4">
        <v>0.1</v>
      </c>
      <c r="AL107" s="4">
        <v>0.1</v>
      </c>
      <c r="AM107" s="4">
        <v>0.1</v>
      </c>
      <c r="AN107" s="4">
        <v>0.1</v>
      </c>
      <c r="AO107" s="4">
        <v>0.1</v>
      </c>
      <c r="AP107" s="4">
        <v>0.1</v>
      </c>
      <c r="AQ107" s="4">
        <v>0.1</v>
      </c>
      <c r="AR107" s="4">
        <v>0.1</v>
      </c>
      <c r="AS107" s="4">
        <v>0.1</v>
      </c>
      <c r="AT107" s="4">
        <v>0.1</v>
      </c>
      <c r="AU107" s="4">
        <v>0.1</v>
      </c>
      <c r="AV107" s="4">
        <v>0.1</v>
      </c>
    </row>
    <row r="108" spans="1:48">
      <c r="A108" s="4" t="s">
        <v>52</v>
      </c>
      <c r="B108" s="4" t="s">
        <v>258</v>
      </c>
      <c r="C108" s="4" t="s">
        <v>221</v>
      </c>
      <c r="D108" s="4" t="s">
        <v>54</v>
      </c>
      <c r="E108" s="4" t="s">
        <v>260</v>
      </c>
      <c r="F108" s="4" t="s">
        <v>54</v>
      </c>
      <c r="G108" s="4">
        <v>2010</v>
      </c>
      <c r="H108" s="4" t="s">
        <v>54</v>
      </c>
      <c r="I108" s="4" t="s">
        <v>54</v>
      </c>
      <c r="J108" s="4" t="s">
        <v>54</v>
      </c>
      <c r="K108" s="4" t="s">
        <v>54</v>
      </c>
      <c r="L108" s="4">
        <v>0.1</v>
      </c>
      <c r="M108" s="4">
        <v>0.1</v>
      </c>
      <c r="N108" s="4">
        <v>0.1</v>
      </c>
      <c r="O108" s="4">
        <v>0.1</v>
      </c>
      <c r="P108" s="4">
        <v>0.1</v>
      </c>
      <c r="Q108" s="4">
        <v>0.1</v>
      </c>
      <c r="R108" s="4">
        <v>0.1</v>
      </c>
      <c r="S108" s="4">
        <v>0.1</v>
      </c>
      <c r="T108" s="4">
        <v>0.1</v>
      </c>
      <c r="U108" s="4">
        <v>0.1</v>
      </c>
      <c r="V108" s="4">
        <v>0.1</v>
      </c>
      <c r="W108" s="4">
        <v>0.1</v>
      </c>
      <c r="X108" s="4">
        <v>0.1</v>
      </c>
      <c r="Y108" s="4">
        <v>0.1</v>
      </c>
      <c r="Z108" s="4">
        <v>0.1</v>
      </c>
      <c r="AA108" s="4">
        <v>0.1</v>
      </c>
      <c r="AB108" s="4">
        <v>0.1</v>
      </c>
      <c r="AC108" s="4">
        <v>0.1</v>
      </c>
      <c r="AD108" s="4">
        <v>0.1</v>
      </c>
      <c r="AE108" s="4">
        <v>0.1</v>
      </c>
      <c r="AF108" s="4">
        <v>0.1</v>
      </c>
      <c r="AG108" s="4">
        <v>0.1</v>
      </c>
      <c r="AH108" s="4">
        <v>0.1</v>
      </c>
      <c r="AI108" s="4">
        <v>0.1</v>
      </c>
      <c r="AJ108" s="4">
        <v>0.1</v>
      </c>
      <c r="AK108" s="4">
        <v>0.1</v>
      </c>
      <c r="AL108" s="4">
        <v>0.1</v>
      </c>
      <c r="AM108" s="4">
        <v>0.1</v>
      </c>
      <c r="AN108" s="4">
        <v>0.1</v>
      </c>
      <c r="AO108" s="4">
        <v>0.1</v>
      </c>
      <c r="AP108" s="4">
        <v>0.1</v>
      </c>
      <c r="AQ108" s="4">
        <v>0.1</v>
      </c>
      <c r="AR108" s="4">
        <v>0.1</v>
      </c>
      <c r="AS108" s="4">
        <v>0.1</v>
      </c>
      <c r="AT108" s="4">
        <v>0.1</v>
      </c>
      <c r="AU108" s="4">
        <v>0.1</v>
      </c>
      <c r="AV108" s="4">
        <v>0.1</v>
      </c>
    </row>
    <row r="109" spans="1:48">
      <c r="A109" s="4" t="s">
        <v>52</v>
      </c>
      <c r="B109" s="4" t="s">
        <v>258</v>
      </c>
      <c r="C109" s="4" t="s">
        <v>222</v>
      </c>
      <c r="D109" s="4" t="s">
        <v>54</v>
      </c>
      <c r="E109" s="4" t="s">
        <v>260</v>
      </c>
      <c r="F109" s="4" t="s">
        <v>54</v>
      </c>
      <c r="G109" s="4">
        <v>2010</v>
      </c>
      <c r="H109" s="4" t="s">
        <v>54</v>
      </c>
      <c r="I109" s="4" t="s">
        <v>54</v>
      </c>
      <c r="J109" s="4" t="s">
        <v>54</v>
      </c>
      <c r="K109" s="4" t="s">
        <v>54</v>
      </c>
      <c r="L109" s="4">
        <v>0.1</v>
      </c>
      <c r="M109" s="4">
        <v>0.1</v>
      </c>
      <c r="N109" s="4">
        <v>0.1</v>
      </c>
      <c r="O109" s="4">
        <v>0.1</v>
      </c>
      <c r="P109" s="4">
        <v>0.1</v>
      </c>
      <c r="Q109" s="4">
        <v>0.1</v>
      </c>
      <c r="R109" s="4">
        <v>0.1</v>
      </c>
      <c r="S109" s="4">
        <v>0.1</v>
      </c>
      <c r="T109" s="4">
        <v>0.1</v>
      </c>
      <c r="U109" s="4">
        <v>0.1</v>
      </c>
      <c r="V109" s="4">
        <v>0.1</v>
      </c>
      <c r="W109" s="4">
        <v>0.1</v>
      </c>
      <c r="X109" s="4">
        <v>0.1</v>
      </c>
      <c r="Y109" s="4">
        <v>0.1</v>
      </c>
      <c r="Z109" s="4">
        <v>0.1</v>
      </c>
      <c r="AA109" s="4">
        <v>0.1</v>
      </c>
      <c r="AB109" s="4">
        <v>0.1</v>
      </c>
      <c r="AC109" s="4">
        <v>0.1</v>
      </c>
      <c r="AD109" s="4">
        <v>0.1</v>
      </c>
      <c r="AE109" s="4">
        <v>0.1</v>
      </c>
      <c r="AF109" s="4">
        <v>0.1</v>
      </c>
      <c r="AG109" s="4">
        <v>0.1</v>
      </c>
      <c r="AH109" s="4">
        <v>0.1</v>
      </c>
      <c r="AI109" s="4">
        <v>0.1</v>
      </c>
      <c r="AJ109" s="4">
        <v>0.1</v>
      </c>
      <c r="AK109" s="4">
        <v>0.1</v>
      </c>
      <c r="AL109" s="4">
        <v>0.1</v>
      </c>
      <c r="AM109" s="4">
        <v>0.1</v>
      </c>
      <c r="AN109" s="4">
        <v>0.1</v>
      </c>
      <c r="AO109" s="4">
        <v>0.1</v>
      </c>
      <c r="AP109" s="4">
        <v>0.1</v>
      </c>
      <c r="AQ109" s="4">
        <v>0.1</v>
      </c>
      <c r="AR109" s="4">
        <v>0.1</v>
      </c>
      <c r="AS109" s="4">
        <v>0.1</v>
      </c>
      <c r="AT109" s="4">
        <v>0.1</v>
      </c>
      <c r="AU109" s="4">
        <v>0.1</v>
      </c>
      <c r="AV109" s="4">
        <v>0.1</v>
      </c>
    </row>
    <row r="110" spans="1:48">
      <c r="A110" s="4" t="s">
        <v>52</v>
      </c>
      <c r="B110" s="4" t="s">
        <v>258</v>
      </c>
      <c r="C110" s="4" t="s">
        <v>223</v>
      </c>
      <c r="D110" s="4" t="s">
        <v>54</v>
      </c>
      <c r="E110" s="4" t="s">
        <v>260</v>
      </c>
      <c r="F110" s="4" t="s">
        <v>54</v>
      </c>
      <c r="G110" s="4">
        <v>2010</v>
      </c>
      <c r="H110" s="4" t="s">
        <v>54</v>
      </c>
      <c r="I110" s="4" t="s">
        <v>54</v>
      </c>
      <c r="J110" s="4" t="s">
        <v>54</v>
      </c>
      <c r="K110" s="4" t="s">
        <v>54</v>
      </c>
      <c r="L110" s="4">
        <v>0.1</v>
      </c>
      <c r="M110" s="4">
        <v>0.1</v>
      </c>
      <c r="N110" s="4">
        <v>0.1</v>
      </c>
      <c r="O110" s="4">
        <v>0.1</v>
      </c>
      <c r="P110" s="4">
        <v>0.1</v>
      </c>
      <c r="Q110" s="4">
        <v>0.1</v>
      </c>
      <c r="R110" s="4">
        <v>0.1</v>
      </c>
      <c r="S110" s="4">
        <v>0.1</v>
      </c>
      <c r="T110" s="4">
        <v>0.1</v>
      </c>
      <c r="U110" s="4">
        <v>0.1</v>
      </c>
      <c r="V110" s="4">
        <v>0.1</v>
      </c>
      <c r="W110" s="4">
        <v>0.1</v>
      </c>
      <c r="X110" s="4">
        <v>0.1</v>
      </c>
      <c r="Y110" s="4">
        <v>0.1</v>
      </c>
      <c r="Z110" s="4">
        <v>0.1</v>
      </c>
      <c r="AA110" s="4">
        <v>0.1</v>
      </c>
      <c r="AB110" s="4">
        <v>0.1</v>
      </c>
      <c r="AC110" s="4">
        <v>0.1</v>
      </c>
      <c r="AD110" s="4">
        <v>0.1</v>
      </c>
      <c r="AE110" s="4">
        <v>0.1</v>
      </c>
      <c r="AF110" s="4">
        <v>0.1</v>
      </c>
      <c r="AG110" s="4">
        <v>0.1</v>
      </c>
      <c r="AH110" s="4">
        <v>0.1</v>
      </c>
      <c r="AI110" s="4">
        <v>0.1</v>
      </c>
      <c r="AJ110" s="4">
        <v>0.1</v>
      </c>
      <c r="AK110" s="4">
        <v>0.1</v>
      </c>
      <c r="AL110" s="4">
        <v>0.1</v>
      </c>
      <c r="AM110" s="4">
        <v>0.1</v>
      </c>
      <c r="AN110" s="4">
        <v>0.1</v>
      </c>
      <c r="AO110" s="4">
        <v>0.1</v>
      </c>
      <c r="AP110" s="4">
        <v>0.1</v>
      </c>
      <c r="AQ110" s="4">
        <v>0.1</v>
      </c>
      <c r="AR110" s="4">
        <v>0.1</v>
      </c>
      <c r="AS110" s="4">
        <v>0.1</v>
      </c>
      <c r="AT110" s="4">
        <v>0.1</v>
      </c>
      <c r="AU110" s="4">
        <v>0.1</v>
      </c>
      <c r="AV110" s="4">
        <v>0.1</v>
      </c>
    </row>
    <row r="111" spans="1:48">
      <c r="A111" s="4" t="s">
        <v>52</v>
      </c>
      <c r="B111" s="4" t="s">
        <v>258</v>
      </c>
      <c r="C111" s="4" t="s">
        <v>224</v>
      </c>
      <c r="D111" s="4" t="s">
        <v>54</v>
      </c>
      <c r="E111" s="4" t="s">
        <v>260</v>
      </c>
      <c r="F111" s="4" t="s">
        <v>54</v>
      </c>
      <c r="G111" s="4">
        <v>2010</v>
      </c>
      <c r="H111" s="4" t="s">
        <v>54</v>
      </c>
      <c r="I111" s="4" t="s">
        <v>54</v>
      </c>
      <c r="J111" s="4" t="s">
        <v>54</v>
      </c>
      <c r="K111" s="4" t="s">
        <v>54</v>
      </c>
      <c r="L111" s="4">
        <v>0.1</v>
      </c>
      <c r="M111" s="4">
        <v>0.1</v>
      </c>
      <c r="N111" s="4">
        <v>0.1</v>
      </c>
      <c r="O111" s="4">
        <v>0.1</v>
      </c>
      <c r="P111" s="4">
        <v>0.1</v>
      </c>
      <c r="Q111" s="4">
        <v>0.1</v>
      </c>
      <c r="R111" s="4">
        <v>0.1</v>
      </c>
      <c r="S111" s="4">
        <v>0.1</v>
      </c>
      <c r="T111" s="4">
        <v>0.1</v>
      </c>
      <c r="U111" s="4">
        <v>0.1</v>
      </c>
      <c r="V111" s="4">
        <v>0.1</v>
      </c>
      <c r="W111" s="4">
        <v>0.1</v>
      </c>
      <c r="X111" s="4">
        <v>0.1</v>
      </c>
      <c r="Y111" s="4">
        <v>0.1</v>
      </c>
      <c r="Z111" s="4">
        <v>0.1</v>
      </c>
      <c r="AA111" s="4">
        <v>0.1</v>
      </c>
      <c r="AB111" s="4">
        <v>0.1</v>
      </c>
      <c r="AC111" s="4">
        <v>0.1</v>
      </c>
      <c r="AD111" s="4">
        <v>0.1</v>
      </c>
      <c r="AE111" s="4">
        <v>0.1</v>
      </c>
      <c r="AF111" s="4">
        <v>0.1</v>
      </c>
      <c r="AG111" s="4">
        <v>0.1</v>
      </c>
      <c r="AH111" s="4">
        <v>0.1</v>
      </c>
      <c r="AI111" s="4">
        <v>0.1</v>
      </c>
      <c r="AJ111" s="4">
        <v>0.1</v>
      </c>
      <c r="AK111" s="4">
        <v>0.1</v>
      </c>
      <c r="AL111" s="4">
        <v>0.1</v>
      </c>
      <c r="AM111" s="4">
        <v>0.1</v>
      </c>
      <c r="AN111" s="4">
        <v>0.1</v>
      </c>
      <c r="AO111" s="4">
        <v>0.1</v>
      </c>
      <c r="AP111" s="4">
        <v>0.1</v>
      </c>
      <c r="AQ111" s="4">
        <v>0.1</v>
      </c>
      <c r="AR111" s="4">
        <v>0.1</v>
      </c>
      <c r="AS111" s="4">
        <v>0.1</v>
      </c>
      <c r="AT111" s="4">
        <v>0.1</v>
      </c>
      <c r="AU111" s="4">
        <v>0.1</v>
      </c>
      <c r="AV111" s="4">
        <v>0.1</v>
      </c>
    </row>
    <row r="112" spans="1:48">
      <c r="A112" s="4" t="s">
        <v>52</v>
      </c>
      <c r="B112" s="4" t="s">
        <v>258</v>
      </c>
      <c r="C112" s="4" t="s">
        <v>225</v>
      </c>
      <c r="D112" s="4" t="s">
        <v>54</v>
      </c>
      <c r="E112" s="4" t="s">
        <v>260</v>
      </c>
      <c r="F112" s="4" t="s">
        <v>54</v>
      </c>
      <c r="G112" s="4">
        <v>2010</v>
      </c>
      <c r="H112" s="4" t="s">
        <v>54</v>
      </c>
      <c r="I112" s="4" t="s">
        <v>54</v>
      </c>
      <c r="J112" s="4" t="s">
        <v>54</v>
      </c>
      <c r="K112" s="4" t="s">
        <v>54</v>
      </c>
      <c r="L112" s="4">
        <v>0.1</v>
      </c>
      <c r="M112" s="4">
        <v>0.1</v>
      </c>
      <c r="N112" s="4">
        <v>0.1</v>
      </c>
      <c r="O112" s="4">
        <v>0.1</v>
      </c>
      <c r="P112" s="4">
        <v>0.1</v>
      </c>
      <c r="Q112" s="4">
        <v>0.1</v>
      </c>
      <c r="R112" s="4">
        <v>0.1</v>
      </c>
      <c r="S112" s="4">
        <v>0.1</v>
      </c>
      <c r="T112" s="4">
        <v>0.1</v>
      </c>
      <c r="U112" s="4">
        <v>0.1</v>
      </c>
      <c r="V112" s="4">
        <v>0.1</v>
      </c>
      <c r="W112" s="4">
        <v>0.1</v>
      </c>
      <c r="X112" s="4">
        <v>0.1</v>
      </c>
      <c r="Y112" s="4">
        <v>0.1</v>
      </c>
      <c r="Z112" s="4">
        <v>0.1</v>
      </c>
      <c r="AA112" s="4">
        <v>0.1</v>
      </c>
      <c r="AB112" s="4">
        <v>0.1</v>
      </c>
      <c r="AC112" s="4">
        <v>0.1</v>
      </c>
      <c r="AD112" s="4">
        <v>0.1</v>
      </c>
      <c r="AE112" s="4">
        <v>0.1</v>
      </c>
      <c r="AF112" s="4">
        <v>0.1</v>
      </c>
      <c r="AG112" s="4">
        <v>0.1</v>
      </c>
      <c r="AH112" s="4">
        <v>0.1</v>
      </c>
      <c r="AI112" s="4">
        <v>0.1</v>
      </c>
      <c r="AJ112" s="4">
        <v>0.1</v>
      </c>
      <c r="AK112" s="4">
        <v>0.1</v>
      </c>
      <c r="AL112" s="4">
        <v>0.1</v>
      </c>
      <c r="AM112" s="4">
        <v>0.1</v>
      </c>
      <c r="AN112" s="4">
        <v>0.1</v>
      </c>
      <c r="AO112" s="4">
        <v>0.1</v>
      </c>
      <c r="AP112" s="4">
        <v>0.1</v>
      </c>
      <c r="AQ112" s="4">
        <v>0.1</v>
      </c>
      <c r="AR112" s="4">
        <v>0.1</v>
      </c>
      <c r="AS112" s="4">
        <v>0.1</v>
      </c>
      <c r="AT112" s="4">
        <v>0.1</v>
      </c>
      <c r="AU112" s="4">
        <v>0.1</v>
      </c>
      <c r="AV112" s="4">
        <v>0.1</v>
      </c>
    </row>
    <row r="113" spans="1:48">
      <c r="A113" s="4" t="s">
        <v>52</v>
      </c>
      <c r="B113" s="4" t="s">
        <v>258</v>
      </c>
      <c r="C113" s="4" t="s">
        <v>226</v>
      </c>
      <c r="D113" s="4" t="s">
        <v>54</v>
      </c>
      <c r="E113" s="4" t="s">
        <v>260</v>
      </c>
      <c r="F113" s="4" t="s">
        <v>54</v>
      </c>
      <c r="G113" s="4">
        <v>2010</v>
      </c>
      <c r="H113" s="4" t="s">
        <v>54</v>
      </c>
      <c r="I113" s="4" t="s">
        <v>54</v>
      </c>
      <c r="J113" s="4" t="s">
        <v>54</v>
      </c>
      <c r="K113" s="4" t="s">
        <v>54</v>
      </c>
      <c r="L113" s="4">
        <v>0.1</v>
      </c>
      <c r="M113" s="4">
        <v>0.1</v>
      </c>
      <c r="N113" s="4">
        <v>0.1</v>
      </c>
      <c r="O113" s="4">
        <v>0.1</v>
      </c>
      <c r="P113" s="4">
        <v>0.1</v>
      </c>
      <c r="Q113" s="4">
        <v>0.1</v>
      </c>
      <c r="R113" s="4">
        <v>0.1</v>
      </c>
      <c r="S113" s="4">
        <v>0.1</v>
      </c>
      <c r="T113" s="4">
        <v>0.1</v>
      </c>
      <c r="U113" s="4">
        <v>0.1</v>
      </c>
      <c r="V113" s="4">
        <v>0.1</v>
      </c>
      <c r="W113" s="4">
        <v>0.1</v>
      </c>
      <c r="X113" s="4">
        <v>0.1</v>
      </c>
      <c r="Y113" s="4">
        <v>0.1</v>
      </c>
      <c r="Z113" s="4">
        <v>0.1</v>
      </c>
      <c r="AA113" s="4">
        <v>0.1</v>
      </c>
      <c r="AB113" s="4">
        <v>0.1</v>
      </c>
      <c r="AC113" s="4">
        <v>0.1</v>
      </c>
      <c r="AD113" s="4">
        <v>0.1</v>
      </c>
      <c r="AE113" s="4">
        <v>0.1</v>
      </c>
      <c r="AF113" s="4">
        <v>0.1</v>
      </c>
      <c r="AG113" s="4">
        <v>0.1</v>
      </c>
      <c r="AH113" s="4">
        <v>0.1</v>
      </c>
      <c r="AI113" s="4">
        <v>0.1</v>
      </c>
      <c r="AJ113" s="4">
        <v>0.1</v>
      </c>
      <c r="AK113" s="4">
        <v>0.1</v>
      </c>
      <c r="AL113" s="4">
        <v>0.1</v>
      </c>
      <c r="AM113" s="4">
        <v>0.1</v>
      </c>
      <c r="AN113" s="4">
        <v>0.1</v>
      </c>
      <c r="AO113" s="4">
        <v>0.1</v>
      </c>
      <c r="AP113" s="4">
        <v>0.1</v>
      </c>
      <c r="AQ113" s="4">
        <v>0.1</v>
      </c>
      <c r="AR113" s="4">
        <v>0.1</v>
      </c>
      <c r="AS113" s="4">
        <v>0.1</v>
      </c>
      <c r="AT113" s="4">
        <v>0.1</v>
      </c>
      <c r="AU113" s="4">
        <v>0.1</v>
      </c>
      <c r="AV113" s="4">
        <v>0.1</v>
      </c>
    </row>
    <row r="114" spans="1:48">
      <c r="A114" s="4" t="s">
        <v>52</v>
      </c>
      <c r="B114" s="4" t="s">
        <v>258</v>
      </c>
      <c r="C114" s="4" t="s">
        <v>227</v>
      </c>
      <c r="D114" s="4" t="s">
        <v>54</v>
      </c>
      <c r="E114" s="4" t="s">
        <v>260</v>
      </c>
      <c r="F114" s="4" t="s">
        <v>54</v>
      </c>
      <c r="G114" s="4">
        <v>2010</v>
      </c>
      <c r="H114" s="4" t="s">
        <v>54</v>
      </c>
      <c r="I114" s="4" t="s">
        <v>54</v>
      </c>
      <c r="J114" s="4" t="s">
        <v>54</v>
      </c>
      <c r="K114" s="4" t="s">
        <v>54</v>
      </c>
      <c r="L114" s="4">
        <v>0.1</v>
      </c>
      <c r="M114" s="4">
        <v>0.1</v>
      </c>
      <c r="N114" s="4">
        <v>0.1</v>
      </c>
      <c r="O114" s="4">
        <v>0.1</v>
      </c>
      <c r="P114" s="4">
        <v>0.1</v>
      </c>
      <c r="Q114" s="4">
        <v>0.1</v>
      </c>
      <c r="R114" s="4">
        <v>0.1</v>
      </c>
      <c r="S114" s="4">
        <v>0.1</v>
      </c>
      <c r="T114" s="4">
        <v>0.1</v>
      </c>
      <c r="U114" s="4">
        <v>0.1</v>
      </c>
      <c r="V114" s="4">
        <v>0.1</v>
      </c>
      <c r="W114" s="4">
        <v>0.1</v>
      </c>
      <c r="X114" s="4">
        <v>0.1</v>
      </c>
      <c r="Y114" s="4">
        <v>0.1</v>
      </c>
      <c r="Z114" s="4">
        <v>0.1</v>
      </c>
      <c r="AA114" s="4">
        <v>0.1</v>
      </c>
      <c r="AB114" s="4">
        <v>0.1</v>
      </c>
      <c r="AC114" s="4">
        <v>0.1</v>
      </c>
      <c r="AD114" s="4">
        <v>0.1</v>
      </c>
      <c r="AE114" s="4">
        <v>0.1</v>
      </c>
      <c r="AF114" s="4">
        <v>0.1</v>
      </c>
      <c r="AG114" s="4">
        <v>0.1</v>
      </c>
      <c r="AH114" s="4">
        <v>0.1</v>
      </c>
      <c r="AI114" s="4">
        <v>0.1</v>
      </c>
      <c r="AJ114" s="4">
        <v>0.1</v>
      </c>
      <c r="AK114" s="4">
        <v>0.1</v>
      </c>
      <c r="AL114" s="4">
        <v>0.1</v>
      </c>
      <c r="AM114" s="4">
        <v>0.1</v>
      </c>
      <c r="AN114" s="4">
        <v>0.1</v>
      </c>
      <c r="AO114" s="4">
        <v>0.1</v>
      </c>
      <c r="AP114" s="4">
        <v>0.1</v>
      </c>
      <c r="AQ114" s="4">
        <v>0.1</v>
      </c>
      <c r="AR114" s="4">
        <v>0.1</v>
      </c>
      <c r="AS114" s="4">
        <v>0.1</v>
      </c>
      <c r="AT114" s="4">
        <v>0.1</v>
      </c>
      <c r="AU114" s="4">
        <v>0.1</v>
      </c>
      <c r="AV114" s="4">
        <v>0.1</v>
      </c>
    </row>
    <row r="115" spans="1:48">
      <c r="A115" s="4" t="s">
        <v>52</v>
      </c>
      <c r="B115" s="4" t="s">
        <v>258</v>
      </c>
      <c r="C115" s="4" t="s">
        <v>228</v>
      </c>
      <c r="D115" s="4" t="s">
        <v>54</v>
      </c>
      <c r="E115" s="4" t="s">
        <v>260</v>
      </c>
      <c r="F115" s="4" t="s">
        <v>54</v>
      </c>
      <c r="G115" s="4">
        <v>2010</v>
      </c>
      <c r="H115" s="4" t="s">
        <v>54</v>
      </c>
      <c r="I115" s="4" t="s">
        <v>54</v>
      </c>
      <c r="J115" s="4" t="s">
        <v>54</v>
      </c>
      <c r="K115" s="4" t="s">
        <v>54</v>
      </c>
      <c r="L115" s="4">
        <v>0.1</v>
      </c>
      <c r="M115" s="4">
        <v>0.1</v>
      </c>
      <c r="N115" s="4">
        <v>0.1</v>
      </c>
      <c r="O115" s="4">
        <v>0.1</v>
      </c>
      <c r="P115" s="4">
        <v>0.1</v>
      </c>
      <c r="Q115" s="4">
        <v>0.1</v>
      </c>
      <c r="R115" s="4">
        <v>0.1</v>
      </c>
      <c r="S115" s="4">
        <v>0.1</v>
      </c>
      <c r="T115" s="4">
        <v>0.1</v>
      </c>
      <c r="U115" s="4">
        <v>0.1</v>
      </c>
      <c r="V115" s="4">
        <v>0.1</v>
      </c>
      <c r="W115" s="4">
        <v>0.1</v>
      </c>
      <c r="X115" s="4">
        <v>0.1</v>
      </c>
      <c r="Y115" s="4">
        <v>0.1</v>
      </c>
      <c r="Z115" s="4">
        <v>0.1</v>
      </c>
      <c r="AA115" s="4">
        <v>0.1</v>
      </c>
      <c r="AB115" s="4">
        <v>0.1</v>
      </c>
      <c r="AC115" s="4">
        <v>0.1</v>
      </c>
      <c r="AD115" s="4">
        <v>0.1</v>
      </c>
      <c r="AE115" s="4">
        <v>0.1</v>
      </c>
      <c r="AF115" s="4">
        <v>0.1</v>
      </c>
      <c r="AG115" s="4">
        <v>0.1</v>
      </c>
      <c r="AH115" s="4">
        <v>0.1</v>
      </c>
      <c r="AI115" s="4">
        <v>0.1</v>
      </c>
      <c r="AJ115" s="4">
        <v>0.1</v>
      </c>
      <c r="AK115" s="4">
        <v>0.1</v>
      </c>
      <c r="AL115" s="4">
        <v>0.1</v>
      </c>
      <c r="AM115" s="4">
        <v>0.1</v>
      </c>
      <c r="AN115" s="4">
        <v>0.1</v>
      </c>
      <c r="AO115" s="4">
        <v>0.1</v>
      </c>
      <c r="AP115" s="4">
        <v>0.1</v>
      </c>
      <c r="AQ115" s="4">
        <v>0.1</v>
      </c>
      <c r="AR115" s="4">
        <v>0.1</v>
      </c>
      <c r="AS115" s="4">
        <v>0.1</v>
      </c>
      <c r="AT115" s="4">
        <v>0.1</v>
      </c>
      <c r="AU115" s="4">
        <v>0.1</v>
      </c>
      <c r="AV115" s="4">
        <v>0.1</v>
      </c>
    </row>
    <row r="116" spans="1:48">
      <c r="A116" s="4" t="s">
        <v>52</v>
      </c>
      <c r="B116" s="4" t="s">
        <v>258</v>
      </c>
      <c r="C116" s="4" t="s">
        <v>229</v>
      </c>
      <c r="D116" s="4" t="s">
        <v>54</v>
      </c>
      <c r="E116" s="4" t="s">
        <v>260</v>
      </c>
      <c r="F116" s="4" t="s">
        <v>54</v>
      </c>
      <c r="G116" s="4">
        <v>2010</v>
      </c>
      <c r="H116" s="4" t="s">
        <v>54</v>
      </c>
      <c r="I116" s="4" t="s">
        <v>54</v>
      </c>
      <c r="J116" s="4" t="s">
        <v>54</v>
      </c>
      <c r="K116" s="4" t="s">
        <v>54</v>
      </c>
      <c r="L116" s="4">
        <v>0.1</v>
      </c>
      <c r="M116" s="4">
        <v>0.1</v>
      </c>
      <c r="N116" s="4">
        <v>0.1</v>
      </c>
      <c r="O116" s="4">
        <v>0.1</v>
      </c>
      <c r="P116" s="4">
        <v>0.1</v>
      </c>
      <c r="Q116" s="4">
        <v>0.1</v>
      </c>
      <c r="R116" s="4">
        <v>0.1</v>
      </c>
      <c r="S116" s="4">
        <v>0.1</v>
      </c>
      <c r="T116" s="4">
        <v>0.1</v>
      </c>
      <c r="U116" s="4">
        <v>0.1</v>
      </c>
      <c r="V116" s="4">
        <v>0.1</v>
      </c>
      <c r="W116" s="4">
        <v>0.1</v>
      </c>
      <c r="X116" s="4">
        <v>0.1</v>
      </c>
      <c r="Y116" s="4">
        <v>0.1</v>
      </c>
      <c r="Z116" s="4">
        <v>0.1</v>
      </c>
      <c r="AA116" s="4">
        <v>0.1</v>
      </c>
      <c r="AB116" s="4">
        <v>0.1</v>
      </c>
      <c r="AC116" s="4">
        <v>0.1</v>
      </c>
      <c r="AD116" s="4">
        <v>0.1</v>
      </c>
      <c r="AE116" s="4">
        <v>0.1</v>
      </c>
      <c r="AF116" s="4">
        <v>0.1</v>
      </c>
      <c r="AG116" s="4">
        <v>0.1</v>
      </c>
      <c r="AH116" s="4">
        <v>0.1</v>
      </c>
      <c r="AI116" s="4">
        <v>0.1</v>
      </c>
      <c r="AJ116" s="4">
        <v>0.1</v>
      </c>
      <c r="AK116" s="4">
        <v>0.1</v>
      </c>
      <c r="AL116" s="4">
        <v>0.1</v>
      </c>
      <c r="AM116" s="4">
        <v>0.1</v>
      </c>
      <c r="AN116" s="4">
        <v>0.1</v>
      </c>
      <c r="AO116" s="4">
        <v>0.1</v>
      </c>
      <c r="AP116" s="4">
        <v>0.1</v>
      </c>
      <c r="AQ116" s="4">
        <v>0.1</v>
      </c>
      <c r="AR116" s="4">
        <v>0.1</v>
      </c>
      <c r="AS116" s="4">
        <v>0.1</v>
      </c>
      <c r="AT116" s="4">
        <v>0.1</v>
      </c>
      <c r="AU116" s="4">
        <v>0.1</v>
      </c>
      <c r="AV116" s="4">
        <v>0.1</v>
      </c>
    </row>
    <row r="117" spans="1:48">
      <c r="A117" s="4" t="s">
        <v>52</v>
      </c>
      <c r="B117" s="4" t="s">
        <v>258</v>
      </c>
      <c r="C117" s="4" t="s">
        <v>230</v>
      </c>
      <c r="D117" s="4" t="s">
        <v>54</v>
      </c>
      <c r="E117" s="4" t="s">
        <v>260</v>
      </c>
      <c r="F117" s="4" t="s">
        <v>54</v>
      </c>
      <c r="G117" s="4">
        <v>2010</v>
      </c>
      <c r="H117" s="4" t="s">
        <v>54</v>
      </c>
      <c r="I117" s="4" t="s">
        <v>54</v>
      </c>
      <c r="J117" s="4" t="s">
        <v>54</v>
      </c>
      <c r="K117" s="4" t="s">
        <v>54</v>
      </c>
      <c r="L117" s="4">
        <v>0.1</v>
      </c>
      <c r="M117" s="4">
        <v>0.1</v>
      </c>
      <c r="N117" s="4">
        <v>0.1</v>
      </c>
      <c r="O117" s="4">
        <v>0.1</v>
      </c>
      <c r="P117" s="4">
        <v>0.1</v>
      </c>
      <c r="Q117" s="4">
        <v>0.1</v>
      </c>
      <c r="R117" s="4">
        <v>0.1</v>
      </c>
      <c r="S117" s="4">
        <v>0.1</v>
      </c>
      <c r="T117" s="4">
        <v>0.1</v>
      </c>
      <c r="U117" s="4">
        <v>0.1</v>
      </c>
      <c r="V117" s="4">
        <v>0.1</v>
      </c>
      <c r="W117" s="4">
        <v>0.1</v>
      </c>
      <c r="X117" s="4">
        <v>0.1</v>
      </c>
      <c r="Y117" s="4">
        <v>0.1</v>
      </c>
      <c r="Z117" s="4">
        <v>0.1</v>
      </c>
      <c r="AA117" s="4">
        <v>0.1</v>
      </c>
      <c r="AB117" s="4">
        <v>0.1</v>
      </c>
      <c r="AC117" s="4">
        <v>0.1</v>
      </c>
      <c r="AD117" s="4">
        <v>0.1</v>
      </c>
      <c r="AE117" s="4">
        <v>0.1</v>
      </c>
      <c r="AF117" s="4">
        <v>0.1</v>
      </c>
      <c r="AG117" s="4">
        <v>0.1</v>
      </c>
      <c r="AH117" s="4">
        <v>0.1</v>
      </c>
      <c r="AI117" s="4">
        <v>0.1</v>
      </c>
      <c r="AJ117" s="4">
        <v>0.1</v>
      </c>
      <c r="AK117" s="4">
        <v>0.1</v>
      </c>
      <c r="AL117" s="4">
        <v>0.1</v>
      </c>
      <c r="AM117" s="4">
        <v>0.1</v>
      </c>
      <c r="AN117" s="4">
        <v>0.1</v>
      </c>
      <c r="AO117" s="4">
        <v>0.1</v>
      </c>
      <c r="AP117" s="4">
        <v>0.1</v>
      </c>
      <c r="AQ117" s="4">
        <v>0.1</v>
      </c>
      <c r="AR117" s="4">
        <v>0.1</v>
      </c>
      <c r="AS117" s="4">
        <v>0.1</v>
      </c>
      <c r="AT117" s="4">
        <v>0.1</v>
      </c>
      <c r="AU117" s="4">
        <v>0.1</v>
      </c>
      <c r="AV117" s="4">
        <v>0.1</v>
      </c>
    </row>
    <row r="118" spans="1:48">
      <c r="A118" s="4" t="s">
        <v>52</v>
      </c>
      <c r="B118" s="4" t="s">
        <v>258</v>
      </c>
      <c r="C118" s="4" t="s">
        <v>231</v>
      </c>
      <c r="D118" s="4" t="s">
        <v>54</v>
      </c>
      <c r="E118" s="4" t="s">
        <v>260</v>
      </c>
      <c r="F118" s="4" t="s">
        <v>54</v>
      </c>
      <c r="G118" s="4">
        <v>2010</v>
      </c>
      <c r="H118" s="4" t="s">
        <v>54</v>
      </c>
      <c r="I118" s="4" t="s">
        <v>54</v>
      </c>
      <c r="J118" s="4" t="s">
        <v>54</v>
      </c>
      <c r="K118" s="4" t="s">
        <v>54</v>
      </c>
      <c r="L118" s="4">
        <v>0.1</v>
      </c>
      <c r="M118" s="4">
        <v>0.1</v>
      </c>
      <c r="N118" s="4">
        <v>0.1</v>
      </c>
      <c r="O118" s="4">
        <v>0.1</v>
      </c>
      <c r="P118" s="4">
        <v>0.1</v>
      </c>
      <c r="Q118" s="4">
        <v>0.1</v>
      </c>
      <c r="R118" s="4">
        <v>0.1</v>
      </c>
      <c r="S118" s="4">
        <v>0.1</v>
      </c>
      <c r="T118" s="4">
        <v>0.1</v>
      </c>
      <c r="U118" s="4">
        <v>0.1</v>
      </c>
      <c r="V118" s="4">
        <v>0.1</v>
      </c>
      <c r="W118" s="4">
        <v>0.1</v>
      </c>
      <c r="X118" s="4">
        <v>0.1</v>
      </c>
      <c r="Y118" s="4">
        <v>0.1</v>
      </c>
      <c r="Z118" s="4">
        <v>0.1</v>
      </c>
      <c r="AA118" s="4">
        <v>0.1</v>
      </c>
      <c r="AB118" s="4">
        <v>0.1</v>
      </c>
      <c r="AC118" s="4">
        <v>0.1</v>
      </c>
      <c r="AD118" s="4">
        <v>0.1</v>
      </c>
      <c r="AE118" s="4">
        <v>0.1</v>
      </c>
      <c r="AF118" s="4">
        <v>0.1</v>
      </c>
      <c r="AG118" s="4">
        <v>0.1</v>
      </c>
      <c r="AH118" s="4">
        <v>0.1</v>
      </c>
      <c r="AI118" s="4">
        <v>0.1</v>
      </c>
      <c r="AJ118" s="4">
        <v>0.1</v>
      </c>
      <c r="AK118" s="4">
        <v>0.1</v>
      </c>
      <c r="AL118" s="4">
        <v>0.1</v>
      </c>
      <c r="AM118" s="4">
        <v>0.1</v>
      </c>
      <c r="AN118" s="4">
        <v>0.1</v>
      </c>
      <c r="AO118" s="4">
        <v>0.1</v>
      </c>
      <c r="AP118" s="4">
        <v>0.1</v>
      </c>
      <c r="AQ118" s="4">
        <v>0.1</v>
      </c>
      <c r="AR118" s="4">
        <v>0.1</v>
      </c>
      <c r="AS118" s="4">
        <v>0.1</v>
      </c>
      <c r="AT118" s="4">
        <v>0.1</v>
      </c>
      <c r="AU118" s="4">
        <v>0.1</v>
      </c>
      <c r="AV118" s="4">
        <v>0.1</v>
      </c>
    </row>
    <row r="119" spans="1:48">
      <c r="A119" s="4" t="s">
        <v>52</v>
      </c>
      <c r="B119" s="4" t="s">
        <v>258</v>
      </c>
      <c r="C119" s="4" t="s">
        <v>232</v>
      </c>
      <c r="D119" s="4" t="s">
        <v>54</v>
      </c>
      <c r="E119" s="4" t="s">
        <v>260</v>
      </c>
      <c r="F119" s="4" t="s">
        <v>54</v>
      </c>
      <c r="G119" s="4">
        <v>2010</v>
      </c>
      <c r="H119" s="4" t="s">
        <v>54</v>
      </c>
      <c r="I119" s="4" t="s">
        <v>54</v>
      </c>
      <c r="J119" s="4" t="s">
        <v>54</v>
      </c>
      <c r="K119" s="4" t="s">
        <v>54</v>
      </c>
      <c r="L119" s="4">
        <v>0.1</v>
      </c>
      <c r="M119" s="4">
        <v>0.1</v>
      </c>
      <c r="N119" s="4">
        <v>0.1</v>
      </c>
      <c r="O119" s="4">
        <v>0.1</v>
      </c>
      <c r="P119" s="4">
        <v>0.1</v>
      </c>
      <c r="Q119" s="4">
        <v>0.1</v>
      </c>
      <c r="R119" s="4">
        <v>0.1</v>
      </c>
      <c r="S119" s="4">
        <v>0.1</v>
      </c>
      <c r="T119" s="4">
        <v>0.1</v>
      </c>
      <c r="U119" s="4">
        <v>0.1</v>
      </c>
      <c r="V119" s="4">
        <v>0.1</v>
      </c>
      <c r="W119" s="4">
        <v>0.1</v>
      </c>
      <c r="X119" s="4">
        <v>0.1</v>
      </c>
      <c r="Y119" s="4">
        <v>0.1</v>
      </c>
      <c r="Z119" s="4">
        <v>0.1</v>
      </c>
      <c r="AA119" s="4">
        <v>0.1</v>
      </c>
      <c r="AB119" s="4">
        <v>0.1</v>
      </c>
      <c r="AC119" s="4">
        <v>0.1</v>
      </c>
      <c r="AD119" s="4">
        <v>0.1</v>
      </c>
      <c r="AE119" s="4">
        <v>0.1</v>
      </c>
      <c r="AF119" s="4">
        <v>0.1</v>
      </c>
      <c r="AG119" s="4">
        <v>0.1</v>
      </c>
      <c r="AH119" s="4">
        <v>0.1</v>
      </c>
      <c r="AI119" s="4">
        <v>0.1</v>
      </c>
      <c r="AJ119" s="4">
        <v>0.1</v>
      </c>
      <c r="AK119" s="4">
        <v>0.1</v>
      </c>
      <c r="AL119" s="4">
        <v>0.1</v>
      </c>
      <c r="AM119" s="4">
        <v>0.1</v>
      </c>
      <c r="AN119" s="4">
        <v>0.1</v>
      </c>
      <c r="AO119" s="4">
        <v>0.1</v>
      </c>
      <c r="AP119" s="4">
        <v>0.1</v>
      </c>
      <c r="AQ119" s="4">
        <v>0.1</v>
      </c>
      <c r="AR119" s="4">
        <v>0.1</v>
      </c>
      <c r="AS119" s="4">
        <v>0.1</v>
      </c>
      <c r="AT119" s="4">
        <v>0.1</v>
      </c>
      <c r="AU119" s="4">
        <v>0.1</v>
      </c>
      <c r="AV119" s="4">
        <v>0.1</v>
      </c>
    </row>
    <row r="120" spans="1:48">
      <c r="A120" s="4" t="s">
        <v>52</v>
      </c>
      <c r="B120" s="4" t="s">
        <v>258</v>
      </c>
      <c r="C120" s="4" t="s">
        <v>233</v>
      </c>
      <c r="D120" s="4" t="s">
        <v>54</v>
      </c>
      <c r="E120" s="4" t="s">
        <v>260</v>
      </c>
      <c r="F120" s="4" t="s">
        <v>54</v>
      </c>
      <c r="G120" s="4">
        <v>2010</v>
      </c>
      <c r="H120" s="4" t="s">
        <v>54</v>
      </c>
      <c r="I120" s="4" t="s">
        <v>54</v>
      </c>
      <c r="J120" s="4" t="s">
        <v>54</v>
      </c>
      <c r="K120" s="4" t="s">
        <v>54</v>
      </c>
      <c r="L120" s="4">
        <v>0.1</v>
      </c>
      <c r="M120" s="4">
        <v>0.1</v>
      </c>
      <c r="N120" s="4">
        <v>0.1</v>
      </c>
      <c r="O120" s="4">
        <v>0.1</v>
      </c>
      <c r="P120" s="4">
        <v>0.1</v>
      </c>
      <c r="Q120" s="4">
        <v>0.1</v>
      </c>
      <c r="R120" s="4">
        <v>0.1</v>
      </c>
      <c r="S120" s="4">
        <v>0.1</v>
      </c>
      <c r="T120" s="4">
        <v>0.1</v>
      </c>
      <c r="U120" s="4">
        <v>0.1</v>
      </c>
      <c r="V120" s="4">
        <v>0.1</v>
      </c>
      <c r="W120" s="4">
        <v>0.1</v>
      </c>
      <c r="X120" s="4">
        <v>0.1</v>
      </c>
      <c r="Y120" s="4">
        <v>0.1</v>
      </c>
      <c r="Z120" s="4">
        <v>0.1</v>
      </c>
      <c r="AA120" s="4">
        <v>0.1</v>
      </c>
      <c r="AB120" s="4">
        <v>0.1</v>
      </c>
      <c r="AC120" s="4">
        <v>0.1</v>
      </c>
      <c r="AD120" s="4">
        <v>0.1</v>
      </c>
      <c r="AE120" s="4">
        <v>0.1</v>
      </c>
      <c r="AF120" s="4">
        <v>0.1</v>
      </c>
      <c r="AG120" s="4">
        <v>0.1</v>
      </c>
      <c r="AH120" s="4">
        <v>0.1</v>
      </c>
      <c r="AI120" s="4">
        <v>0.1</v>
      </c>
      <c r="AJ120" s="4">
        <v>0.1</v>
      </c>
      <c r="AK120" s="4">
        <v>0.1</v>
      </c>
      <c r="AL120" s="4">
        <v>0.1</v>
      </c>
      <c r="AM120" s="4">
        <v>0.1</v>
      </c>
      <c r="AN120" s="4">
        <v>0.1</v>
      </c>
      <c r="AO120" s="4">
        <v>0.1</v>
      </c>
      <c r="AP120" s="4">
        <v>0.1</v>
      </c>
      <c r="AQ120" s="4">
        <v>0.1</v>
      </c>
      <c r="AR120" s="4">
        <v>0.1</v>
      </c>
      <c r="AS120" s="4">
        <v>0.1</v>
      </c>
      <c r="AT120" s="4">
        <v>0.1</v>
      </c>
      <c r="AU120" s="4">
        <v>0.1</v>
      </c>
      <c r="AV120" s="4">
        <v>0.1</v>
      </c>
    </row>
    <row r="121" spans="1:48">
      <c r="A121" s="4" t="s">
        <v>52</v>
      </c>
      <c r="B121" s="4" t="s">
        <v>258</v>
      </c>
      <c r="C121" s="4" t="s">
        <v>234</v>
      </c>
      <c r="D121" s="4" t="s">
        <v>54</v>
      </c>
      <c r="E121" s="4" t="s">
        <v>260</v>
      </c>
      <c r="F121" s="4" t="s">
        <v>54</v>
      </c>
      <c r="G121" s="4">
        <v>2010</v>
      </c>
      <c r="H121" s="4" t="s">
        <v>54</v>
      </c>
      <c r="I121" s="4" t="s">
        <v>54</v>
      </c>
      <c r="J121" s="4" t="s">
        <v>54</v>
      </c>
      <c r="K121" s="4" t="s">
        <v>54</v>
      </c>
      <c r="L121" s="4">
        <v>0.1</v>
      </c>
      <c r="M121" s="4">
        <v>0.1</v>
      </c>
      <c r="N121" s="4">
        <v>0.1</v>
      </c>
      <c r="O121" s="4">
        <v>0.1</v>
      </c>
      <c r="P121" s="4">
        <v>0.1</v>
      </c>
      <c r="Q121" s="4">
        <v>0.1</v>
      </c>
      <c r="R121" s="4">
        <v>0.1</v>
      </c>
      <c r="S121" s="4">
        <v>0.1</v>
      </c>
      <c r="T121" s="4">
        <v>0.1</v>
      </c>
      <c r="U121" s="4">
        <v>0.1</v>
      </c>
      <c r="V121" s="4">
        <v>0.1</v>
      </c>
      <c r="W121" s="4">
        <v>0.1</v>
      </c>
      <c r="X121" s="4">
        <v>0.1</v>
      </c>
      <c r="Y121" s="4">
        <v>0.1</v>
      </c>
      <c r="Z121" s="4">
        <v>0.1</v>
      </c>
      <c r="AA121" s="4">
        <v>0.1</v>
      </c>
      <c r="AB121" s="4">
        <v>0.1</v>
      </c>
      <c r="AC121" s="4">
        <v>0.1</v>
      </c>
      <c r="AD121" s="4">
        <v>0.1</v>
      </c>
      <c r="AE121" s="4">
        <v>0.1</v>
      </c>
      <c r="AF121" s="4">
        <v>0.1</v>
      </c>
      <c r="AG121" s="4">
        <v>0.1</v>
      </c>
      <c r="AH121" s="4">
        <v>0.1</v>
      </c>
      <c r="AI121" s="4">
        <v>0.1</v>
      </c>
      <c r="AJ121" s="4">
        <v>0.1</v>
      </c>
      <c r="AK121" s="4">
        <v>0.1</v>
      </c>
      <c r="AL121" s="4">
        <v>0.1</v>
      </c>
      <c r="AM121" s="4">
        <v>0.1</v>
      </c>
      <c r="AN121" s="4">
        <v>0.1</v>
      </c>
      <c r="AO121" s="4">
        <v>0.1</v>
      </c>
      <c r="AP121" s="4">
        <v>0.1</v>
      </c>
      <c r="AQ121" s="4">
        <v>0.1</v>
      </c>
      <c r="AR121" s="4">
        <v>0.1</v>
      </c>
      <c r="AS121" s="4">
        <v>0.1</v>
      </c>
      <c r="AT121" s="4">
        <v>0.1</v>
      </c>
      <c r="AU121" s="4">
        <v>0.1</v>
      </c>
      <c r="AV121" s="4">
        <v>0.1</v>
      </c>
    </row>
    <row r="122" spans="1:48">
      <c r="A122" s="4" t="s">
        <v>52</v>
      </c>
      <c r="B122" s="4" t="s">
        <v>258</v>
      </c>
      <c r="C122" s="4" t="s">
        <v>235</v>
      </c>
      <c r="D122" s="4" t="s">
        <v>54</v>
      </c>
      <c r="E122" s="4" t="s">
        <v>260</v>
      </c>
      <c r="F122" s="4" t="s">
        <v>54</v>
      </c>
      <c r="G122" s="4">
        <v>2010</v>
      </c>
      <c r="H122" s="4" t="s">
        <v>54</v>
      </c>
      <c r="I122" s="4" t="s">
        <v>54</v>
      </c>
      <c r="J122" s="4" t="s">
        <v>54</v>
      </c>
      <c r="K122" s="4" t="s">
        <v>54</v>
      </c>
      <c r="L122" s="4">
        <v>0.1</v>
      </c>
      <c r="M122" s="4">
        <v>0.1</v>
      </c>
      <c r="N122" s="4">
        <v>0.1</v>
      </c>
      <c r="O122" s="4">
        <v>0.1</v>
      </c>
      <c r="P122" s="4">
        <v>0.1</v>
      </c>
      <c r="Q122" s="4">
        <v>0.1</v>
      </c>
      <c r="R122" s="4">
        <v>0.1</v>
      </c>
      <c r="S122" s="4">
        <v>0.1</v>
      </c>
      <c r="T122" s="4">
        <v>0.1</v>
      </c>
      <c r="U122" s="4">
        <v>0.1</v>
      </c>
      <c r="V122" s="4">
        <v>0.1</v>
      </c>
      <c r="W122" s="4">
        <v>0.1</v>
      </c>
      <c r="X122" s="4">
        <v>0.1</v>
      </c>
      <c r="Y122" s="4">
        <v>0.1</v>
      </c>
      <c r="Z122" s="4">
        <v>0.1</v>
      </c>
      <c r="AA122" s="4">
        <v>0.1</v>
      </c>
      <c r="AB122" s="4">
        <v>0.1</v>
      </c>
      <c r="AC122" s="4">
        <v>0.1</v>
      </c>
      <c r="AD122" s="4">
        <v>0.1</v>
      </c>
      <c r="AE122" s="4">
        <v>0.1</v>
      </c>
      <c r="AF122" s="4">
        <v>0.1</v>
      </c>
      <c r="AG122" s="4">
        <v>0.1</v>
      </c>
      <c r="AH122" s="4">
        <v>0.1</v>
      </c>
      <c r="AI122" s="4">
        <v>0.1</v>
      </c>
      <c r="AJ122" s="4">
        <v>0.1</v>
      </c>
      <c r="AK122" s="4">
        <v>0.1</v>
      </c>
      <c r="AL122" s="4">
        <v>0.1</v>
      </c>
      <c r="AM122" s="4">
        <v>0.1</v>
      </c>
      <c r="AN122" s="4">
        <v>0.1</v>
      </c>
      <c r="AO122" s="4">
        <v>0.1</v>
      </c>
      <c r="AP122" s="4">
        <v>0.1</v>
      </c>
      <c r="AQ122" s="4">
        <v>0.1</v>
      </c>
      <c r="AR122" s="4">
        <v>0.1</v>
      </c>
      <c r="AS122" s="4">
        <v>0.1</v>
      </c>
      <c r="AT122" s="4">
        <v>0.1</v>
      </c>
      <c r="AU122" s="4">
        <v>0.1</v>
      </c>
      <c r="AV122" s="4">
        <v>0.1</v>
      </c>
    </row>
    <row r="123" spans="1:48">
      <c r="A123" s="4" t="s">
        <v>52</v>
      </c>
      <c r="B123" s="4" t="s">
        <v>258</v>
      </c>
      <c r="C123" s="4" t="s">
        <v>236</v>
      </c>
      <c r="D123" s="4" t="s">
        <v>54</v>
      </c>
      <c r="E123" s="4" t="s">
        <v>260</v>
      </c>
      <c r="F123" s="4" t="s">
        <v>54</v>
      </c>
      <c r="G123" s="4">
        <v>2010</v>
      </c>
      <c r="H123" s="4" t="s">
        <v>54</v>
      </c>
      <c r="I123" s="4" t="s">
        <v>54</v>
      </c>
      <c r="J123" s="4" t="s">
        <v>54</v>
      </c>
      <c r="K123" s="4" t="s">
        <v>54</v>
      </c>
      <c r="L123" s="4">
        <v>0.1</v>
      </c>
      <c r="M123" s="4">
        <v>0.1</v>
      </c>
      <c r="N123" s="4">
        <v>0.1</v>
      </c>
      <c r="O123" s="4">
        <v>0.1</v>
      </c>
      <c r="P123" s="4">
        <v>0.1</v>
      </c>
      <c r="Q123" s="4">
        <v>0.1</v>
      </c>
      <c r="R123" s="4">
        <v>0.1</v>
      </c>
      <c r="S123" s="4">
        <v>0.1</v>
      </c>
      <c r="T123" s="4">
        <v>0.1</v>
      </c>
      <c r="U123" s="4">
        <v>0.1</v>
      </c>
      <c r="V123" s="4">
        <v>0.1</v>
      </c>
      <c r="W123" s="4">
        <v>0.1</v>
      </c>
      <c r="X123" s="4">
        <v>0.1</v>
      </c>
      <c r="Y123" s="4">
        <v>0.1</v>
      </c>
      <c r="Z123" s="4">
        <v>0.1</v>
      </c>
      <c r="AA123" s="4">
        <v>0.1</v>
      </c>
      <c r="AB123" s="4">
        <v>0.1</v>
      </c>
      <c r="AC123" s="4">
        <v>0.1</v>
      </c>
      <c r="AD123" s="4">
        <v>0.1</v>
      </c>
      <c r="AE123" s="4">
        <v>0.1</v>
      </c>
      <c r="AF123" s="4">
        <v>0.1</v>
      </c>
      <c r="AG123" s="4">
        <v>0.1</v>
      </c>
      <c r="AH123" s="4">
        <v>0.1</v>
      </c>
      <c r="AI123" s="4">
        <v>0.1</v>
      </c>
      <c r="AJ123" s="4">
        <v>0.1</v>
      </c>
      <c r="AK123" s="4">
        <v>0.1</v>
      </c>
      <c r="AL123" s="4">
        <v>0.1</v>
      </c>
      <c r="AM123" s="4">
        <v>0.1</v>
      </c>
      <c r="AN123" s="4">
        <v>0.1</v>
      </c>
      <c r="AO123" s="4">
        <v>0.1</v>
      </c>
      <c r="AP123" s="4">
        <v>0.1</v>
      </c>
      <c r="AQ123" s="4">
        <v>0.1</v>
      </c>
      <c r="AR123" s="4">
        <v>0.1</v>
      </c>
      <c r="AS123" s="4">
        <v>0.1</v>
      </c>
      <c r="AT123" s="4">
        <v>0.1</v>
      </c>
      <c r="AU123" s="4">
        <v>0.1</v>
      </c>
      <c r="AV123" s="4">
        <v>0.1</v>
      </c>
    </row>
    <row r="124" spans="1:48">
      <c r="A124" s="4" t="s">
        <v>52</v>
      </c>
      <c r="B124" s="4" t="s">
        <v>258</v>
      </c>
      <c r="C124" s="4" t="s">
        <v>237</v>
      </c>
      <c r="D124" s="4" t="s">
        <v>54</v>
      </c>
      <c r="E124" s="4" t="s">
        <v>260</v>
      </c>
      <c r="F124" s="4" t="s">
        <v>54</v>
      </c>
      <c r="G124" s="4">
        <v>2010</v>
      </c>
      <c r="H124" s="4" t="s">
        <v>54</v>
      </c>
      <c r="I124" s="4" t="s">
        <v>54</v>
      </c>
      <c r="J124" s="4" t="s">
        <v>54</v>
      </c>
      <c r="K124" s="4" t="s">
        <v>54</v>
      </c>
      <c r="L124" s="4">
        <v>0.1</v>
      </c>
      <c r="M124" s="4">
        <v>0.1</v>
      </c>
      <c r="N124" s="4">
        <v>0.1</v>
      </c>
      <c r="O124" s="4">
        <v>0.1</v>
      </c>
      <c r="P124" s="4">
        <v>0.1</v>
      </c>
      <c r="Q124" s="4">
        <v>0.1</v>
      </c>
      <c r="R124" s="4">
        <v>0.1</v>
      </c>
      <c r="S124" s="4">
        <v>0.1</v>
      </c>
      <c r="T124" s="4">
        <v>0.1</v>
      </c>
      <c r="U124" s="4">
        <v>0.1</v>
      </c>
      <c r="V124" s="4">
        <v>0.1</v>
      </c>
      <c r="W124" s="4">
        <v>0.1</v>
      </c>
      <c r="X124" s="4">
        <v>0.1</v>
      </c>
      <c r="Y124" s="4">
        <v>0.1</v>
      </c>
      <c r="Z124" s="4">
        <v>0.1</v>
      </c>
      <c r="AA124" s="4">
        <v>0.1</v>
      </c>
      <c r="AB124" s="4">
        <v>0.1</v>
      </c>
      <c r="AC124" s="4">
        <v>0.1</v>
      </c>
      <c r="AD124" s="4">
        <v>0.1</v>
      </c>
      <c r="AE124" s="4">
        <v>0.1</v>
      </c>
      <c r="AF124" s="4">
        <v>0.1</v>
      </c>
      <c r="AG124" s="4">
        <v>0.1</v>
      </c>
      <c r="AH124" s="4">
        <v>0.1</v>
      </c>
      <c r="AI124" s="4">
        <v>0.1</v>
      </c>
      <c r="AJ124" s="4">
        <v>0.1</v>
      </c>
      <c r="AK124" s="4">
        <v>0.1</v>
      </c>
      <c r="AL124" s="4">
        <v>0.1</v>
      </c>
      <c r="AM124" s="4">
        <v>0.1</v>
      </c>
      <c r="AN124" s="4">
        <v>0.1</v>
      </c>
      <c r="AO124" s="4">
        <v>0.1</v>
      </c>
      <c r="AP124" s="4">
        <v>0.1</v>
      </c>
      <c r="AQ124" s="4">
        <v>0.1</v>
      </c>
      <c r="AR124" s="4">
        <v>0.1</v>
      </c>
      <c r="AS124" s="4">
        <v>0.1</v>
      </c>
      <c r="AT124" s="4">
        <v>0.1</v>
      </c>
      <c r="AU124" s="4">
        <v>0.1</v>
      </c>
      <c r="AV124" s="4">
        <v>0.1</v>
      </c>
    </row>
    <row r="125" spans="1:48">
      <c r="A125" s="4" t="s">
        <v>52</v>
      </c>
      <c r="B125" s="4" t="s">
        <v>258</v>
      </c>
      <c r="C125" s="4" t="s">
        <v>238</v>
      </c>
      <c r="D125" s="4" t="s">
        <v>54</v>
      </c>
      <c r="E125" s="4" t="s">
        <v>260</v>
      </c>
      <c r="F125" s="4" t="s">
        <v>54</v>
      </c>
      <c r="G125" s="4">
        <v>2010</v>
      </c>
      <c r="H125" s="4" t="s">
        <v>54</v>
      </c>
      <c r="I125" s="4" t="s">
        <v>54</v>
      </c>
      <c r="J125" s="4" t="s">
        <v>54</v>
      </c>
      <c r="K125" s="4" t="s">
        <v>54</v>
      </c>
      <c r="L125" s="4">
        <v>0.1</v>
      </c>
      <c r="M125" s="4">
        <v>0.1</v>
      </c>
      <c r="N125" s="4">
        <v>0.1</v>
      </c>
      <c r="O125" s="4">
        <v>0.1</v>
      </c>
      <c r="P125" s="4">
        <v>0.1</v>
      </c>
      <c r="Q125" s="4">
        <v>0.1</v>
      </c>
      <c r="R125" s="4">
        <v>0.1</v>
      </c>
      <c r="S125" s="4">
        <v>0.1</v>
      </c>
      <c r="T125" s="4">
        <v>0.1</v>
      </c>
      <c r="U125" s="4">
        <v>0.1</v>
      </c>
      <c r="V125" s="4">
        <v>0.1</v>
      </c>
      <c r="W125" s="4">
        <v>0.1</v>
      </c>
      <c r="X125" s="4">
        <v>0.1</v>
      </c>
      <c r="Y125" s="4">
        <v>0.1</v>
      </c>
      <c r="Z125" s="4">
        <v>0.1</v>
      </c>
      <c r="AA125" s="4">
        <v>0.1</v>
      </c>
      <c r="AB125" s="4">
        <v>0.1</v>
      </c>
      <c r="AC125" s="4">
        <v>0.1</v>
      </c>
      <c r="AD125" s="4">
        <v>0.1</v>
      </c>
      <c r="AE125" s="4">
        <v>0.1</v>
      </c>
      <c r="AF125" s="4">
        <v>0.1</v>
      </c>
      <c r="AG125" s="4">
        <v>0.1</v>
      </c>
      <c r="AH125" s="4">
        <v>0.1</v>
      </c>
      <c r="AI125" s="4">
        <v>0.1</v>
      </c>
      <c r="AJ125" s="4">
        <v>0.1</v>
      </c>
      <c r="AK125" s="4">
        <v>0.1</v>
      </c>
      <c r="AL125" s="4">
        <v>0.1</v>
      </c>
      <c r="AM125" s="4">
        <v>0.1</v>
      </c>
      <c r="AN125" s="4">
        <v>0.1</v>
      </c>
      <c r="AO125" s="4">
        <v>0.1</v>
      </c>
      <c r="AP125" s="4">
        <v>0.1</v>
      </c>
      <c r="AQ125" s="4">
        <v>0.1</v>
      </c>
      <c r="AR125" s="4">
        <v>0.1</v>
      </c>
      <c r="AS125" s="4">
        <v>0.1</v>
      </c>
      <c r="AT125" s="4">
        <v>0.1</v>
      </c>
      <c r="AU125" s="4">
        <v>0.1</v>
      </c>
      <c r="AV125" s="4">
        <v>0.1</v>
      </c>
    </row>
    <row r="126" spans="1:48">
      <c r="A126" s="4" t="s">
        <v>52</v>
      </c>
      <c r="B126" s="4" t="s">
        <v>258</v>
      </c>
      <c r="C126" s="4" t="s">
        <v>239</v>
      </c>
      <c r="D126" s="4" t="s">
        <v>54</v>
      </c>
      <c r="E126" s="4" t="s">
        <v>260</v>
      </c>
      <c r="F126" s="4" t="s">
        <v>54</v>
      </c>
      <c r="G126" s="4">
        <v>2010</v>
      </c>
      <c r="H126" s="4" t="s">
        <v>54</v>
      </c>
      <c r="I126" s="4" t="s">
        <v>54</v>
      </c>
      <c r="J126" s="4" t="s">
        <v>54</v>
      </c>
      <c r="K126" s="4" t="s">
        <v>54</v>
      </c>
      <c r="L126" s="4">
        <v>0.1</v>
      </c>
      <c r="M126" s="4">
        <v>0.1</v>
      </c>
      <c r="N126" s="4">
        <v>0.1</v>
      </c>
      <c r="O126" s="4">
        <v>0.1</v>
      </c>
      <c r="P126" s="4">
        <v>0.1</v>
      </c>
      <c r="Q126" s="4">
        <v>0.1</v>
      </c>
      <c r="R126" s="4">
        <v>0.1</v>
      </c>
      <c r="S126" s="4">
        <v>0.1</v>
      </c>
      <c r="T126" s="4">
        <v>0.1</v>
      </c>
      <c r="U126" s="4">
        <v>0.1</v>
      </c>
      <c r="V126" s="4">
        <v>0.1</v>
      </c>
      <c r="W126" s="4">
        <v>0.1</v>
      </c>
      <c r="X126" s="4">
        <v>0.1</v>
      </c>
      <c r="Y126" s="4">
        <v>0.1</v>
      </c>
      <c r="Z126" s="4">
        <v>0.1</v>
      </c>
      <c r="AA126" s="4">
        <v>0.1</v>
      </c>
      <c r="AB126" s="4">
        <v>0.1</v>
      </c>
      <c r="AC126" s="4">
        <v>0.1</v>
      </c>
      <c r="AD126" s="4">
        <v>0.1</v>
      </c>
      <c r="AE126" s="4">
        <v>0.1</v>
      </c>
      <c r="AF126" s="4">
        <v>0.1</v>
      </c>
      <c r="AG126" s="4">
        <v>0.1</v>
      </c>
      <c r="AH126" s="4">
        <v>0.1</v>
      </c>
      <c r="AI126" s="4">
        <v>0.1</v>
      </c>
      <c r="AJ126" s="4">
        <v>0.1</v>
      </c>
      <c r="AK126" s="4">
        <v>0.1</v>
      </c>
      <c r="AL126" s="4">
        <v>0.1</v>
      </c>
      <c r="AM126" s="4">
        <v>0.1</v>
      </c>
      <c r="AN126" s="4">
        <v>0.1</v>
      </c>
      <c r="AO126" s="4">
        <v>0.1</v>
      </c>
      <c r="AP126" s="4">
        <v>0.1</v>
      </c>
      <c r="AQ126" s="4">
        <v>0.1</v>
      </c>
      <c r="AR126" s="4">
        <v>0.1</v>
      </c>
      <c r="AS126" s="4">
        <v>0.1</v>
      </c>
      <c r="AT126" s="4">
        <v>0.1</v>
      </c>
      <c r="AU126" s="4">
        <v>0.1</v>
      </c>
      <c r="AV126" s="4">
        <v>0.1</v>
      </c>
    </row>
    <row r="127" spans="1:48">
      <c r="A127" s="4" t="s">
        <v>52</v>
      </c>
      <c r="B127" s="4" t="s">
        <v>258</v>
      </c>
      <c r="C127" s="4" t="s">
        <v>240</v>
      </c>
      <c r="D127" s="4" t="s">
        <v>54</v>
      </c>
      <c r="E127" s="4" t="s">
        <v>260</v>
      </c>
      <c r="F127" s="4" t="s">
        <v>54</v>
      </c>
      <c r="G127" s="4">
        <v>2010</v>
      </c>
      <c r="H127" s="4" t="s">
        <v>54</v>
      </c>
      <c r="I127" s="4" t="s">
        <v>54</v>
      </c>
      <c r="J127" s="4" t="s">
        <v>54</v>
      </c>
      <c r="K127" s="4" t="s">
        <v>54</v>
      </c>
      <c r="L127" s="4">
        <v>0.1</v>
      </c>
      <c r="M127" s="4">
        <v>0.1</v>
      </c>
      <c r="N127" s="4">
        <v>0.1</v>
      </c>
      <c r="O127" s="4">
        <v>0.1</v>
      </c>
      <c r="P127" s="4">
        <v>0.1</v>
      </c>
      <c r="Q127" s="4">
        <v>0.1</v>
      </c>
      <c r="R127" s="4">
        <v>0.1</v>
      </c>
      <c r="S127" s="4">
        <v>0.1</v>
      </c>
      <c r="T127" s="4">
        <v>0.1</v>
      </c>
      <c r="U127" s="4">
        <v>0.1</v>
      </c>
      <c r="V127" s="4">
        <v>0.1</v>
      </c>
      <c r="W127" s="4">
        <v>0.1</v>
      </c>
      <c r="X127" s="4">
        <v>0.1</v>
      </c>
      <c r="Y127" s="4">
        <v>0.1</v>
      </c>
      <c r="Z127" s="4">
        <v>0.1</v>
      </c>
      <c r="AA127" s="4">
        <v>0.1</v>
      </c>
      <c r="AB127" s="4">
        <v>0.1</v>
      </c>
      <c r="AC127" s="4">
        <v>0.1</v>
      </c>
      <c r="AD127" s="4">
        <v>0.1</v>
      </c>
      <c r="AE127" s="4">
        <v>0.1</v>
      </c>
      <c r="AF127" s="4">
        <v>0.1</v>
      </c>
      <c r="AG127" s="4">
        <v>0.1</v>
      </c>
      <c r="AH127" s="4">
        <v>0.1</v>
      </c>
      <c r="AI127" s="4">
        <v>0.1</v>
      </c>
      <c r="AJ127" s="4">
        <v>0.1</v>
      </c>
      <c r="AK127" s="4">
        <v>0.1</v>
      </c>
      <c r="AL127" s="4">
        <v>0.1</v>
      </c>
      <c r="AM127" s="4">
        <v>0.1</v>
      </c>
      <c r="AN127" s="4">
        <v>0.1</v>
      </c>
      <c r="AO127" s="4">
        <v>0.1</v>
      </c>
      <c r="AP127" s="4">
        <v>0.1</v>
      </c>
      <c r="AQ127" s="4">
        <v>0.1</v>
      </c>
      <c r="AR127" s="4">
        <v>0.1</v>
      </c>
      <c r="AS127" s="4">
        <v>0.1</v>
      </c>
      <c r="AT127" s="4">
        <v>0.1</v>
      </c>
      <c r="AU127" s="4">
        <v>0.1</v>
      </c>
      <c r="AV127" s="4">
        <v>0.1</v>
      </c>
    </row>
    <row r="128" spans="1:48">
      <c r="A128" s="4" t="s">
        <v>52</v>
      </c>
      <c r="B128" s="4" t="s">
        <v>258</v>
      </c>
      <c r="C128" s="4" t="s">
        <v>241</v>
      </c>
      <c r="D128" s="4" t="s">
        <v>54</v>
      </c>
      <c r="E128" s="4" t="s">
        <v>260</v>
      </c>
      <c r="F128" s="4" t="s">
        <v>54</v>
      </c>
      <c r="G128" s="4">
        <v>2010</v>
      </c>
      <c r="H128" s="4" t="s">
        <v>54</v>
      </c>
      <c r="I128" s="4" t="s">
        <v>54</v>
      </c>
      <c r="J128" s="4" t="s">
        <v>54</v>
      </c>
      <c r="K128" s="4" t="s">
        <v>54</v>
      </c>
      <c r="L128" s="4">
        <v>0.1</v>
      </c>
      <c r="M128" s="4">
        <v>0.1</v>
      </c>
      <c r="N128" s="4">
        <v>0.1</v>
      </c>
      <c r="O128" s="4">
        <v>0.1</v>
      </c>
      <c r="P128" s="4">
        <v>0.1</v>
      </c>
      <c r="Q128" s="4">
        <v>0.1</v>
      </c>
      <c r="R128" s="4">
        <v>0.1</v>
      </c>
      <c r="S128" s="4">
        <v>0.1</v>
      </c>
      <c r="T128" s="4">
        <v>0.1</v>
      </c>
      <c r="U128" s="4">
        <v>0.1</v>
      </c>
      <c r="V128" s="4">
        <v>0.1</v>
      </c>
      <c r="W128" s="4">
        <v>0.1</v>
      </c>
      <c r="X128" s="4">
        <v>0.1</v>
      </c>
      <c r="Y128" s="4">
        <v>0.1</v>
      </c>
      <c r="Z128" s="4">
        <v>0.1</v>
      </c>
      <c r="AA128" s="4">
        <v>0.1</v>
      </c>
      <c r="AB128" s="4">
        <v>0.1</v>
      </c>
      <c r="AC128" s="4">
        <v>0.1</v>
      </c>
      <c r="AD128" s="4">
        <v>0.1</v>
      </c>
      <c r="AE128" s="4">
        <v>0.1</v>
      </c>
      <c r="AF128" s="4">
        <v>0.1</v>
      </c>
      <c r="AG128" s="4">
        <v>0.1</v>
      </c>
      <c r="AH128" s="4">
        <v>0.1</v>
      </c>
      <c r="AI128" s="4">
        <v>0.1</v>
      </c>
      <c r="AJ128" s="4">
        <v>0.1</v>
      </c>
      <c r="AK128" s="4">
        <v>0.1</v>
      </c>
      <c r="AL128" s="4">
        <v>0.1</v>
      </c>
      <c r="AM128" s="4">
        <v>0.1</v>
      </c>
      <c r="AN128" s="4">
        <v>0.1</v>
      </c>
      <c r="AO128" s="4">
        <v>0.1</v>
      </c>
      <c r="AP128" s="4">
        <v>0.1</v>
      </c>
      <c r="AQ128" s="4">
        <v>0.1</v>
      </c>
      <c r="AR128" s="4">
        <v>0.1</v>
      </c>
      <c r="AS128" s="4">
        <v>0.1</v>
      </c>
      <c r="AT128" s="4">
        <v>0.1</v>
      </c>
      <c r="AU128" s="4">
        <v>0.1</v>
      </c>
      <c r="AV128" s="4">
        <v>0.1</v>
      </c>
    </row>
    <row r="129" spans="1:48">
      <c r="A129" s="4" t="s">
        <v>52</v>
      </c>
      <c r="B129" s="4" t="s">
        <v>258</v>
      </c>
      <c r="C129" s="4" t="s">
        <v>242</v>
      </c>
      <c r="D129" s="4" t="s">
        <v>54</v>
      </c>
      <c r="E129" s="4" t="s">
        <v>260</v>
      </c>
      <c r="F129" s="4" t="s">
        <v>54</v>
      </c>
      <c r="G129" s="4">
        <v>2010</v>
      </c>
      <c r="H129" s="4" t="s">
        <v>54</v>
      </c>
      <c r="I129" s="4" t="s">
        <v>54</v>
      </c>
      <c r="J129" s="4" t="s">
        <v>54</v>
      </c>
      <c r="K129" s="4" t="s">
        <v>54</v>
      </c>
      <c r="L129" s="4">
        <v>0.1</v>
      </c>
      <c r="M129" s="4">
        <v>0.1</v>
      </c>
      <c r="N129" s="4">
        <v>0.1</v>
      </c>
      <c r="O129" s="4">
        <v>0.1</v>
      </c>
      <c r="P129" s="4">
        <v>0.1</v>
      </c>
      <c r="Q129" s="4">
        <v>0.1</v>
      </c>
      <c r="R129" s="4">
        <v>0.1</v>
      </c>
      <c r="S129" s="4">
        <v>0.1</v>
      </c>
      <c r="T129" s="4">
        <v>0.1</v>
      </c>
      <c r="U129" s="4">
        <v>0.1</v>
      </c>
      <c r="V129" s="4">
        <v>0.1</v>
      </c>
      <c r="W129" s="4">
        <v>0.1</v>
      </c>
      <c r="X129" s="4">
        <v>0.1</v>
      </c>
      <c r="Y129" s="4">
        <v>0.1</v>
      </c>
      <c r="Z129" s="4">
        <v>0.1</v>
      </c>
      <c r="AA129" s="4">
        <v>0.1</v>
      </c>
      <c r="AB129" s="4">
        <v>0.1</v>
      </c>
      <c r="AC129" s="4">
        <v>0.1</v>
      </c>
      <c r="AD129" s="4">
        <v>0.1</v>
      </c>
      <c r="AE129" s="4">
        <v>0.1</v>
      </c>
      <c r="AF129" s="4">
        <v>0.1</v>
      </c>
      <c r="AG129" s="4">
        <v>0.1</v>
      </c>
      <c r="AH129" s="4">
        <v>0.1</v>
      </c>
      <c r="AI129" s="4">
        <v>0.1</v>
      </c>
      <c r="AJ129" s="4">
        <v>0.1</v>
      </c>
      <c r="AK129" s="4">
        <v>0.1</v>
      </c>
      <c r="AL129" s="4">
        <v>0.1</v>
      </c>
      <c r="AM129" s="4">
        <v>0.1</v>
      </c>
      <c r="AN129" s="4">
        <v>0.1</v>
      </c>
      <c r="AO129" s="4">
        <v>0.1</v>
      </c>
      <c r="AP129" s="4">
        <v>0.1</v>
      </c>
      <c r="AQ129" s="4">
        <v>0.1</v>
      </c>
      <c r="AR129" s="4">
        <v>0.1</v>
      </c>
      <c r="AS129" s="4">
        <v>0.1</v>
      </c>
      <c r="AT129" s="4">
        <v>0.1</v>
      </c>
      <c r="AU129" s="4">
        <v>0.1</v>
      </c>
      <c r="AV129" s="4">
        <v>0.1</v>
      </c>
    </row>
    <row r="130" spans="1:48">
      <c r="A130" s="4" t="s">
        <v>52</v>
      </c>
      <c r="B130" s="4" t="s">
        <v>258</v>
      </c>
      <c r="C130" s="4" t="s">
        <v>243</v>
      </c>
      <c r="D130" s="4" t="s">
        <v>54</v>
      </c>
      <c r="E130" s="4" t="s">
        <v>260</v>
      </c>
      <c r="F130" s="4" t="s">
        <v>54</v>
      </c>
      <c r="G130" s="4">
        <v>2010</v>
      </c>
      <c r="H130" s="4" t="s">
        <v>54</v>
      </c>
      <c r="I130" s="4" t="s">
        <v>54</v>
      </c>
      <c r="J130" s="4" t="s">
        <v>54</v>
      </c>
      <c r="K130" s="4" t="s">
        <v>54</v>
      </c>
      <c r="L130" s="4">
        <v>0.1</v>
      </c>
      <c r="M130" s="4">
        <v>0.1</v>
      </c>
      <c r="N130" s="4">
        <v>0.1</v>
      </c>
      <c r="O130" s="4">
        <v>0.1</v>
      </c>
      <c r="P130" s="4">
        <v>0.1</v>
      </c>
      <c r="Q130" s="4">
        <v>0.1</v>
      </c>
      <c r="R130" s="4">
        <v>0.1</v>
      </c>
      <c r="S130" s="4">
        <v>0.1</v>
      </c>
      <c r="T130" s="4">
        <v>0.1</v>
      </c>
      <c r="U130" s="4">
        <v>0.1</v>
      </c>
      <c r="V130" s="4">
        <v>0.1</v>
      </c>
      <c r="W130" s="4">
        <v>0.1</v>
      </c>
      <c r="X130" s="4">
        <v>0.1</v>
      </c>
      <c r="Y130" s="4">
        <v>0.1</v>
      </c>
      <c r="Z130" s="4">
        <v>0.1</v>
      </c>
      <c r="AA130" s="4">
        <v>0.1</v>
      </c>
      <c r="AB130" s="4">
        <v>0.1</v>
      </c>
      <c r="AC130" s="4">
        <v>0.1</v>
      </c>
      <c r="AD130" s="4">
        <v>0.1</v>
      </c>
      <c r="AE130" s="4">
        <v>0.1</v>
      </c>
      <c r="AF130" s="4">
        <v>0.1</v>
      </c>
      <c r="AG130" s="4">
        <v>0.1</v>
      </c>
      <c r="AH130" s="4">
        <v>0.1</v>
      </c>
      <c r="AI130" s="4">
        <v>0.1</v>
      </c>
      <c r="AJ130" s="4">
        <v>0.1</v>
      </c>
      <c r="AK130" s="4">
        <v>0.1</v>
      </c>
      <c r="AL130" s="4">
        <v>0.1</v>
      </c>
      <c r="AM130" s="4">
        <v>0.1</v>
      </c>
      <c r="AN130" s="4">
        <v>0.1</v>
      </c>
      <c r="AO130" s="4">
        <v>0.1</v>
      </c>
      <c r="AP130" s="4">
        <v>0.1</v>
      </c>
      <c r="AQ130" s="4">
        <v>0.1</v>
      </c>
      <c r="AR130" s="4">
        <v>0.1</v>
      </c>
      <c r="AS130" s="4">
        <v>0.1</v>
      </c>
      <c r="AT130" s="4">
        <v>0.1</v>
      </c>
      <c r="AU130" s="4">
        <v>0.1</v>
      </c>
      <c r="AV130" s="4">
        <v>0.1</v>
      </c>
    </row>
    <row r="131" spans="1:48">
      <c r="A131" s="4" t="s">
        <v>52</v>
      </c>
      <c r="B131" s="4" t="s">
        <v>258</v>
      </c>
      <c r="C131" s="4" t="s">
        <v>244</v>
      </c>
      <c r="D131" s="4" t="s">
        <v>54</v>
      </c>
      <c r="E131" s="4" t="s">
        <v>260</v>
      </c>
      <c r="F131" s="4" t="s">
        <v>54</v>
      </c>
      <c r="G131" s="4">
        <v>2010</v>
      </c>
      <c r="H131" s="4" t="s">
        <v>54</v>
      </c>
      <c r="I131" s="4" t="s">
        <v>54</v>
      </c>
      <c r="J131" s="4" t="s">
        <v>54</v>
      </c>
      <c r="K131" s="4" t="s">
        <v>54</v>
      </c>
      <c r="L131" s="4">
        <v>0.1</v>
      </c>
      <c r="M131" s="4">
        <v>0.1</v>
      </c>
      <c r="N131" s="4">
        <v>0.1</v>
      </c>
      <c r="O131" s="4">
        <v>0.1</v>
      </c>
      <c r="P131" s="4">
        <v>0.1</v>
      </c>
      <c r="Q131" s="4">
        <v>0.1</v>
      </c>
      <c r="R131" s="4">
        <v>0.1</v>
      </c>
      <c r="S131" s="4">
        <v>0.1</v>
      </c>
      <c r="T131" s="4">
        <v>0.1</v>
      </c>
      <c r="U131" s="4">
        <v>0.1</v>
      </c>
      <c r="V131" s="4">
        <v>0.1</v>
      </c>
      <c r="W131" s="4">
        <v>0.1</v>
      </c>
      <c r="X131" s="4">
        <v>0.1</v>
      </c>
      <c r="Y131" s="4">
        <v>0.1</v>
      </c>
      <c r="Z131" s="4">
        <v>0.1</v>
      </c>
      <c r="AA131" s="4">
        <v>0.1</v>
      </c>
      <c r="AB131" s="4">
        <v>0.1</v>
      </c>
      <c r="AC131" s="4">
        <v>0.1</v>
      </c>
      <c r="AD131" s="4">
        <v>0.1</v>
      </c>
      <c r="AE131" s="4">
        <v>0.1</v>
      </c>
      <c r="AF131" s="4">
        <v>0.1</v>
      </c>
      <c r="AG131" s="4">
        <v>0.1</v>
      </c>
      <c r="AH131" s="4">
        <v>0.1</v>
      </c>
      <c r="AI131" s="4">
        <v>0.1</v>
      </c>
      <c r="AJ131" s="4">
        <v>0.1</v>
      </c>
      <c r="AK131" s="4">
        <v>0.1</v>
      </c>
      <c r="AL131" s="4">
        <v>0.1</v>
      </c>
      <c r="AM131" s="4">
        <v>0.1</v>
      </c>
      <c r="AN131" s="4">
        <v>0.1</v>
      </c>
      <c r="AO131" s="4">
        <v>0.1</v>
      </c>
      <c r="AP131" s="4">
        <v>0.1</v>
      </c>
      <c r="AQ131" s="4">
        <v>0.1</v>
      </c>
      <c r="AR131" s="4">
        <v>0.1</v>
      </c>
      <c r="AS131" s="4">
        <v>0.1</v>
      </c>
      <c r="AT131" s="4">
        <v>0.1</v>
      </c>
      <c r="AU131" s="4">
        <v>0.1</v>
      </c>
      <c r="AV131" s="4">
        <v>0.1</v>
      </c>
    </row>
    <row r="132" spans="1:48">
      <c r="A132" s="4" t="s">
        <v>52</v>
      </c>
      <c r="B132" s="4" t="s">
        <v>258</v>
      </c>
      <c r="C132" s="4" t="s">
        <v>245</v>
      </c>
      <c r="D132" s="4" t="s">
        <v>54</v>
      </c>
      <c r="E132" s="4" t="s">
        <v>260</v>
      </c>
      <c r="F132" s="4" t="s">
        <v>54</v>
      </c>
      <c r="G132" s="4">
        <v>2010</v>
      </c>
      <c r="H132" s="4" t="s">
        <v>54</v>
      </c>
      <c r="I132" s="4" t="s">
        <v>54</v>
      </c>
      <c r="J132" s="4" t="s">
        <v>54</v>
      </c>
      <c r="K132" s="4" t="s">
        <v>54</v>
      </c>
      <c r="L132" s="4">
        <v>0.1</v>
      </c>
      <c r="M132" s="4">
        <v>0.1</v>
      </c>
      <c r="N132" s="4">
        <v>0.1</v>
      </c>
      <c r="O132" s="4">
        <v>0.1</v>
      </c>
      <c r="P132" s="4">
        <v>0.1</v>
      </c>
      <c r="Q132" s="4">
        <v>0.1</v>
      </c>
      <c r="R132" s="4">
        <v>0.1</v>
      </c>
      <c r="S132" s="4">
        <v>0.1</v>
      </c>
      <c r="T132" s="4">
        <v>0.1</v>
      </c>
      <c r="U132" s="4">
        <v>0.1</v>
      </c>
      <c r="V132" s="4">
        <v>0.1</v>
      </c>
      <c r="W132" s="4">
        <v>0.1</v>
      </c>
      <c r="X132" s="4">
        <v>0.1</v>
      </c>
      <c r="Y132" s="4">
        <v>0.1</v>
      </c>
      <c r="Z132" s="4">
        <v>0.1</v>
      </c>
      <c r="AA132" s="4">
        <v>0.1</v>
      </c>
      <c r="AB132" s="4">
        <v>0.1</v>
      </c>
      <c r="AC132" s="4">
        <v>0.1</v>
      </c>
      <c r="AD132" s="4">
        <v>0.1</v>
      </c>
      <c r="AE132" s="4">
        <v>0.1</v>
      </c>
      <c r="AF132" s="4">
        <v>0.1</v>
      </c>
      <c r="AG132" s="4">
        <v>0.1</v>
      </c>
      <c r="AH132" s="4">
        <v>0.1</v>
      </c>
      <c r="AI132" s="4">
        <v>0.1</v>
      </c>
      <c r="AJ132" s="4">
        <v>0.1</v>
      </c>
      <c r="AK132" s="4">
        <v>0.1</v>
      </c>
      <c r="AL132" s="4">
        <v>0.1</v>
      </c>
      <c r="AM132" s="4">
        <v>0.1</v>
      </c>
      <c r="AN132" s="4">
        <v>0.1</v>
      </c>
      <c r="AO132" s="4">
        <v>0.1</v>
      </c>
      <c r="AP132" s="4">
        <v>0.1</v>
      </c>
      <c r="AQ132" s="4">
        <v>0.1</v>
      </c>
      <c r="AR132" s="4">
        <v>0.1</v>
      </c>
      <c r="AS132" s="4">
        <v>0.1</v>
      </c>
      <c r="AT132" s="4">
        <v>0.1</v>
      </c>
      <c r="AU132" s="4">
        <v>0.1</v>
      </c>
      <c r="AV132" s="4">
        <v>0.1</v>
      </c>
    </row>
    <row r="133" spans="1:48">
      <c r="A133" s="4" t="s">
        <v>52</v>
      </c>
      <c r="B133" s="4" t="s">
        <v>258</v>
      </c>
      <c r="C133" s="4" t="s">
        <v>246</v>
      </c>
      <c r="D133" s="4" t="s">
        <v>54</v>
      </c>
      <c r="E133" s="4" t="s">
        <v>260</v>
      </c>
      <c r="F133" s="4" t="s">
        <v>54</v>
      </c>
      <c r="G133" s="4">
        <v>2010</v>
      </c>
      <c r="H133" s="4" t="s">
        <v>54</v>
      </c>
      <c r="I133" s="4" t="s">
        <v>54</v>
      </c>
      <c r="J133" s="4" t="s">
        <v>54</v>
      </c>
      <c r="K133" s="4" t="s">
        <v>54</v>
      </c>
      <c r="L133" s="4">
        <v>0.1</v>
      </c>
      <c r="M133" s="4">
        <v>0.1</v>
      </c>
      <c r="N133" s="4">
        <v>0.1</v>
      </c>
      <c r="O133" s="4">
        <v>0.1</v>
      </c>
      <c r="P133" s="4">
        <v>0.1</v>
      </c>
      <c r="Q133" s="4">
        <v>0.1</v>
      </c>
      <c r="R133" s="4">
        <v>0.1</v>
      </c>
      <c r="S133" s="4">
        <v>0.1</v>
      </c>
      <c r="T133" s="4">
        <v>0.1</v>
      </c>
      <c r="U133" s="4">
        <v>0.1</v>
      </c>
      <c r="V133" s="4">
        <v>0.1</v>
      </c>
      <c r="W133" s="4">
        <v>0.1</v>
      </c>
      <c r="X133" s="4">
        <v>0.1</v>
      </c>
      <c r="Y133" s="4">
        <v>0.1</v>
      </c>
      <c r="Z133" s="4">
        <v>0.1</v>
      </c>
      <c r="AA133" s="4">
        <v>0.1</v>
      </c>
      <c r="AB133" s="4">
        <v>0.1</v>
      </c>
      <c r="AC133" s="4">
        <v>0.1</v>
      </c>
      <c r="AD133" s="4">
        <v>0.1</v>
      </c>
      <c r="AE133" s="4">
        <v>0.1</v>
      </c>
      <c r="AF133" s="4">
        <v>0.1</v>
      </c>
      <c r="AG133" s="4">
        <v>0.1</v>
      </c>
      <c r="AH133" s="4">
        <v>0.1</v>
      </c>
      <c r="AI133" s="4">
        <v>0.1</v>
      </c>
      <c r="AJ133" s="4">
        <v>0.1</v>
      </c>
      <c r="AK133" s="4">
        <v>0.1</v>
      </c>
      <c r="AL133" s="4">
        <v>0.1</v>
      </c>
      <c r="AM133" s="4">
        <v>0.1</v>
      </c>
      <c r="AN133" s="4">
        <v>0.1</v>
      </c>
      <c r="AO133" s="4">
        <v>0.1</v>
      </c>
      <c r="AP133" s="4">
        <v>0.1</v>
      </c>
      <c r="AQ133" s="4">
        <v>0.1</v>
      </c>
      <c r="AR133" s="4">
        <v>0.1</v>
      </c>
      <c r="AS133" s="4">
        <v>0.1</v>
      </c>
      <c r="AT133" s="4">
        <v>0.1</v>
      </c>
      <c r="AU133" s="4">
        <v>0.1</v>
      </c>
      <c r="AV133" s="4">
        <v>0.1</v>
      </c>
    </row>
    <row r="134" spans="1:48">
      <c r="A134" s="4" t="s">
        <v>52</v>
      </c>
      <c r="B134" s="4" t="s">
        <v>258</v>
      </c>
      <c r="C134" s="4" t="s">
        <v>53</v>
      </c>
      <c r="D134" s="4" t="s">
        <v>54</v>
      </c>
      <c r="E134" s="4" t="s">
        <v>260</v>
      </c>
      <c r="F134" s="4" t="s">
        <v>54</v>
      </c>
      <c r="G134" s="4">
        <v>2010</v>
      </c>
      <c r="H134" s="4" t="s">
        <v>54</v>
      </c>
      <c r="I134" s="4" t="s">
        <v>54</v>
      </c>
      <c r="J134" s="4" t="s">
        <v>54</v>
      </c>
      <c r="K134" s="4" t="s">
        <v>54</v>
      </c>
      <c r="L134" s="4">
        <v>1</v>
      </c>
      <c r="M134" s="4">
        <v>1</v>
      </c>
      <c r="N134" s="4"/>
      <c r="O134" s="4"/>
      <c r="P134" s="4">
        <v>1</v>
      </c>
      <c r="Q134" s="4">
        <v>1</v>
      </c>
      <c r="R134" s="4"/>
      <c r="S134" s="4">
        <v>1</v>
      </c>
      <c r="T134" s="4"/>
      <c r="U134" s="4"/>
      <c r="V134" s="4">
        <v>1</v>
      </c>
      <c r="W134" s="4">
        <v>1</v>
      </c>
      <c r="X134" s="4">
        <v>1</v>
      </c>
      <c r="Y134" s="4"/>
      <c r="Z134" s="4"/>
      <c r="AA134" s="4"/>
      <c r="AB134" s="4">
        <v>1</v>
      </c>
      <c r="AC134" s="4"/>
      <c r="AD134" s="4">
        <v>1</v>
      </c>
      <c r="AE134" s="4"/>
      <c r="AF134" s="4"/>
      <c r="AG134" s="4">
        <v>1</v>
      </c>
      <c r="AH134" s="4"/>
      <c r="AI134" s="4">
        <v>1</v>
      </c>
      <c r="AJ134" s="4">
        <v>1</v>
      </c>
      <c r="AK134" s="4">
        <v>1</v>
      </c>
      <c r="AL134" s="4"/>
      <c r="AM134" s="4"/>
      <c r="AN134" s="4">
        <v>1</v>
      </c>
      <c r="AO134" s="4">
        <v>1</v>
      </c>
      <c r="AP134" s="4">
        <v>1</v>
      </c>
      <c r="AQ134" s="4">
        <v>1</v>
      </c>
      <c r="AR134" s="4"/>
      <c r="AS134" s="4"/>
      <c r="AT134" s="4">
        <v>1</v>
      </c>
      <c r="AU134" s="4"/>
      <c r="AV134" s="4"/>
    </row>
    <row r="135" spans="1:48">
      <c r="A135" s="4" t="s">
        <v>52</v>
      </c>
      <c r="B135" s="4" t="s">
        <v>258</v>
      </c>
      <c r="C135" s="4" t="s">
        <v>55</v>
      </c>
      <c r="D135" s="4" t="s">
        <v>54</v>
      </c>
      <c r="E135" s="4" t="s">
        <v>260</v>
      </c>
      <c r="F135" s="4" t="s">
        <v>54</v>
      </c>
      <c r="G135" s="4">
        <v>2010</v>
      </c>
      <c r="H135" s="4" t="s">
        <v>54</v>
      </c>
      <c r="I135" s="4" t="s">
        <v>54</v>
      </c>
      <c r="J135" s="4" t="s">
        <v>54</v>
      </c>
      <c r="K135" s="4" t="s">
        <v>54</v>
      </c>
      <c r="L135" s="4"/>
      <c r="M135" s="4">
        <v>1</v>
      </c>
      <c r="N135" s="4"/>
      <c r="O135" s="4"/>
      <c r="P135" s="4">
        <v>1</v>
      </c>
      <c r="Q135" s="4">
        <v>1</v>
      </c>
      <c r="R135" s="4"/>
      <c r="S135" s="4"/>
      <c r="T135" s="4"/>
      <c r="U135" s="4"/>
      <c r="V135" s="4"/>
      <c r="W135" s="4"/>
      <c r="X135" s="4">
        <v>1</v>
      </c>
      <c r="Y135" s="4"/>
      <c r="Z135" s="4"/>
      <c r="AA135" s="4"/>
      <c r="AB135" s="4">
        <v>1</v>
      </c>
      <c r="AC135" s="4"/>
      <c r="AD135" s="4">
        <v>1</v>
      </c>
      <c r="AE135" s="4"/>
      <c r="AF135" s="4"/>
      <c r="AG135" s="4"/>
      <c r="AH135" s="4"/>
      <c r="AI135" s="4"/>
      <c r="AJ135" s="4"/>
      <c r="AK135" s="4"/>
      <c r="AL135" s="4"/>
      <c r="AM135" s="4"/>
      <c r="AN135" s="4">
        <v>1</v>
      </c>
      <c r="AO135" s="4">
        <v>1</v>
      </c>
      <c r="AP135" s="4"/>
      <c r="AQ135" s="4"/>
      <c r="AR135" s="4"/>
      <c r="AS135" s="4"/>
      <c r="AT135" s="4"/>
      <c r="AU135" s="4"/>
      <c r="AV135" s="4"/>
    </row>
    <row r="136" spans="1:48">
      <c r="A136" s="4" t="s">
        <v>52</v>
      </c>
      <c r="B136" s="4" t="s">
        <v>258</v>
      </c>
      <c r="C136" s="4" t="s">
        <v>56</v>
      </c>
      <c r="D136" s="4" t="s">
        <v>54</v>
      </c>
      <c r="E136" s="4" t="s">
        <v>260</v>
      </c>
      <c r="F136" s="4" t="s">
        <v>54</v>
      </c>
      <c r="G136" s="4">
        <v>2010</v>
      </c>
      <c r="H136" s="4" t="s">
        <v>54</v>
      </c>
      <c r="I136" s="4" t="s">
        <v>54</v>
      </c>
      <c r="J136" s="4" t="s">
        <v>54</v>
      </c>
      <c r="K136" s="4" t="s">
        <v>54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4">
        <v>1</v>
      </c>
      <c r="R136" s="4">
        <v>1</v>
      </c>
      <c r="S136" s="4">
        <v>1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4">
        <v>1</v>
      </c>
      <c r="Z136" s="4">
        <v>1</v>
      </c>
      <c r="AA136" s="4">
        <v>1</v>
      </c>
      <c r="AB136" s="4">
        <v>1</v>
      </c>
      <c r="AC136" s="4">
        <v>1</v>
      </c>
      <c r="AD136" s="4">
        <v>1</v>
      </c>
      <c r="AE136" s="4">
        <v>1</v>
      </c>
      <c r="AF136" s="4">
        <v>1</v>
      </c>
      <c r="AG136" s="4">
        <v>1</v>
      </c>
      <c r="AH136" s="4">
        <v>1</v>
      </c>
      <c r="AI136" s="4">
        <v>1</v>
      </c>
      <c r="AJ136" s="4">
        <v>1</v>
      </c>
      <c r="AK136" s="4">
        <v>1</v>
      </c>
      <c r="AL136" s="4">
        <v>1</v>
      </c>
      <c r="AM136" s="4">
        <v>1</v>
      </c>
      <c r="AN136" s="4">
        <v>1</v>
      </c>
      <c r="AO136" s="4">
        <v>1</v>
      </c>
      <c r="AP136" s="4">
        <v>1</v>
      </c>
      <c r="AQ136" s="4">
        <v>1</v>
      </c>
      <c r="AR136" s="4">
        <v>1</v>
      </c>
      <c r="AS136" s="4">
        <v>1</v>
      </c>
      <c r="AT136" s="4">
        <v>1</v>
      </c>
      <c r="AU136" s="4">
        <v>1</v>
      </c>
      <c r="AV136" s="4">
        <v>1</v>
      </c>
    </row>
    <row r="137" spans="1:48">
      <c r="A137" s="4" t="s">
        <v>52</v>
      </c>
      <c r="B137" s="4" t="s">
        <v>258</v>
      </c>
      <c r="C137" s="4" t="s">
        <v>57</v>
      </c>
      <c r="D137" s="4" t="s">
        <v>54</v>
      </c>
      <c r="E137" s="4" t="s">
        <v>260</v>
      </c>
      <c r="F137" s="4" t="s">
        <v>54</v>
      </c>
      <c r="G137" s="4">
        <v>2010</v>
      </c>
      <c r="H137" s="4" t="s">
        <v>54</v>
      </c>
      <c r="I137" s="4" t="s">
        <v>54</v>
      </c>
      <c r="J137" s="4" t="s">
        <v>54</v>
      </c>
      <c r="K137" s="4" t="s">
        <v>54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/>
      <c r="S137" s="4">
        <v>1</v>
      </c>
      <c r="T137" s="4">
        <v>1</v>
      </c>
      <c r="U137" s="4">
        <v>1</v>
      </c>
      <c r="V137" s="4">
        <v>1</v>
      </c>
      <c r="W137" s="4">
        <v>1</v>
      </c>
      <c r="X137" s="4">
        <v>1</v>
      </c>
      <c r="Y137" s="4">
        <v>1</v>
      </c>
      <c r="Z137" s="4">
        <v>1</v>
      </c>
      <c r="AA137" s="4">
        <v>1</v>
      </c>
      <c r="AB137" s="4">
        <v>1</v>
      </c>
      <c r="AC137" s="4">
        <v>1</v>
      </c>
      <c r="AD137" s="4">
        <v>1</v>
      </c>
      <c r="AE137" s="4">
        <v>1</v>
      </c>
      <c r="AF137" s="4">
        <v>1</v>
      </c>
      <c r="AG137" s="4">
        <v>1</v>
      </c>
      <c r="AH137" s="4">
        <v>1</v>
      </c>
      <c r="AI137" s="4">
        <v>1</v>
      </c>
      <c r="AJ137" s="4">
        <v>1</v>
      </c>
      <c r="AK137" s="4">
        <v>1</v>
      </c>
      <c r="AL137" s="4"/>
      <c r="AM137" s="4">
        <v>1</v>
      </c>
      <c r="AN137" s="4">
        <v>1</v>
      </c>
      <c r="AO137" s="4">
        <v>1</v>
      </c>
      <c r="AP137" s="4">
        <v>1</v>
      </c>
      <c r="AQ137" s="4">
        <v>1</v>
      </c>
      <c r="AR137" s="4">
        <v>1</v>
      </c>
      <c r="AS137" s="4">
        <v>1</v>
      </c>
      <c r="AT137" s="4">
        <v>1</v>
      </c>
      <c r="AU137" s="4">
        <v>1</v>
      </c>
      <c r="AV137" s="4">
        <v>1</v>
      </c>
    </row>
    <row r="138" spans="1:48">
      <c r="A138" s="4" t="s">
        <v>52</v>
      </c>
      <c r="B138" s="4" t="s">
        <v>258</v>
      </c>
      <c r="C138" s="4" t="s">
        <v>58</v>
      </c>
      <c r="D138" s="4" t="s">
        <v>54</v>
      </c>
      <c r="E138" s="4" t="s">
        <v>260</v>
      </c>
      <c r="F138" s="4" t="s">
        <v>54</v>
      </c>
      <c r="G138" s="4">
        <v>2010</v>
      </c>
      <c r="H138" s="4" t="s">
        <v>54</v>
      </c>
      <c r="I138" s="4" t="s">
        <v>54</v>
      </c>
      <c r="J138" s="4" t="s">
        <v>54</v>
      </c>
      <c r="K138" s="4" t="s">
        <v>54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1</v>
      </c>
      <c r="AA138" s="4">
        <v>1</v>
      </c>
      <c r="AB138" s="4">
        <v>1</v>
      </c>
      <c r="AC138" s="4">
        <v>1</v>
      </c>
      <c r="AD138" s="4">
        <v>1</v>
      </c>
      <c r="AE138" s="4">
        <v>1</v>
      </c>
      <c r="AF138" s="4">
        <v>1</v>
      </c>
      <c r="AG138" s="4">
        <v>1</v>
      </c>
      <c r="AH138" s="4">
        <v>1</v>
      </c>
      <c r="AI138" s="4">
        <v>1</v>
      </c>
      <c r="AJ138" s="4">
        <v>1</v>
      </c>
      <c r="AK138" s="4">
        <v>1</v>
      </c>
      <c r="AL138" s="4">
        <v>1</v>
      </c>
      <c r="AM138" s="4">
        <v>1</v>
      </c>
      <c r="AN138" s="4">
        <v>1</v>
      </c>
      <c r="AO138" s="4">
        <v>1</v>
      </c>
      <c r="AP138" s="4">
        <v>1</v>
      </c>
      <c r="AQ138" s="4">
        <v>1</v>
      </c>
      <c r="AR138" s="4">
        <v>1</v>
      </c>
      <c r="AS138" s="4"/>
      <c r="AT138" s="4">
        <v>1</v>
      </c>
      <c r="AU138" s="4">
        <v>1</v>
      </c>
      <c r="AV138" s="4">
        <v>1</v>
      </c>
    </row>
    <row r="139" spans="1:48">
      <c r="A139" s="4" t="s">
        <v>52</v>
      </c>
      <c r="B139" s="4" t="s">
        <v>258</v>
      </c>
      <c r="C139" s="4" t="s">
        <v>59</v>
      </c>
      <c r="D139" s="4" t="s">
        <v>54</v>
      </c>
      <c r="E139" s="4" t="s">
        <v>260</v>
      </c>
      <c r="F139" s="4" t="s">
        <v>54</v>
      </c>
      <c r="G139" s="4">
        <v>2010</v>
      </c>
      <c r="H139" s="4" t="s">
        <v>54</v>
      </c>
      <c r="I139" s="4" t="s">
        <v>54</v>
      </c>
      <c r="J139" s="4" t="s">
        <v>54</v>
      </c>
      <c r="K139" s="4" t="s">
        <v>54</v>
      </c>
      <c r="L139" s="4">
        <v>1</v>
      </c>
      <c r="M139" s="4">
        <v>1</v>
      </c>
      <c r="N139" s="4"/>
      <c r="O139" s="4"/>
      <c r="P139" s="4">
        <v>1</v>
      </c>
      <c r="Q139" s="4">
        <v>1</v>
      </c>
      <c r="R139" s="4"/>
      <c r="S139" s="4">
        <v>1</v>
      </c>
      <c r="T139" s="4"/>
      <c r="U139" s="4"/>
      <c r="V139" s="4">
        <v>1</v>
      </c>
      <c r="W139" s="4">
        <v>1</v>
      </c>
      <c r="X139" s="4">
        <v>1</v>
      </c>
      <c r="Y139" s="4"/>
      <c r="Z139" s="4"/>
      <c r="AA139" s="4"/>
      <c r="AB139" s="4">
        <v>1</v>
      </c>
      <c r="AC139" s="4"/>
      <c r="AD139" s="4">
        <v>1</v>
      </c>
      <c r="AE139" s="4"/>
      <c r="AF139" s="4"/>
      <c r="AG139" s="4">
        <v>1</v>
      </c>
      <c r="AH139" s="4"/>
      <c r="AI139" s="4">
        <v>1</v>
      </c>
      <c r="AJ139" s="4">
        <v>1</v>
      </c>
      <c r="AK139" s="4">
        <v>1</v>
      </c>
      <c r="AL139" s="4"/>
      <c r="AM139" s="4"/>
      <c r="AN139" s="4">
        <v>1</v>
      </c>
      <c r="AO139" s="4">
        <v>1</v>
      </c>
      <c r="AP139" s="4">
        <v>1</v>
      </c>
      <c r="AQ139" s="4">
        <v>1</v>
      </c>
      <c r="AR139" s="4"/>
      <c r="AS139" s="4"/>
      <c r="AT139" s="4">
        <v>1</v>
      </c>
      <c r="AU139" s="4"/>
      <c r="AV139" s="4"/>
    </row>
    <row r="140" spans="1:48">
      <c r="A140" s="4" t="s">
        <v>52</v>
      </c>
      <c r="B140" s="4" t="s">
        <v>258</v>
      </c>
      <c r="C140" s="4" t="s">
        <v>60</v>
      </c>
      <c r="D140" s="4" t="s">
        <v>54</v>
      </c>
      <c r="E140" s="4" t="s">
        <v>260</v>
      </c>
      <c r="F140" s="4" t="s">
        <v>54</v>
      </c>
      <c r="G140" s="4">
        <v>2010</v>
      </c>
      <c r="H140" s="4" t="s">
        <v>54</v>
      </c>
      <c r="I140" s="4" t="s">
        <v>54</v>
      </c>
      <c r="J140" s="4" t="s">
        <v>54</v>
      </c>
      <c r="K140" s="4" t="s">
        <v>54</v>
      </c>
      <c r="L140" s="4"/>
      <c r="M140" s="4">
        <v>1</v>
      </c>
      <c r="N140" s="4"/>
      <c r="O140" s="4"/>
      <c r="P140" s="4">
        <v>1</v>
      </c>
      <c r="Q140" s="4">
        <v>1</v>
      </c>
      <c r="R140" s="4"/>
      <c r="S140" s="4"/>
      <c r="T140" s="4"/>
      <c r="U140" s="4"/>
      <c r="V140" s="4"/>
      <c r="W140" s="4"/>
      <c r="X140" s="4">
        <v>1</v>
      </c>
      <c r="Y140" s="4"/>
      <c r="Z140" s="4"/>
      <c r="AA140" s="4"/>
      <c r="AB140" s="4">
        <v>1</v>
      </c>
      <c r="AC140" s="4"/>
      <c r="AD140" s="4">
        <v>1</v>
      </c>
      <c r="AE140" s="4"/>
      <c r="AF140" s="4"/>
      <c r="AG140" s="4"/>
      <c r="AH140" s="4"/>
      <c r="AI140" s="4"/>
      <c r="AJ140" s="4"/>
      <c r="AK140" s="4"/>
      <c r="AL140" s="4"/>
      <c r="AM140" s="4"/>
      <c r="AN140" s="4">
        <v>1</v>
      </c>
      <c r="AO140" s="4">
        <v>1</v>
      </c>
      <c r="AP140" s="4"/>
      <c r="AQ140" s="4"/>
      <c r="AR140" s="4"/>
      <c r="AS140" s="4"/>
      <c r="AT140" s="4"/>
      <c r="AU140" s="4"/>
      <c r="AV140" s="4"/>
    </row>
    <row r="141" spans="1:48">
      <c r="A141" s="4" t="s">
        <v>52</v>
      </c>
      <c r="B141" s="4" t="s">
        <v>258</v>
      </c>
      <c r="C141" s="4" t="s">
        <v>61</v>
      </c>
      <c r="D141" s="4" t="s">
        <v>54</v>
      </c>
      <c r="E141" s="4" t="s">
        <v>260</v>
      </c>
      <c r="F141" s="4" t="s">
        <v>54</v>
      </c>
      <c r="G141" s="4">
        <v>2010</v>
      </c>
      <c r="H141" s="4" t="s">
        <v>54</v>
      </c>
      <c r="I141" s="4" t="s">
        <v>54</v>
      </c>
      <c r="J141" s="4" t="s">
        <v>54</v>
      </c>
      <c r="K141" s="4" t="s">
        <v>54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4">
        <v>1</v>
      </c>
      <c r="R141" s="4">
        <v>1</v>
      </c>
      <c r="S141" s="4">
        <v>1</v>
      </c>
      <c r="T141" s="4">
        <v>1</v>
      </c>
      <c r="U141" s="4">
        <v>1</v>
      </c>
      <c r="V141" s="4">
        <v>1</v>
      </c>
      <c r="W141" s="4">
        <v>1</v>
      </c>
      <c r="X141" s="4">
        <v>1</v>
      </c>
      <c r="Y141" s="4">
        <v>1</v>
      </c>
      <c r="Z141" s="4">
        <v>1</v>
      </c>
      <c r="AA141" s="4">
        <v>1</v>
      </c>
      <c r="AB141" s="4">
        <v>1</v>
      </c>
      <c r="AC141" s="4">
        <v>1</v>
      </c>
      <c r="AD141" s="4">
        <v>1</v>
      </c>
      <c r="AE141" s="4">
        <v>1</v>
      </c>
      <c r="AF141" s="4">
        <v>1</v>
      </c>
      <c r="AG141" s="4">
        <v>1</v>
      </c>
      <c r="AH141" s="4">
        <v>1</v>
      </c>
      <c r="AI141" s="4">
        <v>1</v>
      </c>
      <c r="AJ141" s="4">
        <v>1</v>
      </c>
      <c r="AK141" s="4">
        <v>1</v>
      </c>
      <c r="AL141" s="4">
        <v>1</v>
      </c>
      <c r="AM141" s="4">
        <v>1</v>
      </c>
      <c r="AN141" s="4">
        <v>1</v>
      </c>
      <c r="AO141" s="4">
        <v>1</v>
      </c>
      <c r="AP141" s="4">
        <v>1</v>
      </c>
      <c r="AQ141" s="4">
        <v>1</v>
      </c>
      <c r="AR141" s="4">
        <v>1</v>
      </c>
      <c r="AS141" s="4">
        <v>1</v>
      </c>
      <c r="AT141" s="4">
        <v>1</v>
      </c>
      <c r="AU141" s="4">
        <v>1</v>
      </c>
      <c r="AV141" s="4">
        <v>1</v>
      </c>
    </row>
    <row r="142" spans="1:48">
      <c r="A142" s="4" t="s">
        <v>52</v>
      </c>
      <c r="B142" s="4" t="s">
        <v>258</v>
      </c>
      <c r="C142" s="4" t="s">
        <v>62</v>
      </c>
      <c r="D142" s="4" t="s">
        <v>54</v>
      </c>
      <c r="E142" s="4" t="s">
        <v>260</v>
      </c>
      <c r="F142" s="4" t="s">
        <v>54</v>
      </c>
      <c r="G142" s="4">
        <v>2010</v>
      </c>
      <c r="H142" s="4" t="s">
        <v>54</v>
      </c>
      <c r="I142" s="4" t="s">
        <v>54</v>
      </c>
      <c r="J142" s="4" t="s">
        <v>54</v>
      </c>
      <c r="K142" s="4" t="s">
        <v>54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/>
      <c r="S142" s="4">
        <v>1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1</v>
      </c>
      <c r="AA142" s="4">
        <v>1</v>
      </c>
      <c r="AB142" s="4">
        <v>1</v>
      </c>
      <c r="AC142" s="4">
        <v>1</v>
      </c>
      <c r="AD142" s="4">
        <v>1</v>
      </c>
      <c r="AE142" s="4">
        <v>1</v>
      </c>
      <c r="AF142" s="4">
        <v>1</v>
      </c>
      <c r="AG142" s="4">
        <v>1</v>
      </c>
      <c r="AH142" s="4">
        <v>1</v>
      </c>
      <c r="AI142" s="4">
        <v>1</v>
      </c>
      <c r="AJ142" s="4">
        <v>1</v>
      </c>
      <c r="AK142" s="4">
        <v>1</v>
      </c>
      <c r="AL142" s="4"/>
      <c r="AM142" s="4">
        <v>1</v>
      </c>
      <c r="AN142" s="4">
        <v>1</v>
      </c>
      <c r="AO142" s="4">
        <v>1</v>
      </c>
      <c r="AP142" s="4">
        <v>1</v>
      </c>
      <c r="AQ142" s="4">
        <v>1</v>
      </c>
      <c r="AR142" s="4">
        <v>1</v>
      </c>
      <c r="AS142" s="4">
        <v>1</v>
      </c>
      <c r="AT142" s="4">
        <v>1</v>
      </c>
      <c r="AU142" s="4">
        <v>1</v>
      </c>
      <c r="AV142" s="4">
        <v>1</v>
      </c>
    </row>
    <row r="143" spans="1:48">
      <c r="A143" s="4" t="s">
        <v>52</v>
      </c>
      <c r="B143" s="4" t="s">
        <v>258</v>
      </c>
      <c r="C143" s="4" t="s">
        <v>63</v>
      </c>
      <c r="D143" s="4" t="s">
        <v>54</v>
      </c>
      <c r="E143" s="4" t="s">
        <v>260</v>
      </c>
      <c r="F143" s="4" t="s">
        <v>54</v>
      </c>
      <c r="G143" s="4">
        <v>2010</v>
      </c>
      <c r="H143" s="4" t="s">
        <v>54</v>
      </c>
      <c r="I143" s="4" t="s">
        <v>54</v>
      </c>
      <c r="J143" s="4" t="s">
        <v>54</v>
      </c>
      <c r="K143" s="4" t="s">
        <v>54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  <c r="AA143" s="4">
        <v>1</v>
      </c>
      <c r="AB143" s="4">
        <v>1</v>
      </c>
      <c r="AC143" s="4">
        <v>1</v>
      </c>
      <c r="AD143" s="4">
        <v>1</v>
      </c>
      <c r="AE143" s="4">
        <v>1</v>
      </c>
      <c r="AF143" s="4">
        <v>1</v>
      </c>
      <c r="AG143" s="4">
        <v>1</v>
      </c>
      <c r="AH143" s="4">
        <v>1</v>
      </c>
      <c r="AI143" s="4">
        <v>1</v>
      </c>
      <c r="AJ143" s="4">
        <v>1</v>
      </c>
      <c r="AK143" s="4">
        <v>1</v>
      </c>
      <c r="AL143" s="4">
        <v>1</v>
      </c>
      <c r="AM143" s="4">
        <v>1</v>
      </c>
      <c r="AN143" s="4">
        <v>1</v>
      </c>
      <c r="AO143" s="4">
        <v>1</v>
      </c>
      <c r="AP143" s="4">
        <v>1</v>
      </c>
      <c r="AQ143" s="4">
        <v>1</v>
      </c>
      <c r="AR143" s="4">
        <v>1</v>
      </c>
      <c r="AS143" s="4"/>
      <c r="AT143" s="4">
        <v>1</v>
      </c>
      <c r="AU143" s="4">
        <v>1</v>
      </c>
      <c r="AV143" s="4">
        <v>1</v>
      </c>
    </row>
    <row r="144" spans="1:48">
      <c r="A144" s="4" t="s">
        <v>52</v>
      </c>
      <c r="B144" s="4" t="s">
        <v>258</v>
      </c>
      <c r="C144" s="4" t="s">
        <v>64</v>
      </c>
      <c r="D144" s="4" t="s">
        <v>54</v>
      </c>
      <c r="E144" s="4" t="s">
        <v>260</v>
      </c>
      <c r="F144" s="4" t="s">
        <v>54</v>
      </c>
      <c r="G144" s="4">
        <v>2010</v>
      </c>
      <c r="H144" s="4" t="s">
        <v>54</v>
      </c>
      <c r="I144" s="4" t="s">
        <v>54</v>
      </c>
      <c r="J144" s="4" t="s">
        <v>54</v>
      </c>
      <c r="K144" s="4" t="s">
        <v>54</v>
      </c>
      <c r="L144" s="4">
        <v>1</v>
      </c>
      <c r="M144" s="4">
        <v>1</v>
      </c>
      <c r="N144" s="4"/>
      <c r="O144" s="4"/>
      <c r="P144" s="4">
        <v>1</v>
      </c>
      <c r="Q144" s="4">
        <v>1</v>
      </c>
      <c r="R144" s="4"/>
      <c r="S144" s="4">
        <v>1</v>
      </c>
      <c r="T144" s="4"/>
      <c r="U144" s="4"/>
      <c r="V144" s="4">
        <v>1</v>
      </c>
      <c r="W144" s="4">
        <v>1</v>
      </c>
      <c r="X144" s="4">
        <v>1</v>
      </c>
      <c r="Y144" s="4"/>
      <c r="Z144" s="4"/>
      <c r="AA144" s="4"/>
      <c r="AB144" s="4">
        <v>1</v>
      </c>
      <c r="AC144" s="4"/>
      <c r="AD144" s="4">
        <v>1</v>
      </c>
      <c r="AE144" s="4"/>
      <c r="AF144" s="4"/>
      <c r="AG144" s="4">
        <v>1</v>
      </c>
      <c r="AH144" s="4"/>
      <c r="AI144" s="4">
        <v>1</v>
      </c>
      <c r="AJ144" s="4">
        <v>1</v>
      </c>
      <c r="AK144" s="4">
        <v>1</v>
      </c>
      <c r="AL144" s="4"/>
      <c r="AM144" s="4"/>
      <c r="AN144" s="4">
        <v>1</v>
      </c>
      <c r="AO144" s="4">
        <v>1</v>
      </c>
      <c r="AP144" s="4">
        <v>1</v>
      </c>
      <c r="AQ144" s="4">
        <v>1</v>
      </c>
      <c r="AR144" s="4"/>
      <c r="AS144" s="4"/>
      <c r="AT144" s="4">
        <v>1</v>
      </c>
      <c r="AU144" s="4"/>
      <c r="AV144" s="4"/>
    </row>
    <row r="145" spans="1:48">
      <c r="A145" s="4" t="s">
        <v>52</v>
      </c>
      <c r="B145" s="4" t="s">
        <v>258</v>
      </c>
      <c r="C145" s="4" t="s">
        <v>65</v>
      </c>
      <c r="D145" s="4" t="s">
        <v>54</v>
      </c>
      <c r="E145" s="4" t="s">
        <v>260</v>
      </c>
      <c r="F145" s="4" t="s">
        <v>54</v>
      </c>
      <c r="G145" s="4">
        <v>2010</v>
      </c>
      <c r="H145" s="4" t="s">
        <v>54</v>
      </c>
      <c r="I145" s="4" t="s">
        <v>54</v>
      </c>
      <c r="J145" s="4" t="s">
        <v>54</v>
      </c>
      <c r="K145" s="4" t="s">
        <v>54</v>
      </c>
      <c r="L145" s="4"/>
      <c r="M145" s="4">
        <v>1</v>
      </c>
      <c r="N145" s="4"/>
      <c r="O145" s="4"/>
      <c r="P145" s="4">
        <v>1</v>
      </c>
      <c r="Q145" s="4">
        <v>1</v>
      </c>
      <c r="R145" s="4"/>
      <c r="S145" s="4"/>
      <c r="T145" s="4"/>
      <c r="U145" s="4"/>
      <c r="V145" s="4"/>
      <c r="W145" s="4"/>
      <c r="X145" s="4">
        <v>1</v>
      </c>
      <c r="Y145" s="4"/>
      <c r="Z145" s="4"/>
      <c r="AA145" s="4"/>
      <c r="AB145" s="4">
        <v>1</v>
      </c>
      <c r="AC145" s="4"/>
      <c r="AD145" s="4">
        <v>1</v>
      </c>
      <c r="AE145" s="4"/>
      <c r="AF145" s="4"/>
      <c r="AG145" s="4"/>
      <c r="AH145" s="4"/>
      <c r="AI145" s="4"/>
      <c r="AJ145" s="4"/>
      <c r="AK145" s="4"/>
      <c r="AL145" s="4"/>
      <c r="AM145" s="4"/>
      <c r="AN145" s="4">
        <v>1</v>
      </c>
      <c r="AO145" s="4">
        <v>1</v>
      </c>
      <c r="AP145" s="4"/>
      <c r="AQ145" s="4"/>
      <c r="AR145" s="4"/>
      <c r="AS145" s="4"/>
      <c r="AT145" s="4"/>
      <c r="AU145" s="4"/>
      <c r="AV145" s="4"/>
    </row>
    <row r="146" spans="1:48">
      <c r="A146" s="4" t="s">
        <v>52</v>
      </c>
      <c r="B146" s="4" t="s">
        <v>258</v>
      </c>
      <c r="C146" s="4" t="s">
        <v>66</v>
      </c>
      <c r="D146" s="4" t="s">
        <v>54</v>
      </c>
      <c r="E146" s="4" t="s">
        <v>260</v>
      </c>
      <c r="F146" s="4" t="s">
        <v>54</v>
      </c>
      <c r="G146" s="4">
        <v>2010</v>
      </c>
      <c r="H146" s="4" t="s">
        <v>54</v>
      </c>
      <c r="I146" s="4" t="s">
        <v>54</v>
      </c>
      <c r="J146" s="4" t="s">
        <v>54</v>
      </c>
      <c r="K146" s="4" t="s">
        <v>54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4">
        <v>1</v>
      </c>
      <c r="Z146" s="4">
        <v>1</v>
      </c>
      <c r="AA146" s="4">
        <v>1</v>
      </c>
      <c r="AB146" s="4">
        <v>1</v>
      </c>
      <c r="AC146" s="4">
        <v>1</v>
      </c>
      <c r="AD146" s="4">
        <v>1</v>
      </c>
      <c r="AE146" s="4">
        <v>1</v>
      </c>
      <c r="AF146" s="4">
        <v>1</v>
      </c>
      <c r="AG146" s="4">
        <v>1</v>
      </c>
      <c r="AH146" s="4">
        <v>1</v>
      </c>
      <c r="AI146" s="4">
        <v>1</v>
      </c>
      <c r="AJ146" s="4">
        <v>1</v>
      </c>
      <c r="AK146" s="4">
        <v>1</v>
      </c>
      <c r="AL146" s="4">
        <v>1</v>
      </c>
      <c r="AM146" s="4">
        <v>1</v>
      </c>
      <c r="AN146" s="4">
        <v>1</v>
      </c>
      <c r="AO146" s="4">
        <v>1</v>
      </c>
      <c r="AP146" s="4">
        <v>1</v>
      </c>
      <c r="AQ146" s="4">
        <v>1</v>
      </c>
      <c r="AR146" s="4">
        <v>1</v>
      </c>
      <c r="AS146" s="4">
        <v>1</v>
      </c>
      <c r="AT146" s="4">
        <v>1</v>
      </c>
      <c r="AU146" s="4">
        <v>1</v>
      </c>
      <c r="AV146" s="4">
        <v>1</v>
      </c>
    </row>
    <row r="147" spans="1:48">
      <c r="A147" s="4" t="s">
        <v>52</v>
      </c>
      <c r="B147" s="4" t="s">
        <v>258</v>
      </c>
      <c r="C147" s="4" t="s">
        <v>67</v>
      </c>
      <c r="D147" s="4" t="s">
        <v>54</v>
      </c>
      <c r="E147" s="4" t="s">
        <v>260</v>
      </c>
      <c r="F147" s="4" t="s">
        <v>54</v>
      </c>
      <c r="G147" s="4">
        <v>2010</v>
      </c>
      <c r="H147" s="4" t="s">
        <v>54</v>
      </c>
      <c r="I147" s="4" t="s">
        <v>54</v>
      </c>
      <c r="J147" s="4" t="s">
        <v>54</v>
      </c>
      <c r="K147" s="4" t="s">
        <v>54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4">
        <v>1</v>
      </c>
      <c r="R147" s="4"/>
      <c r="S147" s="4">
        <v>1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  <c r="AA147" s="4">
        <v>1</v>
      </c>
      <c r="AB147" s="4">
        <v>1</v>
      </c>
      <c r="AC147" s="4">
        <v>1</v>
      </c>
      <c r="AD147" s="4">
        <v>1</v>
      </c>
      <c r="AE147" s="4">
        <v>1</v>
      </c>
      <c r="AF147" s="4">
        <v>1</v>
      </c>
      <c r="AG147" s="4">
        <v>1</v>
      </c>
      <c r="AH147" s="4">
        <v>1</v>
      </c>
      <c r="AI147" s="4">
        <v>1</v>
      </c>
      <c r="AJ147" s="4">
        <v>1</v>
      </c>
      <c r="AK147" s="4">
        <v>1</v>
      </c>
      <c r="AL147" s="4"/>
      <c r="AM147" s="4">
        <v>1</v>
      </c>
      <c r="AN147" s="4">
        <v>1</v>
      </c>
      <c r="AO147" s="4">
        <v>1</v>
      </c>
      <c r="AP147" s="4">
        <v>1</v>
      </c>
      <c r="AQ147" s="4">
        <v>1</v>
      </c>
      <c r="AR147" s="4">
        <v>1</v>
      </c>
      <c r="AS147" s="4">
        <v>1</v>
      </c>
      <c r="AT147" s="4">
        <v>1</v>
      </c>
      <c r="AU147" s="4">
        <v>1</v>
      </c>
      <c r="AV147" s="4">
        <v>1</v>
      </c>
    </row>
    <row r="148" spans="1:48">
      <c r="A148" s="4" t="s">
        <v>52</v>
      </c>
      <c r="B148" s="4" t="s">
        <v>258</v>
      </c>
      <c r="C148" s="4" t="s">
        <v>68</v>
      </c>
      <c r="D148" s="4" t="s">
        <v>54</v>
      </c>
      <c r="E148" s="4" t="s">
        <v>260</v>
      </c>
      <c r="F148" s="4" t="s">
        <v>54</v>
      </c>
      <c r="G148" s="4">
        <v>2010</v>
      </c>
      <c r="H148" s="4" t="s">
        <v>54</v>
      </c>
      <c r="I148" s="4" t="s">
        <v>54</v>
      </c>
      <c r="J148" s="4" t="s">
        <v>54</v>
      </c>
      <c r="K148" s="4" t="s">
        <v>54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4">
        <v>1</v>
      </c>
      <c r="AB148" s="4">
        <v>1</v>
      </c>
      <c r="AC148" s="4">
        <v>1</v>
      </c>
      <c r="AD148" s="4">
        <v>1</v>
      </c>
      <c r="AE148" s="4">
        <v>1</v>
      </c>
      <c r="AF148" s="4">
        <v>1</v>
      </c>
      <c r="AG148" s="4">
        <v>1</v>
      </c>
      <c r="AH148" s="4">
        <v>1</v>
      </c>
      <c r="AI148" s="4">
        <v>1</v>
      </c>
      <c r="AJ148" s="4">
        <v>1</v>
      </c>
      <c r="AK148" s="4">
        <v>1</v>
      </c>
      <c r="AL148" s="4">
        <v>1</v>
      </c>
      <c r="AM148" s="4">
        <v>1</v>
      </c>
      <c r="AN148" s="4">
        <v>1</v>
      </c>
      <c r="AO148" s="4">
        <v>1</v>
      </c>
      <c r="AP148" s="4">
        <v>1</v>
      </c>
      <c r="AQ148" s="4">
        <v>1</v>
      </c>
      <c r="AR148" s="4">
        <v>1</v>
      </c>
      <c r="AS148" s="4"/>
      <c r="AT148" s="4">
        <v>1</v>
      </c>
      <c r="AU148" s="4">
        <v>1</v>
      </c>
      <c r="AV148" s="4">
        <v>1</v>
      </c>
    </row>
    <row r="149" spans="1:48">
      <c r="A149" s="4" t="s">
        <v>52</v>
      </c>
      <c r="B149" s="4" t="s">
        <v>258</v>
      </c>
      <c r="C149" s="4" t="s">
        <v>69</v>
      </c>
      <c r="D149" s="4" t="s">
        <v>54</v>
      </c>
      <c r="E149" s="4" t="s">
        <v>260</v>
      </c>
      <c r="F149" s="4" t="s">
        <v>54</v>
      </c>
      <c r="G149" s="4">
        <v>2010</v>
      </c>
      <c r="H149" s="4" t="s">
        <v>54</v>
      </c>
      <c r="I149" s="4" t="s">
        <v>54</v>
      </c>
      <c r="J149" s="4" t="s">
        <v>54</v>
      </c>
      <c r="K149" s="4" t="s">
        <v>54</v>
      </c>
      <c r="L149" s="4">
        <v>2.2883590208291501E-2</v>
      </c>
      <c r="M149" s="4">
        <v>2.1302164424318502E-3</v>
      </c>
      <c r="N149" s="4">
        <v>5.4996058590660202E-2</v>
      </c>
      <c r="O149" s="4">
        <v>6.9617956665415396E-3</v>
      </c>
      <c r="P149" s="4">
        <v>3.60274250538167E-3</v>
      </c>
      <c r="Q149" s="4">
        <v>2.1595309593404602E-3</v>
      </c>
      <c r="R149" s="4">
        <v>4.91819845897652E-2</v>
      </c>
      <c r="S149" s="4">
        <v>3.9949171238895498E-4</v>
      </c>
      <c r="T149" s="4">
        <v>1.913072529442E-3</v>
      </c>
      <c r="U149" s="4">
        <v>1.443708353098E-3</v>
      </c>
      <c r="V149" s="4">
        <v>8.14194119618869E-5</v>
      </c>
      <c r="W149" s="4">
        <v>1.71471607358736E-2</v>
      </c>
      <c r="X149" s="4">
        <v>1.27244985576873E-2</v>
      </c>
      <c r="Y149" s="4">
        <v>5.1828235385553603E-4</v>
      </c>
      <c r="Z149" s="4">
        <v>1.4718314668544201E-2</v>
      </c>
      <c r="AA149" s="4">
        <v>2.6783388227772899E-2</v>
      </c>
      <c r="AB149" s="4">
        <v>4.24014139315131E-4</v>
      </c>
      <c r="AC149" s="4">
        <v>1.1683860507482799E-3</v>
      </c>
      <c r="AD149" s="4">
        <v>4.5030461435534199E-4</v>
      </c>
      <c r="AE149" s="4">
        <v>1.3152332419677899E-2</v>
      </c>
      <c r="AF149" s="4">
        <v>4.6086778524127903E-2</v>
      </c>
      <c r="AG149" s="4">
        <v>6.6124823120836999E-5</v>
      </c>
      <c r="AH149" s="4">
        <v>1.97520381485423E-2</v>
      </c>
      <c r="AI149" s="4">
        <v>1.0873073948011399E-5</v>
      </c>
      <c r="AJ149" s="4">
        <v>2.2813612819336099E-2</v>
      </c>
      <c r="AK149" s="4">
        <v>6.5256273164681106E-2</v>
      </c>
      <c r="AL149" s="4">
        <v>5.6542394729850801E-2</v>
      </c>
      <c r="AM149" s="4">
        <v>4.5234859232420304E-3</v>
      </c>
      <c r="AN149" s="4">
        <v>1.6626780748656301E-3</v>
      </c>
      <c r="AO149" s="4">
        <v>2.6127892895197501E-4</v>
      </c>
      <c r="AP149" s="4">
        <v>9.1620390462388897E-3</v>
      </c>
      <c r="AQ149" s="4">
        <v>5.4641281125837604E-4</v>
      </c>
      <c r="AR149" s="4">
        <v>5.9964650759345699E-2</v>
      </c>
      <c r="AS149" s="4">
        <v>1.09733605276681E-3</v>
      </c>
      <c r="AT149" s="4">
        <v>4.2112949785892296E-3</v>
      </c>
      <c r="AU149" s="4">
        <v>1.32081945126404E-3</v>
      </c>
      <c r="AV149" s="4">
        <v>7.8546003161163202E-4</v>
      </c>
    </row>
    <row r="150" spans="1:48">
      <c r="A150" s="4" t="s">
        <v>52</v>
      </c>
      <c r="B150" s="4" t="s">
        <v>258</v>
      </c>
      <c r="C150" s="4" t="s">
        <v>70</v>
      </c>
      <c r="D150" s="4" t="s">
        <v>54</v>
      </c>
      <c r="E150" s="4" t="s">
        <v>260</v>
      </c>
      <c r="F150" s="4" t="s">
        <v>54</v>
      </c>
      <c r="G150" s="4">
        <v>2010</v>
      </c>
      <c r="H150" s="4" t="s">
        <v>54</v>
      </c>
      <c r="I150" s="4" t="s">
        <v>54</v>
      </c>
      <c r="J150" s="4" t="s">
        <v>54</v>
      </c>
      <c r="K150" s="4" t="s">
        <v>54</v>
      </c>
      <c r="L150" s="4">
        <v>2.2883590208291501E-2</v>
      </c>
      <c r="M150" s="4">
        <v>2.1302164424318502E-3</v>
      </c>
      <c r="N150" s="4">
        <v>5.4996058590660202E-2</v>
      </c>
      <c r="O150" s="4">
        <v>6.9617956665415396E-3</v>
      </c>
      <c r="P150" s="4">
        <v>3.60274250538167E-3</v>
      </c>
      <c r="Q150" s="4">
        <v>2.1595309593404602E-3</v>
      </c>
      <c r="R150" s="4">
        <v>4.91819845897652E-2</v>
      </c>
      <c r="S150" s="4">
        <v>3.9949171238895498E-4</v>
      </c>
      <c r="T150" s="4">
        <v>1.913072529442E-3</v>
      </c>
      <c r="U150" s="4">
        <v>1.443708353098E-3</v>
      </c>
      <c r="V150" s="4">
        <v>8.14194119618869E-5</v>
      </c>
      <c r="W150" s="4">
        <v>1.71471607358736E-2</v>
      </c>
      <c r="X150" s="4">
        <v>1.27244985576873E-2</v>
      </c>
      <c r="Y150" s="4">
        <v>5.1828235385553603E-4</v>
      </c>
      <c r="Z150" s="4">
        <v>1.4718314668544201E-2</v>
      </c>
      <c r="AA150" s="4">
        <v>2.6783388227772899E-2</v>
      </c>
      <c r="AB150" s="4">
        <v>4.24014139315131E-4</v>
      </c>
      <c r="AC150" s="4">
        <v>1.1683860507482799E-3</v>
      </c>
      <c r="AD150" s="4">
        <v>4.5030461435534199E-4</v>
      </c>
      <c r="AE150" s="4">
        <v>1.3152332419677899E-2</v>
      </c>
      <c r="AF150" s="4">
        <v>4.6086778524127903E-2</v>
      </c>
      <c r="AG150" s="4">
        <v>6.6124823120836999E-5</v>
      </c>
      <c r="AH150" s="4">
        <v>1.97520381485423E-2</v>
      </c>
      <c r="AI150" s="4">
        <v>1.0873073948011399E-5</v>
      </c>
      <c r="AJ150" s="4">
        <v>2.2813612819336099E-2</v>
      </c>
      <c r="AK150" s="4">
        <v>6.5256273164681106E-2</v>
      </c>
      <c r="AL150" s="4">
        <v>5.6542394729850801E-2</v>
      </c>
      <c r="AM150" s="4">
        <v>4.5234859232420304E-3</v>
      </c>
      <c r="AN150" s="4">
        <v>1.6626780748656301E-3</v>
      </c>
      <c r="AO150" s="4">
        <v>2.6127892895197501E-4</v>
      </c>
      <c r="AP150" s="4">
        <v>9.1620390462388897E-3</v>
      </c>
      <c r="AQ150" s="4">
        <v>5.4641281125837604E-4</v>
      </c>
      <c r="AR150" s="4">
        <v>5.9964650759345699E-2</v>
      </c>
      <c r="AS150" s="4">
        <v>1.09733605276681E-3</v>
      </c>
      <c r="AT150" s="4">
        <v>4.2112949785892296E-3</v>
      </c>
      <c r="AU150" s="4">
        <v>1.32081945126404E-3</v>
      </c>
      <c r="AV150" s="4">
        <v>7.8546003161163202E-4</v>
      </c>
    </row>
    <row r="151" spans="1:48">
      <c r="A151" s="4" t="s">
        <v>52</v>
      </c>
      <c r="B151" s="4" t="s">
        <v>258</v>
      </c>
      <c r="C151" s="4" t="s">
        <v>71</v>
      </c>
      <c r="D151" s="4" t="s">
        <v>54</v>
      </c>
      <c r="E151" s="4" t="s">
        <v>260</v>
      </c>
      <c r="F151" s="4" t="s">
        <v>54</v>
      </c>
      <c r="G151" s="4">
        <v>2010</v>
      </c>
      <c r="H151" s="4" t="s">
        <v>54</v>
      </c>
      <c r="I151" s="4" t="s">
        <v>54</v>
      </c>
      <c r="J151" s="4" t="s">
        <v>54</v>
      </c>
      <c r="K151" s="4" t="s">
        <v>54</v>
      </c>
      <c r="L151" s="4">
        <v>2.2883590208291501E-2</v>
      </c>
      <c r="M151" s="4">
        <v>2.1302164424318502E-3</v>
      </c>
      <c r="N151" s="4">
        <v>5.4996058590660202E-2</v>
      </c>
      <c r="O151" s="4">
        <v>6.9617956665415396E-3</v>
      </c>
      <c r="P151" s="4">
        <v>3.60274250538167E-3</v>
      </c>
      <c r="Q151" s="4">
        <v>2.1595309593404602E-3</v>
      </c>
      <c r="R151" s="4">
        <v>4.91819845897652E-2</v>
      </c>
      <c r="S151" s="4">
        <v>3.9949171238895498E-4</v>
      </c>
      <c r="T151" s="4">
        <v>1.913072529442E-3</v>
      </c>
      <c r="U151" s="4">
        <v>1.443708353098E-3</v>
      </c>
      <c r="V151" s="4">
        <v>8.14194119618869E-5</v>
      </c>
      <c r="W151" s="4">
        <v>1.71471607358736E-2</v>
      </c>
      <c r="X151" s="4">
        <v>1.27244985576873E-2</v>
      </c>
      <c r="Y151" s="4">
        <v>5.1828235385553603E-4</v>
      </c>
      <c r="Z151" s="4">
        <v>1.4718314668544201E-2</v>
      </c>
      <c r="AA151" s="4">
        <v>2.6783388227772899E-2</v>
      </c>
      <c r="AB151" s="4">
        <v>4.24014139315131E-4</v>
      </c>
      <c r="AC151" s="4">
        <v>1.1683860507482799E-3</v>
      </c>
      <c r="AD151" s="4">
        <v>4.5030461435534199E-4</v>
      </c>
      <c r="AE151" s="4">
        <v>1.3152332419677899E-2</v>
      </c>
      <c r="AF151" s="4">
        <v>4.6086778524127903E-2</v>
      </c>
      <c r="AG151" s="4">
        <v>6.6124823120836999E-5</v>
      </c>
      <c r="AH151" s="4">
        <v>1.97520381485423E-2</v>
      </c>
      <c r="AI151" s="4">
        <v>1.0873073948011399E-5</v>
      </c>
      <c r="AJ151" s="4">
        <v>2.2813612819336099E-2</v>
      </c>
      <c r="AK151" s="4">
        <v>6.5256273164681106E-2</v>
      </c>
      <c r="AL151" s="4">
        <v>5.6542394729850801E-2</v>
      </c>
      <c r="AM151" s="4">
        <v>4.5234859232420304E-3</v>
      </c>
      <c r="AN151" s="4">
        <v>1.6626780748656301E-3</v>
      </c>
      <c r="AO151" s="4">
        <v>2.6127892895197501E-4</v>
      </c>
      <c r="AP151" s="4">
        <v>9.1620390462388897E-3</v>
      </c>
      <c r="AQ151" s="4">
        <v>5.4641281125837604E-4</v>
      </c>
      <c r="AR151" s="4">
        <v>5.9964650759345699E-2</v>
      </c>
      <c r="AS151" s="4">
        <v>1.09733605276681E-3</v>
      </c>
      <c r="AT151" s="4">
        <v>4.2112949785892296E-3</v>
      </c>
      <c r="AU151" s="4">
        <v>1.32081945126404E-3</v>
      </c>
      <c r="AV151" s="4">
        <v>7.8546003161163202E-4</v>
      </c>
    </row>
    <row r="152" spans="1:48">
      <c r="A152" s="4" t="s">
        <v>52</v>
      </c>
      <c r="B152" s="4" t="s">
        <v>258</v>
      </c>
      <c r="C152" s="4" t="s">
        <v>72</v>
      </c>
      <c r="D152" s="4" t="s">
        <v>54</v>
      </c>
      <c r="E152" s="4" t="s">
        <v>260</v>
      </c>
      <c r="F152" s="4" t="s">
        <v>54</v>
      </c>
      <c r="G152" s="4">
        <v>2010</v>
      </c>
      <c r="H152" s="4" t="s">
        <v>54</v>
      </c>
      <c r="I152" s="4" t="s">
        <v>54</v>
      </c>
      <c r="J152" s="4" t="s">
        <v>54</v>
      </c>
      <c r="K152" s="4" t="s">
        <v>54</v>
      </c>
      <c r="L152" s="4">
        <v>3.5411689407220802E-2</v>
      </c>
      <c r="M152" s="4">
        <v>0.14113056588957901</v>
      </c>
      <c r="N152" s="4">
        <v>4.3698128811712499E-2</v>
      </c>
      <c r="O152" s="4">
        <v>0.13077991623792601</v>
      </c>
      <c r="P152" s="4">
        <v>5.3662525314771899E-2</v>
      </c>
      <c r="Q152" s="4">
        <v>0.124699070667358</v>
      </c>
      <c r="R152" s="4">
        <v>5.5568459452383201E-2</v>
      </c>
      <c r="S152" s="4">
        <v>0.11578146307440899</v>
      </c>
      <c r="T152" s="4">
        <v>0.134457922296222</v>
      </c>
      <c r="U152" s="4">
        <v>0.112166054577699</v>
      </c>
      <c r="V152" s="4">
        <v>0.14577030399688801</v>
      </c>
      <c r="W152" s="4">
        <v>8.4658405932219002E-2</v>
      </c>
      <c r="X152" s="4">
        <v>8.7696264445806096E-2</v>
      </c>
      <c r="Y152" s="4">
        <v>0.22772182907619601</v>
      </c>
      <c r="Z152" s="4">
        <v>0.145018178784204</v>
      </c>
      <c r="AA152" s="4">
        <v>9.4120129929069596E-2</v>
      </c>
      <c r="AB152" s="4">
        <v>0.10872268334217799</v>
      </c>
      <c r="AC152" s="4">
        <v>0.139731220748611</v>
      </c>
      <c r="AD152" s="4">
        <v>9.3416739436769897E-2</v>
      </c>
      <c r="AE152" s="4">
        <v>0.114133928114326</v>
      </c>
      <c r="AF152" s="4">
        <v>4.2228033995951E-2</v>
      </c>
      <c r="AG152" s="4">
        <v>0.10204446616445099</v>
      </c>
      <c r="AH152" s="4">
        <v>0.194062418162357</v>
      </c>
      <c r="AI152" s="4">
        <v>0.1158437078803</v>
      </c>
      <c r="AJ152" s="4">
        <v>8.4012110940703696E-2</v>
      </c>
      <c r="AK152" s="4">
        <v>4.75952303879556E-2</v>
      </c>
      <c r="AL152" s="4">
        <v>2.72087720621913E-2</v>
      </c>
      <c r="AM152" s="4">
        <v>0.113329336967139</v>
      </c>
      <c r="AN152" s="4">
        <v>0.104531871984422</v>
      </c>
      <c r="AO152" s="4">
        <v>0.137398233397034</v>
      </c>
      <c r="AP152" s="4">
        <v>2.9033929221138101E-2</v>
      </c>
      <c r="AQ152" s="4">
        <v>8.6319469706620605E-2</v>
      </c>
      <c r="AR152" s="4">
        <v>6.1962235767026697E-2</v>
      </c>
      <c r="AS152" s="4">
        <v>0.18144063310030101</v>
      </c>
      <c r="AT152" s="4">
        <v>0.10934000874653101</v>
      </c>
      <c r="AU152" s="4">
        <v>0.120289388868937</v>
      </c>
      <c r="AV152" s="4">
        <v>0.123613149815994</v>
      </c>
    </row>
    <row r="153" spans="1:48">
      <c r="A153" s="4" t="s">
        <v>52</v>
      </c>
      <c r="B153" s="4" t="s">
        <v>258</v>
      </c>
      <c r="C153" s="4" t="s">
        <v>73</v>
      </c>
      <c r="D153" s="4" t="s">
        <v>54</v>
      </c>
      <c r="E153" s="4" t="s">
        <v>260</v>
      </c>
      <c r="F153" s="4" t="s">
        <v>54</v>
      </c>
      <c r="G153" s="4">
        <v>2010</v>
      </c>
      <c r="H153" s="4" t="s">
        <v>54</v>
      </c>
      <c r="I153" s="4" t="s">
        <v>54</v>
      </c>
      <c r="J153" s="4" t="s">
        <v>54</v>
      </c>
      <c r="K153" s="4" t="s">
        <v>54</v>
      </c>
      <c r="L153" s="4">
        <v>8.4468616509959002E-2</v>
      </c>
      <c r="M153" s="4">
        <v>0.13536095553319299</v>
      </c>
      <c r="N153" s="4">
        <v>4.09498522859724E-2</v>
      </c>
      <c r="O153" s="4">
        <v>0.10981546250322</v>
      </c>
      <c r="P153" s="4">
        <v>4.7285361377586599E-2</v>
      </c>
      <c r="Q153" s="4">
        <v>0.119952211640208</v>
      </c>
      <c r="R153" s="4">
        <v>0.27773941026134602</v>
      </c>
      <c r="S153" s="4">
        <v>0.106080282563789</v>
      </c>
      <c r="T153" s="4">
        <v>0.119091250685192</v>
      </c>
      <c r="U153" s="4">
        <v>6.6695759462460202E-2</v>
      </c>
      <c r="V153" s="4">
        <v>0.113956451756205</v>
      </c>
      <c r="W153" s="4">
        <v>0.122094254161616</v>
      </c>
      <c r="X153" s="4">
        <v>7.8579053800138604E-2</v>
      </c>
      <c r="Y153" s="4">
        <v>0.20228907672822999</v>
      </c>
      <c r="Z153" s="4">
        <v>0.13616338109081599</v>
      </c>
      <c r="AA153" s="4">
        <v>9.5456626800802899E-2</v>
      </c>
      <c r="AB153" s="4">
        <v>8.4974037297920704E-2</v>
      </c>
      <c r="AC153" s="4">
        <v>0.118563502026231</v>
      </c>
      <c r="AD153" s="4">
        <v>9.3416739436769897E-2</v>
      </c>
      <c r="AE153" s="4">
        <v>9.4121656288588901E-2</v>
      </c>
      <c r="AF153" s="4">
        <v>3.9572215137910503E-2</v>
      </c>
      <c r="AG153" s="4">
        <v>9.1063820069514606E-2</v>
      </c>
      <c r="AH153" s="4">
        <v>0.162600239598469</v>
      </c>
      <c r="AI153" s="4">
        <v>0.15482274797343601</v>
      </c>
      <c r="AJ153" s="4">
        <v>8.4972826960627301E-2</v>
      </c>
      <c r="AK153" s="4">
        <v>7.9910362844633306E-2</v>
      </c>
      <c r="AL153" s="4">
        <v>0.39421630896855397</v>
      </c>
      <c r="AM153" s="4">
        <v>0.10233827837146101</v>
      </c>
      <c r="AN153" s="4">
        <v>0.109032917374999</v>
      </c>
      <c r="AO153" s="4">
        <v>0.123569307391937</v>
      </c>
      <c r="AP153" s="4">
        <v>7.6293827234595393E-2</v>
      </c>
      <c r="AQ153" s="4">
        <v>3.8768980456338503E-2</v>
      </c>
      <c r="AR153" s="4">
        <v>5.8065287255234799E-2</v>
      </c>
      <c r="AS153" s="4">
        <v>8.8337286233762705E-2</v>
      </c>
      <c r="AT153" s="4">
        <v>0.10512177972932001</v>
      </c>
      <c r="AU153" s="4">
        <v>0.106064057476222</v>
      </c>
      <c r="AV153" s="4">
        <v>0.106542092290264</v>
      </c>
    </row>
    <row r="154" spans="1:48">
      <c r="A154" s="4" t="s">
        <v>52</v>
      </c>
      <c r="B154" s="4" t="s">
        <v>258</v>
      </c>
      <c r="C154" s="4" t="s">
        <v>628</v>
      </c>
      <c r="D154" s="4" t="s">
        <v>54</v>
      </c>
      <c r="E154" s="4" t="s">
        <v>260</v>
      </c>
      <c r="F154" s="4" t="s">
        <v>54</v>
      </c>
      <c r="G154" s="4">
        <v>2010</v>
      </c>
      <c r="H154" s="4" t="s">
        <v>54</v>
      </c>
      <c r="I154" s="4" t="s">
        <v>54</v>
      </c>
      <c r="J154" s="4" t="s">
        <v>54</v>
      </c>
      <c r="K154" s="4" t="s">
        <v>54</v>
      </c>
      <c r="L154" s="4">
        <v>3.6563060580973798E-2</v>
      </c>
      <c r="M154" s="4">
        <v>0.103033891430033</v>
      </c>
      <c r="N154" s="4">
        <v>4.6652512626298701E-2</v>
      </c>
      <c r="O154" s="4">
        <v>1.12948361923459E-2</v>
      </c>
      <c r="P154" s="4">
        <v>6.5076536212449798E-2</v>
      </c>
      <c r="Q154" s="4">
        <v>0.12844248582946199</v>
      </c>
      <c r="R154" s="4">
        <v>6.9851898176143304E-2</v>
      </c>
      <c r="S154" s="4">
        <v>0.12721677447889901</v>
      </c>
      <c r="T154" s="4">
        <v>0.115663017514648</v>
      </c>
      <c r="U154" s="4">
        <v>3.2261832293213798E-2</v>
      </c>
      <c r="V154" s="4">
        <v>3.53548742977483E-2</v>
      </c>
      <c r="W154" s="4">
        <v>0.101010717078894</v>
      </c>
      <c r="X154" s="4">
        <v>9.4800685266773099E-2</v>
      </c>
      <c r="Y154" s="4">
        <v>9.6682925190904906E-2</v>
      </c>
      <c r="Z154" s="4">
        <v>0.134562321602509</v>
      </c>
      <c r="AA154" s="4">
        <v>9.9478340930074197E-2</v>
      </c>
      <c r="AB154" s="4">
        <v>0.127770039580585</v>
      </c>
      <c r="AC154" s="4">
        <v>0.15268997626778899</v>
      </c>
      <c r="AD154" s="4">
        <v>0.26730524075843698</v>
      </c>
      <c r="AE154" s="4">
        <v>1.10395002648667E-2</v>
      </c>
      <c r="AF154" s="4">
        <v>4.5083026270265301E-2</v>
      </c>
      <c r="AG154" s="4">
        <v>8.7919453515085302E-2</v>
      </c>
      <c r="AH154" s="4">
        <v>0.15474968178487999</v>
      </c>
      <c r="AI154" s="4">
        <v>0.118542645075189</v>
      </c>
      <c r="AJ154" s="4">
        <v>8.9692080027295604E-2</v>
      </c>
      <c r="AK154" s="4">
        <v>4.9142735666414597E-2</v>
      </c>
      <c r="AL154" s="4">
        <v>4.5067364022102901E-2</v>
      </c>
      <c r="AM154" s="4">
        <v>0.116800491532881</v>
      </c>
      <c r="AN154" s="4">
        <v>0.110753594253292</v>
      </c>
      <c r="AO154" s="4">
        <v>0.168645533824725</v>
      </c>
      <c r="AP154" s="4">
        <v>1.6244371596063199E-2</v>
      </c>
      <c r="AQ154" s="4">
        <v>0.10180512012750401</v>
      </c>
      <c r="AR154" s="4">
        <v>6.6151436344800904E-2</v>
      </c>
      <c r="AS154" s="4">
        <v>0.17478967491651401</v>
      </c>
      <c r="AT154" s="4">
        <v>0.13037369067573401</v>
      </c>
      <c r="AU154" s="4">
        <v>0.133434537961793</v>
      </c>
      <c r="AV154" s="4">
        <v>0.126228577752172</v>
      </c>
    </row>
    <row r="155" spans="1:48">
      <c r="A155" s="4" t="s">
        <v>52</v>
      </c>
      <c r="B155" s="4" t="s">
        <v>258</v>
      </c>
      <c r="C155" s="4" t="s">
        <v>629</v>
      </c>
      <c r="D155" s="4" t="s">
        <v>54</v>
      </c>
      <c r="E155" s="4" t="s">
        <v>260</v>
      </c>
      <c r="F155" s="4" t="s">
        <v>54</v>
      </c>
      <c r="G155" s="4">
        <v>2010</v>
      </c>
      <c r="H155" s="4" t="s">
        <v>54</v>
      </c>
      <c r="I155" s="4" t="s">
        <v>54</v>
      </c>
      <c r="J155" s="4" t="s">
        <v>54</v>
      </c>
      <c r="K155" s="4" t="s">
        <v>54</v>
      </c>
      <c r="L155" s="4">
        <v>3.6563060580973798E-2</v>
      </c>
      <c r="M155" s="4">
        <v>0.103033891430033</v>
      </c>
      <c r="N155" s="4">
        <v>4.6652512626298701E-2</v>
      </c>
      <c r="O155" s="4">
        <v>1.12948361923459E-2</v>
      </c>
      <c r="P155" s="4">
        <v>6.5076536212449798E-2</v>
      </c>
      <c r="Q155" s="4">
        <v>0.12844248582946199</v>
      </c>
      <c r="R155" s="4">
        <v>6.9851898176143304E-2</v>
      </c>
      <c r="S155" s="4">
        <v>0.12721677447889901</v>
      </c>
      <c r="T155" s="4">
        <v>0.115663017514648</v>
      </c>
      <c r="U155" s="4">
        <v>3.2261832293213798E-2</v>
      </c>
      <c r="V155" s="4">
        <v>3.53548742977483E-2</v>
      </c>
      <c r="W155" s="4">
        <v>0.101010717078894</v>
      </c>
      <c r="X155" s="4">
        <v>9.4800685266773099E-2</v>
      </c>
      <c r="Y155" s="4">
        <v>9.6682925190904906E-2</v>
      </c>
      <c r="Z155" s="4">
        <v>0.134562321602509</v>
      </c>
      <c r="AA155" s="4">
        <v>9.9478340930074197E-2</v>
      </c>
      <c r="AB155" s="4">
        <v>0.127770039580585</v>
      </c>
      <c r="AC155" s="4">
        <v>0.15268997626778899</v>
      </c>
      <c r="AD155" s="4">
        <v>0.26730524075843698</v>
      </c>
      <c r="AE155" s="4">
        <v>1.10395002648667E-2</v>
      </c>
      <c r="AF155" s="4">
        <v>4.5083026270265301E-2</v>
      </c>
      <c r="AG155" s="4">
        <v>8.7919453515085302E-2</v>
      </c>
      <c r="AH155" s="4">
        <v>0.15474968178487999</v>
      </c>
      <c r="AI155" s="4">
        <v>0.118542645075189</v>
      </c>
      <c r="AJ155" s="4">
        <v>8.9692080027295604E-2</v>
      </c>
      <c r="AK155" s="4">
        <v>4.9142735666414597E-2</v>
      </c>
      <c r="AL155" s="4">
        <v>4.5067364022102901E-2</v>
      </c>
      <c r="AM155" s="4">
        <v>0.116800491532881</v>
      </c>
      <c r="AN155" s="4">
        <v>0.110753594253292</v>
      </c>
      <c r="AO155" s="4">
        <v>0.168645533824725</v>
      </c>
      <c r="AP155" s="4">
        <v>1.6244371596063199E-2</v>
      </c>
      <c r="AQ155" s="4">
        <v>0.10180512012750401</v>
      </c>
      <c r="AR155" s="4">
        <v>6.6151436344800904E-2</v>
      </c>
      <c r="AS155" s="4">
        <v>0.17478967491651401</v>
      </c>
      <c r="AT155" s="4">
        <v>0.13037369067573401</v>
      </c>
      <c r="AU155" s="4">
        <v>0.133434537961793</v>
      </c>
      <c r="AV155" s="4">
        <v>0.126228577752172</v>
      </c>
    </row>
    <row r="156" spans="1:48">
      <c r="A156" s="4" t="s">
        <v>52</v>
      </c>
      <c r="B156" s="4" t="s">
        <v>258</v>
      </c>
      <c r="C156" s="4" t="s">
        <v>630</v>
      </c>
      <c r="D156" s="4" t="s">
        <v>54</v>
      </c>
      <c r="E156" s="4" t="s">
        <v>260</v>
      </c>
      <c r="F156" s="4" t="s">
        <v>54</v>
      </c>
      <c r="G156" s="4">
        <v>2010</v>
      </c>
      <c r="H156" s="4" t="s">
        <v>54</v>
      </c>
      <c r="I156" s="4" t="s">
        <v>54</v>
      </c>
      <c r="J156" s="4" t="s">
        <v>54</v>
      </c>
      <c r="K156" s="4" t="s">
        <v>54</v>
      </c>
      <c r="L156" s="4">
        <v>3.6563060580973798E-2</v>
      </c>
      <c r="M156" s="4">
        <v>0.103033891430033</v>
      </c>
      <c r="N156" s="4">
        <v>4.6652512626298701E-2</v>
      </c>
      <c r="O156" s="4">
        <v>0.13416791906789199</v>
      </c>
      <c r="P156" s="4">
        <v>6.5076536212449798E-2</v>
      </c>
      <c r="Q156" s="4">
        <v>0.12844248582946199</v>
      </c>
      <c r="R156" s="4">
        <v>6.9851898176143304E-2</v>
      </c>
      <c r="S156" s="4">
        <v>0.12721677447889901</v>
      </c>
      <c r="T156" s="4">
        <v>0.115663017514648</v>
      </c>
      <c r="U156" s="4">
        <v>3.2261832293213798E-2</v>
      </c>
      <c r="V156" s="4">
        <v>3.53548742977483E-2</v>
      </c>
      <c r="W156" s="4">
        <v>0.101010717078894</v>
      </c>
      <c r="X156" s="4">
        <v>9.4800685266773099E-2</v>
      </c>
      <c r="Y156" s="4">
        <v>9.6682925190904906E-2</v>
      </c>
      <c r="Z156" s="4">
        <v>0.134562321602509</v>
      </c>
      <c r="AA156" s="4">
        <v>9.9478340930074197E-2</v>
      </c>
      <c r="AB156" s="4">
        <v>0.127770039580585</v>
      </c>
      <c r="AC156" s="4">
        <v>0.15268997626778899</v>
      </c>
      <c r="AD156" s="4">
        <v>0.26730524075843698</v>
      </c>
      <c r="AE156" s="4">
        <v>1.10395002648667E-2</v>
      </c>
      <c r="AF156" s="4">
        <v>4.5083026270265301E-2</v>
      </c>
      <c r="AG156" s="4">
        <v>8.7919453515085302E-2</v>
      </c>
      <c r="AH156" s="4">
        <v>0.15474968178487999</v>
      </c>
      <c r="AI156" s="4">
        <v>0.118542645075189</v>
      </c>
      <c r="AJ156" s="4">
        <v>8.9692080027295604E-2</v>
      </c>
      <c r="AK156" s="4">
        <v>4.9142735666414597E-2</v>
      </c>
      <c r="AL156" s="4">
        <v>4.5067364022102901E-2</v>
      </c>
      <c r="AM156" s="4">
        <v>0.116800491532881</v>
      </c>
      <c r="AN156" s="4">
        <v>0.110753594253292</v>
      </c>
      <c r="AO156" s="4">
        <v>0.168645533824725</v>
      </c>
      <c r="AP156" s="4">
        <v>1.6244371596063199E-2</v>
      </c>
      <c r="AQ156" s="4">
        <v>0.10180512012750401</v>
      </c>
      <c r="AR156" s="4">
        <v>6.6151436344800904E-2</v>
      </c>
      <c r="AS156" s="4">
        <v>0.17478967491651401</v>
      </c>
      <c r="AT156" s="4">
        <v>0.13037369067573401</v>
      </c>
      <c r="AU156" s="4">
        <v>0.133434537961793</v>
      </c>
      <c r="AV156" s="4">
        <v>0.126228577752172</v>
      </c>
    </row>
    <row r="157" spans="1:48">
      <c r="A157" s="4" t="s">
        <v>52</v>
      </c>
      <c r="B157" s="4" t="s">
        <v>258</v>
      </c>
      <c r="C157" s="4" t="s">
        <v>74</v>
      </c>
      <c r="D157" s="4" t="s">
        <v>54</v>
      </c>
      <c r="E157" s="4" t="s">
        <v>260</v>
      </c>
      <c r="F157" s="4" t="s">
        <v>54</v>
      </c>
      <c r="G157" s="4">
        <v>2010</v>
      </c>
      <c r="H157" s="4" t="s">
        <v>54</v>
      </c>
      <c r="I157" s="4" t="s">
        <v>54</v>
      </c>
      <c r="J157" s="4" t="s">
        <v>54</v>
      </c>
      <c r="K157" s="4" t="s">
        <v>54</v>
      </c>
      <c r="L157" s="4">
        <v>8.4468616509959002E-2</v>
      </c>
      <c r="M157" s="4">
        <v>0.145061992820712</v>
      </c>
      <c r="N157" s="4">
        <v>4.4587904266938497E-2</v>
      </c>
      <c r="O157" s="4">
        <v>0.13605591097688199</v>
      </c>
      <c r="P157" s="4">
        <v>5.4427236523736697E-2</v>
      </c>
      <c r="Q157" s="4">
        <v>0.13689199444861999</v>
      </c>
      <c r="R157" s="4">
        <v>0.27773941026134602</v>
      </c>
      <c r="S157" s="4">
        <v>0.12779199574599201</v>
      </c>
      <c r="T157" s="4">
        <v>0.133951703400464</v>
      </c>
      <c r="U157" s="4">
        <v>0.11761931700771</v>
      </c>
      <c r="V157" s="4">
        <v>0.13991518195952099</v>
      </c>
      <c r="W157" s="4">
        <v>8.4858412224588606E-2</v>
      </c>
      <c r="X157" s="4">
        <v>9.1712311292493007E-2</v>
      </c>
      <c r="Y157" s="4">
        <v>0.22690964013310999</v>
      </c>
      <c r="Z157" s="4">
        <v>0.14758543313877701</v>
      </c>
      <c r="AA157" s="4">
        <v>8.8746335948097194E-2</v>
      </c>
      <c r="AB157" s="4">
        <v>0.11080938455872</v>
      </c>
      <c r="AC157" s="4">
        <v>0.14312558867667199</v>
      </c>
      <c r="AD157" s="4">
        <v>9.3416739436769897E-2</v>
      </c>
      <c r="AE157" s="4">
        <v>0.11405005907601</v>
      </c>
      <c r="AF157" s="4">
        <v>7.0121398992618003E-2</v>
      </c>
      <c r="AG157" s="4">
        <v>0.108685609097926</v>
      </c>
      <c r="AH157" s="4">
        <v>0.187618044321021</v>
      </c>
      <c r="AI157" s="4">
        <v>0.13929839891850099</v>
      </c>
      <c r="AJ157" s="4">
        <v>8.4972826960627301E-2</v>
      </c>
      <c r="AK157" s="4">
        <v>7.9910362844633306E-2</v>
      </c>
      <c r="AL157" s="4">
        <v>0.39421630896855397</v>
      </c>
      <c r="AM157" s="4">
        <v>0.132343113160869</v>
      </c>
      <c r="AN157" s="4">
        <v>0.112693132648658</v>
      </c>
      <c r="AO157" s="4">
        <v>0.13857784348305199</v>
      </c>
      <c r="AP157" s="4">
        <v>3.1371803494745498E-2</v>
      </c>
      <c r="AQ157" s="4">
        <v>8.6306872991300604E-2</v>
      </c>
      <c r="AR157" s="4">
        <v>6.3223902525664802E-2</v>
      </c>
      <c r="AS157" s="4">
        <v>0.172506757651019</v>
      </c>
      <c r="AT157" s="4">
        <v>0.109119510657505</v>
      </c>
      <c r="AU157" s="4">
        <v>0.122090085082098</v>
      </c>
      <c r="AV157" s="4">
        <v>0.12331220054500699</v>
      </c>
    </row>
    <row r="158" spans="1:48">
      <c r="A158" s="4" t="s">
        <v>52</v>
      </c>
      <c r="B158" s="4" t="s">
        <v>258</v>
      </c>
      <c r="C158" s="4" t="s">
        <v>75</v>
      </c>
      <c r="D158" s="4" t="s">
        <v>54</v>
      </c>
      <c r="E158" s="4" t="s">
        <v>260</v>
      </c>
      <c r="F158" s="4" t="s">
        <v>54</v>
      </c>
      <c r="G158" s="4">
        <v>2010</v>
      </c>
      <c r="H158" s="4" t="s">
        <v>54</v>
      </c>
      <c r="I158" s="4" t="s">
        <v>54</v>
      </c>
      <c r="J158" s="4" t="s">
        <v>54</v>
      </c>
      <c r="K158" s="4" t="s">
        <v>54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0.116026652251915</v>
      </c>
      <c r="R158" s="4">
        <v>5.5231793842924502E-2</v>
      </c>
      <c r="S158" s="4">
        <v>0</v>
      </c>
      <c r="T158" s="4">
        <v>0.11707639845250201</v>
      </c>
      <c r="U158" s="4">
        <v>0</v>
      </c>
      <c r="V158" s="4">
        <v>0</v>
      </c>
      <c r="W158" s="4">
        <v>9.4433862731313697E-2</v>
      </c>
      <c r="X158" s="4">
        <v>8.4785809652671199E-2</v>
      </c>
      <c r="Y158" s="4">
        <v>0</v>
      </c>
      <c r="Z158" s="4">
        <v>0.12705433123850299</v>
      </c>
      <c r="AA158" s="4">
        <v>0</v>
      </c>
      <c r="AB158" s="4">
        <v>0</v>
      </c>
      <c r="AC158" s="4">
        <v>0</v>
      </c>
      <c r="AD158" s="4">
        <v>0.232896033177411</v>
      </c>
      <c r="AE158" s="4">
        <v>8.6793711776036994E-2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0.115102119640266</v>
      </c>
      <c r="AP158" s="4">
        <v>0</v>
      </c>
      <c r="AQ158" s="4">
        <v>9.2386096326708203E-2</v>
      </c>
      <c r="AR158" s="4">
        <v>0</v>
      </c>
      <c r="AS158" s="4">
        <v>0</v>
      </c>
      <c r="AT158" s="4">
        <v>0.101368080775152</v>
      </c>
      <c r="AU158" s="4">
        <v>0</v>
      </c>
      <c r="AV158" s="4">
        <v>0</v>
      </c>
    </row>
    <row r="159" spans="1:48">
      <c r="A159" s="4" t="s">
        <v>52</v>
      </c>
      <c r="B159" s="4" t="s">
        <v>258</v>
      </c>
      <c r="C159" s="4" t="s">
        <v>76</v>
      </c>
      <c r="D159" s="4" t="s">
        <v>54</v>
      </c>
      <c r="E159" s="4" t="s">
        <v>260</v>
      </c>
      <c r="F159" s="4" t="s">
        <v>54</v>
      </c>
      <c r="G159" s="4">
        <v>2010</v>
      </c>
      <c r="H159" s="4" t="s">
        <v>54</v>
      </c>
      <c r="I159" s="4" t="s">
        <v>54</v>
      </c>
      <c r="J159" s="4" t="s">
        <v>54</v>
      </c>
      <c r="K159" s="4" t="s">
        <v>54</v>
      </c>
      <c r="L159" s="4">
        <v>8.4468616509959002E-2</v>
      </c>
      <c r="M159" s="4">
        <v>0.120001272162704</v>
      </c>
      <c r="N159" s="4">
        <v>3.8232062072919903E-2</v>
      </c>
      <c r="O159" s="4">
        <v>8.7662285040013901E-2</v>
      </c>
      <c r="P159" s="4">
        <v>4.3541961706948698E-2</v>
      </c>
      <c r="Q159" s="4">
        <v>0.116026652251915</v>
      </c>
      <c r="R159" s="4">
        <v>0.27773941026134602</v>
      </c>
      <c r="S159" s="4">
        <v>9.4994744319595995E-2</v>
      </c>
      <c r="T159" s="4">
        <v>0.1131367140296</v>
      </c>
      <c r="U159" s="4">
        <v>9.7389100917747204E-2</v>
      </c>
      <c r="V159" s="4">
        <v>0.11413397738907199</v>
      </c>
      <c r="W159" s="4">
        <v>8.1130876765261706E-2</v>
      </c>
      <c r="X159" s="4">
        <v>0.114912699505585</v>
      </c>
      <c r="Y159" s="4">
        <v>0.19160978046185501</v>
      </c>
      <c r="Z159" s="4">
        <v>0.122022447896729</v>
      </c>
      <c r="AA159" s="4">
        <v>7.5648988812702003E-2</v>
      </c>
      <c r="AB159" s="4">
        <v>9.3334359605724296E-2</v>
      </c>
      <c r="AC159" s="4">
        <v>7.9139151715527295E-2</v>
      </c>
      <c r="AD159" s="4">
        <v>0.232896033177411</v>
      </c>
      <c r="AE159" s="4">
        <v>9.6035646691772697E-2</v>
      </c>
      <c r="AF159" s="4">
        <v>3.69458569703753E-2</v>
      </c>
      <c r="AG159" s="4">
        <v>8.3981390430975106E-2</v>
      </c>
      <c r="AH159" s="4">
        <v>8.4039574944359693E-2</v>
      </c>
      <c r="AI159" s="4">
        <v>0.10728500282187001</v>
      </c>
      <c r="AJ159" s="4">
        <v>8.4972826960627301E-2</v>
      </c>
      <c r="AK159" s="4">
        <v>4.13122631243057E-2</v>
      </c>
      <c r="AL159" s="4">
        <v>0.39421630896855397</v>
      </c>
      <c r="AM159" s="4">
        <v>0.11109202465293</v>
      </c>
      <c r="AN159" s="4">
        <v>9.6496696767131906E-2</v>
      </c>
      <c r="AO159" s="4">
        <v>0.109477711892811</v>
      </c>
      <c r="AP159" s="4">
        <v>2.5852597756519199E-2</v>
      </c>
      <c r="AQ159" s="4">
        <v>6.8276332310354598E-2</v>
      </c>
      <c r="AR159" s="4">
        <v>5.42115671412206E-2</v>
      </c>
      <c r="AS159" s="4">
        <v>0.145671698400484</v>
      </c>
      <c r="AT159" s="4">
        <v>9.7440171396879993E-2</v>
      </c>
      <c r="AU159" s="4">
        <v>9.7667824050684707E-2</v>
      </c>
      <c r="AV159" s="4">
        <v>9.4466668227107795E-2</v>
      </c>
    </row>
    <row r="160" spans="1:48">
      <c r="A160" s="4" t="s">
        <v>52</v>
      </c>
      <c r="B160" s="4" t="s">
        <v>258</v>
      </c>
      <c r="C160" s="4" t="s">
        <v>77</v>
      </c>
      <c r="D160" s="4" t="s">
        <v>54</v>
      </c>
      <c r="E160" s="4" t="s">
        <v>260</v>
      </c>
      <c r="F160" s="4" t="s">
        <v>54</v>
      </c>
      <c r="G160" s="4">
        <v>2010</v>
      </c>
      <c r="H160" s="4" t="s">
        <v>54</v>
      </c>
      <c r="I160" s="4" t="s">
        <v>54</v>
      </c>
      <c r="J160" s="4" t="s">
        <v>54</v>
      </c>
      <c r="K160" s="4" t="s">
        <v>54</v>
      </c>
      <c r="L160" s="4">
        <v>8.4468616509959002E-2</v>
      </c>
      <c r="M160" s="4">
        <v>0.13235626203480799</v>
      </c>
      <c r="N160" s="4">
        <v>7.0121398992618003E-2</v>
      </c>
      <c r="O160" s="4">
        <v>0.122587965986849</v>
      </c>
      <c r="P160" s="4">
        <v>4.7639266201208501E-2</v>
      </c>
      <c r="Q160" s="4">
        <v>9.9003785534894806E-2</v>
      </c>
      <c r="R160" s="4">
        <v>6.2606951048820803E-2</v>
      </c>
      <c r="S160" s="4">
        <v>8.0272477171214995E-2</v>
      </c>
      <c r="T160" s="4">
        <v>0.12661394849591501</v>
      </c>
      <c r="U160" s="4">
        <v>0.112557682445173</v>
      </c>
      <c r="V160" s="4">
        <v>0.107628952841131</v>
      </c>
      <c r="W160" s="4">
        <v>0.122094254161616</v>
      </c>
      <c r="X160" s="4">
        <v>8.41392775339561E-2</v>
      </c>
      <c r="Y160" s="4">
        <v>0.10941463864284599</v>
      </c>
      <c r="Z160" s="4">
        <v>0.13734661070874099</v>
      </c>
      <c r="AA160" s="4">
        <v>8.9797946215299199E-2</v>
      </c>
      <c r="AB160" s="4">
        <v>0.11402796479568</v>
      </c>
      <c r="AC160" s="4">
        <v>0.13237477613199999</v>
      </c>
      <c r="AD160" s="4">
        <v>9.3416739436769897E-2</v>
      </c>
      <c r="AE160" s="4">
        <v>0.10602366658840801</v>
      </c>
      <c r="AF160" s="4">
        <v>4.0859315113958503E-2</v>
      </c>
      <c r="AG160" s="4">
        <v>9.5772417174196503E-2</v>
      </c>
      <c r="AH160" s="4">
        <v>8.4039574944359693E-2</v>
      </c>
      <c r="AI160" s="4">
        <v>9.9832561012994106E-2</v>
      </c>
      <c r="AJ160" s="4">
        <v>8.4972826960627301E-2</v>
      </c>
      <c r="AK160" s="4">
        <v>7.9910362844633306E-2</v>
      </c>
      <c r="AL160" s="4">
        <v>4.1001931966603698E-2</v>
      </c>
      <c r="AM160" s="4">
        <v>7.4872452393706296E-2</v>
      </c>
      <c r="AN160" s="4">
        <v>0.109032917374999</v>
      </c>
      <c r="AO160" s="4">
        <v>9.8046493876404905E-2</v>
      </c>
      <c r="AP160" s="4">
        <v>2.70738386453079E-2</v>
      </c>
      <c r="AQ160" s="4">
        <v>8.1988453862375701E-2</v>
      </c>
      <c r="AR160" s="4">
        <v>5.9953880794286901E-2</v>
      </c>
      <c r="AS160" s="4">
        <v>8.8337286233762705E-2</v>
      </c>
      <c r="AT160" s="4">
        <v>0.113368158493639</v>
      </c>
      <c r="AU160" s="4">
        <v>8.12833116532512E-2</v>
      </c>
      <c r="AV160" s="4">
        <v>0.11396000405021001</v>
      </c>
    </row>
    <row r="161" spans="1:48">
      <c r="A161" s="4" t="s">
        <v>52</v>
      </c>
      <c r="B161" s="4" t="s">
        <v>258</v>
      </c>
      <c r="C161" s="4" t="s">
        <v>78</v>
      </c>
      <c r="D161" s="4" t="s">
        <v>54</v>
      </c>
      <c r="E161" s="4" t="s">
        <v>260</v>
      </c>
      <c r="F161" s="4" t="s">
        <v>54</v>
      </c>
      <c r="G161" s="4">
        <v>2010</v>
      </c>
      <c r="H161" s="4" t="s">
        <v>54</v>
      </c>
      <c r="I161" s="4" t="s">
        <v>54</v>
      </c>
      <c r="J161" s="4" t="s">
        <v>54</v>
      </c>
      <c r="K161" s="4" t="s">
        <v>54</v>
      </c>
      <c r="L161" s="4">
        <v>3.4116376403225401E-2</v>
      </c>
      <c r="M161" s="4">
        <v>0.13334724431598</v>
      </c>
      <c r="N161" s="4">
        <v>7.0121398992618003E-2</v>
      </c>
      <c r="O161" s="4">
        <v>0.11752389258202001</v>
      </c>
      <c r="P161" s="4">
        <v>6.5766077540738002E-2</v>
      </c>
      <c r="Q161" s="4">
        <v>0.12930120934331199</v>
      </c>
      <c r="R161" s="4">
        <v>6.2129293702949201E-2</v>
      </c>
      <c r="S161" s="4">
        <v>8.0272477171214995E-2</v>
      </c>
      <c r="T161" s="4">
        <v>0.12709128305444001</v>
      </c>
      <c r="U161" s="4">
        <v>0.109058389686785</v>
      </c>
      <c r="V161" s="4">
        <v>0.11394068218676801</v>
      </c>
      <c r="W161" s="4">
        <v>7.94999121768247E-2</v>
      </c>
      <c r="X161" s="4">
        <v>8.5155349429871102E-2</v>
      </c>
      <c r="Y161" s="4">
        <v>0.21514291392448501</v>
      </c>
      <c r="Z161" s="4">
        <v>0.131355323165184</v>
      </c>
      <c r="AA161" s="4">
        <v>8.9095140901243305E-2</v>
      </c>
      <c r="AB161" s="4">
        <v>7.8711006478987405E-2</v>
      </c>
      <c r="AC161" s="4">
        <v>0.13628198738640299</v>
      </c>
      <c r="AD161" s="4">
        <v>0.26116137780995102</v>
      </c>
      <c r="AE161" s="4">
        <v>0.10514542078576999</v>
      </c>
      <c r="AF161" s="4">
        <v>4.0859315113958503E-2</v>
      </c>
      <c r="AG161" s="4">
        <v>9.8666411034444304E-2</v>
      </c>
      <c r="AH161" s="4">
        <v>0.177478871907255</v>
      </c>
      <c r="AI161" s="4">
        <v>0.120275218280762</v>
      </c>
      <c r="AJ161" s="4">
        <v>8.4972826960627301E-2</v>
      </c>
      <c r="AK161" s="4">
        <v>4.5854259485926099E-2</v>
      </c>
      <c r="AL161" s="4">
        <v>0.39421630896855397</v>
      </c>
      <c r="AM161" s="4">
        <v>0.12474121855817701</v>
      </c>
      <c r="AN161" s="4">
        <v>0.108207984215068</v>
      </c>
      <c r="AO161" s="4">
        <v>0.120367790364567</v>
      </c>
      <c r="AP161" s="4">
        <v>2.8014579090118098E-2</v>
      </c>
      <c r="AQ161" s="4">
        <v>5.1010721777746397E-2</v>
      </c>
      <c r="AR161" s="4">
        <v>5.9953880794286901E-2</v>
      </c>
      <c r="AS161" s="4">
        <v>0.163560921997848</v>
      </c>
      <c r="AT161" s="4">
        <v>0.11787643953601901</v>
      </c>
      <c r="AU161" s="4">
        <v>8.12833116532512E-2</v>
      </c>
      <c r="AV161" s="4">
        <v>0.116480980364598</v>
      </c>
    </row>
    <row r="162" spans="1:48">
      <c r="A162" s="4" t="s">
        <v>52</v>
      </c>
      <c r="B162" s="4" t="s">
        <v>258</v>
      </c>
      <c r="C162" s="4" t="s">
        <v>404</v>
      </c>
      <c r="D162" s="4" t="s">
        <v>54</v>
      </c>
      <c r="E162" s="4" t="s">
        <v>260</v>
      </c>
      <c r="F162" s="4" t="s">
        <v>54</v>
      </c>
      <c r="G162" s="4">
        <v>2010</v>
      </c>
      <c r="H162" s="4" t="s">
        <v>54</v>
      </c>
      <c r="I162" s="4" t="s">
        <v>54</v>
      </c>
      <c r="J162" s="4" t="s">
        <v>54</v>
      </c>
      <c r="K162" s="4" t="s">
        <v>54</v>
      </c>
      <c r="L162" s="4">
        <v>3.2749909532875703E-2</v>
      </c>
      <c r="M162" s="4">
        <v>8.1563381604861998E-2</v>
      </c>
      <c r="N162" s="4">
        <v>3.9446829560892203E-2</v>
      </c>
      <c r="O162" s="4">
        <v>0.110784690837783</v>
      </c>
      <c r="P162" s="4">
        <v>4.0255348084169397E-2</v>
      </c>
      <c r="Q162" s="4">
        <v>7.2067151594723197E-2</v>
      </c>
      <c r="R162" s="4">
        <v>4.8664139687129501E-2</v>
      </c>
      <c r="S162" s="4">
        <v>9.1478333798773306E-2</v>
      </c>
      <c r="T162" s="4">
        <v>6.4502364356031697E-2</v>
      </c>
      <c r="U162" s="4">
        <v>6.7249553070095697E-2</v>
      </c>
      <c r="V162" s="4">
        <v>0.100892925938175</v>
      </c>
      <c r="W162" s="4">
        <v>7.8294912834977304E-2</v>
      </c>
      <c r="X162" s="4">
        <v>5.9355263683111101E-2</v>
      </c>
      <c r="Y162" s="4">
        <v>0.159843218790166</v>
      </c>
      <c r="Z162" s="4">
        <v>5.5577842636681897E-2</v>
      </c>
      <c r="AA162" s="4">
        <v>7.0389793582701005E-2</v>
      </c>
      <c r="AB162" s="4">
        <v>7.4212777886299305E-2</v>
      </c>
      <c r="AC162" s="4">
        <v>7.2647656259048995E-2</v>
      </c>
      <c r="AD162" s="4">
        <v>6.5571370039625196E-2</v>
      </c>
      <c r="AE162" s="4">
        <v>9.0541384349259693E-2</v>
      </c>
      <c r="AF162" s="4">
        <v>3.8119757184737001E-2</v>
      </c>
      <c r="AG162" s="4">
        <v>6.4865792417261897E-2</v>
      </c>
      <c r="AH162" s="4">
        <v>8.9794979674949801E-2</v>
      </c>
      <c r="AI162" s="4">
        <v>7.7741405945831496E-2</v>
      </c>
      <c r="AJ162" s="4">
        <v>7.5445638004507598E-2</v>
      </c>
      <c r="AK162" s="4">
        <v>3.5571658968746499E-2</v>
      </c>
      <c r="AL162" s="4">
        <v>2.17234069040813E-2</v>
      </c>
      <c r="AM162" s="4">
        <v>7.1030064827719494E-2</v>
      </c>
      <c r="AN162" s="4">
        <v>7.0845801653935503E-2</v>
      </c>
      <c r="AO162" s="4">
        <v>8.0629350611357606E-2</v>
      </c>
      <c r="AP162" s="4">
        <v>2.49201764158134E-2</v>
      </c>
      <c r="AQ162" s="4">
        <v>7.5731775365944803E-2</v>
      </c>
      <c r="AR162" s="4">
        <v>5.5934059878064997E-2</v>
      </c>
      <c r="AS162" s="4">
        <v>0.12696253883733999</v>
      </c>
      <c r="AT162" s="4">
        <v>7.4202096744563503E-2</v>
      </c>
      <c r="AU162" s="4">
        <v>8.9959101407256895E-2</v>
      </c>
      <c r="AV162" s="4">
        <v>6.7722308358186406E-2</v>
      </c>
    </row>
    <row r="163" spans="1:48">
      <c r="A163" s="4" t="s">
        <v>52</v>
      </c>
      <c r="B163" s="4" t="s">
        <v>258</v>
      </c>
      <c r="C163" s="4" t="s">
        <v>405</v>
      </c>
      <c r="D163" s="4" t="s">
        <v>54</v>
      </c>
      <c r="E163" s="4" t="s">
        <v>260</v>
      </c>
      <c r="F163" s="4" t="s">
        <v>54</v>
      </c>
      <c r="G163" s="4">
        <v>2010</v>
      </c>
      <c r="H163" s="4" t="s">
        <v>54</v>
      </c>
      <c r="I163" s="4" t="s">
        <v>54</v>
      </c>
      <c r="J163" s="4" t="s">
        <v>54</v>
      </c>
      <c r="K163" s="4" t="s">
        <v>54</v>
      </c>
      <c r="L163" s="4">
        <v>7.8119389257498797E-2</v>
      </c>
      <c r="M163" s="4">
        <v>7.8228959127044806E-2</v>
      </c>
      <c r="N163" s="4">
        <v>3.6965927091036001E-2</v>
      </c>
      <c r="O163" s="4">
        <v>9.3025537961763993E-2</v>
      </c>
      <c r="P163" s="4">
        <v>3.5471470460532097E-2</v>
      </c>
      <c r="Q163" s="4">
        <v>6.9323806297299104E-2</v>
      </c>
      <c r="R163" s="4">
        <v>0.24323059503135899</v>
      </c>
      <c r="S163" s="4">
        <v>8.3813481365337603E-2</v>
      </c>
      <c r="T163" s="4">
        <v>5.7130640665326103E-2</v>
      </c>
      <c r="U163" s="4">
        <v>3.9987677487702197E-2</v>
      </c>
      <c r="V163" s="4">
        <v>7.8873402414400398E-2</v>
      </c>
      <c r="W163" s="4">
        <v>0.112916831848794</v>
      </c>
      <c r="X163" s="4">
        <v>5.3184482688642599E-2</v>
      </c>
      <c r="Y163" s="4">
        <v>0.14199138168485401</v>
      </c>
      <c r="Z163" s="4">
        <v>5.2184264280446702E-2</v>
      </c>
      <c r="AA163" s="4">
        <v>7.1389321940727501E-2</v>
      </c>
      <c r="AB163" s="4">
        <v>5.8002241687188601E-2</v>
      </c>
      <c r="AC163" s="4">
        <v>6.1642348030200703E-2</v>
      </c>
      <c r="AD163" s="4">
        <v>6.5571370039625196E-2</v>
      </c>
      <c r="AE163" s="4">
        <v>7.4665835115022394E-2</v>
      </c>
      <c r="AF163" s="4">
        <v>3.5722317370113901E-2</v>
      </c>
      <c r="AG163" s="4">
        <v>5.7885812640076299E-2</v>
      </c>
      <c r="AH163" s="4">
        <v>7.5237056964173293E-2</v>
      </c>
      <c r="AI163" s="4">
        <v>0.103899800171183</v>
      </c>
      <c r="AJ163" s="4">
        <v>7.6308392579445494E-2</v>
      </c>
      <c r="AK163" s="4">
        <v>5.97232989946282E-2</v>
      </c>
      <c r="AL163" s="4">
        <v>0.31474118965658499</v>
      </c>
      <c r="AM163" s="4">
        <v>6.4141331288206996E-2</v>
      </c>
      <c r="AN163" s="4">
        <v>7.3896356120459403E-2</v>
      </c>
      <c r="AO163" s="4">
        <v>7.2514127468557496E-2</v>
      </c>
      <c r="AP163" s="4">
        <v>6.5483924674566693E-2</v>
      </c>
      <c r="AQ163" s="4">
        <v>3.4013690411503303E-2</v>
      </c>
      <c r="AR163" s="4">
        <v>5.2416237309172102E-2</v>
      </c>
      <c r="AS163" s="4">
        <v>6.18137511019341E-2</v>
      </c>
      <c r="AT163" s="4">
        <v>7.1339453497923394E-2</v>
      </c>
      <c r="AU163" s="4">
        <v>7.9320606679319103E-2</v>
      </c>
      <c r="AV163" s="4">
        <v>5.8369812903789002E-2</v>
      </c>
    </row>
    <row r="164" spans="1:48">
      <c r="A164" s="4" t="s">
        <v>52</v>
      </c>
      <c r="B164" s="4" t="s">
        <v>258</v>
      </c>
      <c r="C164" s="4" t="s">
        <v>631</v>
      </c>
      <c r="D164" s="4" t="s">
        <v>54</v>
      </c>
      <c r="E164" s="4" t="s">
        <v>260</v>
      </c>
      <c r="F164" s="4" t="s">
        <v>54</v>
      </c>
      <c r="G164" s="4">
        <v>2010</v>
      </c>
      <c r="H164" s="4" t="s">
        <v>54</v>
      </c>
      <c r="I164" s="4" t="s">
        <v>54</v>
      </c>
      <c r="J164" s="4" t="s">
        <v>54</v>
      </c>
      <c r="K164" s="4" t="s">
        <v>54</v>
      </c>
      <c r="L164" s="4">
        <v>3.38147359337162E-2</v>
      </c>
      <c r="M164" s="4">
        <v>5.9546226233634203E-2</v>
      </c>
      <c r="N164" s="4">
        <v>4.2113787573982299E-2</v>
      </c>
      <c r="O164" s="4">
        <v>9.56794415861216E-3</v>
      </c>
      <c r="P164" s="4">
        <v>4.8817654442793998E-2</v>
      </c>
      <c r="Q164" s="4">
        <v>7.4230578046303994E-2</v>
      </c>
      <c r="R164" s="4">
        <v>6.1172876911728E-2</v>
      </c>
      <c r="S164" s="4">
        <v>0.10051331406224299</v>
      </c>
      <c r="T164" s="4">
        <v>5.5486043297707198E-2</v>
      </c>
      <c r="U164" s="4">
        <v>1.9342695177337201E-2</v>
      </c>
      <c r="V164" s="4">
        <v>2.44703936005536E-2</v>
      </c>
      <c r="W164" s="4">
        <v>9.341807469683E-2</v>
      </c>
      <c r="X164" s="4">
        <v>6.4163732707522902E-2</v>
      </c>
      <c r="Y164" s="4">
        <v>6.7863981363824794E-2</v>
      </c>
      <c r="Z164" s="4">
        <v>5.1570662364886097E-2</v>
      </c>
      <c r="AA164" s="4">
        <v>7.4397048636614699E-2</v>
      </c>
      <c r="AB164" s="4">
        <v>8.7214270991406204E-2</v>
      </c>
      <c r="AC164" s="4">
        <v>7.9385042588736798E-2</v>
      </c>
      <c r="AD164" s="4">
        <v>0.18762773097177399</v>
      </c>
      <c r="AE164" s="4">
        <v>8.7575329528993707E-3</v>
      </c>
      <c r="AF164" s="4">
        <v>4.0696993251933503E-2</v>
      </c>
      <c r="AG164" s="4">
        <v>5.5887058215954001E-2</v>
      </c>
      <c r="AH164" s="4">
        <v>7.1604510869038004E-2</v>
      </c>
      <c r="AI164" s="4">
        <v>7.9552632260401601E-2</v>
      </c>
      <c r="AJ164" s="4">
        <v>8.0546437005811794E-2</v>
      </c>
      <c r="AK164" s="4">
        <v>3.67282313725142E-2</v>
      </c>
      <c r="AL164" s="4">
        <v>3.5981656375699403E-2</v>
      </c>
      <c r="AM164" s="4">
        <v>7.3205638606141599E-2</v>
      </c>
      <c r="AN164" s="4">
        <v>7.5062533770546794E-2</v>
      </c>
      <c r="AO164" s="4">
        <v>9.8966191482975002E-2</v>
      </c>
      <c r="AP164" s="4">
        <v>1.39427427426255E-2</v>
      </c>
      <c r="AQ164" s="4">
        <v>8.9318001081369003E-2</v>
      </c>
      <c r="AR164" s="4">
        <v>5.9715701922736598E-2</v>
      </c>
      <c r="AS164" s="4">
        <v>0.12230855079571</v>
      </c>
      <c r="AT164" s="4">
        <v>8.8476316394784899E-2</v>
      </c>
      <c r="AU164" s="4">
        <v>9.9789775678502904E-2</v>
      </c>
      <c r="AV164" s="4">
        <v>6.9155188415414098E-2</v>
      </c>
    </row>
    <row r="165" spans="1:48">
      <c r="A165" s="4" t="s">
        <v>52</v>
      </c>
      <c r="B165" s="4" t="s">
        <v>258</v>
      </c>
      <c r="C165" s="4" t="s">
        <v>632</v>
      </c>
      <c r="D165" s="4" t="s">
        <v>54</v>
      </c>
      <c r="E165" s="4" t="s">
        <v>260</v>
      </c>
      <c r="F165" s="4" t="s">
        <v>54</v>
      </c>
      <c r="G165" s="4">
        <v>2010</v>
      </c>
      <c r="H165" s="4" t="s">
        <v>54</v>
      </c>
      <c r="I165" s="4" t="s">
        <v>54</v>
      </c>
      <c r="J165" s="4" t="s">
        <v>54</v>
      </c>
      <c r="K165" s="4" t="s">
        <v>54</v>
      </c>
      <c r="L165" s="4">
        <v>3.38147359337162E-2</v>
      </c>
      <c r="M165" s="4">
        <v>5.9546226233634203E-2</v>
      </c>
      <c r="N165" s="4">
        <v>4.2113787573982299E-2</v>
      </c>
      <c r="O165" s="4">
        <v>9.56794415861216E-3</v>
      </c>
      <c r="P165" s="4">
        <v>4.8817654442793998E-2</v>
      </c>
      <c r="Q165" s="4">
        <v>7.4230578046303994E-2</v>
      </c>
      <c r="R165" s="4">
        <v>6.1172876911728E-2</v>
      </c>
      <c r="S165" s="4">
        <v>0.10051331406224299</v>
      </c>
      <c r="T165" s="4">
        <v>5.5486043297707198E-2</v>
      </c>
      <c r="U165" s="4">
        <v>1.9342695177337201E-2</v>
      </c>
      <c r="V165" s="4">
        <v>2.44703936005536E-2</v>
      </c>
      <c r="W165" s="4">
        <v>9.341807469683E-2</v>
      </c>
      <c r="X165" s="4">
        <v>6.4163732707522902E-2</v>
      </c>
      <c r="Y165" s="4">
        <v>6.7863981363824794E-2</v>
      </c>
      <c r="Z165" s="4">
        <v>5.1570662364886097E-2</v>
      </c>
      <c r="AA165" s="4">
        <v>7.4397048636614699E-2</v>
      </c>
      <c r="AB165" s="4">
        <v>8.7214270991406204E-2</v>
      </c>
      <c r="AC165" s="4">
        <v>7.9385042588736798E-2</v>
      </c>
      <c r="AD165" s="4">
        <v>0.18762773097177399</v>
      </c>
      <c r="AE165" s="4">
        <v>8.7575329528993707E-3</v>
      </c>
      <c r="AF165" s="4">
        <v>4.0696993251933503E-2</v>
      </c>
      <c r="AG165" s="4">
        <v>5.5887058215954001E-2</v>
      </c>
      <c r="AH165" s="4">
        <v>7.1604510869038004E-2</v>
      </c>
      <c r="AI165" s="4">
        <v>7.9552632260401601E-2</v>
      </c>
      <c r="AJ165" s="4">
        <v>8.0546437005811794E-2</v>
      </c>
      <c r="AK165" s="4">
        <v>3.67282313725142E-2</v>
      </c>
      <c r="AL165" s="4">
        <v>3.5981656375699403E-2</v>
      </c>
      <c r="AM165" s="4">
        <v>7.3205638606141599E-2</v>
      </c>
      <c r="AN165" s="4">
        <v>7.5062533770546794E-2</v>
      </c>
      <c r="AO165" s="4">
        <v>9.8966191482975002E-2</v>
      </c>
      <c r="AP165" s="4">
        <v>1.39427427426255E-2</v>
      </c>
      <c r="AQ165" s="4">
        <v>8.9318001081369003E-2</v>
      </c>
      <c r="AR165" s="4">
        <v>5.9715701922736598E-2</v>
      </c>
      <c r="AS165" s="4">
        <v>0.12230855079571</v>
      </c>
      <c r="AT165" s="4">
        <v>8.8476316394784899E-2</v>
      </c>
      <c r="AU165" s="4">
        <v>9.9789775678502904E-2</v>
      </c>
      <c r="AV165" s="4">
        <v>6.9155188415414098E-2</v>
      </c>
    </row>
    <row r="166" spans="1:48">
      <c r="A166" s="4" t="s">
        <v>52</v>
      </c>
      <c r="B166" s="4" t="s">
        <v>258</v>
      </c>
      <c r="C166" s="4" t="s">
        <v>633</v>
      </c>
      <c r="D166" s="4" t="s">
        <v>54</v>
      </c>
      <c r="E166" s="4" t="s">
        <v>260</v>
      </c>
      <c r="F166" s="4" t="s">
        <v>54</v>
      </c>
      <c r="G166" s="4">
        <v>2010</v>
      </c>
      <c r="H166" s="4" t="s">
        <v>54</v>
      </c>
      <c r="I166" s="4" t="s">
        <v>54</v>
      </c>
      <c r="J166" s="4" t="s">
        <v>54</v>
      </c>
      <c r="K166" s="4" t="s">
        <v>54</v>
      </c>
      <c r="L166" s="4">
        <v>3.38147359337162E-2</v>
      </c>
      <c r="M166" s="4">
        <v>5.9546226233634203E-2</v>
      </c>
      <c r="N166" s="4">
        <v>4.2113787573982299E-2</v>
      </c>
      <c r="O166" s="4">
        <v>0.113654694557563</v>
      </c>
      <c r="P166" s="4">
        <v>4.8817654442793998E-2</v>
      </c>
      <c r="Q166" s="4">
        <v>7.4230578046303994E-2</v>
      </c>
      <c r="R166" s="4">
        <v>6.1172876911728E-2</v>
      </c>
      <c r="S166" s="4">
        <v>0.10051331406224299</v>
      </c>
      <c r="T166" s="4">
        <v>5.5486043297707198E-2</v>
      </c>
      <c r="U166" s="4">
        <v>1.9342695177337201E-2</v>
      </c>
      <c r="V166" s="4">
        <v>2.44703936005536E-2</v>
      </c>
      <c r="W166" s="4">
        <v>9.341807469683E-2</v>
      </c>
      <c r="X166" s="4">
        <v>6.4163732707522902E-2</v>
      </c>
      <c r="Y166" s="4">
        <v>6.7863981363824794E-2</v>
      </c>
      <c r="Z166" s="4">
        <v>5.1570662364886097E-2</v>
      </c>
      <c r="AA166" s="4">
        <v>7.4397048636614699E-2</v>
      </c>
      <c r="AB166" s="4">
        <v>8.7214270991406204E-2</v>
      </c>
      <c r="AC166" s="4">
        <v>7.9385042588736798E-2</v>
      </c>
      <c r="AD166" s="4">
        <v>0.18762773097177399</v>
      </c>
      <c r="AE166" s="4">
        <v>8.7575329528993707E-3</v>
      </c>
      <c r="AF166" s="4">
        <v>4.0696993251933503E-2</v>
      </c>
      <c r="AG166" s="4">
        <v>5.5887058215954001E-2</v>
      </c>
      <c r="AH166" s="4">
        <v>7.1604510869038004E-2</v>
      </c>
      <c r="AI166" s="4">
        <v>7.9552632260401601E-2</v>
      </c>
      <c r="AJ166" s="4">
        <v>8.0546437005811794E-2</v>
      </c>
      <c r="AK166" s="4">
        <v>3.67282313725142E-2</v>
      </c>
      <c r="AL166" s="4">
        <v>3.5981656375699403E-2</v>
      </c>
      <c r="AM166" s="4">
        <v>7.3205638606141599E-2</v>
      </c>
      <c r="AN166" s="4">
        <v>7.5062533770546794E-2</v>
      </c>
      <c r="AO166" s="4">
        <v>9.8966191482975002E-2</v>
      </c>
      <c r="AP166" s="4">
        <v>1.39427427426255E-2</v>
      </c>
      <c r="AQ166" s="4">
        <v>8.9318001081369003E-2</v>
      </c>
      <c r="AR166" s="4">
        <v>5.9715701922736598E-2</v>
      </c>
      <c r="AS166" s="4">
        <v>0.12230855079571</v>
      </c>
      <c r="AT166" s="4">
        <v>8.8476316394784899E-2</v>
      </c>
      <c r="AU166" s="4">
        <v>9.9789775678502904E-2</v>
      </c>
      <c r="AV166" s="4">
        <v>6.9155188415414098E-2</v>
      </c>
    </row>
    <row r="167" spans="1:48">
      <c r="A167" s="4" t="s">
        <v>52</v>
      </c>
      <c r="B167" s="4" t="s">
        <v>258</v>
      </c>
      <c r="C167" s="4" t="s">
        <v>406</v>
      </c>
      <c r="D167" s="4" t="s">
        <v>54</v>
      </c>
      <c r="E167" s="4" t="s">
        <v>260</v>
      </c>
      <c r="F167" s="4" t="s">
        <v>54</v>
      </c>
      <c r="G167" s="4">
        <v>2010</v>
      </c>
      <c r="H167" s="4" t="s">
        <v>54</v>
      </c>
      <c r="I167" s="4" t="s">
        <v>54</v>
      </c>
      <c r="J167" s="4" t="s">
        <v>54</v>
      </c>
      <c r="K167" s="4" t="s">
        <v>54</v>
      </c>
      <c r="L167" s="4">
        <v>7.8119389257498797E-2</v>
      </c>
      <c r="M167" s="4">
        <v>8.3835465423235306E-2</v>
      </c>
      <c r="N167" s="4">
        <v>4.0250040629288303E-2</v>
      </c>
      <c r="O167" s="4">
        <v>0.11525402728355499</v>
      </c>
      <c r="P167" s="4">
        <v>4.0829001964976797E-2</v>
      </c>
      <c r="Q167" s="4">
        <v>7.9113790208984305E-2</v>
      </c>
      <c r="R167" s="4">
        <v>0.24323059503135899</v>
      </c>
      <c r="S167" s="4">
        <v>0.100967793403598</v>
      </c>
      <c r="T167" s="4">
        <v>6.4259520237213902E-2</v>
      </c>
      <c r="U167" s="4">
        <v>7.0519075766359601E-2</v>
      </c>
      <c r="V167" s="4">
        <v>9.6840383150806605E-2</v>
      </c>
      <c r="W167" s="4">
        <v>7.8479885314143294E-2</v>
      </c>
      <c r="X167" s="4">
        <v>6.2073435557993398E-2</v>
      </c>
      <c r="Y167" s="4">
        <v>0.15927312458595499</v>
      </c>
      <c r="Z167" s="4">
        <v>5.65617362403876E-2</v>
      </c>
      <c r="AA167" s="4">
        <v>6.6370884457079699E-2</v>
      </c>
      <c r="AB167" s="4">
        <v>7.5637134691501601E-2</v>
      </c>
      <c r="AC167" s="4">
        <v>7.4412422022443706E-2</v>
      </c>
      <c r="AD167" s="4">
        <v>6.5571370039625196E-2</v>
      </c>
      <c r="AE167" s="4">
        <v>9.04748518206894E-2</v>
      </c>
      <c r="AF167" s="4">
        <v>6.3299435235582194E-2</v>
      </c>
      <c r="AG167" s="4">
        <v>6.9087314809685704E-2</v>
      </c>
      <c r="AH167" s="4">
        <v>8.6813091560907996E-2</v>
      </c>
      <c r="AI167" s="4">
        <v>9.3481584594281505E-2</v>
      </c>
      <c r="AJ167" s="4">
        <v>7.6308392579445494E-2</v>
      </c>
      <c r="AK167" s="4">
        <v>5.97232989946282E-2</v>
      </c>
      <c r="AL167" s="4">
        <v>0.31474118965658499</v>
      </c>
      <c r="AM167" s="4">
        <v>8.2947100538005206E-2</v>
      </c>
      <c r="AN167" s="4">
        <v>7.6377043401435293E-2</v>
      </c>
      <c r="AO167" s="4">
        <v>8.1321580728577703E-2</v>
      </c>
      <c r="AP167" s="4">
        <v>2.6926802487419101E-2</v>
      </c>
      <c r="AQ167" s="4">
        <v>7.5720723726978495E-2</v>
      </c>
      <c r="AR167" s="4">
        <v>5.7072981725384497E-2</v>
      </c>
      <c r="AS167" s="4">
        <v>0.120711086286079</v>
      </c>
      <c r="AT167" s="4">
        <v>7.4052458741773297E-2</v>
      </c>
      <c r="AU167" s="4">
        <v>9.1305762278731606E-2</v>
      </c>
      <c r="AV167" s="4">
        <v>6.7557431244705299E-2</v>
      </c>
    </row>
    <row r="168" spans="1:48">
      <c r="A168" s="4" t="s">
        <v>52</v>
      </c>
      <c r="B168" s="4" t="s">
        <v>258</v>
      </c>
      <c r="C168" s="4" t="s">
        <v>407</v>
      </c>
      <c r="D168" s="4" t="s">
        <v>54</v>
      </c>
      <c r="E168" s="4" t="s">
        <v>260</v>
      </c>
      <c r="F168" s="4" t="s">
        <v>54</v>
      </c>
      <c r="G168" s="4">
        <v>2010</v>
      </c>
      <c r="H168" s="4" t="s">
        <v>54</v>
      </c>
      <c r="I168" s="4" t="s">
        <v>54</v>
      </c>
      <c r="J168" s="4" t="s">
        <v>54</v>
      </c>
      <c r="K168" s="4" t="s">
        <v>54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6.70551134993808E-2</v>
      </c>
      <c r="R168" s="4">
        <v>4.8369304408124002E-2</v>
      </c>
      <c r="S168" s="4">
        <v>0</v>
      </c>
      <c r="T168" s="4">
        <v>5.6164072607326303E-2</v>
      </c>
      <c r="U168" s="4">
        <v>0</v>
      </c>
      <c r="V168" s="4">
        <v>0</v>
      </c>
      <c r="W168" s="4">
        <v>8.73355807944E-2</v>
      </c>
      <c r="X168" s="4">
        <v>5.73853871692597E-2</v>
      </c>
      <c r="Y168" s="4">
        <v>0</v>
      </c>
      <c r="Z168" s="4">
        <v>4.8693244440686401E-2</v>
      </c>
      <c r="AA168" s="4">
        <v>0</v>
      </c>
      <c r="AB168" s="4">
        <v>0</v>
      </c>
      <c r="AC168" s="4">
        <v>0</v>
      </c>
      <c r="AD168" s="4">
        <v>0.16347511232259801</v>
      </c>
      <c r="AE168" s="4">
        <v>6.8852644843183E-2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6.75453310507107E-2</v>
      </c>
      <c r="AP168" s="4">
        <v>0</v>
      </c>
      <c r="AQ168" s="4">
        <v>8.1054287262543004E-2</v>
      </c>
      <c r="AR168" s="4">
        <v>0</v>
      </c>
      <c r="AS168" s="4">
        <v>0</v>
      </c>
      <c r="AT168" s="4">
        <v>6.8792057205018603E-2</v>
      </c>
      <c r="AU168" s="4">
        <v>0</v>
      </c>
      <c r="AV168" s="4">
        <v>0</v>
      </c>
    </row>
    <row r="169" spans="1:48">
      <c r="A169" s="4" t="s">
        <v>52</v>
      </c>
      <c r="B169" s="4" t="s">
        <v>258</v>
      </c>
      <c r="C169" s="4" t="s">
        <v>395</v>
      </c>
      <c r="D169" s="4" t="s">
        <v>54</v>
      </c>
      <c r="E169" s="4" t="s">
        <v>260</v>
      </c>
      <c r="F169" s="4" t="s">
        <v>54</v>
      </c>
      <c r="G169" s="4">
        <v>2010</v>
      </c>
      <c r="H169" s="4" t="s">
        <v>54</v>
      </c>
      <c r="I169" s="4" t="s">
        <v>54</v>
      </c>
      <c r="J169" s="4" t="s">
        <v>54</v>
      </c>
      <c r="K169" s="4" t="s">
        <v>54</v>
      </c>
      <c r="L169" s="4">
        <v>7.8119389257498797E-2</v>
      </c>
      <c r="M169" s="4">
        <v>6.9352159773336697E-2</v>
      </c>
      <c r="N169" s="4">
        <v>3.4512544984482099E-2</v>
      </c>
      <c r="O169" s="4">
        <v>7.4259407909570599E-2</v>
      </c>
      <c r="P169" s="4">
        <v>3.2663330965124998E-2</v>
      </c>
      <c r="Q169" s="4">
        <v>6.70551134993808E-2</v>
      </c>
      <c r="R169" s="4">
        <v>0.24323059503135899</v>
      </c>
      <c r="S169" s="4">
        <v>7.5054855062700099E-2</v>
      </c>
      <c r="T169" s="4">
        <v>5.4274121046614297E-2</v>
      </c>
      <c r="U169" s="4">
        <v>5.8389978458947001E-2</v>
      </c>
      <c r="V169" s="4">
        <v>7.8996274357710006E-2</v>
      </c>
      <c r="W169" s="4">
        <v>7.5032536398656396E-2</v>
      </c>
      <c r="X169" s="4">
        <v>7.7776101670865003E-2</v>
      </c>
      <c r="Y169" s="4">
        <v>0.13449533663482</v>
      </c>
      <c r="Z169" s="4">
        <v>4.6764788140380702E-2</v>
      </c>
      <c r="AA169" s="4">
        <v>5.65757475184012E-2</v>
      </c>
      <c r="AB169" s="4">
        <v>6.3708895748827196E-2</v>
      </c>
      <c r="AC169" s="4">
        <v>4.1145234827696803E-2</v>
      </c>
      <c r="AD169" s="4">
        <v>0.16347511232259801</v>
      </c>
      <c r="AE169" s="4">
        <v>7.6184185912182997E-2</v>
      </c>
      <c r="AF169" s="4">
        <v>3.33514720772407E-2</v>
      </c>
      <c r="AG169" s="4">
        <v>5.3383781045310497E-2</v>
      </c>
      <c r="AH169" s="4">
        <v>3.8886106828302902E-2</v>
      </c>
      <c r="AI169" s="4">
        <v>7.1997755500823393E-2</v>
      </c>
      <c r="AJ169" s="4">
        <v>7.6308392579445494E-2</v>
      </c>
      <c r="AK169" s="4">
        <v>3.08759033858318E-2</v>
      </c>
      <c r="AL169" s="4">
        <v>0.31474118965658499</v>
      </c>
      <c r="AM169" s="4">
        <v>6.9627811510344501E-2</v>
      </c>
      <c r="AN169" s="4">
        <v>6.5400013504426494E-2</v>
      </c>
      <c r="AO169" s="4">
        <v>6.4244762091134694E-2</v>
      </c>
      <c r="AP169" s="4">
        <v>2.21896007251569E-2</v>
      </c>
      <c r="AQ169" s="4">
        <v>5.9901756566766703E-2</v>
      </c>
      <c r="AR169" s="4">
        <v>4.8937437537952801E-2</v>
      </c>
      <c r="AS169" s="4">
        <v>0.101933334058908</v>
      </c>
      <c r="AT169" s="4">
        <v>6.6126435398035893E-2</v>
      </c>
      <c r="AU169" s="4">
        <v>7.3041435912312297E-2</v>
      </c>
      <c r="AV169" s="4">
        <v>5.1754209360167301E-2</v>
      </c>
    </row>
    <row r="170" spans="1:48">
      <c r="A170" s="4" t="s">
        <v>52</v>
      </c>
      <c r="B170" s="4" t="s">
        <v>258</v>
      </c>
      <c r="C170" s="4" t="s">
        <v>408</v>
      </c>
      <c r="D170" s="4" t="s">
        <v>54</v>
      </c>
      <c r="E170" s="4" t="s">
        <v>260</v>
      </c>
      <c r="F170" s="4" t="s">
        <v>54</v>
      </c>
      <c r="G170" s="4">
        <v>2010</v>
      </c>
      <c r="H170" s="4" t="s">
        <v>54</v>
      </c>
      <c r="I170" s="4" t="s">
        <v>54</v>
      </c>
      <c r="J170" s="4" t="s">
        <v>54</v>
      </c>
      <c r="K170" s="4" t="s">
        <v>54</v>
      </c>
      <c r="L170" s="4">
        <v>7.8119389257498797E-2</v>
      </c>
      <c r="M170" s="4">
        <v>7.6492461006529705E-2</v>
      </c>
      <c r="N170" s="4">
        <v>6.3299435235582194E-2</v>
      </c>
      <c r="O170" s="4">
        <v>0.103845225650538</v>
      </c>
      <c r="P170" s="4">
        <v>3.5736954833099299E-2</v>
      </c>
      <c r="Q170" s="4">
        <v>5.7217113025866302E-2</v>
      </c>
      <c r="R170" s="4">
        <v>5.4828106469927099E-2</v>
      </c>
      <c r="S170" s="4">
        <v>6.3422868104573704E-2</v>
      </c>
      <c r="T170" s="4">
        <v>6.0739441001081203E-2</v>
      </c>
      <c r="U170" s="4">
        <v>6.7484354937349694E-2</v>
      </c>
      <c r="V170" s="4">
        <v>7.4493910419747802E-2</v>
      </c>
      <c r="W170" s="4">
        <v>0.112916831848794</v>
      </c>
      <c r="X170" s="4">
        <v>5.6947796302323203E-2</v>
      </c>
      <c r="Y170" s="4">
        <v>7.6800665506614393E-2</v>
      </c>
      <c r="Z170" s="4">
        <v>5.26377339768625E-2</v>
      </c>
      <c r="AA170" s="4">
        <v>6.7157354149520399E-2</v>
      </c>
      <c r="AB170" s="4">
        <v>7.7834098313922198E-2</v>
      </c>
      <c r="AC170" s="4">
        <v>6.8822967281645706E-2</v>
      </c>
      <c r="AD170" s="4">
        <v>6.5571370039625196E-2</v>
      </c>
      <c r="AE170" s="4">
        <v>8.4107589262004095E-2</v>
      </c>
      <c r="AF170" s="4">
        <v>3.6884198090493599E-2</v>
      </c>
      <c r="AG170" s="4">
        <v>6.0878889029702399E-2</v>
      </c>
      <c r="AH170" s="4">
        <v>3.8886106828302902E-2</v>
      </c>
      <c r="AI170" s="4">
        <v>6.6996505846848603E-2</v>
      </c>
      <c r="AJ170" s="4">
        <v>7.6308392579445494E-2</v>
      </c>
      <c r="AK170" s="4">
        <v>5.97232989946282E-2</v>
      </c>
      <c r="AL170" s="4">
        <v>3.2735826884363099E-2</v>
      </c>
      <c r="AM170" s="4">
        <v>4.6926906039142999E-2</v>
      </c>
      <c r="AN170" s="4">
        <v>7.3896356120459403E-2</v>
      </c>
      <c r="AO170" s="4">
        <v>5.7536584972901497E-2</v>
      </c>
      <c r="AP170" s="4">
        <v>2.3237806710747801E-2</v>
      </c>
      <c r="AQ170" s="4">
        <v>7.1931989290596104E-2</v>
      </c>
      <c r="AR170" s="4">
        <v>5.4121093546055703E-2</v>
      </c>
      <c r="AS170" s="4">
        <v>6.18137511019341E-2</v>
      </c>
      <c r="AT170" s="4">
        <v>7.6935745302516401E-2</v>
      </c>
      <c r="AU170" s="4">
        <v>6.0788185429220001E-2</v>
      </c>
      <c r="AV170" s="4">
        <v>6.2433766523033001E-2</v>
      </c>
    </row>
    <row r="171" spans="1:48">
      <c r="A171" s="4" t="s">
        <v>52</v>
      </c>
      <c r="B171" s="4" t="s">
        <v>258</v>
      </c>
      <c r="C171" s="4" t="s">
        <v>409</v>
      </c>
      <c r="D171" s="4" t="s">
        <v>54</v>
      </c>
      <c r="E171" s="4" t="s">
        <v>260</v>
      </c>
      <c r="F171" s="4" t="s">
        <v>54</v>
      </c>
      <c r="G171" s="4">
        <v>2010</v>
      </c>
      <c r="H171" s="4" t="s">
        <v>54</v>
      </c>
      <c r="I171" s="4" t="s">
        <v>54</v>
      </c>
      <c r="J171" s="4" t="s">
        <v>54</v>
      </c>
      <c r="K171" s="4" t="s">
        <v>54</v>
      </c>
      <c r="L171" s="4">
        <v>3.1551960934327397E-2</v>
      </c>
      <c r="M171" s="4">
        <v>7.7065177947423597E-2</v>
      </c>
      <c r="N171" s="4">
        <v>6.3299435235582194E-2</v>
      </c>
      <c r="O171" s="4">
        <v>9.9555409425902894E-2</v>
      </c>
      <c r="P171" s="4">
        <v>4.9334919070685497E-2</v>
      </c>
      <c r="Q171" s="4">
        <v>7.47268588711682E-2</v>
      </c>
      <c r="R171" s="4">
        <v>5.4409797522168797E-2</v>
      </c>
      <c r="S171" s="4">
        <v>6.3422868104573704E-2</v>
      </c>
      <c r="T171" s="4">
        <v>6.0968428680556797E-2</v>
      </c>
      <c r="U171" s="4">
        <v>6.5386341639574699E-2</v>
      </c>
      <c r="V171" s="4">
        <v>7.8862487722191496E-2</v>
      </c>
      <c r="W171" s="4">
        <v>7.3524166037999605E-2</v>
      </c>
      <c r="X171" s="4">
        <v>5.7635501938180699E-2</v>
      </c>
      <c r="Y171" s="4">
        <v>0.15101378730836901</v>
      </c>
      <c r="Z171" s="4">
        <v>5.0341588493044299E-2</v>
      </c>
      <c r="AA171" s="4">
        <v>6.6631745854860105E-2</v>
      </c>
      <c r="AB171" s="4">
        <v>5.37271732215059E-2</v>
      </c>
      <c r="AC171" s="4">
        <v>7.0854365408854703E-2</v>
      </c>
      <c r="AD171" s="4">
        <v>0.183315211467273</v>
      </c>
      <c r="AE171" s="4">
        <v>8.3410885029673906E-2</v>
      </c>
      <c r="AF171" s="4">
        <v>3.6884198090493599E-2</v>
      </c>
      <c r="AG171" s="4">
        <v>6.2718491039017998E-2</v>
      </c>
      <c r="AH171" s="4">
        <v>8.2121576380193101E-2</v>
      </c>
      <c r="AI171" s="4">
        <v>8.0715342599787895E-2</v>
      </c>
      <c r="AJ171" s="4">
        <v>7.6308392579445494E-2</v>
      </c>
      <c r="AK171" s="4">
        <v>3.4270494488677597E-2</v>
      </c>
      <c r="AL171" s="4">
        <v>0.31474118965658499</v>
      </c>
      <c r="AM171" s="4">
        <v>7.8182552532229402E-2</v>
      </c>
      <c r="AN171" s="4">
        <v>7.3337262994920202E-2</v>
      </c>
      <c r="AO171" s="4">
        <v>7.0635382505788297E-2</v>
      </c>
      <c r="AP171" s="4">
        <v>2.4045255735907399E-2</v>
      </c>
      <c r="AQ171" s="4">
        <v>4.4753895454372798E-2</v>
      </c>
      <c r="AR171" s="4">
        <v>5.4121093546055703E-2</v>
      </c>
      <c r="AS171" s="4">
        <v>0.114451264618016</v>
      </c>
      <c r="AT171" s="4">
        <v>7.9995228376400496E-2</v>
      </c>
      <c r="AU171" s="4">
        <v>6.0788185429220001E-2</v>
      </c>
      <c r="AV171" s="4">
        <v>6.3814900614194106E-2</v>
      </c>
    </row>
    <row r="172" spans="1:48">
      <c r="A172" s="4" t="s">
        <v>52</v>
      </c>
      <c r="B172" s="4" t="s">
        <v>258</v>
      </c>
      <c r="C172" s="4" t="s">
        <v>79</v>
      </c>
      <c r="D172" s="4" t="s">
        <v>54</v>
      </c>
      <c r="E172" s="4" t="s">
        <v>260</v>
      </c>
      <c r="F172" s="4" t="s">
        <v>54</v>
      </c>
      <c r="G172" s="4">
        <v>2010</v>
      </c>
      <c r="H172" s="4" t="s">
        <v>54</v>
      </c>
      <c r="I172" s="4" t="s">
        <v>54</v>
      </c>
      <c r="J172" s="4" t="s">
        <v>54</v>
      </c>
      <c r="K172" s="4" t="s">
        <v>54</v>
      </c>
      <c r="L172" s="4">
        <v>8.9717485512610506E-3</v>
      </c>
      <c r="M172" s="4">
        <v>2.6249801511179699E-2</v>
      </c>
      <c r="N172" s="4">
        <v>1.2961055718733801E-2</v>
      </c>
      <c r="O172" s="4">
        <v>2.9909645696496401E-2</v>
      </c>
      <c r="P172" s="4">
        <v>1.2258958185925E-2</v>
      </c>
      <c r="Q172" s="4">
        <v>2.3193599721039699E-2</v>
      </c>
      <c r="R172" s="4">
        <v>1.25781104990128E-2</v>
      </c>
      <c r="S172" s="4">
        <v>2.4127213045682699E-2</v>
      </c>
      <c r="T172" s="4">
        <v>2.3019009833103801E-2</v>
      </c>
      <c r="U172" s="4">
        <v>1.9222890482028201E-2</v>
      </c>
      <c r="V172" s="4">
        <v>2.76231802587729E-2</v>
      </c>
      <c r="W172" s="4">
        <v>2.68894384565652E-2</v>
      </c>
      <c r="X172" s="4">
        <v>2.3131203626307401E-2</v>
      </c>
      <c r="Y172" s="4">
        <v>3.3562829598518397E-2</v>
      </c>
      <c r="Z172" s="4">
        <v>2.1927997120810099E-2</v>
      </c>
      <c r="AA172" s="4">
        <v>2.4651479194338001E-2</v>
      </c>
      <c r="AB172" s="4">
        <v>1.95287089775712E-2</v>
      </c>
      <c r="AC172" s="4">
        <v>1.47014217992629E-2</v>
      </c>
      <c r="AD172" s="4">
        <v>1.76792124417917E-2</v>
      </c>
      <c r="AE172" s="4">
        <v>2.78816606252935E-2</v>
      </c>
      <c r="AF172" s="4">
        <v>1.2525019180395801E-2</v>
      </c>
      <c r="AG172" s="4">
        <v>1.84563683147436E-2</v>
      </c>
      <c r="AH172" s="4">
        <v>4.43462422091839E-2</v>
      </c>
      <c r="AI172" s="4">
        <v>2.0699329141435501E-2</v>
      </c>
      <c r="AJ172" s="4">
        <v>2.2372400448963201E-2</v>
      </c>
      <c r="AK172" s="4">
        <v>1.2884024361488999E-2</v>
      </c>
      <c r="AL172" s="4">
        <v>6.8102190870987104E-3</v>
      </c>
      <c r="AM172" s="4">
        <v>2.2045773041673301E-2</v>
      </c>
      <c r="AN172" s="4">
        <v>1.8890629035198999E-2</v>
      </c>
      <c r="AO172" s="4">
        <v>2.0277032396806099E-2</v>
      </c>
      <c r="AP172" s="4">
        <v>6.7880563785620799E-3</v>
      </c>
      <c r="AQ172" s="4">
        <v>1.33911499844952E-2</v>
      </c>
      <c r="AR172" s="4">
        <v>1.8378269552322302E-2</v>
      </c>
      <c r="AS172" s="4">
        <v>3.5422472048701498E-2</v>
      </c>
      <c r="AT172" s="4">
        <v>2.0840681556241501E-2</v>
      </c>
      <c r="AU172" s="4">
        <v>2.4573800803518901E-2</v>
      </c>
      <c r="AV172" s="4">
        <v>1.6867663943451301E-2</v>
      </c>
    </row>
    <row r="173" spans="1:48">
      <c r="A173" s="4" t="s">
        <v>52</v>
      </c>
      <c r="B173" s="4" t="s">
        <v>258</v>
      </c>
      <c r="C173" s="4" t="s">
        <v>80</v>
      </c>
      <c r="D173" s="4" t="s">
        <v>54</v>
      </c>
      <c r="E173" s="4" t="s">
        <v>260</v>
      </c>
      <c r="F173" s="4" t="s">
        <v>54</v>
      </c>
      <c r="G173" s="4">
        <v>2010</v>
      </c>
      <c r="H173" s="4" t="s">
        <v>54</v>
      </c>
      <c r="I173" s="4" t="s">
        <v>54</v>
      </c>
      <c r="J173" s="4" t="s">
        <v>54</v>
      </c>
      <c r="K173" s="4" t="s">
        <v>54</v>
      </c>
      <c r="L173" s="4">
        <v>2.14005939983683E-2</v>
      </c>
      <c r="M173" s="4">
        <v>2.5176673761019099E-2</v>
      </c>
      <c r="N173" s="4">
        <v>1.2145904906805701E-2</v>
      </c>
      <c r="O173" s="4">
        <v>2.5115030426328601E-2</v>
      </c>
      <c r="P173" s="4">
        <v>1.0802124285690599E-2</v>
      </c>
      <c r="Q173" s="4">
        <v>2.2310700212496998E-2</v>
      </c>
      <c r="R173" s="4">
        <v>6.2867263671245094E-2</v>
      </c>
      <c r="S173" s="4">
        <v>2.2105624764111799E-2</v>
      </c>
      <c r="T173" s="4">
        <v>2.0388256963540099E-2</v>
      </c>
      <c r="U173" s="4">
        <v>1.14302431746357E-2</v>
      </c>
      <c r="V173" s="4">
        <v>2.1594519063217601E-2</v>
      </c>
      <c r="W173" s="4">
        <v>3.8779916737477403E-2</v>
      </c>
      <c r="X173" s="4">
        <v>2.0726402723080802E-2</v>
      </c>
      <c r="Y173" s="4">
        <v>2.9814418052998601E-2</v>
      </c>
      <c r="Z173" s="4">
        <v>2.0589075476959699E-2</v>
      </c>
      <c r="AA173" s="4">
        <v>2.5001527848665901E-2</v>
      </c>
      <c r="AB173" s="4">
        <v>1.52629901509854E-2</v>
      </c>
      <c r="AC173" s="4">
        <v>1.24743206560922E-2</v>
      </c>
      <c r="AD173" s="4">
        <v>1.76792124417917E-2</v>
      </c>
      <c r="AE173" s="4">
        <v>2.2992883198590101E-2</v>
      </c>
      <c r="AF173" s="4">
        <v>1.17372917162234E-2</v>
      </c>
      <c r="AG173" s="4">
        <v>1.6470343434811401E-2</v>
      </c>
      <c r="AH173" s="4">
        <v>3.7156651333038603E-2</v>
      </c>
      <c r="AI173" s="4">
        <v>2.7664230345553899E-2</v>
      </c>
      <c r="AJ173" s="4">
        <v>2.2628238842675601E-2</v>
      </c>
      <c r="AK173" s="4">
        <v>2.1631727659127398E-2</v>
      </c>
      <c r="AL173" s="4">
        <v>9.8670363574174497E-2</v>
      </c>
      <c r="AM173" s="4">
        <v>1.9907700149229799E-2</v>
      </c>
      <c r="AN173" s="4">
        <v>1.97040419888736E-2</v>
      </c>
      <c r="AO173" s="4">
        <v>1.8236179514745401E-2</v>
      </c>
      <c r="AP173" s="4">
        <v>1.78372963803901E-2</v>
      </c>
      <c r="AQ173" s="4">
        <v>6.0144163744436704E-3</v>
      </c>
      <c r="AR173" s="4">
        <v>1.7222417616144299E-2</v>
      </c>
      <c r="AS173" s="4">
        <v>1.7245999415929102E-2</v>
      </c>
      <c r="AT173" s="4">
        <v>2.0036668746229901E-2</v>
      </c>
      <c r="AU173" s="4">
        <v>2.1667721860932399E-2</v>
      </c>
      <c r="AV173" s="4">
        <v>1.45382284268257E-2</v>
      </c>
    </row>
    <row r="174" spans="1:48">
      <c r="A174" s="4" t="s">
        <v>52</v>
      </c>
      <c r="B174" s="4" t="s">
        <v>258</v>
      </c>
      <c r="C174" s="4" t="s">
        <v>634</v>
      </c>
      <c r="D174" s="4" t="s">
        <v>54</v>
      </c>
      <c r="E174" s="4" t="s">
        <v>260</v>
      </c>
      <c r="F174" s="4" t="s">
        <v>54</v>
      </c>
      <c r="G174" s="4">
        <v>2010</v>
      </c>
      <c r="H174" s="4" t="s">
        <v>54</v>
      </c>
      <c r="I174" s="4" t="s">
        <v>54</v>
      </c>
      <c r="J174" s="4" t="s">
        <v>54</v>
      </c>
      <c r="K174" s="4" t="s">
        <v>54</v>
      </c>
      <c r="L174" s="4">
        <v>9.2634548446630192E-3</v>
      </c>
      <c r="M174" s="4">
        <v>1.9163950643256801E-2</v>
      </c>
      <c r="N174" s="4">
        <v>1.3837338852054499E-2</v>
      </c>
      <c r="O174" s="4">
        <v>2.5831531203799802E-3</v>
      </c>
      <c r="P174" s="4">
        <v>1.48664367104179E-2</v>
      </c>
      <c r="Q174" s="4">
        <v>2.38898621101244E-2</v>
      </c>
      <c r="R174" s="4">
        <v>1.5811215615545399E-2</v>
      </c>
      <c r="S174" s="4">
        <v>2.65101695844383E-2</v>
      </c>
      <c r="T174" s="4">
        <v>1.9801348198959599E-2</v>
      </c>
      <c r="U174" s="4">
        <v>5.5289960162805797E-3</v>
      </c>
      <c r="V174" s="4">
        <v>6.6996777736966903E-3</v>
      </c>
      <c r="W174" s="4">
        <v>3.2083305023733702E-2</v>
      </c>
      <c r="X174" s="4">
        <v>2.5005101057347E-2</v>
      </c>
      <c r="Y174" s="4">
        <v>1.42496332320556E-2</v>
      </c>
      <c r="Z174" s="4">
        <v>2.0346981498506899E-2</v>
      </c>
      <c r="AA174" s="4">
        <v>2.6054875334034E-2</v>
      </c>
      <c r="AB174" s="4">
        <v>2.2949984697940101E-2</v>
      </c>
      <c r="AC174" s="4">
        <v>1.60648402955752E-2</v>
      </c>
      <c r="AD174" s="4">
        <v>5.0587787228126999E-2</v>
      </c>
      <c r="AE174" s="4">
        <v>2.6968282345415798E-3</v>
      </c>
      <c r="AF174" s="4">
        <v>1.3371822349094099E-2</v>
      </c>
      <c r="AG174" s="4">
        <v>1.5901634621620302E-2</v>
      </c>
      <c r="AH174" s="4">
        <v>3.5362678334169097E-2</v>
      </c>
      <c r="AI174" s="4">
        <v>2.1181583985926501E-2</v>
      </c>
      <c r="AJ174" s="4">
        <v>2.38849745471507E-2</v>
      </c>
      <c r="AK174" s="4">
        <v>1.33029338939081E-2</v>
      </c>
      <c r="AL174" s="4">
        <v>1.12801350228899E-2</v>
      </c>
      <c r="AM174" s="4">
        <v>2.27210111379758E-2</v>
      </c>
      <c r="AN174" s="4">
        <v>2.0014996609509499E-2</v>
      </c>
      <c r="AO174" s="4">
        <v>2.4888463762551001E-2</v>
      </c>
      <c r="AP174" s="4">
        <v>3.79789140451957E-3</v>
      </c>
      <c r="AQ174" s="4">
        <v>1.57935126044037E-2</v>
      </c>
      <c r="AR174" s="4">
        <v>1.9620804726755901E-2</v>
      </c>
      <c r="AS174" s="4">
        <v>3.4124012181489402E-2</v>
      </c>
      <c r="AT174" s="4">
        <v>2.4849792878502201E-2</v>
      </c>
      <c r="AU174" s="4">
        <v>2.7259210367718799E-2</v>
      </c>
      <c r="AV174" s="4">
        <v>1.7224552830769801E-2</v>
      </c>
    </row>
    <row r="175" spans="1:48">
      <c r="A175" s="4" t="s">
        <v>52</v>
      </c>
      <c r="B175" s="4" t="s">
        <v>258</v>
      </c>
      <c r="C175" s="4" t="s">
        <v>635</v>
      </c>
      <c r="D175" s="4" t="s">
        <v>54</v>
      </c>
      <c r="E175" s="4" t="s">
        <v>260</v>
      </c>
      <c r="F175" s="4" t="s">
        <v>54</v>
      </c>
      <c r="G175" s="4">
        <v>2010</v>
      </c>
      <c r="H175" s="4" t="s">
        <v>54</v>
      </c>
      <c r="I175" s="4" t="s">
        <v>54</v>
      </c>
      <c r="J175" s="4" t="s">
        <v>54</v>
      </c>
      <c r="K175" s="4" t="s">
        <v>54</v>
      </c>
      <c r="L175" s="4">
        <v>9.2634548446630192E-3</v>
      </c>
      <c r="M175" s="4">
        <v>1.9163950643256801E-2</v>
      </c>
      <c r="N175" s="4">
        <v>1.3837338852054499E-2</v>
      </c>
      <c r="O175" s="4">
        <v>2.5831531203799802E-3</v>
      </c>
      <c r="P175" s="4">
        <v>1.48664367104179E-2</v>
      </c>
      <c r="Q175" s="4">
        <v>2.38898621101244E-2</v>
      </c>
      <c r="R175" s="4">
        <v>1.5811215615545399E-2</v>
      </c>
      <c r="S175" s="4">
        <v>2.65101695844383E-2</v>
      </c>
      <c r="T175" s="4">
        <v>1.9801348198959599E-2</v>
      </c>
      <c r="U175" s="4">
        <v>5.5289960162805797E-3</v>
      </c>
      <c r="V175" s="4">
        <v>6.6996777736966903E-3</v>
      </c>
      <c r="W175" s="4">
        <v>3.2083305023733702E-2</v>
      </c>
      <c r="X175" s="4">
        <v>2.5005101057347E-2</v>
      </c>
      <c r="Y175" s="4">
        <v>1.42496332320556E-2</v>
      </c>
      <c r="Z175" s="4">
        <v>2.0346981498506899E-2</v>
      </c>
      <c r="AA175" s="4">
        <v>2.6054875334034E-2</v>
      </c>
      <c r="AB175" s="4">
        <v>2.2949984697940101E-2</v>
      </c>
      <c r="AC175" s="4">
        <v>1.60648402955752E-2</v>
      </c>
      <c r="AD175" s="4">
        <v>5.0587787228126999E-2</v>
      </c>
      <c r="AE175" s="4">
        <v>2.6968282345415798E-3</v>
      </c>
      <c r="AF175" s="4">
        <v>1.3371822349094099E-2</v>
      </c>
      <c r="AG175" s="4">
        <v>1.5901634621620302E-2</v>
      </c>
      <c r="AH175" s="4">
        <v>3.5362678334169097E-2</v>
      </c>
      <c r="AI175" s="4">
        <v>2.1181583985926501E-2</v>
      </c>
      <c r="AJ175" s="4">
        <v>2.38849745471507E-2</v>
      </c>
      <c r="AK175" s="4">
        <v>1.33029338939081E-2</v>
      </c>
      <c r="AL175" s="4">
        <v>1.12801350228899E-2</v>
      </c>
      <c r="AM175" s="4">
        <v>2.27210111379758E-2</v>
      </c>
      <c r="AN175" s="4">
        <v>2.0014996609509499E-2</v>
      </c>
      <c r="AO175" s="4">
        <v>2.4888463762551001E-2</v>
      </c>
      <c r="AP175" s="4">
        <v>3.79789140451957E-3</v>
      </c>
      <c r="AQ175" s="4">
        <v>1.57935126044037E-2</v>
      </c>
      <c r="AR175" s="4">
        <v>1.9620804726755901E-2</v>
      </c>
      <c r="AS175" s="4">
        <v>3.4124012181489402E-2</v>
      </c>
      <c r="AT175" s="4">
        <v>2.4849792878502201E-2</v>
      </c>
      <c r="AU175" s="4">
        <v>2.7259210367718799E-2</v>
      </c>
      <c r="AV175" s="4">
        <v>1.7224552830769801E-2</v>
      </c>
    </row>
    <row r="176" spans="1:48">
      <c r="A176" s="4" t="s">
        <v>52</v>
      </c>
      <c r="B176" s="4" t="s">
        <v>258</v>
      </c>
      <c r="C176" s="4" t="s">
        <v>636</v>
      </c>
      <c r="D176" s="4" t="s">
        <v>54</v>
      </c>
      <c r="E176" s="4" t="s">
        <v>260</v>
      </c>
      <c r="F176" s="4" t="s">
        <v>54</v>
      </c>
      <c r="G176" s="4">
        <v>2010</v>
      </c>
      <c r="H176" s="4" t="s">
        <v>54</v>
      </c>
      <c r="I176" s="4" t="s">
        <v>54</v>
      </c>
      <c r="J176" s="4" t="s">
        <v>54</v>
      </c>
      <c r="K176" s="4" t="s">
        <v>54</v>
      </c>
      <c r="L176" s="4">
        <v>9.2634548446630192E-3</v>
      </c>
      <c r="M176" s="4">
        <v>1.9163950643256801E-2</v>
      </c>
      <c r="N176" s="4">
        <v>1.3837338852054499E-2</v>
      </c>
      <c r="O176" s="4">
        <v>3.06844891677116E-2</v>
      </c>
      <c r="P176" s="4">
        <v>1.48664367104179E-2</v>
      </c>
      <c r="Q176" s="4">
        <v>2.38898621101244E-2</v>
      </c>
      <c r="R176" s="4">
        <v>1.5811215615545399E-2</v>
      </c>
      <c r="S176" s="4">
        <v>2.65101695844383E-2</v>
      </c>
      <c r="T176" s="4">
        <v>1.9801348198959599E-2</v>
      </c>
      <c r="U176" s="4">
        <v>5.5289960162805797E-3</v>
      </c>
      <c r="V176" s="4">
        <v>6.6996777736966903E-3</v>
      </c>
      <c r="W176" s="4">
        <v>3.2083305023733702E-2</v>
      </c>
      <c r="X176" s="4">
        <v>2.5005101057347E-2</v>
      </c>
      <c r="Y176" s="4">
        <v>1.42496332320556E-2</v>
      </c>
      <c r="Z176" s="4">
        <v>2.0346981498506899E-2</v>
      </c>
      <c r="AA176" s="4">
        <v>2.6054875334034E-2</v>
      </c>
      <c r="AB176" s="4">
        <v>2.2949984697940101E-2</v>
      </c>
      <c r="AC176" s="4">
        <v>1.60648402955752E-2</v>
      </c>
      <c r="AD176" s="4">
        <v>5.0587787228126999E-2</v>
      </c>
      <c r="AE176" s="4">
        <v>2.6968282345415798E-3</v>
      </c>
      <c r="AF176" s="4">
        <v>1.3371822349094099E-2</v>
      </c>
      <c r="AG176" s="4">
        <v>1.5901634621620302E-2</v>
      </c>
      <c r="AH176" s="4">
        <v>3.5362678334169097E-2</v>
      </c>
      <c r="AI176" s="4">
        <v>2.1181583985926501E-2</v>
      </c>
      <c r="AJ176" s="4">
        <v>2.38849745471507E-2</v>
      </c>
      <c r="AK176" s="4">
        <v>1.33029338939081E-2</v>
      </c>
      <c r="AL176" s="4">
        <v>1.12801350228899E-2</v>
      </c>
      <c r="AM176" s="4">
        <v>2.27210111379758E-2</v>
      </c>
      <c r="AN176" s="4">
        <v>2.0014996609509499E-2</v>
      </c>
      <c r="AO176" s="4">
        <v>2.4888463762551001E-2</v>
      </c>
      <c r="AP176" s="4">
        <v>3.79789140451957E-3</v>
      </c>
      <c r="AQ176" s="4">
        <v>1.57935126044037E-2</v>
      </c>
      <c r="AR176" s="4">
        <v>1.9620804726755901E-2</v>
      </c>
      <c r="AS176" s="4">
        <v>3.4124012181489402E-2</v>
      </c>
      <c r="AT176" s="4">
        <v>2.4849792878502201E-2</v>
      </c>
      <c r="AU176" s="4">
        <v>2.7259210367718799E-2</v>
      </c>
      <c r="AV176" s="4">
        <v>1.7224552830769801E-2</v>
      </c>
    </row>
    <row r="177" spans="1:48">
      <c r="A177" s="4" t="s">
        <v>52</v>
      </c>
      <c r="B177" s="4" t="s">
        <v>258</v>
      </c>
      <c r="C177" s="4" t="s">
        <v>81</v>
      </c>
      <c r="D177" s="4" t="s">
        <v>54</v>
      </c>
      <c r="E177" s="4" t="s">
        <v>260</v>
      </c>
      <c r="F177" s="4" t="s">
        <v>54</v>
      </c>
      <c r="G177" s="4">
        <v>2010</v>
      </c>
      <c r="H177" s="4" t="s">
        <v>54</v>
      </c>
      <c r="I177" s="4" t="s">
        <v>54</v>
      </c>
      <c r="J177" s="4" t="s">
        <v>54</v>
      </c>
      <c r="K177" s="4" t="s">
        <v>54</v>
      </c>
      <c r="L177" s="4">
        <v>2.14005939983683E-2</v>
      </c>
      <c r="M177" s="4">
        <v>2.69810334448678E-2</v>
      </c>
      <c r="N177" s="4">
        <v>1.3224967002030101E-2</v>
      </c>
      <c r="O177" s="4">
        <v>3.1116276942930898E-2</v>
      </c>
      <c r="P177" s="4">
        <v>1.2433652959978499E-2</v>
      </c>
      <c r="Q177" s="4">
        <v>2.5461441751443398E-2</v>
      </c>
      <c r="R177" s="4">
        <v>6.2867263671245094E-2</v>
      </c>
      <c r="S177" s="4">
        <v>2.6630037529539699E-2</v>
      </c>
      <c r="T177" s="4">
        <v>2.2932345860166001E-2</v>
      </c>
      <c r="U177" s="4">
        <v>2.01574643765681E-2</v>
      </c>
      <c r="V177" s="4">
        <v>2.65136463753919E-2</v>
      </c>
      <c r="W177" s="4">
        <v>2.6952965011670701E-2</v>
      </c>
      <c r="X177" s="4">
        <v>2.41904961511436E-2</v>
      </c>
      <c r="Y177" s="4">
        <v>3.3443124960587198E-2</v>
      </c>
      <c r="Z177" s="4">
        <v>2.2316188081194802E-2</v>
      </c>
      <c r="AA177" s="4">
        <v>2.3244001637555699E-2</v>
      </c>
      <c r="AB177" s="4">
        <v>1.99035211099459E-2</v>
      </c>
      <c r="AC177" s="4">
        <v>1.5058550538172901E-2</v>
      </c>
      <c r="AD177" s="4">
        <v>1.76792124417917E-2</v>
      </c>
      <c r="AE177" s="4">
        <v>2.78611723436589E-2</v>
      </c>
      <c r="AF177" s="4">
        <v>2.0798312974336899E-2</v>
      </c>
      <c r="AG177" s="4">
        <v>1.9657524875389801E-2</v>
      </c>
      <c r="AH177" s="4">
        <v>4.2873603838701903E-2</v>
      </c>
      <c r="AI177" s="4">
        <v>2.4890289346300901E-2</v>
      </c>
      <c r="AJ177" s="4">
        <v>2.2628238842675601E-2</v>
      </c>
      <c r="AK177" s="4">
        <v>2.1631727659127398E-2</v>
      </c>
      <c r="AL177" s="4">
        <v>9.8670363574174497E-2</v>
      </c>
      <c r="AM177" s="4">
        <v>2.57444922422779E-2</v>
      </c>
      <c r="AN177" s="4">
        <v>2.0365503107009599E-2</v>
      </c>
      <c r="AO177" s="4">
        <v>2.04511175457808E-2</v>
      </c>
      <c r="AP177" s="4">
        <v>7.3346452420385202E-3</v>
      </c>
      <c r="AQ177" s="4">
        <v>1.3389195796121099E-2</v>
      </c>
      <c r="AR177" s="4">
        <v>1.8752485419268099E-2</v>
      </c>
      <c r="AS177" s="4">
        <v>3.3678320543157399E-2</v>
      </c>
      <c r="AT177" s="4">
        <v>2.0798653660781902E-2</v>
      </c>
      <c r="AU177" s="4">
        <v>2.49416632597666E-2</v>
      </c>
      <c r="AV177" s="4">
        <v>1.6826597833781001E-2</v>
      </c>
    </row>
    <row r="178" spans="1:48">
      <c r="A178" s="4" t="s">
        <v>52</v>
      </c>
      <c r="B178" s="4" t="s">
        <v>258</v>
      </c>
      <c r="C178" s="4" t="s">
        <v>82</v>
      </c>
      <c r="D178" s="4" t="s">
        <v>54</v>
      </c>
      <c r="E178" s="4" t="s">
        <v>260</v>
      </c>
      <c r="F178" s="4" t="s">
        <v>54</v>
      </c>
      <c r="G178" s="4">
        <v>2010</v>
      </c>
      <c r="H178" s="4" t="s">
        <v>54</v>
      </c>
      <c r="I178" s="4" t="s">
        <v>54</v>
      </c>
      <c r="J178" s="4" t="s">
        <v>54</v>
      </c>
      <c r="K178" s="4" t="s">
        <v>54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2.1580559621665399E-2</v>
      </c>
      <c r="R178" s="4">
        <v>1.25019050889885E-2</v>
      </c>
      <c r="S178" s="4">
        <v>0</v>
      </c>
      <c r="T178" s="4">
        <v>2.0043317055467101E-2</v>
      </c>
      <c r="U178" s="4">
        <v>0</v>
      </c>
      <c r="V178" s="4">
        <v>0</v>
      </c>
      <c r="W178" s="4">
        <v>2.99943462455746E-2</v>
      </c>
      <c r="X178" s="4">
        <v>2.2363527569743202E-2</v>
      </c>
      <c r="Y178" s="4">
        <v>0</v>
      </c>
      <c r="Z178" s="4">
        <v>1.9211708717775101E-2</v>
      </c>
      <c r="AA178" s="4">
        <v>0</v>
      </c>
      <c r="AB178" s="4">
        <v>0</v>
      </c>
      <c r="AC178" s="4">
        <v>0</v>
      </c>
      <c r="AD178" s="4">
        <v>4.4075809883954903E-2</v>
      </c>
      <c r="AE178" s="4">
        <v>2.1202747124632298E-2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1.6986604202853701E-2</v>
      </c>
      <c r="AP178" s="4">
        <v>0</v>
      </c>
      <c r="AQ178" s="4">
        <v>1.4332294632923201E-2</v>
      </c>
      <c r="AR178" s="4">
        <v>0</v>
      </c>
      <c r="AS178" s="4">
        <v>0</v>
      </c>
      <c r="AT178" s="4">
        <v>1.9321197388045299E-2</v>
      </c>
      <c r="AU178" s="4">
        <v>0</v>
      </c>
      <c r="AV178" s="4">
        <v>0</v>
      </c>
    </row>
    <row r="179" spans="1:48">
      <c r="A179" s="4" t="s">
        <v>52</v>
      </c>
      <c r="B179" s="4" t="s">
        <v>258</v>
      </c>
      <c r="C179" s="4" t="s">
        <v>83</v>
      </c>
      <c r="D179" s="4" t="s">
        <v>54</v>
      </c>
      <c r="E179" s="4" t="s">
        <v>260</v>
      </c>
      <c r="F179" s="4" t="s">
        <v>54</v>
      </c>
      <c r="G179" s="4">
        <v>2010</v>
      </c>
      <c r="H179" s="4" t="s">
        <v>54</v>
      </c>
      <c r="I179" s="4" t="s">
        <v>54</v>
      </c>
      <c r="J179" s="4" t="s">
        <v>54</v>
      </c>
      <c r="K179" s="4" t="s">
        <v>54</v>
      </c>
      <c r="L179" s="4">
        <v>2.14005939983683E-2</v>
      </c>
      <c r="M179" s="4">
        <v>2.23198253015197E-2</v>
      </c>
      <c r="N179" s="4">
        <v>1.1339796468273201E-2</v>
      </c>
      <c r="O179" s="4">
        <v>2.004855150482E-2</v>
      </c>
      <c r="P179" s="4">
        <v>9.9469617720672997E-3</v>
      </c>
      <c r="Q179" s="4">
        <v>2.1580559621665399E-2</v>
      </c>
      <c r="R179" s="4">
        <v>6.2867263671245094E-2</v>
      </c>
      <c r="S179" s="4">
        <v>1.9795555985901499E-2</v>
      </c>
      <c r="T179" s="4">
        <v>1.9368848545755001E-2</v>
      </c>
      <c r="U179" s="4">
        <v>1.66904330203414E-2</v>
      </c>
      <c r="V179" s="4">
        <v>2.1628159814610502E-2</v>
      </c>
      <c r="W179" s="4">
        <v>2.5769014827108E-2</v>
      </c>
      <c r="X179" s="4">
        <v>3.03099461340792E-2</v>
      </c>
      <c r="Y179" s="4">
        <v>2.8240447730195101E-2</v>
      </c>
      <c r="Z179" s="4">
        <v>1.8450844636073601E-2</v>
      </c>
      <c r="AA179" s="4">
        <v>1.9813609216162601E-2</v>
      </c>
      <c r="AB179" s="4">
        <v>1.6764666675965399E-2</v>
      </c>
      <c r="AC179" s="4">
        <v>8.3264000985076008E-3</v>
      </c>
      <c r="AD179" s="4">
        <v>4.4075809883954799E-2</v>
      </c>
      <c r="AE179" s="4">
        <v>2.3460449957601302E-2</v>
      </c>
      <c r="AF179" s="4">
        <v>1.09583024214312E-2</v>
      </c>
      <c r="AG179" s="4">
        <v>1.51893731393572E-2</v>
      </c>
      <c r="AH179" s="4">
        <v>1.92043332291237E-2</v>
      </c>
      <c r="AI179" s="4">
        <v>1.9170031985201799E-2</v>
      </c>
      <c r="AJ179" s="4">
        <v>2.2628238842675601E-2</v>
      </c>
      <c r="AK179" s="4">
        <v>1.11832257178546E-2</v>
      </c>
      <c r="AL179" s="4">
        <v>9.8670363574174497E-2</v>
      </c>
      <c r="AM179" s="4">
        <v>2.16105522875213E-2</v>
      </c>
      <c r="AN179" s="4">
        <v>1.74385406780205E-2</v>
      </c>
      <c r="AO179" s="4">
        <v>1.6156562248977598E-2</v>
      </c>
      <c r="AP179" s="4">
        <v>6.0442694396243002E-3</v>
      </c>
      <c r="AQ179" s="4">
        <v>1.0592032243324501E-2</v>
      </c>
      <c r="AR179" s="4">
        <v>1.6079387411410399E-2</v>
      </c>
      <c r="AS179" s="4">
        <v>2.8439338954607402E-2</v>
      </c>
      <c r="AT179" s="4">
        <v>1.8572520764796499E-2</v>
      </c>
      <c r="AU179" s="4">
        <v>1.9952463602169301E-2</v>
      </c>
      <c r="AV179" s="4">
        <v>1.28904733508068E-2</v>
      </c>
    </row>
    <row r="180" spans="1:48">
      <c r="A180" s="4" t="s">
        <v>52</v>
      </c>
      <c r="B180" s="4" t="s">
        <v>258</v>
      </c>
      <c r="C180" s="4" t="s">
        <v>84</v>
      </c>
      <c r="D180" s="4" t="s">
        <v>54</v>
      </c>
      <c r="E180" s="4" t="s">
        <v>260</v>
      </c>
      <c r="F180" s="4" t="s">
        <v>54</v>
      </c>
      <c r="G180" s="4">
        <v>2010</v>
      </c>
      <c r="H180" s="4" t="s">
        <v>54</v>
      </c>
      <c r="I180" s="4" t="s">
        <v>54</v>
      </c>
      <c r="J180" s="4" t="s">
        <v>54</v>
      </c>
      <c r="K180" s="4" t="s">
        <v>54</v>
      </c>
      <c r="L180" s="4">
        <v>2.14005939983683E-2</v>
      </c>
      <c r="M180" s="4">
        <v>2.46178110693165E-2</v>
      </c>
      <c r="N180" s="4">
        <v>2.0798312974336899E-2</v>
      </c>
      <c r="O180" s="4">
        <v>2.8036129206951699E-2</v>
      </c>
      <c r="P180" s="4">
        <v>1.0882972222106799E-2</v>
      </c>
      <c r="Q180" s="4">
        <v>1.8414364760499301E-2</v>
      </c>
      <c r="R180" s="4">
        <v>1.4171297100167899E-2</v>
      </c>
      <c r="S180" s="4">
        <v>1.67276445381409E-2</v>
      </c>
      <c r="T180" s="4">
        <v>2.16761323963836E-2</v>
      </c>
      <c r="U180" s="4">
        <v>1.9290007219213E-2</v>
      </c>
      <c r="V180" s="4">
        <v>2.0395470708883302E-2</v>
      </c>
      <c r="W180" s="4">
        <v>3.8779916737477403E-2</v>
      </c>
      <c r="X180" s="4">
        <v>2.2192995036989901E-2</v>
      </c>
      <c r="Y180" s="4">
        <v>1.6126099492748E-2</v>
      </c>
      <c r="Z180" s="4">
        <v>2.0767989981834999E-2</v>
      </c>
      <c r="AA180" s="4">
        <v>2.35194342006219E-2</v>
      </c>
      <c r="AB180" s="4">
        <v>2.0481640733527401E-2</v>
      </c>
      <c r="AC180" s="4">
        <v>1.3927434463631601E-2</v>
      </c>
      <c r="AD180" s="4">
        <v>1.76792124417917E-2</v>
      </c>
      <c r="AE180" s="4">
        <v>2.59004131278666E-2</v>
      </c>
      <c r="AF180" s="4">
        <v>1.2119051186452E-2</v>
      </c>
      <c r="AG180" s="4">
        <v>1.7321968277159001E-2</v>
      </c>
      <c r="AH180" s="4">
        <v>1.92043332291237E-2</v>
      </c>
      <c r="AI180" s="4">
        <v>1.7838405531491301E-2</v>
      </c>
      <c r="AJ180" s="4">
        <v>2.2628238842675601E-2</v>
      </c>
      <c r="AK180" s="4">
        <v>2.1631727659127398E-2</v>
      </c>
      <c r="AL180" s="4">
        <v>1.0262577783688401E-2</v>
      </c>
      <c r="AM180" s="4">
        <v>1.45648173431364E-2</v>
      </c>
      <c r="AN180" s="4">
        <v>1.97040419888736E-2</v>
      </c>
      <c r="AO180" s="4">
        <v>1.4469559641136E-2</v>
      </c>
      <c r="AP180" s="4">
        <v>6.3297923511724799E-3</v>
      </c>
      <c r="AQ180" s="4">
        <v>1.27192588925709E-2</v>
      </c>
      <c r="AR180" s="4">
        <v>1.7782582702278001E-2</v>
      </c>
      <c r="AS180" s="4">
        <v>1.7245999415929102E-2</v>
      </c>
      <c r="AT180" s="4">
        <v>2.1608464430074501E-2</v>
      </c>
      <c r="AU180" s="4">
        <v>1.6605287698266399E-2</v>
      </c>
      <c r="AV180" s="4">
        <v>1.55504414714346E-2</v>
      </c>
    </row>
    <row r="181" spans="1:48">
      <c r="A181" s="4" t="s">
        <v>52</v>
      </c>
      <c r="B181" s="4" t="s">
        <v>258</v>
      </c>
      <c r="C181" s="4" t="s">
        <v>85</v>
      </c>
      <c r="D181" s="4" t="s">
        <v>54</v>
      </c>
      <c r="E181" s="4" t="s">
        <v>260</v>
      </c>
      <c r="F181" s="4" t="s">
        <v>54</v>
      </c>
      <c r="G181" s="4">
        <v>2010</v>
      </c>
      <c r="H181" s="4" t="s">
        <v>54</v>
      </c>
      <c r="I181" s="4" t="s">
        <v>54</v>
      </c>
      <c r="J181" s="4" t="s">
        <v>54</v>
      </c>
      <c r="K181" s="4" t="s">
        <v>54</v>
      </c>
      <c r="L181" s="4">
        <v>8.6435737942370094E-3</v>
      </c>
      <c r="M181" s="4">
        <v>2.4802130376887499E-2</v>
      </c>
      <c r="N181" s="4">
        <v>2.0798312974336899E-2</v>
      </c>
      <c r="O181" s="4">
        <v>2.6877964821497301E-2</v>
      </c>
      <c r="P181" s="4">
        <v>1.5023959269435901E-2</v>
      </c>
      <c r="Q181" s="4">
        <v>2.4049581740308499E-2</v>
      </c>
      <c r="R181" s="4">
        <v>1.4063177729282899E-2</v>
      </c>
      <c r="S181" s="4">
        <v>1.67276445381409E-2</v>
      </c>
      <c r="T181" s="4">
        <v>2.17578514108435E-2</v>
      </c>
      <c r="U181" s="4">
        <v>1.8690302418038599E-2</v>
      </c>
      <c r="V181" s="4">
        <v>2.1591530761435801E-2</v>
      </c>
      <c r="W181" s="4">
        <v>2.5250983316324201E-2</v>
      </c>
      <c r="X181" s="4">
        <v>2.2460999222480599E-2</v>
      </c>
      <c r="Y181" s="4">
        <v>3.1708883547392E-2</v>
      </c>
      <c r="Z181" s="4">
        <v>1.9862055725133599E-2</v>
      </c>
      <c r="AA181" s="4">
        <v>2.3335358906737599E-2</v>
      </c>
      <c r="AB181" s="4">
        <v>1.41380279773093E-2</v>
      </c>
      <c r="AC181" s="4">
        <v>1.4338520550205999E-2</v>
      </c>
      <c r="AD181" s="4">
        <v>4.94250549497963E-2</v>
      </c>
      <c r="AE181" s="4">
        <v>2.5685867358529801E-2</v>
      </c>
      <c r="AF181" s="4">
        <v>1.2119051186452E-2</v>
      </c>
      <c r="AG181" s="4">
        <v>1.7845393197617299E-2</v>
      </c>
      <c r="AH181" s="4">
        <v>4.0556647264011703E-2</v>
      </c>
      <c r="AI181" s="4">
        <v>2.1491165781088201E-2</v>
      </c>
      <c r="AJ181" s="4">
        <v>2.2628238842675601E-2</v>
      </c>
      <c r="AK181" s="4">
        <v>1.2412743703079401E-2</v>
      </c>
      <c r="AL181" s="4">
        <v>9.8670363574174497E-2</v>
      </c>
      <c r="AM181" s="4">
        <v>2.4265707952326101E-2</v>
      </c>
      <c r="AN181" s="4">
        <v>1.9554962995000699E-2</v>
      </c>
      <c r="AO181" s="4">
        <v>1.7763704266134901E-2</v>
      </c>
      <c r="AP181" s="4">
        <v>6.5497349958048099E-3</v>
      </c>
      <c r="AQ181" s="4">
        <v>7.9135359434531708E-3</v>
      </c>
      <c r="AR181" s="4">
        <v>1.7782582702278001E-2</v>
      </c>
      <c r="AS181" s="4">
        <v>3.1931834059054601E-2</v>
      </c>
      <c r="AT181" s="4">
        <v>2.2467762418499699E-2</v>
      </c>
      <c r="AU181" s="4">
        <v>1.6605287698266399E-2</v>
      </c>
      <c r="AV181" s="4">
        <v>1.5894441938567701E-2</v>
      </c>
    </row>
    <row r="182" spans="1:48">
      <c r="A182" s="4" t="s">
        <v>52</v>
      </c>
      <c r="B182" s="4" t="s">
        <v>258</v>
      </c>
      <c r="C182" s="4" t="s">
        <v>86</v>
      </c>
      <c r="D182" s="4" t="s">
        <v>54</v>
      </c>
      <c r="E182" s="4" t="s">
        <v>260</v>
      </c>
      <c r="F182" s="4" t="s">
        <v>54</v>
      </c>
      <c r="G182" s="4">
        <v>2010</v>
      </c>
      <c r="H182" s="4" t="s">
        <v>54</v>
      </c>
      <c r="I182" s="4" t="s">
        <v>54</v>
      </c>
      <c r="J182" s="4" t="s">
        <v>54</v>
      </c>
      <c r="K182" s="4" t="s">
        <v>54</v>
      </c>
      <c r="L182" s="4">
        <v>1.9176002231114202E-2</v>
      </c>
      <c r="M182" s="4">
        <v>5.9899080322574398E-2</v>
      </c>
      <c r="N182" s="4">
        <v>2.1030312536612299E-2</v>
      </c>
      <c r="O182" s="4">
        <v>6.7942303389858197E-2</v>
      </c>
      <c r="P182" s="4">
        <v>2.39160111599779E-2</v>
      </c>
      <c r="Q182" s="4">
        <v>5.4707932422361799E-2</v>
      </c>
      <c r="R182" s="4">
        <v>2.8894912793574298E-2</v>
      </c>
      <c r="S182" s="4">
        <v>5.5143664220597001E-2</v>
      </c>
      <c r="T182" s="4">
        <v>5.6209186753915098E-2</v>
      </c>
      <c r="U182" s="4">
        <v>4.7712697848010098E-2</v>
      </c>
      <c r="V182" s="4">
        <v>6.0996651085775802E-2</v>
      </c>
      <c r="W182" s="4">
        <v>4.7264607742760298E-2</v>
      </c>
      <c r="X182" s="4">
        <v>3.8414846061828101E-2</v>
      </c>
      <c r="Y182" s="4">
        <v>9.3139357471410403E-2</v>
      </c>
      <c r="Z182" s="4">
        <v>5.1619289504880199E-2</v>
      </c>
      <c r="AA182" s="4">
        <v>4.0326360307910501E-2</v>
      </c>
      <c r="AB182" s="4">
        <v>4.6654775667849299E-2</v>
      </c>
      <c r="AC182" s="4">
        <v>5.0151877413424202E-2</v>
      </c>
      <c r="AD182" s="4">
        <v>3.8491698610702597E-2</v>
      </c>
      <c r="AE182" s="4">
        <v>5.8239332125907997E-2</v>
      </c>
      <c r="AF182" s="4">
        <v>2.0322809623452499E-2</v>
      </c>
      <c r="AG182" s="4">
        <v>4.4591920633343302E-2</v>
      </c>
      <c r="AH182" s="4">
        <v>8.0831877294566298E-2</v>
      </c>
      <c r="AI182" s="4">
        <v>4.97205864721579E-2</v>
      </c>
      <c r="AJ182" s="4">
        <v>4.1243089651995003E-2</v>
      </c>
      <c r="AK182" s="4">
        <v>2.1218247471007E-2</v>
      </c>
      <c r="AL182" s="4">
        <v>1.41827942206426E-2</v>
      </c>
      <c r="AM182" s="4">
        <v>5.2459903839576501E-2</v>
      </c>
      <c r="AN182" s="4">
        <v>4.0788720663065998E-2</v>
      </c>
      <c r="AO182" s="4">
        <v>5.4818564538431203E-2</v>
      </c>
      <c r="AP182" s="4">
        <v>1.4845229471792299E-2</v>
      </c>
      <c r="AQ182" s="4">
        <v>4.2324089471848798E-2</v>
      </c>
      <c r="AR182" s="4">
        <v>2.9820159789051601E-2</v>
      </c>
      <c r="AS182" s="4">
        <v>7.5941477169964494E-2</v>
      </c>
      <c r="AT182" s="4">
        <v>4.8826259599567198E-2</v>
      </c>
      <c r="AU182" s="4">
        <v>5.6699469464534302E-2</v>
      </c>
      <c r="AV182" s="4">
        <v>5.8565000068780002E-2</v>
      </c>
    </row>
    <row r="183" spans="1:48">
      <c r="A183" s="4" t="s">
        <v>52</v>
      </c>
      <c r="B183" s="4" t="s">
        <v>258</v>
      </c>
      <c r="C183" s="4" t="s">
        <v>87</v>
      </c>
      <c r="D183" s="4" t="s">
        <v>54</v>
      </c>
      <c r="E183" s="4" t="s">
        <v>260</v>
      </c>
      <c r="F183" s="4" t="s">
        <v>54</v>
      </c>
      <c r="G183" s="4">
        <v>2010</v>
      </c>
      <c r="H183" s="4" t="s">
        <v>54</v>
      </c>
      <c r="I183" s="4" t="s">
        <v>54</v>
      </c>
      <c r="J183" s="4" t="s">
        <v>54</v>
      </c>
      <c r="K183" s="4" t="s">
        <v>54</v>
      </c>
      <c r="L183" s="4">
        <v>4.5741121244664798E-2</v>
      </c>
      <c r="M183" s="4">
        <v>5.7450324080517597E-2</v>
      </c>
      <c r="N183" s="4">
        <v>1.9707667475026499E-2</v>
      </c>
      <c r="O183" s="4">
        <v>5.70509271218489E-2</v>
      </c>
      <c r="P183" s="4">
        <v>2.10738727589968E-2</v>
      </c>
      <c r="Q183" s="4">
        <v>5.2625392099598801E-2</v>
      </c>
      <c r="R183" s="4">
        <v>0.14442106399795401</v>
      </c>
      <c r="S183" s="4">
        <v>5.0523247217598703E-2</v>
      </c>
      <c r="T183" s="4">
        <v>4.9785257991521101E-2</v>
      </c>
      <c r="U183" s="4">
        <v>2.8370745774707901E-2</v>
      </c>
      <c r="V183" s="4">
        <v>4.7684348157047897E-2</v>
      </c>
      <c r="W183" s="4">
        <v>6.8164962085560304E-2</v>
      </c>
      <c r="X183" s="4">
        <v>3.4421104188329998E-2</v>
      </c>
      <c r="Y183" s="4">
        <v>8.2737235628157199E-2</v>
      </c>
      <c r="Z183" s="4">
        <v>4.8467420067033702E-2</v>
      </c>
      <c r="AA183" s="4">
        <v>4.08989907796335E-2</v>
      </c>
      <c r="AB183" s="4">
        <v>3.6463822689592897E-2</v>
      </c>
      <c r="AC183" s="4">
        <v>4.2554428333690199E-2</v>
      </c>
      <c r="AD183" s="4">
        <v>3.8491698610702597E-2</v>
      </c>
      <c r="AE183" s="4">
        <v>4.8027632899315498E-2</v>
      </c>
      <c r="AF183" s="4">
        <v>1.9044661058650499E-2</v>
      </c>
      <c r="AG183" s="4">
        <v>3.97935408919163E-2</v>
      </c>
      <c r="AH183" s="4">
        <v>6.7727088736442204E-2</v>
      </c>
      <c r="AI183" s="4">
        <v>6.6450547632888796E-2</v>
      </c>
      <c r="AJ183" s="4">
        <v>4.1714722806978903E-2</v>
      </c>
      <c r="AK183" s="4">
        <v>3.5624532973465198E-2</v>
      </c>
      <c r="AL183" s="4">
        <v>0.205488464372545</v>
      </c>
      <c r="AM183" s="4">
        <v>4.7372166697060701E-2</v>
      </c>
      <c r="AN183" s="4">
        <v>4.2545045118399398E-2</v>
      </c>
      <c r="AO183" s="4">
        <v>4.9301158280979702E-2</v>
      </c>
      <c r="AP183" s="4">
        <v>3.9009510698753802E-2</v>
      </c>
      <c r="AQ183" s="4">
        <v>1.90091737489042E-2</v>
      </c>
      <c r="AR183" s="4">
        <v>2.7944700876492801E-2</v>
      </c>
      <c r="AS183" s="4">
        <v>3.6973327810587202E-2</v>
      </c>
      <c r="AT183" s="4">
        <v>4.6942590964399698E-2</v>
      </c>
      <c r="AU183" s="4">
        <v>4.9994233445728703E-2</v>
      </c>
      <c r="AV183" s="4">
        <v>5.0477134929377401E-2</v>
      </c>
    </row>
    <row r="184" spans="1:48">
      <c r="A184" s="4" t="s">
        <v>52</v>
      </c>
      <c r="B184" s="4" t="s">
        <v>258</v>
      </c>
      <c r="C184" s="4" t="s">
        <v>637</v>
      </c>
      <c r="D184" s="4" t="s">
        <v>54</v>
      </c>
      <c r="E184" s="4" t="s">
        <v>260</v>
      </c>
      <c r="F184" s="4" t="s">
        <v>54</v>
      </c>
      <c r="G184" s="4">
        <v>2010</v>
      </c>
      <c r="H184" s="4" t="s">
        <v>54</v>
      </c>
      <c r="I184" s="4" t="s">
        <v>54</v>
      </c>
      <c r="J184" s="4" t="s">
        <v>54</v>
      </c>
      <c r="K184" s="4" t="s">
        <v>54</v>
      </c>
      <c r="L184" s="4">
        <v>1.97994883331984E-2</v>
      </c>
      <c r="M184" s="4">
        <v>4.3729969477651301E-2</v>
      </c>
      <c r="N184" s="4">
        <v>2.2452149504542201E-2</v>
      </c>
      <c r="O184" s="4">
        <v>5.8678519561291302E-3</v>
      </c>
      <c r="P184" s="4">
        <v>2.90029430627863E-2</v>
      </c>
      <c r="Q184" s="4">
        <v>5.6350242205595903E-2</v>
      </c>
      <c r="R184" s="4">
        <v>3.63221245677115E-2</v>
      </c>
      <c r="S184" s="4">
        <v>6.0590002136899801E-2</v>
      </c>
      <c r="T184" s="4">
        <v>4.8352109276828301E-2</v>
      </c>
      <c r="U184" s="4">
        <v>1.37233948543941E-2</v>
      </c>
      <c r="V184" s="4">
        <v>1.47940209534533E-2</v>
      </c>
      <c r="W184" s="4">
        <v>5.6394068231940597E-2</v>
      </c>
      <c r="X184" s="4">
        <v>4.1526896887716401E-2</v>
      </c>
      <c r="Y184" s="4">
        <v>3.9543795899005502E-2</v>
      </c>
      <c r="Z184" s="4">
        <v>4.7897522182959298E-2</v>
      </c>
      <c r="AA184" s="4">
        <v>4.2622119436113597E-2</v>
      </c>
      <c r="AB184" s="4">
        <v>5.4828324232426603E-2</v>
      </c>
      <c r="AC184" s="4">
        <v>5.4802991994306403E-2</v>
      </c>
      <c r="AD184" s="4">
        <v>0.110141210519334</v>
      </c>
      <c r="AE184" s="4">
        <v>5.6331463663075801E-3</v>
      </c>
      <c r="AF184" s="4">
        <v>2.1696813075114001E-2</v>
      </c>
      <c r="AG184" s="4">
        <v>3.8419499269597597E-2</v>
      </c>
      <c r="AH184" s="4">
        <v>6.44571339873935E-2</v>
      </c>
      <c r="AI184" s="4">
        <v>5.0878981197575897E-2</v>
      </c>
      <c r="AJ184" s="4">
        <v>4.4031490891242697E-2</v>
      </c>
      <c r="AK184" s="4">
        <v>2.1908134875551301E-2</v>
      </c>
      <c r="AL184" s="4">
        <v>2.3491730848099201E-2</v>
      </c>
      <c r="AM184" s="4">
        <v>5.40666937459175E-2</v>
      </c>
      <c r="AN184" s="4">
        <v>4.3216459560786298E-2</v>
      </c>
      <c r="AO184" s="4">
        <v>6.7285479962280695E-2</v>
      </c>
      <c r="AP184" s="4">
        <v>8.3058487238115205E-3</v>
      </c>
      <c r="AQ184" s="4">
        <v>4.9917000505371498E-2</v>
      </c>
      <c r="AR184" s="4">
        <v>3.18362689412022E-2</v>
      </c>
      <c r="AS184" s="4">
        <v>7.3157736943522206E-2</v>
      </c>
      <c r="AT184" s="4">
        <v>5.8218942351136602E-2</v>
      </c>
      <c r="AU184" s="4">
        <v>6.2895551983577005E-2</v>
      </c>
      <c r="AV184" s="4">
        <v>5.9804128248024203E-2</v>
      </c>
    </row>
    <row r="185" spans="1:48">
      <c r="A185" s="4" t="s">
        <v>52</v>
      </c>
      <c r="B185" s="4" t="s">
        <v>258</v>
      </c>
      <c r="C185" s="4" t="s">
        <v>638</v>
      </c>
      <c r="D185" s="4" t="s">
        <v>54</v>
      </c>
      <c r="E185" s="4" t="s">
        <v>260</v>
      </c>
      <c r="F185" s="4" t="s">
        <v>54</v>
      </c>
      <c r="G185" s="4">
        <v>2010</v>
      </c>
      <c r="H185" s="4" t="s">
        <v>54</v>
      </c>
      <c r="I185" s="4" t="s">
        <v>54</v>
      </c>
      <c r="J185" s="4" t="s">
        <v>54</v>
      </c>
      <c r="K185" s="4" t="s">
        <v>54</v>
      </c>
      <c r="L185" s="4">
        <v>1.97994883331984E-2</v>
      </c>
      <c r="M185" s="4">
        <v>4.3729969477651301E-2</v>
      </c>
      <c r="N185" s="4">
        <v>2.2452149504542201E-2</v>
      </c>
      <c r="O185" s="4">
        <v>5.8678519561291302E-3</v>
      </c>
      <c r="P185" s="4">
        <v>2.90029430627863E-2</v>
      </c>
      <c r="Q185" s="4">
        <v>5.6350242205595903E-2</v>
      </c>
      <c r="R185" s="4">
        <v>3.63221245677115E-2</v>
      </c>
      <c r="S185" s="4">
        <v>6.0590002136899801E-2</v>
      </c>
      <c r="T185" s="4">
        <v>4.8352109276828301E-2</v>
      </c>
      <c r="U185" s="4">
        <v>1.37233948543941E-2</v>
      </c>
      <c r="V185" s="4">
        <v>1.47940209534533E-2</v>
      </c>
      <c r="W185" s="4">
        <v>5.6394068231940597E-2</v>
      </c>
      <c r="X185" s="4">
        <v>4.1526896887716401E-2</v>
      </c>
      <c r="Y185" s="4">
        <v>3.9543795899005502E-2</v>
      </c>
      <c r="Z185" s="4">
        <v>4.7897522182959298E-2</v>
      </c>
      <c r="AA185" s="4">
        <v>4.2622119436113597E-2</v>
      </c>
      <c r="AB185" s="4">
        <v>5.4828324232426603E-2</v>
      </c>
      <c r="AC185" s="4">
        <v>5.4802991994306403E-2</v>
      </c>
      <c r="AD185" s="4">
        <v>0.110141210519334</v>
      </c>
      <c r="AE185" s="4">
        <v>5.6331463663075801E-3</v>
      </c>
      <c r="AF185" s="4">
        <v>2.1696813075114001E-2</v>
      </c>
      <c r="AG185" s="4">
        <v>3.8419499269597597E-2</v>
      </c>
      <c r="AH185" s="4">
        <v>6.44571339873935E-2</v>
      </c>
      <c r="AI185" s="4">
        <v>5.0878981197575897E-2</v>
      </c>
      <c r="AJ185" s="4">
        <v>4.4031490891242697E-2</v>
      </c>
      <c r="AK185" s="4">
        <v>2.1908134875551301E-2</v>
      </c>
      <c r="AL185" s="4">
        <v>2.3491730848099201E-2</v>
      </c>
      <c r="AM185" s="4">
        <v>5.40666937459175E-2</v>
      </c>
      <c r="AN185" s="4">
        <v>4.3216459560786298E-2</v>
      </c>
      <c r="AO185" s="4">
        <v>6.7285479962280695E-2</v>
      </c>
      <c r="AP185" s="4">
        <v>8.3058487238115205E-3</v>
      </c>
      <c r="AQ185" s="4">
        <v>4.9917000505371498E-2</v>
      </c>
      <c r="AR185" s="4">
        <v>3.18362689412022E-2</v>
      </c>
      <c r="AS185" s="4">
        <v>7.3157736943522206E-2</v>
      </c>
      <c r="AT185" s="4">
        <v>5.8218942351136602E-2</v>
      </c>
      <c r="AU185" s="4">
        <v>6.2895551983577005E-2</v>
      </c>
      <c r="AV185" s="4">
        <v>5.9804128248024203E-2</v>
      </c>
    </row>
    <row r="186" spans="1:48">
      <c r="A186" s="4" t="s">
        <v>52</v>
      </c>
      <c r="B186" s="4" t="s">
        <v>258</v>
      </c>
      <c r="C186" s="4" t="s">
        <v>639</v>
      </c>
      <c r="D186" s="4" t="s">
        <v>54</v>
      </c>
      <c r="E186" s="4" t="s">
        <v>260</v>
      </c>
      <c r="F186" s="4" t="s">
        <v>54</v>
      </c>
      <c r="G186" s="4">
        <v>2010</v>
      </c>
      <c r="H186" s="4" t="s">
        <v>54</v>
      </c>
      <c r="I186" s="4" t="s">
        <v>54</v>
      </c>
      <c r="J186" s="4" t="s">
        <v>54</v>
      </c>
      <c r="K186" s="4" t="s">
        <v>54</v>
      </c>
      <c r="L186" s="4">
        <v>1.97994883331984E-2</v>
      </c>
      <c r="M186" s="4">
        <v>4.3729969477651301E-2</v>
      </c>
      <c r="N186" s="4">
        <v>2.2452149504542201E-2</v>
      </c>
      <c r="O186" s="4">
        <v>6.9702426218966704E-2</v>
      </c>
      <c r="P186" s="4">
        <v>2.90029430627863E-2</v>
      </c>
      <c r="Q186" s="4">
        <v>5.6350242205595903E-2</v>
      </c>
      <c r="R186" s="4">
        <v>3.63221245677115E-2</v>
      </c>
      <c r="S186" s="4">
        <v>6.0590002136899801E-2</v>
      </c>
      <c r="T186" s="4">
        <v>4.8352109276828301E-2</v>
      </c>
      <c r="U186" s="4">
        <v>1.37233948543941E-2</v>
      </c>
      <c r="V186" s="4">
        <v>1.47940209534533E-2</v>
      </c>
      <c r="W186" s="4">
        <v>5.6394068231940597E-2</v>
      </c>
      <c r="X186" s="4">
        <v>4.1526896887716401E-2</v>
      </c>
      <c r="Y186" s="4">
        <v>3.9543795899005502E-2</v>
      </c>
      <c r="Z186" s="4">
        <v>4.7897522182959298E-2</v>
      </c>
      <c r="AA186" s="4">
        <v>4.2622119436113597E-2</v>
      </c>
      <c r="AB186" s="4">
        <v>5.4828324232426603E-2</v>
      </c>
      <c r="AC186" s="4">
        <v>5.4802991994306403E-2</v>
      </c>
      <c r="AD186" s="4">
        <v>0.110141210519334</v>
      </c>
      <c r="AE186" s="4">
        <v>5.6331463663075801E-3</v>
      </c>
      <c r="AF186" s="4">
        <v>2.1696813075114001E-2</v>
      </c>
      <c r="AG186" s="4">
        <v>3.8419499269597597E-2</v>
      </c>
      <c r="AH186" s="4">
        <v>6.44571339873935E-2</v>
      </c>
      <c r="AI186" s="4">
        <v>5.0878981197575897E-2</v>
      </c>
      <c r="AJ186" s="4">
        <v>4.4031490891242697E-2</v>
      </c>
      <c r="AK186" s="4">
        <v>2.1908134875551301E-2</v>
      </c>
      <c r="AL186" s="4">
        <v>2.3491730848099201E-2</v>
      </c>
      <c r="AM186" s="4">
        <v>5.40666937459175E-2</v>
      </c>
      <c r="AN186" s="4">
        <v>4.3216459560786298E-2</v>
      </c>
      <c r="AO186" s="4">
        <v>6.7285479962280695E-2</v>
      </c>
      <c r="AP186" s="4">
        <v>8.3058487238115205E-3</v>
      </c>
      <c r="AQ186" s="4">
        <v>4.9917000505371498E-2</v>
      </c>
      <c r="AR186" s="4">
        <v>3.18362689412022E-2</v>
      </c>
      <c r="AS186" s="4">
        <v>7.3157736943522206E-2</v>
      </c>
      <c r="AT186" s="4">
        <v>5.8218942351136602E-2</v>
      </c>
      <c r="AU186" s="4">
        <v>6.2895551983577005E-2</v>
      </c>
      <c r="AV186" s="4">
        <v>5.9804128248024203E-2</v>
      </c>
    </row>
    <row r="187" spans="1:48">
      <c r="A187" s="4" t="s">
        <v>52</v>
      </c>
      <c r="B187" s="4" t="s">
        <v>258</v>
      </c>
      <c r="C187" s="4" t="s">
        <v>88</v>
      </c>
      <c r="D187" s="4" t="s">
        <v>54</v>
      </c>
      <c r="E187" s="4" t="s">
        <v>260</v>
      </c>
      <c r="F187" s="4" t="s">
        <v>54</v>
      </c>
      <c r="G187" s="4">
        <v>2010</v>
      </c>
      <c r="H187" s="4" t="s">
        <v>54</v>
      </c>
      <c r="I187" s="4" t="s">
        <v>54</v>
      </c>
      <c r="J187" s="4" t="s">
        <v>54</v>
      </c>
      <c r="K187" s="4" t="s">
        <v>54</v>
      </c>
      <c r="L187" s="4">
        <v>4.5741121244664798E-2</v>
      </c>
      <c r="M187" s="4">
        <v>6.1567668952159198E-2</v>
      </c>
      <c r="N187" s="4">
        <v>2.14585289481533E-2</v>
      </c>
      <c r="O187" s="4">
        <v>7.0683268864903503E-2</v>
      </c>
      <c r="P187" s="4">
        <v>2.4256823331982199E-2</v>
      </c>
      <c r="Q187" s="4">
        <v>6.0057207655018902E-2</v>
      </c>
      <c r="R187" s="4">
        <v>0.14442106399795401</v>
      </c>
      <c r="S187" s="4">
        <v>6.08639648902011E-2</v>
      </c>
      <c r="T187" s="4">
        <v>5.5997565512383898E-2</v>
      </c>
      <c r="U187" s="4">
        <v>5.0032382387050101E-2</v>
      </c>
      <c r="V187" s="4">
        <v>5.8546612729640402E-2</v>
      </c>
      <c r="W187" s="4">
        <v>4.7376270829855301E-2</v>
      </c>
      <c r="X187" s="4">
        <v>4.0174052367450197E-2</v>
      </c>
      <c r="Y187" s="4">
        <v>9.2807168165662798E-2</v>
      </c>
      <c r="Z187" s="4">
        <v>5.2533104909765399E-2</v>
      </c>
      <c r="AA187" s="4">
        <v>3.8023924554151101E-2</v>
      </c>
      <c r="AB187" s="4">
        <v>4.7550215093651503E-2</v>
      </c>
      <c r="AC187" s="4">
        <v>5.1370172961921798E-2</v>
      </c>
      <c r="AD187" s="4">
        <v>3.8491698610702597E-2</v>
      </c>
      <c r="AE187" s="4">
        <v>5.81965361154822E-2</v>
      </c>
      <c r="AF187" s="4">
        <v>3.37468668892748E-2</v>
      </c>
      <c r="AG187" s="4">
        <v>4.7494001752832603E-2</v>
      </c>
      <c r="AH187" s="4">
        <v>7.8147633531575694E-2</v>
      </c>
      <c r="AI187" s="4">
        <v>5.97874344286096E-2</v>
      </c>
      <c r="AJ187" s="4">
        <v>4.1714722806978903E-2</v>
      </c>
      <c r="AK187" s="4">
        <v>3.5624532973465198E-2</v>
      </c>
      <c r="AL187" s="4">
        <v>0.205488464372545</v>
      </c>
      <c r="AM187" s="4">
        <v>6.12613395264325E-2</v>
      </c>
      <c r="AN187" s="4">
        <v>4.3973274571577299E-2</v>
      </c>
      <c r="AO187" s="4">
        <v>5.5289200368541999E-2</v>
      </c>
      <c r="AP187" s="4">
        <v>1.60405991995188E-2</v>
      </c>
      <c r="AQ187" s="4">
        <v>4.23179130610336E-2</v>
      </c>
      <c r="AR187" s="4">
        <v>3.0427353894903201E-2</v>
      </c>
      <c r="AS187" s="4">
        <v>7.2202228210797401E-2</v>
      </c>
      <c r="AT187" s="4">
        <v>4.87277952125654E-2</v>
      </c>
      <c r="AU187" s="4">
        <v>5.7548243582625898E-2</v>
      </c>
      <c r="AV187" s="4">
        <v>5.8422417389653203E-2</v>
      </c>
    </row>
    <row r="188" spans="1:48">
      <c r="A188" s="4" t="s">
        <v>52</v>
      </c>
      <c r="B188" s="4" t="s">
        <v>258</v>
      </c>
      <c r="C188" s="4" t="s">
        <v>89</v>
      </c>
      <c r="D188" s="4" t="s">
        <v>54</v>
      </c>
      <c r="E188" s="4" t="s">
        <v>260</v>
      </c>
      <c r="F188" s="4" t="s">
        <v>54</v>
      </c>
      <c r="G188" s="4">
        <v>2010</v>
      </c>
      <c r="H188" s="4" t="s">
        <v>54</v>
      </c>
      <c r="I188" s="4" t="s">
        <v>54</v>
      </c>
      <c r="J188" s="4" t="s">
        <v>54</v>
      </c>
      <c r="K188" s="4" t="s">
        <v>54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5.0903172065517401E-2</v>
      </c>
      <c r="R188" s="4">
        <v>2.8719850833574399E-2</v>
      </c>
      <c r="S188" s="4">
        <v>0</v>
      </c>
      <c r="T188" s="4">
        <v>4.8942963216362198E-2</v>
      </c>
      <c r="U188" s="4">
        <v>0</v>
      </c>
      <c r="V188" s="4">
        <v>0</v>
      </c>
      <c r="W188" s="4">
        <v>5.2722224455806301E-2</v>
      </c>
      <c r="X188" s="4">
        <v>3.7139938019225202E-2</v>
      </c>
      <c r="Y188" s="4">
        <v>0</v>
      </c>
      <c r="Z188" s="4">
        <v>4.5225049452652703E-2</v>
      </c>
      <c r="AA188" s="4">
        <v>0</v>
      </c>
      <c r="AB188" s="4">
        <v>0</v>
      </c>
      <c r="AC188" s="4">
        <v>0</v>
      </c>
      <c r="AD188" s="4">
        <v>9.5963142909315902E-2</v>
      </c>
      <c r="AE188" s="4">
        <v>4.4288389001223699E-2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4.5922955616010001E-2</v>
      </c>
      <c r="AP188" s="4">
        <v>0</v>
      </c>
      <c r="AQ188" s="4">
        <v>4.5298672711685299E-2</v>
      </c>
      <c r="AR188" s="4">
        <v>0</v>
      </c>
      <c r="AS188" s="4">
        <v>0</v>
      </c>
      <c r="AT188" s="4">
        <v>4.52663602626108E-2</v>
      </c>
      <c r="AU188" s="4">
        <v>0</v>
      </c>
      <c r="AV188" s="4">
        <v>0</v>
      </c>
    </row>
    <row r="189" spans="1:48">
      <c r="A189" s="4" t="s">
        <v>52</v>
      </c>
      <c r="B189" s="4" t="s">
        <v>258</v>
      </c>
      <c r="C189" s="4" t="s">
        <v>90</v>
      </c>
      <c r="D189" s="4" t="s">
        <v>54</v>
      </c>
      <c r="E189" s="4" t="s">
        <v>260</v>
      </c>
      <c r="F189" s="4" t="s">
        <v>54</v>
      </c>
      <c r="G189" s="4">
        <v>2010</v>
      </c>
      <c r="H189" s="4" t="s">
        <v>54</v>
      </c>
      <c r="I189" s="4" t="s">
        <v>54</v>
      </c>
      <c r="J189" s="4" t="s">
        <v>54</v>
      </c>
      <c r="K189" s="4" t="s">
        <v>54</v>
      </c>
      <c r="L189" s="4">
        <v>4.5741121244664798E-2</v>
      </c>
      <c r="M189" s="4">
        <v>5.0931318774054803E-2</v>
      </c>
      <c r="N189" s="4">
        <v>1.8399694361676201E-2</v>
      </c>
      <c r="O189" s="4">
        <v>4.5541989453497203E-2</v>
      </c>
      <c r="P189" s="4">
        <v>1.9405535539045098E-2</v>
      </c>
      <c r="Q189" s="4">
        <v>5.0903172065517401E-2</v>
      </c>
      <c r="R189" s="4">
        <v>0.14442106399795401</v>
      </c>
      <c r="S189" s="4">
        <v>4.5243497053710002E-2</v>
      </c>
      <c r="T189" s="4">
        <v>4.7296005910339299E-2</v>
      </c>
      <c r="U189" s="4">
        <v>4.1426942966590503E-2</v>
      </c>
      <c r="V189" s="4">
        <v>4.7758632622332202E-2</v>
      </c>
      <c r="W189" s="4">
        <v>4.5295195721101501E-2</v>
      </c>
      <c r="X189" s="4">
        <v>5.0336849465054297E-2</v>
      </c>
      <c r="Y189" s="4">
        <v>7.8369350491575798E-2</v>
      </c>
      <c r="Z189" s="4">
        <v>4.3433948191063103E-2</v>
      </c>
      <c r="AA189" s="4">
        <v>3.2412283983130098E-2</v>
      </c>
      <c r="AB189" s="4">
        <v>4.0051380959783001E-2</v>
      </c>
      <c r="AC189" s="4">
        <v>2.8404368144611301E-2</v>
      </c>
      <c r="AD189" s="4">
        <v>9.5963142909315902E-2</v>
      </c>
      <c r="AE189" s="4">
        <v>4.9004288348036801E-2</v>
      </c>
      <c r="AF189" s="4">
        <v>1.7780690847607E-2</v>
      </c>
      <c r="AG189" s="4">
        <v>3.6698624016913699E-2</v>
      </c>
      <c r="AH189" s="4">
        <v>3.50045963258417E-2</v>
      </c>
      <c r="AI189" s="4">
        <v>4.6047155754737501E-2</v>
      </c>
      <c r="AJ189" s="4">
        <v>4.1714722806978903E-2</v>
      </c>
      <c r="AK189" s="4">
        <v>1.8417261885566999E-2</v>
      </c>
      <c r="AL189" s="4">
        <v>0.205488464372545</v>
      </c>
      <c r="AM189" s="4">
        <v>5.1424256830572099E-2</v>
      </c>
      <c r="AN189" s="4">
        <v>3.7653365759389497E-2</v>
      </c>
      <c r="AO189" s="4">
        <v>4.3678953262621702E-2</v>
      </c>
      <c r="AP189" s="4">
        <v>1.32185948107242E-2</v>
      </c>
      <c r="AQ189" s="4">
        <v>3.3477193584884699E-2</v>
      </c>
      <c r="AR189" s="4">
        <v>2.60900462120893E-2</v>
      </c>
      <c r="AS189" s="4">
        <v>6.0970488083972402E-2</v>
      </c>
      <c r="AT189" s="4">
        <v>4.3512335133239502E-2</v>
      </c>
      <c r="AU189" s="4">
        <v>4.60365944120225E-2</v>
      </c>
      <c r="AV189" s="4">
        <v>4.4756083308720503E-2</v>
      </c>
    </row>
    <row r="190" spans="1:48">
      <c r="A190" s="4" t="s">
        <v>52</v>
      </c>
      <c r="B190" s="4" t="s">
        <v>258</v>
      </c>
      <c r="C190" s="4" t="s">
        <v>91</v>
      </c>
      <c r="D190" s="4" t="s">
        <v>54</v>
      </c>
      <c r="E190" s="4" t="s">
        <v>260</v>
      </c>
      <c r="F190" s="4" t="s">
        <v>54</v>
      </c>
      <c r="G190" s="4">
        <v>2010</v>
      </c>
      <c r="H190" s="4" t="s">
        <v>54</v>
      </c>
      <c r="I190" s="4" t="s">
        <v>54</v>
      </c>
      <c r="J190" s="4" t="s">
        <v>54</v>
      </c>
      <c r="K190" s="4" t="s">
        <v>54</v>
      </c>
      <c r="L190" s="4">
        <v>4.5741121244664798E-2</v>
      </c>
      <c r="M190" s="4">
        <v>5.6175062580146699E-2</v>
      </c>
      <c r="N190" s="4">
        <v>3.37468668892748E-2</v>
      </c>
      <c r="O190" s="4">
        <v>6.3686451380435799E-2</v>
      </c>
      <c r="P190" s="4">
        <v>2.12315990616944E-2</v>
      </c>
      <c r="Q190" s="4">
        <v>4.3434905966936103E-2</v>
      </c>
      <c r="R190" s="4">
        <v>3.2554841517199298E-2</v>
      </c>
      <c r="S190" s="4">
        <v>3.8231668608646199E-2</v>
      </c>
      <c r="T190" s="4">
        <v>5.29300687911749E-2</v>
      </c>
      <c r="U190" s="4">
        <v>4.7879286769943297E-2</v>
      </c>
      <c r="V190" s="4">
        <v>4.5036646718649098E-2</v>
      </c>
      <c r="W190" s="4">
        <v>6.8164962085560304E-2</v>
      </c>
      <c r="X190" s="4">
        <v>3.6856728329833999E-2</v>
      </c>
      <c r="Y190" s="4">
        <v>4.4751129843381601E-2</v>
      </c>
      <c r="Z190" s="4">
        <v>4.88885912106133E-2</v>
      </c>
      <c r="AA190" s="4">
        <v>3.84744935723903E-2</v>
      </c>
      <c r="AB190" s="4">
        <v>4.8931363298499599E-2</v>
      </c>
      <c r="AC190" s="4">
        <v>4.75115261258999E-2</v>
      </c>
      <c r="AD190" s="4">
        <v>3.8491698610702597E-2</v>
      </c>
      <c r="AE190" s="4">
        <v>5.41008938679804E-2</v>
      </c>
      <c r="AF190" s="4">
        <v>1.9664095242635599E-2</v>
      </c>
      <c r="AG190" s="4">
        <v>4.1851128101476398E-2</v>
      </c>
      <c r="AH190" s="4">
        <v>3.50045963258417E-2</v>
      </c>
      <c r="AI190" s="4">
        <v>4.2848537684174501E-2</v>
      </c>
      <c r="AJ190" s="4">
        <v>4.1714722806978903E-2</v>
      </c>
      <c r="AK190" s="4">
        <v>3.5624532973465198E-2</v>
      </c>
      <c r="AL190" s="4">
        <v>2.1372591251157501E-2</v>
      </c>
      <c r="AM190" s="4">
        <v>3.4658295529832801E-2</v>
      </c>
      <c r="AN190" s="4">
        <v>4.2545045118399398E-2</v>
      </c>
      <c r="AO190" s="4">
        <v>3.9118174371277098E-2</v>
      </c>
      <c r="AP190" s="4">
        <v>1.3843022909874001E-2</v>
      </c>
      <c r="AQ190" s="4">
        <v>4.0200509441540098E-2</v>
      </c>
      <c r="AR190" s="4">
        <v>2.88536119319759E-2</v>
      </c>
      <c r="AS190" s="4">
        <v>3.6973327810587202E-2</v>
      </c>
      <c r="AT190" s="4">
        <v>5.0625047504497499E-2</v>
      </c>
      <c r="AU190" s="4">
        <v>3.8313609291682697E-2</v>
      </c>
      <c r="AV190" s="4">
        <v>5.3991566875963203E-2</v>
      </c>
    </row>
    <row r="191" spans="1:48">
      <c r="A191" s="4" t="s">
        <v>52</v>
      </c>
      <c r="B191" s="4" t="s">
        <v>258</v>
      </c>
      <c r="C191" s="4" t="s">
        <v>92</v>
      </c>
      <c r="D191" s="4" t="s">
        <v>54</v>
      </c>
      <c r="E191" s="4" t="s">
        <v>260</v>
      </c>
      <c r="F191" s="4" t="s">
        <v>54</v>
      </c>
      <c r="G191" s="4">
        <v>2010</v>
      </c>
      <c r="H191" s="4" t="s">
        <v>54</v>
      </c>
      <c r="I191" s="4" t="s">
        <v>54</v>
      </c>
      <c r="J191" s="4" t="s">
        <v>54</v>
      </c>
      <c r="K191" s="4" t="s">
        <v>54</v>
      </c>
      <c r="L191" s="4">
        <v>1.84745693011861E-2</v>
      </c>
      <c r="M191" s="4">
        <v>5.6595658408442502E-2</v>
      </c>
      <c r="N191" s="4">
        <v>3.37468668892748E-2</v>
      </c>
      <c r="O191" s="4">
        <v>6.1055582501200197E-2</v>
      </c>
      <c r="P191" s="4">
        <v>2.9310253946981099E-2</v>
      </c>
      <c r="Q191" s="4">
        <v>5.67269810835506E-2</v>
      </c>
      <c r="R191" s="4">
        <v>3.2306465595135198E-2</v>
      </c>
      <c r="S191" s="4">
        <v>3.8231668608646199E-2</v>
      </c>
      <c r="T191" s="4">
        <v>5.3129615139103199E-2</v>
      </c>
      <c r="U191" s="4">
        <v>4.6390773166685502E-2</v>
      </c>
      <c r="V191" s="4">
        <v>4.7677749481608703E-2</v>
      </c>
      <c r="W191" s="4">
        <v>4.4384631664691997E-2</v>
      </c>
      <c r="X191" s="4">
        <v>3.7301812800831502E-2</v>
      </c>
      <c r="Y191" s="4">
        <v>8.7994518789626802E-2</v>
      </c>
      <c r="Z191" s="4">
        <v>4.6755989568456197E-2</v>
      </c>
      <c r="AA191" s="4">
        <v>3.8173372225210903E-2</v>
      </c>
      <c r="AB191" s="4">
        <v>3.3776248313429597E-2</v>
      </c>
      <c r="AC191" s="4">
        <v>4.8913889740912597E-2</v>
      </c>
      <c r="AD191" s="4">
        <v>0.107609675782151</v>
      </c>
      <c r="AE191" s="4">
        <v>5.3652749746131198E-2</v>
      </c>
      <c r="AF191" s="4">
        <v>1.9664095242635599E-2</v>
      </c>
      <c r="AG191" s="4">
        <v>4.3115760563971602E-2</v>
      </c>
      <c r="AH191" s="4">
        <v>7.3924413249262605E-2</v>
      </c>
      <c r="AI191" s="4">
        <v>5.1622608602665702E-2</v>
      </c>
      <c r="AJ191" s="4">
        <v>4.1714722806978903E-2</v>
      </c>
      <c r="AK191" s="4">
        <v>2.04421118973796E-2</v>
      </c>
      <c r="AL191" s="4">
        <v>0.205488464372545</v>
      </c>
      <c r="AM191" s="4">
        <v>5.77424390322787E-2</v>
      </c>
      <c r="AN191" s="4">
        <v>4.22231531672905E-2</v>
      </c>
      <c r="AO191" s="4">
        <v>4.8023830593085397E-2</v>
      </c>
      <c r="AP191" s="4">
        <v>1.43240293788997E-2</v>
      </c>
      <c r="AQ191" s="4">
        <v>2.5011534012926599E-2</v>
      </c>
      <c r="AR191" s="4">
        <v>2.88536119319759E-2</v>
      </c>
      <c r="AS191" s="4">
        <v>6.8457973341238904E-2</v>
      </c>
      <c r="AT191" s="4">
        <v>5.2638240141360398E-2</v>
      </c>
      <c r="AU191" s="4">
        <v>3.8313609291682697E-2</v>
      </c>
      <c r="AV191" s="4">
        <v>5.5185946100546501E-2</v>
      </c>
    </row>
    <row r="192" spans="1:48">
      <c r="A192" s="4" t="s">
        <v>52</v>
      </c>
      <c r="B192" s="4" t="s">
        <v>258</v>
      </c>
      <c r="C192" s="4" t="s">
        <v>93</v>
      </c>
      <c r="D192" s="4" t="s">
        <v>54</v>
      </c>
      <c r="E192" s="4" t="s">
        <v>260</v>
      </c>
      <c r="F192" s="4" t="s">
        <v>54</v>
      </c>
      <c r="G192" s="4">
        <v>2010</v>
      </c>
      <c r="H192" s="4" t="s">
        <v>54</v>
      </c>
      <c r="I192" s="4" t="s">
        <v>54</v>
      </c>
      <c r="J192" s="4" t="s">
        <v>54</v>
      </c>
      <c r="K192" s="4" t="s">
        <v>54</v>
      </c>
      <c r="L192" s="4">
        <v>2.4815579244214198E-2</v>
      </c>
      <c r="M192" s="4">
        <v>2.6163789907819601E-2</v>
      </c>
      <c r="N192" s="4">
        <v>1.30924133953164E-2</v>
      </c>
      <c r="O192" s="4">
        <v>2.2154431458604799E-2</v>
      </c>
      <c r="P192" s="4">
        <v>1.7639247628040599E-2</v>
      </c>
      <c r="Q192" s="4">
        <v>1.9789784314238699E-2</v>
      </c>
      <c r="R192" s="4">
        <v>2.2016615011670002E-2</v>
      </c>
      <c r="S192" s="4">
        <v>1.6570421792852699E-2</v>
      </c>
      <c r="T192" s="4">
        <v>2.1416335886684599E-2</v>
      </c>
      <c r="U192" s="4">
        <v>2.2609526683434598E-2</v>
      </c>
      <c r="V192" s="4">
        <v>2.0783504914615301E-2</v>
      </c>
      <c r="W192" s="4">
        <v>2.4236124350948501E-2</v>
      </c>
      <c r="X192" s="4">
        <v>2.7929540173183401E-2</v>
      </c>
      <c r="Y192" s="4">
        <v>2.64163002032991E-2</v>
      </c>
      <c r="Z192" s="4">
        <v>2.3146812119180099E-2</v>
      </c>
      <c r="AA192" s="4">
        <v>1.4271100719649101E-2</v>
      </c>
      <c r="AB192" s="4">
        <v>1.24082488140676E-2</v>
      </c>
      <c r="AC192" s="4">
        <v>2.50031533929112E-2</v>
      </c>
      <c r="AD192" s="4">
        <v>2.44918687515253E-2</v>
      </c>
      <c r="AE192" s="4">
        <v>1.9633719658858101E-2</v>
      </c>
      <c r="AF192" s="4">
        <v>9.9620396611548607E-3</v>
      </c>
      <c r="AG192" s="4">
        <v>1.7074147964365401E-2</v>
      </c>
      <c r="AH192" s="4">
        <v>1.7815470849275001E-2</v>
      </c>
      <c r="AI192" s="4">
        <v>2.39535670191184E-2</v>
      </c>
      <c r="AJ192" s="4">
        <v>1.7648292330328798E-2</v>
      </c>
      <c r="AK192" s="4">
        <v>1.45692738759457E-2</v>
      </c>
      <c r="AL192" s="4">
        <v>1.0716070814948599E-2</v>
      </c>
      <c r="AM192" s="4">
        <v>2.14967077250043E-2</v>
      </c>
      <c r="AN192" s="4">
        <v>3.5834053241728503E-2</v>
      </c>
      <c r="AO192" s="4">
        <v>2.13420821544534E-2</v>
      </c>
      <c r="AP192" s="4">
        <v>3.4456590413286102E-2</v>
      </c>
      <c r="AQ192" s="4">
        <v>1.43012225370781E-2</v>
      </c>
      <c r="AR192" s="4">
        <v>1.61092470203896E-2</v>
      </c>
      <c r="AS192" s="4">
        <v>2.1612122934021798E-2</v>
      </c>
      <c r="AT192" s="4">
        <v>2.8772248577818401E-2</v>
      </c>
      <c r="AU192" s="4">
        <v>2.1840342652476599E-2</v>
      </c>
      <c r="AV192" s="4">
        <v>2.1419365704021899E-2</v>
      </c>
    </row>
    <row r="193" spans="1:48">
      <c r="A193" s="4" t="s">
        <v>52</v>
      </c>
      <c r="B193" s="4" t="s">
        <v>258</v>
      </c>
      <c r="C193" s="4" t="s">
        <v>94</v>
      </c>
      <c r="D193" s="4" t="s">
        <v>54</v>
      </c>
      <c r="E193" s="4" t="s">
        <v>260</v>
      </c>
      <c r="F193" s="4" t="s">
        <v>54</v>
      </c>
      <c r="G193" s="4">
        <v>2010</v>
      </c>
      <c r="H193" s="4" t="s">
        <v>54</v>
      </c>
      <c r="I193" s="4" t="s">
        <v>54</v>
      </c>
      <c r="J193" s="4" t="s">
        <v>54</v>
      </c>
      <c r="K193" s="4" t="s">
        <v>54</v>
      </c>
      <c r="L193" s="4">
        <v>2.4815579244214198E-2</v>
      </c>
      <c r="M193" s="4">
        <v>2.6163789907819601E-2</v>
      </c>
      <c r="N193" s="4">
        <v>1.30924133953164E-2</v>
      </c>
      <c r="O193" s="4">
        <v>2.2154431458604799E-2</v>
      </c>
      <c r="P193" s="4">
        <v>1.7639247628040599E-2</v>
      </c>
      <c r="Q193" s="4">
        <v>1.9789784314238699E-2</v>
      </c>
      <c r="R193" s="4">
        <v>2.2016615011670002E-2</v>
      </c>
      <c r="S193" s="4">
        <v>1.6570421792852699E-2</v>
      </c>
      <c r="T193" s="4">
        <v>2.1416335886684599E-2</v>
      </c>
      <c r="U193" s="4">
        <v>2.2609526683434598E-2</v>
      </c>
      <c r="V193" s="4">
        <v>2.0783504914615301E-2</v>
      </c>
      <c r="W193" s="4">
        <v>2.4236124350948501E-2</v>
      </c>
      <c r="X193" s="4">
        <v>2.7929540173183401E-2</v>
      </c>
      <c r="Y193" s="4">
        <v>2.64163002032991E-2</v>
      </c>
      <c r="Z193" s="4">
        <v>2.3146812119180099E-2</v>
      </c>
      <c r="AA193" s="4">
        <v>1.4271100719649101E-2</v>
      </c>
      <c r="AB193" s="4">
        <v>1.24082488140676E-2</v>
      </c>
      <c r="AC193" s="4">
        <v>2.50031533929112E-2</v>
      </c>
      <c r="AD193" s="4">
        <v>2.44918687515253E-2</v>
      </c>
      <c r="AE193" s="4">
        <v>1.9633719658858101E-2</v>
      </c>
      <c r="AF193" s="4">
        <v>9.9620396611548607E-3</v>
      </c>
      <c r="AG193" s="4">
        <v>1.7074147964365401E-2</v>
      </c>
      <c r="AH193" s="4">
        <v>1.7815470849275001E-2</v>
      </c>
      <c r="AI193" s="4">
        <v>2.39535670191184E-2</v>
      </c>
      <c r="AJ193" s="4">
        <v>1.7648292330328798E-2</v>
      </c>
      <c r="AK193" s="4">
        <v>1.45692738759457E-2</v>
      </c>
      <c r="AL193" s="4">
        <v>1.0716070814948599E-2</v>
      </c>
      <c r="AM193" s="4">
        <v>2.14967077250043E-2</v>
      </c>
      <c r="AN193" s="4">
        <v>3.5834053241728503E-2</v>
      </c>
      <c r="AO193" s="4">
        <v>2.13420821544534E-2</v>
      </c>
      <c r="AP193" s="4">
        <v>3.4456590413286102E-2</v>
      </c>
      <c r="AQ193" s="4">
        <v>1.43012225370781E-2</v>
      </c>
      <c r="AR193" s="4">
        <v>1.61092470203896E-2</v>
      </c>
      <c r="AS193" s="4">
        <v>2.1612122934021798E-2</v>
      </c>
      <c r="AT193" s="4">
        <v>2.8772248577818401E-2</v>
      </c>
      <c r="AU193" s="4">
        <v>2.1840342652476599E-2</v>
      </c>
      <c r="AV193" s="4">
        <v>2.1419365704021899E-2</v>
      </c>
    </row>
    <row r="194" spans="1:48">
      <c r="A194" s="4" t="s">
        <v>52</v>
      </c>
      <c r="B194" s="4" t="s">
        <v>258</v>
      </c>
      <c r="C194" s="4" t="s">
        <v>95</v>
      </c>
      <c r="D194" s="4" t="s">
        <v>54</v>
      </c>
      <c r="E194" s="4" t="s">
        <v>260</v>
      </c>
      <c r="F194" s="4" t="s">
        <v>54</v>
      </c>
      <c r="G194" s="4">
        <v>2010</v>
      </c>
      <c r="H194" s="4" t="s">
        <v>54</v>
      </c>
      <c r="I194" s="4" t="s">
        <v>54</v>
      </c>
      <c r="J194" s="4" t="s">
        <v>54</v>
      </c>
      <c r="K194" s="4" t="s">
        <v>54</v>
      </c>
      <c r="L194" s="4">
        <v>7.4446737732642501E-2</v>
      </c>
      <c r="M194" s="4">
        <v>7.8491369723458701E-2</v>
      </c>
      <c r="N194" s="4">
        <v>3.9277240185949303E-2</v>
      </c>
      <c r="O194" s="4">
        <v>6.64632943758144E-2</v>
      </c>
      <c r="P194" s="4">
        <v>5.29177428841218E-2</v>
      </c>
      <c r="Q194" s="4">
        <v>5.9369352942716003E-2</v>
      </c>
      <c r="R194" s="4">
        <v>6.6049845035010005E-2</v>
      </c>
      <c r="S194" s="4">
        <v>4.9711265378558203E-2</v>
      </c>
      <c r="T194" s="4">
        <v>6.42490076600538E-2</v>
      </c>
      <c r="U194" s="4">
        <v>6.7828580050303705E-2</v>
      </c>
      <c r="V194" s="4">
        <v>6.23505147438458E-2</v>
      </c>
      <c r="W194" s="4">
        <v>7.2708373052845499E-2</v>
      </c>
      <c r="X194" s="4">
        <v>8.37886205195503E-2</v>
      </c>
      <c r="Y194" s="4">
        <v>7.9248900609897296E-2</v>
      </c>
      <c r="Z194" s="4">
        <v>6.9440436357540394E-2</v>
      </c>
      <c r="AA194" s="4">
        <v>4.28133021589472E-2</v>
      </c>
      <c r="AB194" s="4">
        <v>3.7224746442202701E-2</v>
      </c>
      <c r="AC194" s="4">
        <v>7.50094601787335E-2</v>
      </c>
      <c r="AD194" s="4">
        <v>7.3475606254575901E-2</v>
      </c>
      <c r="AE194" s="4">
        <v>5.8901158976574303E-2</v>
      </c>
      <c r="AF194" s="4">
        <v>2.9886118983464601E-2</v>
      </c>
      <c r="AG194" s="4">
        <v>5.1222443893096201E-2</v>
      </c>
      <c r="AH194" s="4">
        <v>5.3446412547824999E-2</v>
      </c>
      <c r="AI194" s="4">
        <v>7.1860701057355203E-2</v>
      </c>
      <c r="AJ194" s="4">
        <v>5.2944876990986302E-2</v>
      </c>
      <c r="AK194" s="4">
        <v>4.37078216278372E-2</v>
      </c>
      <c r="AL194" s="4">
        <v>3.2148212444845801E-2</v>
      </c>
      <c r="AM194" s="4">
        <v>6.4490123175012903E-2</v>
      </c>
      <c r="AN194" s="4">
        <v>0.107502159725185</v>
      </c>
      <c r="AO194" s="4">
        <v>6.4026246463360206E-2</v>
      </c>
      <c r="AP194" s="4">
        <v>0.10336977123985799</v>
      </c>
      <c r="AQ194" s="4">
        <v>4.2903667611234202E-2</v>
      </c>
      <c r="AR194" s="4">
        <v>4.8327741061168897E-2</v>
      </c>
      <c r="AS194" s="4">
        <v>6.4836368802065295E-2</v>
      </c>
      <c r="AT194" s="4">
        <v>8.63167457334552E-2</v>
      </c>
      <c r="AU194" s="4">
        <v>6.5521027957429798E-2</v>
      </c>
      <c r="AV194" s="4">
        <v>6.4258097112065704E-2</v>
      </c>
    </row>
    <row r="195" spans="1:48">
      <c r="A195" s="4" t="s">
        <v>52</v>
      </c>
      <c r="B195" s="4" t="s">
        <v>258</v>
      </c>
      <c r="C195" s="4" t="s">
        <v>96</v>
      </c>
      <c r="D195" s="4" t="s">
        <v>54</v>
      </c>
      <c r="E195" s="4" t="s">
        <v>260</v>
      </c>
      <c r="F195" s="4" t="s">
        <v>54</v>
      </c>
      <c r="G195" s="4">
        <v>2010</v>
      </c>
      <c r="H195" s="4" t="s">
        <v>54</v>
      </c>
      <c r="I195" s="4" t="s">
        <v>54</v>
      </c>
      <c r="J195" s="4" t="s">
        <v>54</v>
      </c>
      <c r="K195" s="4" t="s">
        <v>54</v>
      </c>
      <c r="L195" s="4">
        <v>3.1019474055267698E-2</v>
      </c>
      <c r="M195" s="4">
        <v>3.2704737384774502E-2</v>
      </c>
      <c r="N195" s="4">
        <v>1.6365516744145499E-2</v>
      </c>
      <c r="O195" s="4">
        <v>2.7693039323256001E-2</v>
      </c>
      <c r="P195" s="4">
        <v>2.2049059535050701E-2</v>
      </c>
      <c r="Q195" s="4">
        <v>2.47372303927983E-2</v>
      </c>
      <c r="R195" s="4">
        <v>2.7520768764587498E-2</v>
      </c>
      <c r="S195" s="4">
        <v>2.0713027241065898E-2</v>
      </c>
      <c r="T195" s="4">
        <v>2.67704198583558E-2</v>
      </c>
      <c r="U195" s="4">
        <v>2.8261908354293201E-2</v>
      </c>
      <c r="V195" s="4">
        <v>2.5979381143269101E-2</v>
      </c>
      <c r="W195" s="4">
        <v>3.0295155438685599E-2</v>
      </c>
      <c r="X195" s="4">
        <v>3.4911925216479303E-2</v>
      </c>
      <c r="Y195" s="4">
        <v>3.30203752541239E-2</v>
      </c>
      <c r="Z195" s="4">
        <v>2.89335151489752E-2</v>
      </c>
      <c r="AA195" s="4">
        <v>1.7838875899561301E-2</v>
      </c>
      <c r="AB195" s="4">
        <v>1.55103110175844E-2</v>
      </c>
      <c r="AC195" s="4">
        <v>3.1253941741138998E-2</v>
      </c>
      <c r="AD195" s="4">
        <v>3.0614835939406601E-2</v>
      </c>
      <c r="AE195" s="4">
        <v>2.4542149573572598E-2</v>
      </c>
      <c r="AF195" s="4">
        <v>1.24525495764436E-2</v>
      </c>
      <c r="AG195" s="4">
        <v>2.1342684955456701E-2</v>
      </c>
      <c r="AH195" s="4">
        <v>2.2269338561593702E-2</v>
      </c>
      <c r="AI195" s="4">
        <v>2.9941958773897999E-2</v>
      </c>
      <c r="AJ195" s="4">
        <v>2.2060365412910999E-2</v>
      </c>
      <c r="AK195" s="4">
        <v>1.82115923449322E-2</v>
      </c>
      <c r="AL195" s="4">
        <v>1.33950885186857E-2</v>
      </c>
      <c r="AM195" s="4">
        <v>2.6870884656255398E-2</v>
      </c>
      <c r="AN195" s="4">
        <v>4.4792566552160601E-2</v>
      </c>
      <c r="AO195" s="4">
        <v>2.6677602693066699E-2</v>
      </c>
      <c r="AP195" s="4">
        <v>4.3070738016607601E-2</v>
      </c>
      <c r="AQ195" s="4">
        <v>1.7876528171347598E-2</v>
      </c>
      <c r="AR195" s="4">
        <v>2.01365587754871E-2</v>
      </c>
      <c r="AS195" s="4">
        <v>2.70151536675272E-2</v>
      </c>
      <c r="AT195" s="4">
        <v>3.5965310722272999E-2</v>
      </c>
      <c r="AU195" s="4">
        <v>2.7300428315595801E-2</v>
      </c>
      <c r="AV195" s="4">
        <v>2.67742071300274E-2</v>
      </c>
    </row>
    <row r="196" spans="1:48">
      <c r="A196" s="4" t="s">
        <v>52</v>
      </c>
      <c r="B196" s="4" t="s">
        <v>258</v>
      </c>
      <c r="C196" s="4" t="s">
        <v>97</v>
      </c>
      <c r="D196" s="4" t="s">
        <v>54</v>
      </c>
      <c r="E196" s="4" t="s">
        <v>260</v>
      </c>
      <c r="F196" s="4" t="s">
        <v>54</v>
      </c>
      <c r="G196" s="4">
        <v>2010</v>
      </c>
      <c r="H196" s="4" t="s">
        <v>54</v>
      </c>
      <c r="I196" s="4" t="s">
        <v>54</v>
      </c>
      <c r="J196" s="4" t="s">
        <v>54</v>
      </c>
      <c r="K196" s="4" t="s">
        <v>54</v>
      </c>
      <c r="L196" s="4">
        <v>2.4815579244214198E-2</v>
      </c>
      <c r="M196" s="4">
        <v>2.6163789907819601E-2</v>
      </c>
      <c r="N196" s="4">
        <v>1.30924133953164E-2</v>
      </c>
      <c r="O196" s="4">
        <v>2.2154431458604799E-2</v>
      </c>
      <c r="P196" s="4">
        <v>1.7639247628040599E-2</v>
      </c>
      <c r="Q196" s="4">
        <v>1.9789784314238699E-2</v>
      </c>
      <c r="R196" s="4">
        <v>2.2016615011670002E-2</v>
      </c>
      <c r="S196" s="4">
        <v>1.6570421792852699E-2</v>
      </c>
      <c r="T196" s="4">
        <v>2.1416335886684599E-2</v>
      </c>
      <c r="U196" s="4">
        <v>2.2609526683434598E-2</v>
      </c>
      <c r="V196" s="4">
        <v>2.0783504914615301E-2</v>
      </c>
      <c r="W196" s="4">
        <v>2.4236124350948501E-2</v>
      </c>
      <c r="X196" s="4">
        <v>2.7929540173183401E-2</v>
      </c>
      <c r="Y196" s="4">
        <v>2.64163002032991E-2</v>
      </c>
      <c r="Z196" s="4">
        <v>2.3146812119180099E-2</v>
      </c>
      <c r="AA196" s="4">
        <v>1.4271100719649101E-2</v>
      </c>
      <c r="AB196" s="4">
        <v>1.24082488140676E-2</v>
      </c>
      <c r="AC196" s="4">
        <v>2.50031533929112E-2</v>
      </c>
      <c r="AD196" s="4">
        <v>2.44918687515253E-2</v>
      </c>
      <c r="AE196" s="4">
        <v>1.9633719658858101E-2</v>
      </c>
      <c r="AF196" s="4">
        <v>9.9620396611548607E-3</v>
      </c>
      <c r="AG196" s="4">
        <v>1.7074147964365401E-2</v>
      </c>
      <c r="AH196" s="4">
        <v>1.7815470849275001E-2</v>
      </c>
      <c r="AI196" s="4">
        <v>2.39535670191184E-2</v>
      </c>
      <c r="AJ196" s="4">
        <v>1.7648292330328798E-2</v>
      </c>
      <c r="AK196" s="4">
        <v>1.45692738759457E-2</v>
      </c>
      <c r="AL196" s="4">
        <v>1.0716070814948599E-2</v>
      </c>
      <c r="AM196" s="4">
        <v>2.14967077250043E-2</v>
      </c>
      <c r="AN196" s="4">
        <v>3.5834053241728503E-2</v>
      </c>
      <c r="AO196" s="4">
        <v>2.13420821544534E-2</v>
      </c>
      <c r="AP196" s="4">
        <v>3.4456590413286102E-2</v>
      </c>
      <c r="AQ196" s="4">
        <v>1.43012225370781E-2</v>
      </c>
      <c r="AR196" s="4">
        <v>1.61092470203896E-2</v>
      </c>
      <c r="AS196" s="4">
        <v>2.1612122934021798E-2</v>
      </c>
      <c r="AT196" s="4">
        <v>2.8772248577818401E-2</v>
      </c>
      <c r="AU196" s="4">
        <v>2.1840342652476599E-2</v>
      </c>
      <c r="AV196" s="4">
        <v>2.1419365704021899E-2</v>
      </c>
    </row>
    <row r="197" spans="1:48">
      <c r="A197" s="4" t="s">
        <v>52</v>
      </c>
      <c r="B197" s="4" t="s">
        <v>258</v>
      </c>
      <c r="C197" s="4" t="s">
        <v>98</v>
      </c>
      <c r="D197" s="4" t="s">
        <v>54</v>
      </c>
      <c r="E197" s="4" t="s">
        <v>260</v>
      </c>
      <c r="F197" s="4" t="s">
        <v>54</v>
      </c>
      <c r="G197" s="4">
        <v>2010</v>
      </c>
      <c r="H197" s="4" t="s">
        <v>54</v>
      </c>
      <c r="I197" s="4" t="s">
        <v>54</v>
      </c>
      <c r="J197" s="4" t="s">
        <v>54</v>
      </c>
      <c r="K197" s="4" t="s">
        <v>54</v>
      </c>
      <c r="L197" s="4">
        <v>3.1019474055267698E-2</v>
      </c>
      <c r="M197" s="4">
        <v>3.2704737384774502E-2</v>
      </c>
      <c r="N197" s="4">
        <v>1.6365516744145499E-2</v>
      </c>
      <c r="O197" s="4">
        <v>2.7693039323256001E-2</v>
      </c>
      <c r="P197" s="4">
        <v>2.2049059535050701E-2</v>
      </c>
      <c r="Q197" s="4">
        <v>2.47372303927983E-2</v>
      </c>
      <c r="R197" s="4">
        <v>2.7520768764587498E-2</v>
      </c>
      <c r="S197" s="4">
        <v>2.0713027241065898E-2</v>
      </c>
      <c r="T197" s="4">
        <v>2.67704198583558E-2</v>
      </c>
      <c r="U197" s="4">
        <v>2.8261908354293201E-2</v>
      </c>
      <c r="V197" s="4">
        <v>2.5979381143269101E-2</v>
      </c>
      <c r="W197" s="4">
        <v>3.0295155438685599E-2</v>
      </c>
      <c r="X197" s="4">
        <v>3.4911925216479303E-2</v>
      </c>
      <c r="Y197" s="4">
        <v>3.30203752541239E-2</v>
      </c>
      <c r="Z197" s="4">
        <v>2.89335151489752E-2</v>
      </c>
      <c r="AA197" s="4">
        <v>1.7838875899561301E-2</v>
      </c>
      <c r="AB197" s="4">
        <v>1.55103110175844E-2</v>
      </c>
      <c r="AC197" s="4">
        <v>3.1253941741138998E-2</v>
      </c>
      <c r="AD197" s="4">
        <v>3.0614835939406601E-2</v>
      </c>
      <c r="AE197" s="4">
        <v>2.4542149573572598E-2</v>
      </c>
      <c r="AF197" s="4">
        <v>1.24525495764436E-2</v>
      </c>
      <c r="AG197" s="4">
        <v>2.1342684955456701E-2</v>
      </c>
      <c r="AH197" s="4">
        <v>2.2269338561593702E-2</v>
      </c>
      <c r="AI197" s="4">
        <v>2.9941958773897999E-2</v>
      </c>
      <c r="AJ197" s="4">
        <v>2.2060365412910999E-2</v>
      </c>
      <c r="AK197" s="4">
        <v>1.82115923449322E-2</v>
      </c>
      <c r="AL197" s="4">
        <v>1.33950885186857E-2</v>
      </c>
      <c r="AM197" s="4">
        <v>2.6870884656255398E-2</v>
      </c>
      <c r="AN197" s="4">
        <v>4.4792566552160601E-2</v>
      </c>
      <c r="AO197" s="4">
        <v>2.6677602693066699E-2</v>
      </c>
      <c r="AP197" s="4">
        <v>4.3070738016607601E-2</v>
      </c>
      <c r="AQ197" s="4">
        <v>1.7876528171347598E-2</v>
      </c>
      <c r="AR197" s="4">
        <v>2.01365587754871E-2</v>
      </c>
      <c r="AS197" s="4">
        <v>2.70151536675272E-2</v>
      </c>
      <c r="AT197" s="4">
        <v>3.5965310722272999E-2</v>
      </c>
      <c r="AU197" s="4">
        <v>2.7300428315595801E-2</v>
      </c>
      <c r="AV197" s="4">
        <v>2.67742071300274E-2</v>
      </c>
    </row>
    <row r="198" spans="1:48">
      <c r="A198" s="4" t="s">
        <v>52</v>
      </c>
      <c r="B198" s="4" t="s">
        <v>258</v>
      </c>
      <c r="C198" s="4" t="s">
        <v>99</v>
      </c>
      <c r="D198" s="4" t="s">
        <v>54</v>
      </c>
      <c r="E198" s="4" t="s">
        <v>260</v>
      </c>
      <c r="F198" s="4" t="s">
        <v>54</v>
      </c>
      <c r="G198" s="4">
        <v>2010</v>
      </c>
      <c r="H198" s="4" t="s">
        <v>54</v>
      </c>
      <c r="I198" s="4" t="s">
        <v>54</v>
      </c>
      <c r="J198" s="4" t="s">
        <v>54</v>
      </c>
      <c r="K198" s="4" t="s">
        <v>54</v>
      </c>
      <c r="L198" s="4">
        <v>2.4815579244214198E-2</v>
      </c>
      <c r="M198" s="4">
        <v>2.6163789907819601E-2</v>
      </c>
      <c r="N198" s="4">
        <v>1.30924133953164E-2</v>
      </c>
      <c r="O198" s="4">
        <v>2.2154431458604799E-2</v>
      </c>
      <c r="P198" s="4">
        <v>1.7639247628040599E-2</v>
      </c>
      <c r="Q198" s="4">
        <v>1.9789784314238699E-2</v>
      </c>
      <c r="R198" s="4">
        <v>2.2016615011670002E-2</v>
      </c>
      <c r="S198" s="4">
        <v>1.6570421792852699E-2</v>
      </c>
      <c r="T198" s="4">
        <v>2.1416335886684599E-2</v>
      </c>
      <c r="U198" s="4">
        <v>2.2609526683434598E-2</v>
      </c>
      <c r="V198" s="4">
        <v>2.0783504914615301E-2</v>
      </c>
      <c r="W198" s="4">
        <v>2.4236124350948501E-2</v>
      </c>
      <c r="X198" s="4">
        <v>2.7929540173183401E-2</v>
      </c>
      <c r="Y198" s="4">
        <v>2.64163002032991E-2</v>
      </c>
      <c r="Z198" s="4">
        <v>2.3146812119180099E-2</v>
      </c>
      <c r="AA198" s="4">
        <v>1.4271100719649101E-2</v>
      </c>
      <c r="AB198" s="4">
        <v>1.24082488140676E-2</v>
      </c>
      <c r="AC198" s="4">
        <v>2.50031533929112E-2</v>
      </c>
      <c r="AD198" s="4">
        <v>2.44918687515253E-2</v>
      </c>
      <c r="AE198" s="4">
        <v>1.9633719658858101E-2</v>
      </c>
      <c r="AF198" s="4">
        <v>9.9620396611548607E-3</v>
      </c>
      <c r="AG198" s="4">
        <v>1.7074147964365401E-2</v>
      </c>
      <c r="AH198" s="4">
        <v>1.7815470849275001E-2</v>
      </c>
      <c r="AI198" s="4">
        <v>2.39535670191184E-2</v>
      </c>
      <c r="AJ198" s="4">
        <v>1.7648292330328798E-2</v>
      </c>
      <c r="AK198" s="4">
        <v>1.45692738759457E-2</v>
      </c>
      <c r="AL198" s="4">
        <v>1.0716070814948599E-2</v>
      </c>
      <c r="AM198" s="4">
        <v>2.14967077250043E-2</v>
      </c>
      <c r="AN198" s="4">
        <v>3.5834053241728503E-2</v>
      </c>
      <c r="AO198" s="4">
        <v>2.13420821544534E-2</v>
      </c>
      <c r="AP198" s="4">
        <v>3.4456590413286102E-2</v>
      </c>
      <c r="AQ198" s="4">
        <v>1.43012225370781E-2</v>
      </c>
      <c r="AR198" s="4">
        <v>1.61092470203896E-2</v>
      </c>
      <c r="AS198" s="4">
        <v>2.1612122934021798E-2</v>
      </c>
      <c r="AT198" s="4">
        <v>2.8772248577818401E-2</v>
      </c>
      <c r="AU198" s="4">
        <v>2.1840342652476599E-2</v>
      </c>
      <c r="AV198" s="4">
        <v>2.1419365704021899E-2</v>
      </c>
    </row>
    <row r="199" spans="1:48">
      <c r="A199" s="4" t="s">
        <v>52</v>
      </c>
      <c r="B199" s="4" t="s">
        <v>258</v>
      </c>
      <c r="C199" s="4" t="s">
        <v>410</v>
      </c>
      <c r="D199" s="4" t="s">
        <v>54</v>
      </c>
      <c r="E199" s="4" t="s">
        <v>260</v>
      </c>
      <c r="F199" s="4" t="s">
        <v>54</v>
      </c>
      <c r="G199" s="4">
        <v>2010</v>
      </c>
      <c r="H199" s="4" t="s">
        <v>54</v>
      </c>
      <c r="I199" s="4" t="s">
        <v>54</v>
      </c>
      <c r="J199" s="4" t="s">
        <v>54</v>
      </c>
      <c r="K199" s="4" t="s">
        <v>54</v>
      </c>
      <c r="L199" s="4">
        <v>2.4815579244214198E-2</v>
      </c>
      <c r="M199" s="4">
        <v>2.6163789907819601E-2</v>
      </c>
      <c r="N199" s="4">
        <v>1.30924133953164E-2</v>
      </c>
      <c r="O199" s="4">
        <v>2.2154431458604799E-2</v>
      </c>
      <c r="P199" s="4">
        <v>1.7639247628040599E-2</v>
      </c>
      <c r="Q199" s="4">
        <v>1.9789784314238699E-2</v>
      </c>
      <c r="R199" s="4">
        <v>2.2016615011670002E-2</v>
      </c>
      <c r="S199" s="4">
        <v>1.6570421792852699E-2</v>
      </c>
      <c r="T199" s="4">
        <v>2.1416335886684599E-2</v>
      </c>
      <c r="U199" s="4">
        <v>2.2609526683434598E-2</v>
      </c>
      <c r="V199" s="4">
        <v>2.0783504914615301E-2</v>
      </c>
      <c r="W199" s="4">
        <v>2.4236124350948501E-2</v>
      </c>
      <c r="X199" s="4">
        <v>2.7929540173183401E-2</v>
      </c>
      <c r="Y199" s="4">
        <v>2.64163002032991E-2</v>
      </c>
      <c r="Z199" s="4">
        <v>2.3146812119180099E-2</v>
      </c>
      <c r="AA199" s="4">
        <v>1.4271100719649101E-2</v>
      </c>
      <c r="AB199" s="4">
        <v>1.24082488140676E-2</v>
      </c>
      <c r="AC199" s="4">
        <v>2.50031533929112E-2</v>
      </c>
      <c r="AD199" s="4">
        <v>2.44918687515253E-2</v>
      </c>
      <c r="AE199" s="4">
        <v>1.9633719658858101E-2</v>
      </c>
      <c r="AF199" s="4">
        <v>9.9620396611548607E-3</v>
      </c>
      <c r="AG199" s="4">
        <v>1.7074147964365401E-2</v>
      </c>
      <c r="AH199" s="4">
        <v>1.7815470849275001E-2</v>
      </c>
      <c r="AI199" s="4">
        <v>2.39535670191184E-2</v>
      </c>
      <c r="AJ199" s="4">
        <v>1.7648292330328798E-2</v>
      </c>
      <c r="AK199" s="4">
        <v>1.45692738759457E-2</v>
      </c>
      <c r="AL199" s="4">
        <v>1.0716070814948599E-2</v>
      </c>
      <c r="AM199" s="4">
        <v>2.14967077250043E-2</v>
      </c>
      <c r="AN199" s="4">
        <v>3.5834053241728503E-2</v>
      </c>
      <c r="AO199" s="4">
        <v>2.13420821544534E-2</v>
      </c>
      <c r="AP199" s="4">
        <v>3.4456590413286102E-2</v>
      </c>
      <c r="AQ199" s="4">
        <v>1.43012225370781E-2</v>
      </c>
      <c r="AR199" s="4">
        <v>1.61092470203896E-2</v>
      </c>
      <c r="AS199" s="4">
        <v>2.1612122934021798E-2</v>
      </c>
      <c r="AT199" s="4">
        <v>2.8772248577818401E-2</v>
      </c>
      <c r="AU199" s="4">
        <v>2.1840342652476599E-2</v>
      </c>
      <c r="AV199" s="4">
        <v>2.1419365704021899E-2</v>
      </c>
    </row>
    <row r="200" spans="1:48">
      <c r="A200" s="4" t="s">
        <v>52</v>
      </c>
      <c r="B200" s="4" t="s">
        <v>258</v>
      </c>
      <c r="C200" s="4" t="s">
        <v>100</v>
      </c>
      <c r="D200" s="4" t="s">
        <v>54</v>
      </c>
      <c r="E200" s="4" t="s">
        <v>260</v>
      </c>
      <c r="F200" s="4" t="s">
        <v>54</v>
      </c>
      <c r="G200" s="4">
        <v>2010</v>
      </c>
      <c r="H200" s="4" t="s">
        <v>54</v>
      </c>
      <c r="I200" s="4" t="s">
        <v>54</v>
      </c>
      <c r="J200" s="4" t="s">
        <v>54</v>
      </c>
      <c r="K200" s="4" t="s">
        <v>54</v>
      </c>
      <c r="L200" s="4">
        <v>9.3058422165803095E-2</v>
      </c>
      <c r="M200" s="4">
        <v>9.8114212154323394E-2</v>
      </c>
      <c r="N200" s="4">
        <v>4.90965502324366E-2</v>
      </c>
      <c r="O200" s="4">
        <v>8.3079117969767996E-2</v>
      </c>
      <c r="P200" s="4">
        <v>6.6147178605152193E-2</v>
      </c>
      <c r="Q200" s="4">
        <v>7.4211691178395003E-2</v>
      </c>
      <c r="R200" s="4">
        <v>8.25623062937626E-2</v>
      </c>
      <c r="S200" s="4">
        <v>6.2139081723197799E-2</v>
      </c>
      <c r="T200" s="4">
        <v>8.0311259575067295E-2</v>
      </c>
      <c r="U200" s="4">
        <v>8.4785725062879694E-2</v>
      </c>
      <c r="V200" s="4">
        <v>7.7938143429807302E-2</v>
      </c>
      <c r="W200" s="4">
        <v>9.0885466316056804E-2</v>
      </c>
      <c r="X200" s="4">
        <v>0.10473577564943801</v>
      </c>
      <c r="Y200" s="4">
        <v>9.9061125762371693E-2</v>
      </c>
      <c r="Z200" s="4">
        <v>8.6800545446925503E-2</v>
      </c>
      <c r="AA200" s="4">
        <v>5.3516627698683997E-2</v>
      </c>
      <c r="AB200" s="4">
        <v>4.6530933052753298E-2</v>
      </c>
      <c r="AC200" s="4">
        <v>9.3761825223416903E-2</v>
      </c>
      <c r="AD200" s="4">
        <v>9.1844507818219803E-2</v>
      </c>
      <c r="AE200" s="4">
        <v>7.3626448720717802E-2</v>
      </c>
      <c r="AF200" s="4">
        <v>3.73576487293307E-2</v>
      </c>
      <c r="AG200" s="4">
        <v>6.4028054866370199E-2</v>
      </c>
      <c r="AH200" s="4">
        <v>6.6808015684781202E-2</v>
      </c>
      <c r="AI200" s="4">
        <v>8.9825876321694004E-2</v>
      </c>
      <c r="AJ200" s="4">
        <v>6.6181096238732903E-2</v>
      </c>
      <c r="AK200" s="4">
        <v>5.4634777034796501E-2</v>
      </c>
      <c r="AL200" s="4">
        <v>4.0185265556057198E-2</v>
      </c>
      <c r="AM200" s="4">
        <v>8.0612653968766199E-2</v>
      </c>
      <c r="AN200" s="4">
        <v>0.134377699656482</v>
      </c>
      <c r="AO200" s="4">
        <v>8.0032808079200296E-2</v>
      </c>
      <c r="AP200" s="4">
        <v>0.129212214049823</v>
      </c>
      <c r="AQ200" s="4">
        <v>5.3629584514042802E-2</v>
      </c>
      <c r="AR200" s="4">
        <v>6.0409676326461201E-2</v>
      </c>
      <c r="AS200" s="4">
        <v>8.1045461002581601E-2</v>
      </c>
      <c r="AT200" s="4">
        <v>0.107895932166819</v>
      </c>
      <c r="AU200" s="4">
        <v>8.1901284946787306E-2</v>
      </c>
      <c r="AV200" s="4">
        <v>8.0322621390082199E-2</v>
      </c>
    </row>
    <row r="201" spans="1:48">
      <c r="A201" s="4" t="s">
        <v>52</v>
      </c>
      <c r="B201" s="4" t="s">
        <v>258</v>
      </c>
      <c r="C201" s="4" t="s">
        <v>101</v>
      </c>
      <c r="D201" s="4" t="s">
        <v>54</v>
      </c>
      <c r="E201" s="4" t="s">
        <v>260</v>
      </c>
      <c r="F201" s="4" t="s">
        <v>54</v>
      </c>
      <c r="G201" s="4">
        <v>2010</v>
      </c>
      <c r="H201" s="4" t="s">
        <v>54</v>
      </c>
      <c r="I201" s="4" t="s">
        <v>54</v>
      </c>
      <c r="J201" s="4" t="s">
        <v>54</v>
      </c>
      <c r="K201" s="4" t="s">
        <v>54</v>
      </c>
      <c r="L201" s="4">
        <v>9.3058422165803095E-2</v>
      </c>
      <c r="M201" s="4">
        <v>9.8114212154323394E-2</v>
      </c>
      <c r="N201" s="4">
        <v>4.90965502324366E-2</v>
      </c>
      <c r="O201" s="4">
        <v>8.3079117969767996E-2</v>
      </c>
      <c r="P201" s="4">
        <v>6.6147178605152193E-2</v>
      </c>
      <c r="Q201" s="4">
        <v>7.4211691178395003E-2</v>
      </c>
      <c r="R201" s="4">
        <v>8.25623062937626E-2</v>
      </c>
      <c r="S201" s="4">
        <v>6.2139081723197799E-2</v>
      </c>
      <c r="T201" s="4">
        <v>8.0311259575067295E-2</v>
      </c>
      <c r="U201" s="4">
        <v>8.4785725062879694E-2</v>
      </c>
      <c r="V201" s="4">
        <v>7.7938143429807302E-2</v>
      </c>
      <c r="W201" s="4">
        <v>9.0885466316056804E-2</v>
      </c>
      <c r="X201" s="4">
        <v>0.10473577564943801</v>
      </c>
      <c r="Y201" s="4">
        <v>9.9061125762371693E-2</v>
      </c>
      <c r="Z201" s="4">
        <v>8.6800545446925503E-2</v>
      </c>
      <c r="AA201" s="4">
        <v>5.3516627698683997E-2</v>
      </c>
      <c r="AB201" s="4">
        <v>4.6530933052753298E-2</v>
      </c>
      <c r="AC201" s="4">
        <v>9.3761825223416903E-2</v>
      </c>
      <c r="AD201" s="4">
        <v>9.1844507818219803E-2</v>
      </c>
      <c r="AE201" s="4">
        <v>7.3626448720717802E-2</v>
      </c>
      <c r="AF201" s="4">
        <v>3.73576487293307E-2</v>
      </c>
      <c r="AG201" s="4">
        <v>6.4028054866370199E-2</v>
      </c>
      <c r="AH201" s="4">
        <v>6.6808015684781202E-2</v>
      </c>
      <c r="AI201" s="4">
        <v>8.9825876321694004E-2</v>
      </c>
      <c r="AJ201" s="4">
        <v>6.6181096238732903E-2</v>
      </c>
      <c r="AK201" s="4">
        <v>5.4634777034796501E-2</v>
      </c>
      <c r="AL201" s="4">
        <v>4.0185265556057198E-2</v>
      </c>
      <c r="AM201" s="4">
        <v>8.0612653968766199E-2</v>
      </c>
      <c r="AN201" s="4">
        <v>0.134377699656482</v>
      </c>
      <c r="AO201" s="4">
        <v>8.0032808079200296E-2</v>
      </c>
      <c r="AP201" s="4">
        <v>0.129212214049823</v>
      </c>
      <c r="AQ201" s="4">
        <v>5.3629584514042802E-2</v>
      </c>
      <c r="AR201" s="4">
        <v>6.0409676326461201E-2</v>
      </c>
      <c r="AS201" s="4">
        <v>8.1045461002581601E-2</v>
      </c>
      <c r="AT201" s="4">
        <v>0.107895932166819</v>
      </c>
      <c r="AU201" s="4">
        <v>8.1901284946787306E-2</v>
      </c>
      <c r="AV201" s="4">
        <v>8.0322621390082199E-2</v>
      </c>
    </row>
    <row r="202" spans="1:48">
      <c r="A202" s="4" t="s">
        <v>52</v>
      </c>
      <c r="B202" s="4" t="s">
        <v>258</v>
      </c>
      <c r="C202" s="4" t="s">
        <v>102</v>
      </c>
      <c r="D202" s="4" t="s">
        <v>54</v>
      </c>
      <c r="E202" s="4" t="s">
        <v>260</v>
      </c>
      <c r="F202" s="4" t="s">
        <v>54</v>
      </c>
      <c r="G202" s="4">
        <v>2010</v>
      </c>
      <c r="H202" s="4" t="s">
        <v>54</v>
      </c>
      <c r="I202" s="4" t="s">
        <v>54</v>
      </c>
      <c r="J202" s="4" t="s">
        <v>54</v>
      </c>
      <c r="K202" s="4" t="s">
        <v>54</v>
      </c>
      <c r="L202" s="4">
        <v>9.3058422165803095E-2</v>
      </c>
      <c r="M202" s="4">
        <v>9.8114212154323394E-2</v>
      </c>
      <c r="N202" s="4">
        <v>4.90965502324366E-2</v>
      </c>
      <c r="O202" s="4">
        <v>8.3079117969767996E-2</v>
      </c>
      <c r="P202" s="4">
        <v>6.6147178605152193E-2</v>
      </c>
      <c r="Q202" s="4">
        <v>7.4211691178395003E-2</v>
      </c>
      <c r="R202" s="4">
        <v>8.25623062937626E-2</v>
      </c>
      <c r="S202" s="4">
        <v>6.2139081723197799E-2</v>
      </c>
      <c r="T202" s="4">
        <v>8.0311259575067295E-2</v>
      </c>
      <c r="U202" s="4">
        <v>8.4785725062879694E-2</v>
      </c>
      <c r="V202" s="4">
        <v>7.7938143429807302E-2</v>
      </c>
      <c r="W202" s="4">
        <v>9.0885466316056804E-2</v>
      </c>
      <c r="X202" s="4">
        <v>0.10473577564943801</v>
      </c>
      <c r="Y202" s="4">
        <v>9.9061125762371693E-2</v>
      </c>
      <c r="Z202" s="4">
        <v>8.6800545446925503E-2</v>
      </c>
      <c r="AA202" s="4">
        <v>5.3516627698683997E-2</v>
      </c>
      <c r="AB202" s="4">
        <v>4.6530933052753298E-2</v>
      </c>
      <c r="AC202" s="4">
        <v>9.3761825223416903E-2</v>
      </c>
      <c r="AD202" s="4">
        <v>9.1844507818219803E-2</v>
      </c>
      <c r="AE202" s="4">
        <v>7.3626448720717802E-2</v>
      </c>
      <c r="AF202" s="4">
        <v>3.73576487293307E-2</v>
      </c>
      <c r="AG202" s="4">
        <v>6.4028054866370199E-2</v>
      </c>
      <c r="AH202" s="4">
        <v>6.6808015684781202E-2</v>
      </c>
      <c r="AI202" s="4">
        <v>8.9825876321694004E-2</v>
      </c>
      <c r="AJ202" s="4">
        <v>6.6181096238732903E-2</v>
      </c>
      <c r="AK202" s="4">
        <v>5.4634777034796501E-2</v>
      </c>
      <c r="AL202" s="4">
        <v>4.0185265556057198E-2</v>
      </c>
      <c r="AM202" s="4">
        <v>8.0612653968766199E-2</v>
      </c>
      <c r="AN202" s="4">
        <v>0.134377699656482</v>
      </c>
      <c r="AO202" s="4">
        <v>8.0032808079200296E-2</v>
      </c>
      <c r="AP202" s="4">
        <v>0.129212214049823</v>
      </c>
      <c r="AQ202" s="4">
        <v>5.3629584514042802E-2</v>
      </c>
      <c r="AR202" s="4">
        <v>6.0409676326461201E-2</v>
      </c>
      <c r="AS202" s="4">
        <v>8.1045461002581601E-2</v>
      </c>
      <c r="AT202" s="4">
        <v>0.107895932166819</v>
      </c>
      <c r="AU202" s="4">
        <v>8.1901284946787306E-2</v>
      </c>
      <c r="AV202" s="4">
        <v>8.0322621390082199E-2</v>
      </c>
    </row>
    <row r="203" spans="1:48">
      <c r="A203" s="4" t="s">
        <v>52</v>
      </c>
      <c r="B203" s="4" t="s">
        <v>258</v>
      </c>
      <c r="C203" s="4" t="s">
        <v>103</v>
      </c>
      <c r="D203" s="4" t="s">
        <v>54</v>
      </c>
      <c r="E203" s="4" t="s">
        <v>260</v>
      </c>
      <c r="F203" s="4" t="s">
        <v>54</v>
      </c>
      <c r="G203" s="4">
        <v>2010</v>
      </c>
      <c r="H203" s="4" t="s">
        <v>54</v>
      </c>
      <c r="I203" s="4" t="s">
        <v>54</v>
      </c>
      <c r="J203" s="4" t="s">
        <v>54</v>
      </c>
      <c r="K203" s="4" t="s">
        <v>54</v>
      </c>
      <c r="L203" s="4">
        <v>9.3058422165803095E-2</v>
      </c>
      <c r="M203" s="4">
        <v>9.8114212154323394E-2</v>
      </c>
      <c r="N203" s="4">
        <v>4.90965502324366E-2</v>
      </c>
      <c r="O203" s="4">
        <v>8.3079117969767996E-2</v>
      </c>
      <c r="P203" s="4">
        <v>6.6147178605152193E-2</v>
      </c>
      <c r="Q203" s="4">
        <v>7.4211691178395003E-2</v>
      </c>
      <c r="R203" s="4">
        <v>8.25623062937626E-2</v>
      </c>
      <c r="S203" s="4">
        <v>6.2139081723197799E-2</v>
      </c>
      <c r="T203" s="4">
        <v>8.0311259575067295E-2</v>
      </c>
      <c r="U203" s="4">
        <v>8.4785725062879694E-2</v>
      </c>
      <c r="V203" s="4">
        <v>7.7938143429807302E-2</v>
      </c>
      <c r="W203" s="4">
        <v>9.0885466316056804E-2</v>
      </c>
      <c r="X203" s="4">
        <v>0.10473577564943801</v>
      </c>
      <c r="Y203" s="4">
        <v>9.9061125762371693E-2</v>
      </c>
      <c r="Z203" s="4">
        <v>8.6800545446925503E-2</v>
      </c>
      <c r="AA203" s="4">
        <v>5.3516627698683997E-2</v>
      </c>
      <c r="AB203" s="4">
        <v>4.6530933052753298E-2</v>
      </c>
      <c r="AC203" s="4">
        <v>9.3761825223416903E-2</v>
      </c>
      <c r="AD203" s="4">
        <v>9.1844507818219803E-2</v>
      </c>
      <c r="AE203" s="4">
        <v>7.3626448720717802E-2</v>
      </c>
      <c r="AF203" s="4">
        <v>3.73576487293307E-2</v>
      </c>
      <c r="AG203" s="4">
        <v>6.4028054866370199E-2</v>
      </c>
      <c r="AH203" s="4">
        <v>6.6808015684781202E-2</v>
      </c>
      <c r="AI203" s="4">
        <v>8.9825876321694004E-2</v>
      </c>
      <c r="AJ203" s="4">
        <v>6.6181096238732903E-2</v>
      </c>
      <c r="AK203" s="4">
        <v>5.4634777034796501E-2</v>
      </c>
      <c r="AL203" s="4">
        <v>4.0185265556057198E-2</v>
      </c>
      <c r="AM203" s="4">
        <v>8.0612653968766199E-2</v>
      </c>
      <c r="AN203" s="4">
        <v>0.134377699656482</v>
      </c>
      <c r="AO203" s="4">
        <v>8.0032808079200296E-2</v>
      </c>
      <c r="AP203" s="4">
        <v>0.129212214049823</v>
      </c>
      <c r="AQ203" s="4">
        <v>5.3629584514042802E-2</v>
      </c>
      <c r="AR203" s="4">
        <v>6.0409676326461201E-2</v>
      </c>
      <c r="AS203" s="4">
        <v>8.1045461002581601E-2</v>
      </c>
      <c r="AT203" s="4">
        <v>0.107895932166819</v>
      </c>
      <c r="AU203" s="4">
        <v>8.1901284946787306E-2</v>
      </c>
      <c r="AV203" s="4">
        <v>8.0322621390082199E-2</v>
      </c>
    </row>
    <row r="204" spans="1:48">
      <c r="A204" s="4" t="s">
        <v>52</v>
      </c>
      <c r="B204" s="4" t="s">
        <v>258</v>
      </c>
      <c r="C204" s="4" t="s">
        <v>104</v>
      </c>
      <c r="D204" s="4" t="s">
        <v>54</v>
      </c>
      <c r="E204" s="4" t="s">
        <v>260</v>
      </c>
      <c r="F204" s="4" t="s">
        <v>54</v>
      </c>
      <c r="G204" s="4">
        <v>2010</v>
      </c>
      <c r="H204" s="4" t="s">
        <v>54</v>
      </c>
      <c r="I204" s="4" t="s">
        <v>54</v>
      </c>
      <c r="J204" s="4" t="s">
        <v>54</v>
      </c>
      <c r="K204" s="4" t="s">
        <v>54</v>
      </c>
      <c r="L204" s="4">
        <v>9.3058422165803095E-2</v>
      </c>
      <c r="M204" s="4">
        <v>9.8114212154323394E-2</v>
      </c>
      <c r="N204" s="4">
        <v>4.90965502324366E-2</v>
      </c>
      <c r="O204" s="4">
        <v>8.3079117969767996E-2</v>
      </c>
      <c r="P204" s="4">
        <v>6.6147178605152193E-2</v>
      </c>
      <c r="Q204" s="4">
        <v>7.4211691178395003E-2</v>
      </c>
      <c r="R204" s="4">
        <v>8.25623062937626E-2</v>
      </c>
      <c r="S204" s="4">
        <v>6.2139081723197799E-2</v>
      </c>
      <c r="T204" s="4">
        <v>8.0311259575067295E-2</v>
      </c>
      <c r="U204" s="4">
        <v>8.4785725062879694E-2</v>
      </c>
      <c r="V204" s="4">
        <v>7.7938143429807302E-2</v>
      </c>
      <c r="W204" s="4">
        <v>9.0885466316056804E-2</v>
      </c>
      <c r="X204" s="4">
        <v>0.10473577564943801</v>
      </c>
      <c r="Y204" s="4">
        <v>9.9061125762371693E-2</v>
      </c>
      <c r="Z204" s="4">
        <v>8.6800545446925503E-2</v>
      </c>
      <c r="AA204" s="4">
        <v>5.3516627698683997E-2</v>
      </c>
      <c r="AB204" s="4">
        <v>4.6530933052753298E-2</v>
      </c>
      <c r="AC204" s="4">
        <v>9.3761825223416903E-2</v>
      </c>
      <c r="AD204" s="4">
        <v>9.1844507818219803E-2</v>
      </c>
      <c r="AE204" s="4">
        <v>7.3626448720717802E-2</v>
      </c>
      <c r="AF204" s="4">
        <v>3.73576487293307E-2</v>
      </c>
      <c r="AG204" s="4">
        <v>6.4028054866370199E-2</v>
      </c>
      <c r="AH204" s="4">
        <v>6.6808015684781202E-2</v>
      </c>
      <c r="AI204" s="4">
        <v>8.9825876321694004E-2</v>
      </c>
      <c r="AJ204" s="4">
        <v>6.6181096238732903E-2</v>
      </c>
      <c r="AK204" s="4">
        <v>5.4634777034796501E-2</v>
      </c>
      <c r="AL204" s="4">
        <v>4.0185265556057198E-2</v>
      </c>
      <c r="AM204" s="4">
        <v>8.0612653968766199E-2</v>
      </c>
      <c r="AN204" s="4">
        <v>0.134377699656482</v>
      </c>
      <c r="AO204" s="4">
        <v>8.0032808079200296E-2</v>
      </c>
      <c r="AP204" s="4">
        <v>0.129212214049823</v>
      </c>
      <c r="AQ204" s="4">
        <v>5.3629584514042802E-2</v>
      </c>
      <c r="AR204" s="4">
        <v>6.0409676326461201E-2</v>
      </c>
      <c r="AS204" s="4">
        <v>8.1045461002581601E-2</v>
      </c>
      <c r="AT204" s="4">
        <v>0.107895932166819</v>
      </c>
      <c r="AU204" s="4">
        <v>8.1901284946787306E-2</v>
      </c>
      <c r="AV204" s="4">
        <v>8.0322621390082199E-2</v>
      </c>
    </row>
    <row r="205" spans="1:48">
      <c r="A205" s="4" t="s">
        <v>52</v>
      </c>
      <c r="B205" s="4" t="s">
        <v>258</v>
      </c>
      <c r="C205" s="4" t="s">
        <v>105</v>
      </c>
      <c r="D205" s="4" t="s">
        <v>54</v>
      </c>
      <c r="E205" s="4" t="s">
        <v>260</v>
      </c>
      <c r="F205" s="4" t="s">
        <v>54</v>
      </c>
      <c r="G205" s="4">
        <v>2010</v>
      </c>
      <c r="H205" s="4" t="s">
        <v>54</v>
      </c>
      <c r="I205" s="4" t="s">
        <v>54</v>
      </c>
      <c r="J205" s="4" t="s">
        <v>54</v>
      </c>
      <c r="K205" s="4" t="s">
        <v>54</v>
      </c>
      <c r="L205" s="4">
        <v>9.3058422165803095E-2</v>
      </c>
      <c r="M205" s="4">
        <v>9.8114212154323394E-2</v>
      </c>
      <c r="N205" s="4">
        <v>4.90965502324366E-2</v>
      </c>
      <c r="O205" s="4">
        <v>8.3079117969767996E-2</v>
      </c>
      <c r="P205" s="4">
        <v>6.6147178605152193E-2</v>
      </c>
      <c r="Q205" s="4">
        <v>7.4211691178395003E-2</v>
      </c>
      <c r="R205" s="4">
        <v>8.25623062937626E-2</v>
      </c>
      <c r="S205" s="4">
        <v>6.2139081723197799E-2</v>
      </c>
      <c r="T205" s="4">
        <v>8.0311259575067295E-2</v>
      </c>
      <c r="U205" s="4">
        <v>8.4785725062879694E-2</v>
      </c>
      <c r="V205" s="4">
        <v>7.7938143429807302E-2</v>
      </c>
      <c r="W205" s="4">
        <v>9.0885466316056804E-2</v>
      </c>
      <c r="X205" s="4">
        <v>0.10473577564943801</v>
      </c>
      <c r="Y205" s="4">
        <v>9.9061125762371693E-2</v>
      </c>
      <c r="Z205" s="4">
        <v>8.6800545446925503E-2</v>
      </c>
      <c r="AA205" s="4">
        <v>5.3516627698683997E-2</v>
      </c>
      <c r="AB205" s="4">
        <v>4.6530933052753298E-2</v>
      </c>
      <c r="AC205" s="4">
        <v>9.3761825223416903E-2</v>
      </c>
      <c r="AD205" s="4">
        <v>9.1844507818219803E-2</v>
      </c>
      <c r="AE205" s="4">
        <v>7.3626448720717802E-2</v>
      </c>
      <c r="AF205" s="4">
        <v>3.73576487293307E-2</v>
      </c>
      <c r="AG205" s="4">
        <v>6.4028054866370199E-2</v>
      </c>
      <c r="AH205" s="4">
        <v>6.6808015684781202E-2</v>
      </c>
      <c r="AI205" s="4">
        <v>8.9825876321694004E-2</v>
      </c>
      <c r="AJ205" s="4">
        <v>6.6181096238732903E-2</v>
      </c>
      <c r="AK205" s="4">
        <v>5.4634777034796501E-2</v>
      </c>
      <c r="AL205" s="4">
        <v>4.0185265556057198E-2</v>
      </c>
      <c r="AM205" s="4">
        <v>8.0612653968766199E-2</v>
      </c>
      <c r="AN205" s="4">
        <v>0.134377699656482</v>
      </c>
      <c r="AO205" s="4">
        <v>8.0032808079200296E-2</v>
      </c>
      <c r="AP205" s="4">
        <v>0.129212214049823</v>
      </c>
      <c r="AQ205" s="4">
        <v>5.3629584514042802E-2</v>
      </c>
      <c r="AR205" s="4">
        <v>6.0409676326461201E-2</v>
      </c>
      <c r="AS205" s="4">
        <v>8.1045461002581601E-2</v>
      </c>
      <c r="AT205" s="4">
        <v>0.107895932166819</v>
      </c>
      <c r="AU205" s="4">
        <v>8.1901284946787306E-2</v>
      </c>
      <c r="AV205" s="4">
        <v>8.0322621390082199E-2</v>
      </c>
    </row>
    <row r="206" spans="1:48">
      <c r="A206" s="4" t="s">
        <v>52</v>
      </c>
      <c r="B206" s="4" t="s">
        <v>258</v>
      </c>
      <c r="C206" s="4" t="s">
        <v>106</v>
      </c>
      <c r="D206" s="4" t="s">
        <v>54</v>
      </c>
      <c r="E206" s="4" t="s">
        <v>260</v>
      </c>
      <c r="F206" s="4" t="s">
        <v>54</v>
      </c>
      <c r="G206" s="4">
        <v>2010</v>
      </c>
      <c r="H206" s="4" t="s">
        <v>54</v>
      </c>
      <c r="I206" s="4" t="s">
        <v>54</v>
      </c>
      <c r="J206" s="4" t="s">
        <v>54</v>
      </c>
      <c r="K206" s="4" t="s">
        <v>54</v>
      </c>
      <c r="L206" s="4">
        <v>9.3058422165803095E-2</v>
      </c>
      <c r="M206" s="4">
        <v>9.8114212154323394E-2</v>
      </c>
      <c r="N206" s="4">
        <v>4.90965502324366E-2</v>
      </c>
      <c r="O206" s="4">
        <v>8.3079117969767996E-2</v>
      </c>
      <c r="P206" s="4">
        <v>6.6147178605152193E-2</v>
      </c>
      <c r="Q206" s="4">
        <v>7.4211691178395003E-2</v>
      </c>
      <c r="R206" s="4">
        <v>8.25623062937626E-2</v>
      </c>
      <c r="S206" s="4">
        <v>6.2139081723197799E-2</v>
      </c>
      <c r="T206" s="4">
        <v>8.0311259575067295E-2</v>
      </c>
      <c r="U206" s="4">
        <v>8.4785725062879694E-2</v>
      </c>
      <c r="V206" s="4">
        <v>7.7938143429807302E-2</v>
      </c>
      <c r="W206" s="4">
        <v>9.0885466316056804E-2</v>
      </c>
      <c r="X206" s="4">
        <v>0.10473577564943801</v>
      </c>
      <c r="Y206" s="4">
        <v>9.9061125762371693E-2</v>
      </c>
      <c r="Z206" s="4">
        <v>8.6800545446925503E-2</v>
      </c>
      <c r="AA206" s="4">
        <v>5.3516627698683997E-2</v>
      </c>
      <c r="AB206" s="4">
        <v>4.6530933052753298E-2</v>
      </c>
      <c r="AC206" s="4">
        <v>9.3761825223416903E-2</v>
      </c>
      <c r="AD206" s="4">
        <v>9.1844507818219803E-2</v>
      </c>
      <c r="AE206" s="4">
        <v>7.3626448720717802E-2</v>
      </c>
      <c r="AF206" s="4">
        <v>3.73576487293307E-2</v>
      </c>
      <c r="AG206" s="4">
        <v>6.4028054866370199E-2</v>
      </c>
      <c r="AH206" s="4">
        <v>6.6808015684781202E-2</v>
      </c>
      <c r="AI206" s="4">
        <v>8.9825876321694004E-2</v>
      </c>
      <c r="AJ206" s="4">
        <v>6.6181096238732903E-2</v>
      </c>
      <c r="AK206" s="4">
        <v>5.4634777034796501E-2</v>
      </c>
      <c r="AL206" s="4">
        <v>4.0185265556057198E-2</v>
      </c>
      <c r="AM206" s="4">
        <v>8.0612653968766199E-2</v>
      </c>
      <c r="AN206" s="4">
        <v>0.134377699656482</v>
      </c>
      <c r="AO206" s="4">
        <v>8.0032808079200296E-2</v>
      </c>
      <c r="AP206" s="4">
        <v>0.129212214049823</v>
      </c>
      <c r="AQ206" s="4">
        <v>5.3629584514042802E-2</v>
      </c>
      <c r="AR206" s="4">
        <v>6.0409676326461201E-2</v>
      </c>
      <c r="AS206" s="4">
        <v>8.1045461002581601E-2</v>
      </c>
      <c r="AT206" s="4">
        <v>0.107895932166819</v>
      </c>
      <c r="AU206" s="4">
        <v>8.1901284946787306E-2</v>
      </c>
      <c r="AV206" s="4">
        <v>8.0322621390082199E-2</v>
      </c>
    </row>
    <row r="207" spans="1:48">
      <c r="A207" s="4" t="s">
        <v>52</v>
      </c>
      <c r="B207" s="4" t="s">
        <v>258</v>
      </c>
      <c r="C207" s="4" t="s">
        <v>411</v>
      </c>
      <c r="D207" s="4" t="s">
        <v>54</v>
      </c>
      <c r="E207" s="4" t="s">
        <v>260</v>
      </c>
      <c r="F207" s="4" t="s">
        <v>54</v>
      </c>
      <c r="G207" s="4">
        <v>2010</v>
      </c>
      <c r="H207" s="4" t="s">
        <v>54</v>
      </c>
      <c r="I207" s="4" t="s">
        <v>54</v>
      </c>
      <c r="J207" s="4" t="s">
        <v>54</v>
      </c>
      <c r="K207" s="4" t="s">
        <v>54</v>
      </c>
      <c r="L207" s="4">
        <v>9.3058422165803095E-2</v>
      </c>
      <c r="M207" s="4">
        <v>9.8114212154323394E-2</v>
      </c>
      <c r="N207" s="4">
        <v>4.90965502324366E-2</v>
      </c>
      <c r="O207" s="4">
        <v>8.3079117969767996E-2</v>
      </c>
      <c r="P207" s="4">
        <v>6.6147178605152193E-2</v>
      </c>
      <c r="Q207" s="4">
        <v>7.4211691178395003E-2</v>
      </c>
      <c r="R207" s="4">
        <v>8.25623062937626E-2</v>
      </c>
      <c r="S207" s="4">
        <v>6.2139081723197799E-2</v>
      </c>
      <c r="T207" s="4">
        <v>8.0311259575067295E-2</v>
      </c>
      <c r="U207" s="4">
        <v>8.4785725062879694E-2</v>
      </c>
      <c r="V207" s="4">
        <v>7.7938143429807302E-2</v>
      </c>
      <c r="W207" s="4">
        <v>9.0885466316056804E-2</v>
      </c>
      <c r="X207" s="4">
        <v>0.10473577564943801</v>
      </c>
      <c r="Y207" s="4">
        <v>9.9061125762371693E-2</v>
      </c>
      <c r="Z207" s="4">
        <v>8.6800545446925503E-2</v>
      </c>
      <c r="AA207" s="4">
        <v>5.3516627698683997E-2</v>
      </c>
      <c r="AB207" s="4">
        <v>4.6530933052753298E-2</v>
      </c>
      <c r="AC207" s="4">
        <v>9.3761825223416903E-2</v>
      </c>
      <c r="AD207" s="4">
        <v>9.1844507818219803E-2</v>
      </c>
      <c r="AE207" s="4">
        <v>7.3626448720717802E-2</v>
      </c>
      <c r="AF207" s="4">
        <v>3.73576487293307E-2</v>
      </c>
      <c r="AG207" s="4">
        <v>6.4028054866370199E-2</v>
      </c>
      <c r="AH207" s="4">
        <v>6.6808015684781202E-2</v>
      </c>
      <c r="AI207" s="4">
        <v>8.9825876321694004E-2</v>
      </c>
      <c r="AJ207" s="4">
        <v>6.6181096238732903E-2</v>
      </c>
      <c r="AK207" s="4">
        <v>5.4634777034796501E-2</v>
      </c>
      <c r="AL207" s="4">
        <v>4.0185265556057198E-2</v>
      </c>
      <c r="AM207" s="4">
        <v>8.0612653968766199E-2</v>
      </c>
      <c r="AN207" s="4">
        <v>0.134377699656482</v>
      </c>
      <c r="AO207" s="4">
        <v>8.0032808079200296E-2</v>
      </c>
      <c r="AP207" s="4">
        <v>0.129212214049823</v>
      </c>
      <c r="AQ207" s="4">
        <v>5.3629584514042802E-2</v>
      </c>
      <c r="AR207" s="4">
        <v>6.0409676326461201E-2</v>
      </c>
      <c r="AS207" s="4">
        <v>8.1045461002581601E-2</v>
      </c>
      <c r="AT207" s="4">
        <v>0.107895932166819</v>
      </c>
      <c r="AU207" s="4">
        <v>8.1901284946787306E-2</v>
      </c>
      <c r="AV207" s="4">
        <v>8.0322621390082199E-2</v>
      </c>
    </row>
    <row r="208" spans="1:48">
      <c r="A208" s="4" t="s">
        <v>52</v>
      </c>
      <c r="B208" s="4" t="s">
        <v>258</v>
      </c>
      <c r="C208" s="4" t="s">
        <v>107</v>
      </c>
      <c r="D208" s="4" t="s">
        <v>54</v>
      </c>
      <c r="E208" s="4" t="s">
        <v>260</v>
      </c>
      <c r="F208" s="4" t="s">
        <v>54</v>
      </c>
      <c r="G208" s="4">
        <v>2010</v>
      </c>
      <c r="H208" s="4" t="s">
        <v>54</v>
      </c>
      <c r="I208" s="4" t="s">
        <v>54</v>
      </c>
      <c r="J208" s="4" t="s">
        <v>54</v>
      </c>
      <c r="K208" s="4" t="s">
        <v>54</v>
      </c>
      <c r="L208" s="4">
        <v>2.4815579244214198E-2</v>
      </c>
      <c r="M208" s="4">
        <v>2.6163789907819601E-2</v>
      </c>
      <c r="N208" s="4">
        <v>1.30924133953164E-2</v>
      </c>
      <c r="O208" s="4">
        <v>2.2154431458604799E-2</v>
      </c>
      <c r="P208" s="4">
        <v>1.7639247628040599E-2</v>
      </c>
      <c r="Q208" s="4">
        <v>1.9789784314238699E-2</v>
      </c>
      <c r="R208" s="4">
        <v>2.2016615011670002E-2</v>
      </c>
      <c r="S208" s="4">
        <v>1.6570421792852699E-2</v>
      </c>
      <c r="T208" s="4">
        <v>2.1416335886684599E-2</v>
      </c>
      <c r="U208" s="4">
        <v>2.2609526683434598E-2</v>
      </c>
      <c r="V208" s="4">
        <v>2.0783504914615301E-2</v>
      </c>
      <c r="W208" s="4">
        <v>2.4236124350948501E-2</v>
      </c>
      <c r="X208" s="4">
        <v>2.7929540173183401E-2</v>
      </c>
      <c r="Y208" s="4">
        <v>2.64163002032991E-2</v>
      </c>
      <c r="Z208" s="4">
        <v>2.3146812119180099E-2</v>
      </c>
      <c r="AA208" s="4">
        <v>1.4271100719649101E-2</v>
      </c>
      <c r="AB208" s="4">
        <v>1.24082488140676E-2</v>
      </c>
      <c r="AC208" s="4">
        <v>2.50031533929112E-2</v>
      </c>
      <c r="AD208" s="4">
        <v>2.44918687515253E-2</v>
      </c>
      <c r="AE208" s="4">
        <v>1.9633719658858101E-2</v>
      </c>
      <c r="AF208" s="4">
        <v>9.9620396611548607E-3</v>
      </c>
      <c r="AG208" s="4">
        <v>1.7074147964365401E-2</v>
      </c>
      <c r="AH208" s="4">
        <v>1.7815470849275001E-2</v>
      </c>
      <c r="AI208" s="4">
        <v>2.39535670191184E-2</v>
      </c>
      <c r="AJ208" s="4">
        <v>1.7648292330328798E-2</v>
      </c>
      <c r="AK208" s="4">
        <v>1.45692738759457E-2</v>
      </c>
      <c r="AL208" s="4">
        <v>1.0716070814948599E-2</v>
      </c>
      <c r="AM208" s="4">
        <v>2.14967077250043E-2</v>
      </c>
      <c r="AN208" s="4">
        <v>3.5834053241728503E-2</v>
      </c>
      <c r="AO208" s="4">
        <v>2.13420821544534E-2</v>
      </c>
      <c r="AP208" s="4">
        <v>3.4456590413286102E-2</v>
      </c>
      <c r="AQ208" s="4">
        <v>1.43012225370781E-2</v>
      </c>
      <c r="AR208" s="4">
        <v>1.61092470203896E-2</v>
      </c>
      <c r="AS208" s="4">
        <v>2.1612122934021798E-2</v>
      </c>
      <c r="AT208" s="4">
        <v>2.8772248577818401E-2</v>
      </c>
      <c r="AU208" s="4">
        <v>2.1840342652476599E-2</v>
      </c>
      <c r="AV208" s="4">
        <v>2.1419365704021899E-2</v>
      </c>
    </row>
    <row r="209" spans="1:48">
      <c r="A209" s="4" t="s">
        <v>52</v>
      </c>
      <c r="B209" s="4" t="s">
        <v>258</v>
      </c>
      <c r="C209" s="4" t="s">
        <v>108</v>
      </c>
      <c r="D209" s="4" t="s">
        <v>54</v>
      </c>
      <c r="E209" s="4" t="s">
        <v>260</v>
      </c>
      <c r="F209" s="4" t="s">
        <v>54</v>
      </c>
      <c r="G209" s="4">
        <v>2010</v>
      </c>
      <c r="H209" s="4" t="s">
        <v>54</v>
      </c>
      <c r="I209" s="4" t="s">
        <v>54</v>
      </c>
      <c r="J209" s="4" t="s">
        <v>54</v>
      </c>
      <c r="K209" s="4" t="s">
        <v>54</v>
      </c>
      <c r="L209" s="4">
        <v>2.4815579244214198E-2</v>
      </c>
      <c r="M209" s="4">
        <v>2.6163789907819601E-2</v>
      </c>
      <c r="N209" s="4">
        <v>1.30924133953164E-2</v>
      </c>
      <c r="O209" s="4">
        <v>2.2154431458604799E-2</v>
      </c>
      <c r="P209" s="4">
        <v>1.7639247628040599E-2</v>
      </c>
      <c r="Q209" s="4">
        <v>1.9789784314238699E-2</v>
      </c>
      <c r="R209" s="4">
        <v>2.2016615011670002E-2</v>
      </c>
      <c r="S209" s="4">
        <v>1.6570421792852699E-2</v>
      </c>
      <c r="T209" s="4">
        <v>2.1416335886684599E-2</v>
      </c>
      <c r="U209" s="4">
        <v>2.2609526683434598E-2</v>
      </c>
      <c r="V209" s="4">
        <v>2.0783504914615301E-2</v>
      </c>
      <c r="W209" s="4">
        <v>2.4236124350948501E-2</v>
      </c>
      <c r="X209" s="4">
        <v>2.7929540173183401E-2</v>
      </c>
      <c r="Y209" s="4">
        <v>2.64163002032991E-2</v>
      </c>
      <c r="Z209" s="4">
        <v>2.3146812119180099E-2</v>
      </c>
      <c r="AA209" s="4">
        <v>1.4271100719649101E-2</v>
      </c>
      <c r="AB209" s="4">
        <v>1.24082488140676E-2</v>
      </c>
      <c r="AC209" s="4">
        <v>2.50031533929112E-2</v>
      </c>
      <c r="AD209" s="4">
        <v>2.44918687515253E-2</v>
      </c>
      <c r="AE209" s="4">
        <v>1.9633719658858101E-2</v>
      </c>
      <c r="AF209" s="4">
        <v>9.9620396611548607E-3</v>
      </c>
      <c r="AG209" s="4">
        <v>1.7074147964365401E-2</v>
      </c>
      <c r="AH209" s="4">
        <v>1.7815470849275001E-2</v>
      </c>
      <c r="AI209" s="4">
        <v>2.39535670191184E-2</v>
      </c>
      <c r="AJ209" s="4">
        <v>1.7648292330328798E-2</v>
      </c>
      <c r="AK209" s="4">
        <v>1.45692738759457E-2</v>
      </c>
      <c r="AL209" s="4">
        <v>1.0716070814948599E-2</v>
      </c>
      <c r="AM209" s="4">
        <v>2.14967077250043E-2</v>
      </c>
      <c r="AN209" s="4">
        <v>3.5834053241728503E-2</v>
      </c>
      <c r="AO209" s="4">
        <v>2.13420821544534E-2</v>
      </c>
      <c r="AP209" s="4">
        <v>3.4456590413286102E-2</v>
      </c>
      <c r="AQ209" s="4">
        <v>1.43012225370781E-2</v>
      </c>
      <c r="AR209" s="4">
        <v>1.61092470203896E-2</v>
      </c>
      <c r="AS209" s="4">
        <v>2.1612122934021798E-2</v>
      </c>
      <c r="AT209" s="4">
        <v>2.8772248577818401E-2</v>
      </c>
      <c r="AU209" s="4">
        <v>2.1840342652476599E-2</v>
      </c>
      <c r="AV209" s="4">
        <v>2.1419365704021899E-2</v>
      </c>
    </row>
    <row r="210" spans="1:48">
      <c r="A210" s="4" t="s">
        <v>52</v>
      </c>
      <c r="B210" s="4" t="s">
        <v>258</v>
      </c>
      <c r="C210" s="4" t="s">
        <v>109</v>
      </c>
      <c r="D210" s="4" t="s">
        <v>54</v>
      </c>
      <c r="E210" s="4" t="s">
        <v>260</v>
      </c>
      <c r="F210" s="4" t="s">
        <v>54</v>
      </c>
      <c r="G210" s="4">
        <v>2010</v>
      </c>
      <c r="H210" s="4" t="s">
        <v>54</v>
      </c>
      <c r="I210" s="4" t="s">
        <v>54</v>
      </c>
      <c r="J210" s="4" t="s">
        <v>54</v>
      </c>
      <c r="K210" s="4" t="s">
        <v>54</v>
      </c>
      <c r="L210" s="4">
        <v>7.4446737732642501E-2</v>
      </c>
      <c r="M210" s="4">
        <v>7.8491369723458701E-2</v>
      </c>
      <c r="N210" s="4">
        <v>3.9277240185949303E-2</v>
      </c>
      <c r="O210" s="4">
        <v>6.64632943758144E-2</v>
      </c>
      <c r="P210" s="4">
        <v>5.29177428841218E-2</v>
      </c>
      <c r="Q210" s="4">
        <v>5.9369352942716003E-2</v>
      </c>
      <c r="R210" s="4">
        <v>6.6049845035010005E-2</v>
      </c>
      <c r="S210" s="4">
        <v>4.9711265378558203E-2</v>
      </c>
      <c r="T210" s="4">
        <v>6.42490076600538E-2</v>
      </c>
      <c r="U210" s="4">
        <v>6.7828580050303705E-2</v>
      </c>
      <c r="V210" s="4">
        <v>6.23505147438458E-2</v>
      </c>
      <c r="W210" s="4">
        <v>7.2708373052845499E-2</v>
      </c>
      <c r="X210" s="4">
        <v>8.37886205195503E-2</v>
      </c>
      <c r="Y210" s="4">
        <v>7.9248900609897296E-2</v>
      </c>
      <c r="Z210" s="4">
        <v>6.9440436357540394E-2</v>
      </c>
      <c r="AA210" s="4">
        <v>4.28133021589472E-2</v>
      </c>
      <c r="AB210" s="4">
        <v>3.7224746442202701E-2</v>
      </c>
      <c r="AC210" s="4">
        <v>7.50094601787335E-2</v>
      </c>
      <c r="AD210" s="4">
        <v>7.3475606254575901E-2</v>
      </c>
      <c r="AE210" s="4">
        <v>5.8901158976574303E-2</v>
      </c>
      <c r="AF210" s="4">
        <v>2.9886118983464601E-2</v>
      </c>
      <c r="AG210" s="4">
        <v>5.1222443893096201E-2</v>
      </c>
      <c r="AH210" s="4">
        <v>5.3446412547824999E-2</v>
      </c>
      <c r="AI210" s="4">
        <v>7.1860701057355203E-2</v>
      </c>
      <c r="AJ210" s="4">
        <v>5.2944876990986302E-2</v>
      </c>
      <c r="AK210" s="4">
        <v>4.37078216278372E-2</v>
      </c>
      <c r="AL210" s="4">
        <v>3.2148212444845801E-2</v>
      </c>
      <c r="AM210" s="4">
        <v>6.4490123175012903E-2</v>
      </c>
      <c r="AN210" s="4">
        <v>0.107502159725185</v>
      </c>
      <c r="AO210" s="4">
        <v>6.4026246463360206E-2</v>
      </c>
      <c r="AP210" s="4">
        <v>0.10336977123985799</v>
      </c>
      <c r="AQ210" s="4">
        <v>4.2903667611234202E-2</v>
      </c>
      <c r="AR210" s="4">
        <v>4.8327741061168897E-2</v>
      </c>
      <c r="AS210" s="4">
        <v>6.4836368802065295E-2</v>
      </c>
      <c r="AT210" s="4">
        <v>8.63167457334552E-2</v>
      </c>
      <c r="AU210" s="4">
        <v>6.5521027957429798E-2</v>
      </c>
      <c r="AV210" s="4">
        <v>6.4258097112065704E-2</v>
      </c>
    </row>
    <row r="211" spans="1:48">
      <c r="A211" s="4" t="s">
        <v>52</v>
      </c>
      <c r="B211" s="4" t="s">
        <v>258</v>
      </c>
      <c r="C211" s="4" t="s">
        <v>110</v>
      </c>
      <c r="D211" s="4" t="s">
        <v>54</v>
      </c>
      <c r="E211" s="4" t="s">
        <v>260</v>
      </c>
      <c r="F211" s="4" t="s">
        <v>54</v>
      </c>
      <c r="G211" s="4">
        <v>2010</v>
      </c>
      <c r="H211" s="4" t="s">
        <v>54</v>
      </c>
      <c r="I211" s="4" t="s">
        <v>54</v>
      </c>
      <c r="J211" s="4" t="s">
        <v>54</v>
      </c>
      <c r="K211" s="4" t="s">
        <v>54</v>
      </c>
      <c r="L211" s="4">
        <v>3.1019474055267698E-2</v>
      </c>
      <c r="M211" s="4">
        <v>3.2704737384774502E-2</v>
      </c>
      <c r="N211" s="4">
        <v>1.6365516744145499E-2</v>
      </c>
      <c r="O211" s="4">
        <v>2.7693039323256001E-2</v>
      </c>
      <c r="P211" s="4">
        <v>2.2049059535050701E-2</v>
      </c>
      <c r="Q211" s="4">
        <v>2.47372303927983E-2</v>
      </c>
      <c r="R211" s="4">
        <v>2.7520768764587498E-2</v>
      </c>
      <c r="S211" s="4">
        <v>2.0713027241065898E-2</v>
      </c>
      <c r="T211" s="4">
        <v>2.67704198583558E-2</v>
      </c>
      <c r="U211" s="4">
        <v>2.8261908354293201E-2</v>
      </c>
      <c r="V211" s="4">
        <v>2.5979381143269101E-2</v>
      </c>
      <c r="W211" s="4">
        <v>3.0295155438685599E-2</v>
      </c>
      <c r="X211" s="4">
        <v>3.4911925216479303E-2</v>
      </c>
      <c r="Y211" s="4">
        <v>3.30203752541239E-2</v>
      </c>
      <c r="Z211" s="4">
        <v>2.89335151489752E-2</v>
      </c>
      <c r="AA211" s="4">
        <v>1.7838875899561301E-2</v>
      </c>
      <c r="AB211" s="4">
        <v>1.55103110175844E-2</v>
      </c>
      <c r="AC211" s="4">
        <v>3.1253941741138998E-2</v>
      </c>
      <c r="AD211" s="4">
        <v>3.0614835939406601E-2</v>
      </c>
      <c r="AE211" s="4">
        <v>2.4542149573572598E-2</v>
      </c>
      <c r="AF211" s="4">
        <v>1.24525495764436E-2</v>
      </c>
      <c r="AG211" s="4">
        <v>2.1342684955456701E-2</v>
      </c>
      <c r="AH211" s="4">
        <v>2.2269338561593702E-2</v>
      </c>
      <c r="AI211" s="4">
        <v>2.9941958773897999E-2</v>
      </c>
      <c r="AJ211" s="4">
        <v>2.2060365412910999E-2</v>
      </c>
      <c r="AK211" s="4">
        <v>1.82115923449322E-2</v>
      </c>
      <c r="AL211" s="4">
        <v>1.33950885186857E-2</v>
      </c>
      <c r="AM211" s="4">
        <v>2.6870884656255398E-2</v>
      </c>
      <c r="AN211" s="4">
        <v>4.4792566552160601E-2</v>
      </c>
      <c r="AO211" s="4">
        <v>2.6677602693066699E-2</v>
      </c>
      <c r="AP211" s="4">
        <v>4.3070738016607601E-2</v>
      </c>
      <c r="AQ211" s="4">
        <v>1.7876528171347598E-2</v>
      </c>
      <c r="AR211" s="4">
        <v>2.01365587754871E-2</v>
      </c>
      <c r="AS211" s="4">
        <v>2.70151536675272E-2</v>
      </c>
      <c r="AT211" s="4">
        <v>3.5965310722272999E-2</v>
      </c>
      <c r="AU211" s="4">
        <v>2.7300428315595801E-2</v>
      </c>
      <c r="AV211" s="4">
        <v>2.67742071300274E-2</v>
      </c>
    </row>
    <row r="212" spans="1:48">
      <c r="A212" s="4" t="s">
        <v>52</v>
      </c>
      <c r="B212" s="4" t="s">
        <v>258</v>
      </c>
      <c r="C212" s="4" t="s">
        <v>111</v>
      </c>
      <c r="D212" s="4" t="s">
        <v>54</v>
      </c>
      <c r="E212" s="4" t="s">
        <v>260</v>
      </c>
      <c r="F212" s="4" t="s">
        <v>54</v>
      </c>
      <c r="G212" s="4">
        <v>2010</v>
      </c>
      <c r="H212" s="4" t="s">
        <v>54</v>
      </c>
      <c r="I212" s="4" t="s">
        <v>54</v>
      </c>
      <c r="J212" s="4" t="s">
        <v>54</v>
      </c>
      <c r="K212" s="4" t="s">
        <v>54</v>
      </c>
      <c r="L212" s="4">
        <v>2.4815579244214198E-2</v>
      </c>
      <c r="M212" s="4">
        <v>2.6163789907819601E-2</v>
      </c>
      <c r="N212" s="4">
        <v>1.30924133953164E-2</v>
      </c>
      <c r="O212" s="4">
        <v>2.2154431458604799E-2</v>
      </c>
      <c r="P212" s="4">
        <v>1.7639247628040599E-2</v>
      </c>
      <c r="Q212" s="4">
        <v>1.9789784314238699E-2</v>
      </c>
      <c r="R212" s="4">
        <v>2.2016615011670002E-2</v>
      </c>
      <c r="S212" s="4">
        <v>1.6570421792852699E-2</v>
      </c>
      <c r="T212" s="4">
        <v>2.1416335886684599E-2</v>
      </c>
      <c r="U212" s="4">
        <v>2.2609526683434598E-2</v>
      </c>
      <c r="V212" s="4">
        <v>2.0783504914615301E-2</v>
      </c>
      <c r="W212" s="4">
        <v>2.4236124350948501E-2</v>
      </c>
      <c r="X212" s="4">
        <v>2.7929540173183401E-2</v>
      </c>
      <c r="Y212" s="4">
        <v>2.64163002032991E-2</v>
      </c>
      <c r="Z212" s="4">
        <v>2.3146812119180099E-2</v>
      </c>
      <c r="AA212" s="4">
        <v>1.4271100719649101E-2</v>
      </c>
      <c r="AB212" s="4">
        <v>1.24082488140676E-2</v>
      </c>
      <c r="AC212" s="4">
        <v>2.50031533929112E-2</v>
      </c>
      <c r="AD212" s="4">
        <v>2.44918687515253E-2</v>
      </c>
      <c r="AE212" s="4">
        <v>1.9633719658858101E-2</v>
      </c>
      <c r="AF212" s="4">
        <v>9.9620396611548607E-3</v>
      </c>
      <c r="AG212" s="4">
        <v>1.7074147964365401E-2</v>
      </c>
      <c r="AH212" s="4">
        <v>1.7815470849275001E-2</v>
      </c>
      <c r="AI212" s="4">
        <v>2.39535670191184E-2</v>
      </c>
      <c r="AJ212" s="4">
        <v>1.7648292330328798E-2</v>
      </c>
      <c r="AK212" s="4">
        <v>1.45692738759457E-2</v>
      </c>
      <c r="AL212" s="4">
        <v>1.0716070814948599E-2</v>
      </c>
      <c r="AM212" s="4">
        <v>2.14967077250043E-2</v>
      </c>
      <c r="AN212" s="4">
        <v>3.5834053241728503E-2</v>
      </c>
      <c r="AO212" s="4">
        <v>2.13420821544534E-2</v>
      </c>
      <c r="AP212" s="4">
        <v>3.4456590413286102E-2</v>
      </c>
      <c r="AQ212" s="4">
        <v>1.43012225370781E-2</v>
      </c>
      <c r="AR212" s="4">
        <v>1.61092470203896E-2</v>
      </c>
      <c r="AS212" s="4">
        <v>2.1612122934021798E-2</v>
      </c>
      <c r="AT212" s="4">
        <v>2.8772248577818401E-2</v>
      </c>
      <c r="AU212" s="4">
        <v>2.1840342652476599E-2</v>
      </c>
      <c r="AV212" s="4">
        <v>2.1419365704021899E-2</v>
      </c>
    </row>
    <row r="213" spans="1:48">
      <c r="A213" s="4" t="s">
        <v>52</v>
      </c>
      <c r="B213" s="4" t="s">
        <v>258</v>
      </c>
      <c r="C213" s="4" t="s">
        <v>112</v>
      </c>
      <c r="D213" s="4" t="s">
        <v>54</v>
      </c>
      <c r="E213" s="4" t="s">
        <v>260</v>
      </c>
      <c r="F213" s="4" t="s">
        <v>54</v>
      </c>
      <c r="G213" s="4">
        <v>2010</v>
      </c>
      <c r="H213" s="4" t="s">
        <v>54</v>
      </c>
      <c r="I213" s="4" t="s">
        <v>54</v>
      </c>
      <c r="J213" s="4" t="s">
        <v>54</v>
      </c>
      <c r="K213" s="4" t="s">
        <v>54</v>
      </c>
      <c r="L213" s="4">
        <v>3.1019474055267698E-2</v>
      </c>
      <c r="M213" s="4">
        <v>3.2704737384774502E-2</v>
      </c>
      <c r="N213" s="4">
        <v>1.6365516744145499E-2</v>
      </c>
      <c r="O213" s="4">
        <v>2.7693039323256001E-2</v>
      </c>
      <c r="P213" s="4">
        <v>2.2049059535050701E-2</v>
      </c>
      <c r="Q213" s="4">
        <v>2.47372303927983E-2</v>
      </c>
      <c r="R213" s="4">
        <v>2.7520768764587498E-2</v>
      </c>
      <c r="S213" s="4">
        <v>2.0713027241065898E-2</v>
      </c>
      <c r="T213" s="4">
        <v>2.67704198583558E-2</v>
      </c>
      <c r="U213" s="4">
        <v>2.8261908354293201E-2</v>
      </c>
      <c r="V213" s="4">
        <v>2.5979381143269101E-2</v>
      </c>
      <c r="W213" s="4">
        <v>3.0295155438685599E-2</v>
      </c>
      <c r="X213" s="4">
        <v>3.4911925216479303E-2</v>
      </c>
      <c r="Y213" s="4">
        <v>3.30203752541239E-2</v>
      </c>
      <c r="Z213" s="4">
        <v>2.89335151489752E-2</v>
      </c>
      <c r="AA213" s="4">
        <v>1.7838875899561301E-2</v>
      </c>
      <c r="AB213" s="4">
        <v>1.55103110175844E-2</v>
      </c>
      <c r="AC213" s="4">
        <v>3.1253941741138998E-2</v>
      </c>
      <c r="AD213" s="4">
        <v>3.0614835939406601E-2</v>
      </c>
      <c r="AE213" s="4">
        <v>2.4542149573572598E-2</v>
      </c>
      <c r="AF213" s="4">
        <v>1.24525495764436E-2</v>
      </c>
      <c r="AG213" s="4">
        <v>2.1342684955456701E-2</v>
      </c>
      <c r="AH213" s="4">
        <v>2.2269338561593702E-2</v>
      </c>
      <c r="AI213" s="4">
        <v>2.9941958773897999E-2</v>
      </c>
      <c r="AJ213" s="4">
        <v>2.2060365412910999E-2</v>
      </c>
      <c r="AK213" s="4">
        <v>1.82115923449322E-2</v>
      </c>
      <c r="AL213" s="4">
        <v>1.33950885186857E-2</v>
      </c>
      <c r="AM213" s="4">
        <v>2.6870884656255398E-2</v>
      </c>
      <c r="AN213" s="4">
        <v>4.4792566552160601E-2</v>
      </c>
      <c r="AO213" s="4">
        <v>2.6677602693066699E-2</v>
      </c>
      <c r="AP213" s="4">
        <v>4.3070738016607601E-2</v>
      </c>
      <c r="AQ213" s="4">
        <v>1.7876528171347598E-2</v>
      </c>
      <c r="AR213" s="4">
        <v>2.01365587754871E-2</v>
      </c>
      <c r="AS213" s="4">
        <v>2.70151536675272E-2</v>
      </c>
      <c r="AT213" s="4">
        <v>3.5965310722272999E-2</v>
      </c>
      <c r="AU213" s="4">
        <v>2.7300428315595801E-2</v>
      </c>
      <c r="AV213" s="4">
        <v>2.67742071300274E-2</v>
      </c>
    </row>
    <row r="214" spans="1:48">
      <c r="A214" s="4" t="s">
        <v>52</v>
      </c>
      <c r="B214" s="4" t="s">
        <v>258</v>
      </c>
      <c r="C214" s="4" t="s">
        <v>113</v>
      </c>
      <c r="D214" s="4" t="s">
        <v>54</v>
      </c>
      <c r="E214" s="4" t="s">
        <v>260</v>
      </c>
      <c r="F214" s="4" t="s">
        <v>54</v>
      </c>
      <c r="G214" s="4">
        <v>2010</v>
      </c>
      <c r="H214" s="4" t="s">
        <v>54</v>
      </c>
      <c r="I214" s="4" t="s">
        <v>54</v>
      </c>
      <c r="J214" s="4" t="s">
        <v>54</v>
      </c>
      <c r="K214" s="4" t="s">
        <v>54</v>
      </c>
      <c r="L214" s="4">
        <v>2.4815579244214198E-2</v>
      </c>
      <c r="M214" s="4">
        <v>2.6163789907819601E-2</v>
      </c>
      <c r="N214" s="4">
        <v>1.30924133953164E-2</v>
      </c>
      <c r="O214" s="4">
        <v>2.2154431458604799E-2</v>
      </c>
      <c r="P214" s="4">
        <v>1.7639247628040599E-2</v>
      </c>
      <c r="Q214" s="4">
        <v>1.9789784314238699E-2</v>
      </c>
      <c r="R214" s="4">
        <v>2.2016615011670002E-2</v>
      </c>
      <c r="S214" s="4">
        <v>1.6570421792852699E-2</v>
      </c>
      <c r="T214" s="4">
        <v>2.1416335886684599E-2</v>
      </c>
      <c r="U214" s="4">
        <v>2.2609526683434598E-2</v>
      </c>
      <c r="V214" s="4">
        <v>2.0783504914615301E-2</v>
      </c>
      <c r="W214" s="4">
        <v>2.4236124350948501E-2</v>
      </c>
      <c r="X214" s="4">
        <v>2.7929540173183401E-2</v>
      </c>
      <c r="Y214" s="4">
        <v>2.64163002032991E-2</v>
      </c>
      <c r="Z214" s="4">
        <v>2.3146812119180099E-2</v>
      </c>
      <c r="AA214" s="4">
        <v>1.4271100719649101E-2</v>
      </c>
      <c r="AB214" s="4">
        <v>1.24082488140676E-2</v>
      </c>
      <c r="AC214" s="4">
        <v>2.50031533929112E-2</v>
      </c>
      <c r="AD214" s="4">
        <v>2.44918687515253E-2</v>
      </c>
      <c r="AE214" s="4">
        <v>1.9633719658858101E-2</v>
      </c>
      <c r="AF214" s="4">
        <v>9.9620396611548607E-3</v>
      </c>
      <c r="AG214" s="4">
        <v>1.7074147964365401E-2</v>
      </c>
      <c r="AH214" s="4">
        <v>1.7815470849275001E-2</v>
      </c>
      <c r="AI214" s="4">
        <v>2.39535670191184E-2</v>
      </c>
      <c r="AJ214" s="4">
        <v>1.7648292330328798E-2</v>
      </c>
      <c r="AK214" s="4">
        <v>1.45692738759457E-2</v>
      </c>
      <c r="AL214" s="4">
        <v>1.0716070814948599E-2</v>
      </c>
      <c r="AM214" s="4">
        <v>2.14967077250043E-2</v>
      </c>
      <c r="AN214" s="4">
        <v>3.5834053241728503E-2</v>
      </c>
      <c r="AO214" s="4">
        <v>2.13420821544534E-2</v>
      </c>
      <c r="AP214" s="4">
        <v>3.4456590413286102E-2</v>
      </c>
      <c r="AQ214" s="4">
        <v>1.43012225370781E-2</v>
      </c>
      <c r="AR214" s="4">
        <v>1.61092470203896E-2</v>
      </c>
      <c r="AS214" s="4">
        <v>2.1612122934021798E-2</v>
      </c>
      <c r="AT214" s="4">
        <v>2.8772248577818401E-2</v>
      </c>
      <c r="AU214" s="4">
        <v>2.1840342652476599E-2</v>
      </c>
      <c r="AV214" s="4">
        <v>2.1419365704021899E-2</v>
      </c>
    </row>
    <row r="215" spans="1:48">
      <c r="A215" s="4" t="s">
        <v>52</v>
      </c>
      <c r="B215" s="4" t="s">
        <v>258</v>
      </c>
      <c r="C215" s="4" t="s">
        <v>412</v>
      </c>
      <c r="D215" s="4" t="s">
        <v>54</v>
      </c>
      <c r="E215" s="4" t="s">
        <v>260</v>
      </c>
      <c r="F215" s="4" t="s">
        <v>54</v>
      </c>
      <c r="G215" s="4">
        <v>2010</v>
      </c>
      <c r="H215" s="4" t="s">
        <v>54</v>
      </c>
      <c r="I215" s="4" t="s">
        <v>54</v>
      </c>
      <c r="J215" s="4" t="s">
        <v>54</v>
      </c>
      <c r="K215" s="4" t="s">
        <v>54</v>
      </c>
      <c r="L215" s="4">
        <v>2.4815579244214198E-2</v>
      </c>
      <c r="M215" s="4">
        <v>2.6163789907819601E-2</v>
      </c>
      <c r="N215" s="4">
        <v>1.30924133953164E-2</v>
      </c>
      <c r="O215" s="4">
        <v>2.2154431458604799E-2</v>
      </c>
      <c r="P215" s="4">
        <v>1.7639247628040599E-2</v>
      </c>
      <c r="Q215" s="4">
        <v>1.9789784314238699E-2</v>
      </c>
      <c r="R215" s="4">
        <v>2.2016615011670002E-2</v>
      </c>
      <c r="S215" s="4">
        <v>1.6570421792852699E-2</v>
      </c>
      <c r="T215" s="4">
        <v>2.1416335886684599E-2</v>
      </c>
      <c r="U215" s="4">
        <v>2.2609526683434598E-2</v>
      </c>
      <c r="V215" s="4">
        <v>2.0783504914615301E-2</v>
      </c>
      <c r="W215" s="4">
        <v>2.4236124350948501E-2</v>
      </c>
      <c r="X215" s="4">
        <v>2.7929540173183401E-2</v>
      </c>
      <c r="Y215" s="4">
        <v>2.64163002032991E-2</v>
      </c>
      <c r="Z215" s="4">
        <v>2.3146812119180099E-2</v>
      </c>
      <c r="AA215" s="4">
        <v>1.4271100719649101E-2</v>
      </c>
      <c r="AB215" s="4">
        <v>1.24082488140676E-2</v>
      </c>
      <c r="AC215" s="4">
        <v>2.50031533929112E-2</v>
      </c>
      <c r="AD215" s="4">
        <v>2.44918687515253E-2</v>
      </c>
      <c r="AE215" s="4">
        <v>1.9633719658858101E-2</v>
      </c>
      <c r="AF215" s="4">
        <v>9.9620396611548607E-3</v>
      </c>
      <c r="AG215" s="4">
        <v>1.7074147964365401E-2</v>
      </c>
      <c r="AH215" s="4">
        <v>1.7815470849275001E-2</v>
      </c>
      <c r="AI215" s="4">
        <v>2.39535670191184E-2</v>
      </c>
      <c r="AJ215" s="4">
        <v>1.7648292330328798E-2</v>
      </c>
      <c r="AK215" s="4">
        <v>1.45692738759457E-2</v>
      </c>
      <c r="AL215" s="4">
        <v>1.0716070814948599E-2</v>
      </c>
      <c r="AM215" s="4">
        <v>2.14967077250043E-2</v>
      </c>
      <c r="AN215" s="4">
        <v>3.5834053241728503E-2</v>
      </c>
      <c r="AO215" s="4">
        <v>2.13420821544534E-2</v>
      </c>
      <c r="AP215" s="4">
        <v>3.4456590413286102E-2</v>
      </c>
      <c r="AQ215" s="4">
        <v>1.43012225370781E-2</v>
      </c>
      <c r="AR215" s="4">
        <v>1.61092470203896E-2</v>
      </c>
      <c r="AS215" s="4">
        <v>2.1612122934021798E-2</v>
      </c>
      <c r="AT215" s="4">
        <v>2.8772248577818401E-2</v>
      </c>
      <c r="AU215" s="4">
        <v>2.1840342652476599E-2</v>
      </c>
      <c r="AV215" s="4">
        <v>2.1419365704021899E-2</v>
      </c>
    </row>
    <row r="216" spans="1:48">
      <c r="A216" s="4" t="s">
        <v>271</v>
      </c>
      <c r="B216" s="4" t="s">
        <v>258</v>
      </c>
      <c r="C216" s="4" t="s">
        <v>72</v>
      </c>
      <c r="D216" s="4" t="s">
        <v>54</v>
      </c>
      <c r="E216" s="4" t="s">
        <v>260</v>
      </c>
      <c r="F216" s="4" t="s">
        <v>54</v>
      </c>
      <c r="G216" s="4">
        <v>2010</v>
      </c>
      <c r="H216" s="4" t="s">
        <v>54</v>
      </c>
      <c r="I216" s="4" t="s">
        <v>54</v>
      </c>
      <c r="J216" s="4" t="s">
        <v>54</v>
      </c>
      <c r="K216" s="4" t="s">
        <v>54</v>
      </c>
      <c r="L216" s="4">
        <v>2.8587802138450899E-2</v>
      </c>
      <c r="M216" s="4">
        <v>0.14624899386816101</v>
      </c>
      <c r="N216" s="4">
        <v>4.0978713845904298E-2</v>
      </c>
      <c r="O216" s="4">
        <v>0.144531680489282</v>
      </c>
      <c r="P216" s="4">
        <v>5.1841210109469897E-2</v>
      </c>
      <c r="Q216" s="4">
        <v>0.12922157228268</v>
      </c>
      <c r="R216" s="4">
        <v>3.14245571042754E-2</v>
      </c>
      <c r="S216" s="4">
        <v>0.124259052431545</v>
      </c>
      <c r="T216" s="4">
        <v>0.14989265783059899</v>
      </c>
      <c r="U216" s="4">
        <v>0.12716215550544299</v>
      </c>
      <c r="V216" s="4">
        <v>0.15799058161080501</v>
      </c>
      <c r="W216" s="4">
        <v>6.8344600290474497E-2</v>
      </c>
      <c r="X216" s="4">
        <v>9.1078567233308996E-2</v>
      </c>
      <c r="Y216" s="4">
        <v>0.23583102937502101</v>
      </c>
      <c r="Z216" s="4">
        <v>0.158125373516801</v>
      </c>
      <c r="AA216" s="4">
        <v>8.8262861051132693E-2</v>
      </c>
      <c r="AB216" s="4">
        <v>0.109261134915278</v>
      </c>
      <c r="AC216" s="4">
        <v>0.15027762834307901</v>
      </c>
      <c r="AD216" s="4">
        <v>9.6743320179727199E-2</v>
      </c>
      <c r="AE216" s="4">
        <v>0.115368081570053</v>
      </c>
      <c r="AF216" s="4">
        <v>3.9600105735680402E-2</v>
      </c>
      <c r="AG216" s="4">
        <v>0.109905430077282</v>
      </c>
      <c r="AH216" s="4">
        <v>0.202994128825319</v>
      </c>
      <c r="AI216" s="4">
        <v>0.12554724862053901</v>
      </c>
      <c r="AJ216" s="4">
        <v>7.8783882684393305E-2</v>
      </c>
      <c r="AK216" s="4">
        <v>4.46332916199184E-2</v>
      </c>
      <c r="AL216" s="4">
        <v>1.8692233816433101E-2</v>
      </c>
      <c r="AM216" s="4">
        <v>0.128865034457218</v>
      </c>
      <c r="AN216" s="4">
        <v>0.108254263864777</v>
      </c>
      <c r="AO216" s="4">
        <v>0.14745200706787501</v>
      </c>
      <c r="AP216" s="4">
        <v>2.9209449879104302E-2</v>
      </c>
      <c r="AQ216" s="4">
        <v>8.2438851289932905E-2</v>
      </c>
      <c r="AR216" s="4">
        <v>5.8106211817218097E-2</v>
      </c>
      <c r="AS216" s="4">
        <v>0.19576766601325499</v>
      </c>
      <c r="AT216" s="4">
        <v>0.10890587945734399</v>
      </c>
      <c r="AU216" s="4">
        <v>0.12079255304599799</v>
      </c>
      <c r="AV216" s="4">
        <v>0.13505434791448401</v>
      </c>
    </row>
    <row r="217" spans="1:48">
      <c r="A217" s="4" t="s">
        <v>271</v>
      </c>
      <c r="B217" s="4" t="s">
        <v>258</v>
      </c>
      <c r="C217" s="4" t="s">
        <v>72</v>
      </c>
      <c r="D217" s="4" t="s">
        <v>54</v>
      </c>
      <c r="E217" s="4" t="s">
        <v>260</v>
      </c>
      <c r="F217" s="4" t="s">
        <v>54</v>
      </c>
      <c r="G217" s="4">
        <v>2014</v>
      </c>
      <c r="H217" s="4" t="s">
        <v>54</v>
      </c>
      <c r="I217" s="4" t="s">
        <v>54</v>
      </c>
      <c r="J217" s="4" t="s">
        <v>54</v>
      </c>
      <c r="K217" s="4" t="s">
        <v>54</v>
      </c>
      <c r="L217" s="4">
        <v>2.96527223455481E-2</v>
      </c>
      <c r="M217" s="4">
        <v>0.123394789553603</v>
      </c>
      <c r="N217" s="4">
        <v>3.1902530401781599E-2</v>
      </c>
      <c r="O217" s="4">
        <v>0.105402419566944</v>
      </c>
      <c r="P217" s="4">
        <v>4.7350373757813702E-2</v>
      </c>
      <c r="Q217" s="4">
        <v>0.10902822847438701</v>
      </c>
      <c r="R217" s="4">
        <v>3.953624830626E-2</v>
      </c>
      <c r="S217" s="4">
        <v>9.4601755543090804E-2</v>
      </c>
      <c r="T217" s="4">
        <v>0.110462891089877</v>
      </c>
      <c r="U217" s="4">
        <v>9.1410275321069295E-2</v>
      </c>
      <c r="V217" s="4">
        <v>0.135833032512786</v>
      </c>
      <c r="W217" s="4">
        <v>7.0890495408358206E-2</v>
      </c>
      <c r="X217" s="4">
        <v>7.47246443530242E-2</v>
      </c>
      <c r="Y217" s="4">
        <v>0.204059195426676</v>
      </c>
      <c r="Z217" s="4">
        <v>0.121771642075811</v>
      </c>
      <c r="AA217" s="4">
        <v>6.8713933253749804E-2</v>
      </c>
      <c r="AB217" s="4">
        <v>8.5061397765566898E-2</v>
      </c>
      <c r="AC217" s="4">
        <v>0.12649262521475299</v>
      </c>
      <c r="AD217" s="4">
        <v>8.3709782088885104E-2</v>
      </c>
      <c r="AE217" s="4">
        <v>9.4521017247560901E-2</v>
      </c>
      <c r="AF217" s="4">
        <v>3.0829263746465201E-2</v>
      </c>
      <c r="AG217" s="4">
        <v>9.2899173309785504E-2</v>
      </c>
      <c r="AH217" s="4">
        <v>0.151110601287157</v>
      </c>
      <c r="AI217" s="4">
        <v>0.107239521728222</v>
      </c>
      <c r="AJ217" s="4">
        <v>6.1334409419500503E-2</v>
      </c>
      <c r="AK217" s="4">
        <v>3.4747672857437503E-2</v>
      </c>
      <c r="AL217" s="4">
        <v>1.81923680458967E-2</v>
      </c>
      <c r="AM217" s="4">
        <v>8.9230958636899199E-2</v>
      </c>
      <c r="AN217" s="4">
        <v>9.3669938363476701E-2</v>
      </c>
      <c r="AO217" s="4">
        <v>0.117590925349005</v>
      </c>
      <c r="AP217" s="4">
        <v>2.5972593535850901E-2</v>
      </c>
      <c r="AQ217" s="4">
        <v>7.5273060406887707E-2</v>
      </c>
      <c r="AR217" s="4">
        <v>4.5236539048099801E-2</v>
      </c>
      <c r="AS217" s="4">
        <v>0.16288609535286</v>
      </c>
      <c r="AT217" s="4">
        <v>8.3879974616860906E-2</v>
      </c>
      <c r="AU217" s="4">
        <v>9.4683982707740103E-2</v>
      </c>
      <c r="AV217" s="4">
        <v>0.108745920489425</v>
      </c>
    </row>
    <row r="218" spans="1:48">
      <c r="A218" s="4" t="s">
        <v>271</v>
      </c>
      <c r="B218" s="4" t="s">
        <v>258</v>
      </c>
      <c r="C218" s="4" t="s">
        <v>72</v>
      </c>
      <c r="D218" s="4" t="s">
        <v>54</v>
      </c>
      <c r="E218" s="4" t="s">
        <v>260</v>
      </c>
      <c r="F218" s="4" t="s">
        <v>54</v>
      </c>
      <c r="G218" s="4">
        <v>2050</v>
      </c>
      <c r="H218" s="4" t="s">
        <v>54</v>
      </c>
      <c r="I218" s="4" t="s">
        <v>54</v>
      </c>
      <c r="J218" s="4" t="s">
        <v>54</v>
      </c>
      <c r="K218" s="4" t="s">
        <v>54</v>
      </c>
      <c r="L218" s="4">
        <v>3.2924005094803699E-2</v>
      </c>
      <c r="M218" s="4">
        <v>0.13120423266792799</v>
      </c>
      <c r="N218" s="4">
        <v>4.0621399193341498E-2</v>
      </c>
      <c r="O218" s="4">
        <v>0.121597086867666</v>
      </c>
      <c r="P218" s="4">
        <v>4.9888483140582099E-2</v>
      </c>
      <c r="Q218" s="4">
        <v>0.115928436750657</v>
      </c>
      <c r="R218" s="4">
        <v>5.1689771993408497E-2</v>
      </c>
      <c r="S218" s="4">
        <v>0.107627734488822</v>
      </c>
      <c r="T218" s="4">
        <v>0.125008860360977</v>
      </c>
      <c r="U218" s="4">
        <v>0.1042814654733</v>
      </c>
      <c r="V218" s="4">
        <v>0.13550498130678901</v>
      </c>
      <c r="W218" s="4">
        <v>7.8711121521979205E-2</v>
      </c>
      <c r="X218" s="4">
        <v>8.1524142200358807E-2</v>
      </c>
      <c r="Y218" s="4">
        <v>0.21170022033197999</v>
      </c>
      <c r="Z218" s="4">
        <v>0.13482660577209599</v>
      </c>
      <c r="AA218" s="4">
        <v>8.7493251403321898E-2</v>
      </c>
      <c r="AB218" s="4">
        <v>0.101068763668425</v>
      </c>
      <c r="AC218" s="4">
        <v>0.12992312432017999</v>
      </c>
      <c r="AD218" s="4">
        <v>8.6844306501868807E-2</v>
      </c>
      <c r="AE218" s="4">
        <v>0.10610310484366101</v>
      </c>
      <c r="AF218" s="4">
        <v>3.9254811882007801E-2</v>
      </c>
      <c r="AG218" s="4">
        <v>9.4872210166108195E-2</v>
      </c>
      <c r="AH218" s="4">
        <v>0.18041034277440399</v>
      </c>
      <c r="AI218" s="4">
        <v>0.107690856953783</v>
      </c>
      <c r="AJ218" s="4">
        <v>7.8096925163598896E-2</v>
      </c>
      <c r="AK218" s="4">
        <v>4.4244110808927699E-2</v>
      </c>
      <c r="AL218" s="4">
        <v>2.5301073143024801E-2</v>
      </c>
      <c r="AM218" s="4">
        <v>0.105362207199991</v>
      </c>
      <c r="AN218" s="4">
        <v>9.7177422211078099E-2</v>
      </c>
      <c r="AO218" s="4">
        <v>0.12772707223659199</v>
      </c>
      <c r="AP218" s="4">
        <v>2.69970073637558E-2</v>
      </c>
      <c r="AQ218" s="4">
        <v>8.0250127160375204E-2</v>
      </c>
      <c r="AR218" s="4">
        <v>5.7599553629621297E-2</v>
      </c>
      <c r="AS218" s="4">
        <v>0.168675225950536</v>
      </c>
      <c r="AT218" s="4">
        <v>0.1016520119573</v>
      </c>
      <c r="AU218" s="4">
        <v>0.11184358866525899</v>
      </c>
      <c r="AV218" s="4">
        <v>0.11491654829685299</v>
      </c>
    </row>
    <row r="219" spans="1:48">
      <c r="A219" s="4" t="s">
        <v>271</v>
      </c>
      <c r="B219" s="4" t="s">
        <v>258</v>
      </c>
      <c r="C219" s="4" t="s">
        <v>73</v>
      </c>
      <c r="D219" s="4" t="s">
        <v>54</v>
      </c>
      <c r="E219" s="4" t="s">
        <v>260</v>
      </c>
      <c r="F219" s="4" t="s">
        <v>54</v>
      </c>
      <c r="G219" s="4">
        <v>2010</v>
      </c>
      <c r="H219" s="4" t="s">
        <v>54</v>
      </c>
      <c r="I219" s="4" t="s">
        <v>54</v>
      </c>
      <c r="J219" s="4" t="s">
        <v>54</v>
      </c>
      <c r="K219" s="4" t="s">
        <v>54</v>
      </c>
      <c r="L219" s="4">
        <v>6.8191383583156601E-2</v>
      </c>
      <c r="M219" s="4">
        <v>0.14027013518284301</v>
      </c>
      <c r="N219" s="4">
        <v>3.84014676255231E-2</v>
      </c>
      <c r="O219" s="4">
        <v>0.121362773397275</v>
      </c>
      <c r="P219" s="4">
        <v>4.56804881972801E-2</v>
      </c>
      <c r="Q219" s="4">
        <v>0.124302557380566</v>
      </c>
      <c r="R219" s="4">
        <v>0.15706460182406801</v>
      </c>
      <c r="S219" s="4">
        <v>0.113847545565871</v>
      </c>
      <c r="T219" s="4">
        <v>0.13276201048419101</v>
      </c>
      <c r="U219" s="4">
        <v>7.5612684855951198E-2</v>
      </c>
      <c r="V219" s="4">
        <v>0.12350969708927</v>
      </c>
      <c r="W219" s="4">
        <v>9.8566502718232002E-2</v>
      </c>
      <c r="X219" s="4">
        <v>8.1609720549596199E-2</v>
      </c>
      <c r="Y219" s="4">
        <v>0.20949261381603701</v>
      </c>
      <c r="Z219" s="4">
        <v>0.14847025162503999</v>
      </c>
      <c r="AA219" s="4">
        <v>8.9516185263221804E-2</v>
      </c>
      <c r="AB219" s="4">
        <v>8.5394873158931697E-2</v>
      </c>
      <c r="AC219" s="4">
        <v>0.12751224670545899</v>
      </c>
      <c r="AD219" s="4">
        <v>9.6743320179727199E-2</v>
      </c>
      <c r="AE219" s="4">
        <v>9.5139412965209405E-2</v>
      </c>
      <c r="AF219" s="4">
        <v>3.7109563372204502E-2</v>
      </c>
      <c r="AG219" s="4">
        <v>9.8078893304131401E-2</v>
      </c>
      <c r="AH219" s="4">
        <v>0.17008390546007199</v>
      </c>
      <c r="AI219" s="4">
        <v>0.167791331852229</v>
      </c>
      <c r="AJ219" s="4">
        <v>7.9684811578563206E-2</v>
      </c>
      <c r="AK219" s="4">
        <v>7.4937393920055204E-2</v>
      </c>
      <c r="AL219" s="4">
        <v>0.27082381390268401</v>
      </c>
      <c r="AM219" s="4">
        <v>0.11636727189584301</v>
      </c>
      <c r="AN219" s="4">
        <v>0.11291559199493301</v>
      </c>
      <c r="AO219" s="4">
        <v>0.132611183829978</v>
      </c>
      <c r="AP219" s="4">
        <v>7.6755051158266904E-2</v>
      </c>
      <c r="AQ219" s="4">
        <v>3.7026064054437403E-2</v>
      </c>
      <c r="AR219" s="4">
        <v>5.4451777582172699E-2</v>
      </c>
      <c r="AS219" s="4">
        <v>9.5312632305292799E-2</v>
      </c>
      <c r="AT219" s="4">
        <v>0.104704398717235</v>
      </c>
      <c r="AU219" s="4">
        <v>0.106507717841426</v>
      </c>
      <c r="AV219" s="4">
        <v>0.116403253384655</v>
      </c>
    </row>
    <row r="220" spans="1:48">
      <c r="A220" s="4" t="s">
        <v>271</v>
      </c>
      <c r="B220" s="4" t="s">
        <v>258</v>
      </c>
      <c r="C220" s="4" t="s">
        <v>73</v>
      </c>
      <c r="D220" s="4" t="s">
        <v>54</v>
      </c>
      <c r="E220" s="4" t="s">
        <v>260</v>
      </c>
      <c r="F220" s="4" t="s">
        <v>54</v>
      </c>
      <c r="G220" s="4">
        <v>2014</v>
      </c>
      <c r="H220" s="4" t="s">
        <v>54</v>
      </c>
      <c r="I220" s="4" t="s">
        <v>54</v>
      </c>
      <c r="J220" s="4" t="s">
        <v>54</v>
      </c>
      <c r="K220" s="4" t="s">
        <v>54</v>
      </c>
      <c r="L220" s="4">
        <v>7.0731571246969605E-2</v>
      </c>
      <c r="M220" s="4">
        <v>0.118350241965737</v>
      </c>
      <c r="N220" s="4">
        <v>2.9896106378622399E-2</v>
      </c>
      <c r="O220" s="4">
        <v>8.8506062602490707E-2</v>
      </c>
      <c r="P220" s="4">
        <v>4.1723335258053502E-2</v>
      </c>
      <c r="Q220" s="4">
        <v>0.104877903794515</v>
      </c>
      <c r="R220" s="4">
        <v>0.19760803874608501</v>
      </c>
      <c r="S220" s="4">
        <v>8.6675195601839505E-2</v>
      </c>
      <c r="T220" s="4">
        <v>9.7838518025093996E-2</v>
      </c>
      <c r="U220" s="4">
        <v>5.4354035703270999E-2</v>
      </c>
      <c r="V220" s="4">
        <v>0.106187954556045</v>
      </c>
      <c r="W220" s="4">
        <v>0.10223818968385499</v>
      </c>
      <c r="X220" s="4">
        <v>6.6956008741297299E-2</v>
      </c>
      <c r="Y220" s="4">
        <v>0.18126916689640599</v>
      </c>
      <c r="Z220" s="4">
        <v>0.114336275941628</v>
      </c>
      <c r="AA220" s="4">
        <v>6.9689664554878905E-2</v>
      </c>
      <c r="AB220" s="4">
        <v>6.6481162570244501E-2</v>
      </c>
      <c r="AC220" s="4">
        <v>0.107330405800536</v>
      </c>
      <c r="AD220" s="4">
        <v>8.3709782088885104E-2</v>
      </c>
      <c r="AE220" s="4">
        <v>7.7947678174287202E-2</v>
      </c>
      <c r="AF220" s="4">
        <v>2.8890339948941999E-2</v>
      </c>
      <c r="AG220" s="4">
        <v>8.2902620013274905E-2</v>
      </c>
      <c r="AH220" s="4">
        <v>0.126611943764424</v>
      </c>
      <c r="AI220" s="4">
        <v>0.14332342903316</v>
      </c>
      <c r="AJ220" s="4">
        <v>6.20357957915613E-2</v>
      </c>
      <c r="AK220" s="4">
        <v>5.8339861440131202E-2</v>
      </c>
      <c r="AL220" s="4">
        <v>0.26358147166870999</v>
      </c>
      <c r="AM220" s="4">
        <v>8.0577041467940105E-2</v>
      </c>
      <c r="AN220" s="4">
        <v>9.7703278973404598E-2</v>
      </c>
      <c r="AO220" s="4">
        <v>0.10575557517515501</v>
      </c>
      <c r="AP220" s="4">
        <v>6.8249410851904904E-2</v>
      </c>
      <c r="AQ220" s="4">
        <v>3.3807666077211702E-2</v>
      </c>
      <c r="AR220" s="4">
        <v>4.2391508339638499E-2</v>
      </c>
      <c r="AS220" s="4">
        <v>7.9303711538150107E-2</v>
      </c>
      <c r="AT220" s="4">
        <v>8.0643968447225503E-2</v>
      </c>
      <c r="AU220" s="4">
        <v>8.3486727120489199E-2</v>
      </c>
      <c r="AV220" s="4">
        <v>9.3728037140227802E-2</v>
      </c>
    </row>
    <row r="221" spans="1:48">
      <c r="A221" s="4" t="s">
        <v>271</v>
      </c>
      <c r="B221" s="4" t="s">
        <v>258</v>
      </c>
      <c r="C221" s="4" t="s">
        <v>73</v>
      </c>
      <c r="D221" s="4" t="s">
        <v>54</v>
      </c>
      <c r="E221" s="4" t="s">
        <v>260</v>
      </c>
      <c r="F221" s="4" t="s">
        <v>54</v>
      </c>
      <c r="G221" s="4">
        <v>2050</v>
      </c>
      <c r="H221" s="4" t="s">
        <v>54</v>
      </c>
      <c r="I221" s="4" t="s">
        <v>54</v>
      </c>
      <c r="J221" s="4" t="s">
        <v>54</v>
      </c>
      <c r="K221" s="4" t="s">
        <v>54</v>
      </c>
      <c r="L221" s="4">
        <v>7.8534664877011801E-2</v>
      </c>
      <c r="M221" s="4">
        <v>0.12584042437571999</v>
      </c>
      <c r="N221" s="4">
        <v>3.8066625318999903E-2</v>
      </c>
      <c r="O221" s="4">
        <v>0.102104671095855</v>
      </c>
      <c r="P221" s="4">
        <v>4.3959820005576397E-2</v>
      </c>
      <c r="Q221" s="4">
        <v>0.111515445189868</v>
      </c>
      <c r="R221" s="4">
        <v>0.25835315449575602</v>
      </c>
      <c r="S221" s="4">
        <v>9.8609744453973705E-2</v>
      </c>
      <c r="T221" s="4">
        <v>0.11072208519123899</v>
      </c>
      <c r="U221" s="4">
        <v>6.20074546063503E-2</v>
      </c>
      <c r="V221" s="4">
        <v>0.10593149936314999</v>
      </c>
      <c r="W221" s="4">
        <v>0.11351708753109099</v>
      </c>
      <c r="X221" s="4">
        <v>7.3048606989764495E-2</v>
      </c>
      <c r="Y221" s="4">
        <v>0.188056816019117</v>
      </c>
      <c r="Z221" s="4">
        <v>0.12659410466218601</v>
      </c>
      <c r="AA221" s="4">
        <v>8.87356472317853E-2</v>
      </c>
      <c r="AB221" s="4">
        <v>7.8991987960655694E-2</v>
      </c>
      <c r="AC221" s="4">
        <v>0.11024122262055799</v>
      </c>
      <c r="AD221" s="4">
        <v>8.6844306501868807E-2</v>
      </c>
      <c r="AE221" s="4">
        <v>8.7498959601598897E-2</v>
      </c>
      <c r="AF221" s="4">
        <v>3.6785985848689202E-2</v>
      </c>
      <c r="AG221" s="4">
        <v>8.4663345313019597E-2</v>
      </c>
      <c r="AH221" s="4">
        <v>0.15116149349750899</v>
      </c>
      <c r="AI221" s="4">
        <v>0.14392662933775399</v>
      </c>
      <c r="AJ221" s="4">
        <v>7.8989998391629096E-2</v>
      </c>
      <c r="AK221" s="4">
        <v>7.4283975929114898E-2</v>
      </c>
      <c r="AL221" s="4">
        <v>0.36657647190357501</v>
      </c>
      <c r="AM221" s="4">
        <v>9.5143827528001795E-2</v>
      </c>
      <c r="AN221" s="4">
        <v>0.10136179182015299</v>
      </c>
      <c r="AO221" s="4">
        <v>0.11487153408929</v>
      </c>
      <c r="AP221" s="4">
        <v>7.0941311455768194E-2</v>
      </c>
      <c r="AQ221" s="4">
        <v>3.6043034347564298E-2</v>
      </c>
      <c r="AR221" s="4">
        <v>5.3976984301413199E-2</v>
      </c>
      <c r="AS221" s="4">
        <v>8.2122242745372998E-2</v>
      </c>
      <c r="AT221" s="4">
        <v>9.7730378225862002E-2</v>
      </c>
      <c r="AU221" s="4">
        <v>9.8617051163707004E-2</v>
      </c>
      <c r="AV221" s="4">
        <v>9.9046497177258302E-2</v>
      </c>
    </row>
    <row r="222" spans="1:48">
      <c r="A222" s="4" t="s">
        <v>271</v>
      </c>
      <c r="B222" s="4" t="s">
        <v>258</v>
      </c>
      <c r="C222" s="4" t="s">
        <v>628</v>
      </c>
      <c r="D222" s="4" t="s">
        <v>54</v>
      </c>
      <c r="E222" s="4" t="s">
        <v>260</v>
      </c>
      <c r="F222" s="4" t="s">
        <v>54</v>
      </c>
      <c r="G222" s="4">
        <v>2010</v>
      </c>
      <c r="H222" s="4" t="s">
        <v>54</v>
      </c>
      <c r="I222" s="4" t="s">
        <v>54</v>
      </c>
      <c r="J222" s="4" t="s">
        <v>54</v>
      </c>
      <c r="K222" s="4" t="s">
        <v>54</v>
      </c>
      <c r="L222" s="4">
        <v>2.9517302307862599E-2</v>
      </c>
      <c r="M222" s="4">
        <v>0.10677065496749601</v>
      </c>
      <c r="N222" s="4">
        <v>4.37492409192844E-2</v>
      </c>
      <c r="O222" s="4">
        <v>1.2482510332557499E-2</v>
      </c>
      <c r="P222" s="4">
        <v>6.2867827542537599E-2</v>
      </c>
      <c r="Q222" s="4">
        <v>0.13310075109584299</v>
      </c>
      <c r="R222" s="4">
        <v>3.9501994201570502E-2</v>
      </c>
      <c r="S222" s="4">
        <v>0.136531664313021</v>
      </c>
      <c r="T222" s="4">
        <v>0.12894024250785899</v>
      </c>
      <c r="U222" s="4">
        <v>3.6575095294257003E-2</v>
      </c>
      <c r="V222" s="4">
        <v>3.8318759033372E-2</v>
      </c>
      <c r="W222" s="4">
        <v>8.1545795810736996E-2</v>
      </c>
      <c r="X222" s="4">
        <v>9.8456994050976104E-2</v>
      </c>
      <c r="Y222" s="4">
        <v>0.100125815180986</v>
      </c>
      <c r="Z222" s="4">
        <v>0.14672448339285199</v>
      </c>
      <c r="AA222" s="4">
        <v>9.3287620721786896E-2</v>
      </c>
      <c r="AB222" s="4">
        <v>0.12840282362060601</v>
      </c>
      <c r="AC222" s="4">
        <v>0.16421446389970401</v>
      </c>
      <c r="AD222" s="4">
        <v>0.27682401086066699</v>
      </c>
      <c r="AE222" s="4">
        <v>1.1158872634033999E-2</v>
      </c>
      <c r="AF222" s="4">
        <v>4.22774265872322E-2</v>
      </c>
      <c r="AG222" s="4">
        <v>9.4692301443988297E-2</v>
      </c>
      <c r="AH222" s="4">
        <v>0.16187202621393701</v>
      </c>
      <c r="AI222" s="4">
        <v>0.12847225978617</v>
      </c>
      <c r="AJ222" s="4">
        <v>8.4110376842894893E-2</v>
      </c>
      <c r="AK222" s="4">
        <v>4.6084492797301597E-2</v>
      </c>
      <c r="AL222" s="4">
        <v>3.0960960085444099E-2</v>
      </c>
      <c r="AM222" s="4">
        <v>0.13281203057218099</v>
      </c>
      <c r="AN222" s="4">
        <v>0.114697542373058</v>
      </c>
      <c r="AO222" s="4">
        <v>0.180985750913051</v>
      </c>
      <c r="AP222" s="4">
        <v>1.6342574728304499E-2</v>
      </c>
      <c r="AQ222" s="4">
        <v>9.7228321574145904E-2</v>
      </c>
      <c r="AR222" s="4">
        <v>6.2034710734400401E-2</v>
      </c>
      <c r="AS222" s="4">
        <v>0.18859153055702499</v>
      </c>
      <c r="AT222" s="4">
        <v>0.12985604815575799</v>
      </c>
      <c r="AU222" s="4">
        <v>0.13399268760505201</v>
      </c>
      <c r="AV222" s="4">
        <v>0.13791185065560599</v>
      </c>
    </row>
    <row r="223" spans="1:48">
      <c r="A223" s="4" t="s">
        <v>271</v>
      </c>
      <c r="B223" s="4" t="s">
        <v>258</v>
      </c>
      <c r="C223" s="4" t="s">
        <v>628</v>
      </c>
      <c r="D223" s="4" t="s">
        <v>54</v>
      </c>
      <c r="E223" s="4" t="s">
        <v>260</v>
      </c>
      <c r="F223" s="4" t="s">
        <v>54</v>
      </c>
      <c r="G223" s="4">
        <v>2014</v>
      </c>
      <c r="H223" s="4" t="s">
        <v>54</v>
      </c>
      <c r="I223" s="4" t="s">
        <v>54</v>
      </c>
      <c r="J223" s="4" t="s">
        <v>54</v>
      </c>
      <c r="K223" s="4" t="s">
        <v>54</v>
      </c>
      <c r="L223" s="4">
        <v>3.0616847195378199E-2</v>
      </c>
      <c r="M223" s="4">
        <v>9.0085696672151605E-2</v>
      </c>
      <c r="N223" s="4">
        <v>3.4059426406859598E-2</v>
      </c>
      <c r="O223" s="4">
        <v>9.10310311806347E-3</v>
      </c>
      <c r="P223" s="4">
        <v>5.7421790988192001E-2</v>
      </c>
      <c r="Q223" s="4">
        <v>0.112301211355367</v>
      </c>
      <c r="R223" s="4">
        <v>4.9698732305546202E-2</v>
      </c>
      <c r="S223" s="4">
        <v>0.103945224742054</v>
      </c>
      <c r="T223" s="4">
        <v>9.5022078942284094E-2</v>
      </c>
      <c r="U223" s="4">
        <v>2.6291938174949198E-2</v>
      </c>
      <c r="V223" s="4">
        <v>3.2944705871465002E-2</v>
      </c>
      <c r="W223" s="4">
        <v>8.4583446811052204E-2</v>
      </c>
      <c r="X223" s="4">
        <v>8.07782125698214E-2</v>
      </c>
      <c r="Y223" s="4">
        <v>8.6636577643824403E-2</v>
      </c>
      <c r="Z223" s="4">
        <v>0.112991867643394</v>
      </c>
      <c r="AA223" s="4">
        <v>7.2625782433728706E-2</v>
      </c>
      <c r="AB223" s="4">
        <v>9.9963483471807404E-2</v>
      </c>
      <c r="AC223" s="4">
        <v>0.13822362560503801</v>
      </c>
      <c r="AD223" s="4">
        <v>0.23952948465142301</v>
      </c>
      <c r="AE223" s="4">
        <v>9.1424593210767107E-3</v>
      </c>
      <c r="AF223" s="4">
        <v>3.2913597339343202E-2</v>
      </c>
      <c r="AG223" s="4">
        <v>8.0040053678529496E-2</v>
      </c>
      <c r="AH223" s="4">
        <v>0.12049894917802</v>
      </c>
      <c r="AI223" s="4">
        <v>0.109737997815101</v>
      </c>
      <c r="AJ223" s="4">
        <v>6.5481163328505607E-2</v>
      </c>
      <c r="AK223" s="4">
        <v>3.5877454281389998E-2</v>
      </c>
      <c r="AL223" s="4">
        <v>3.0133005314407098E-2</v>
      </c>
      <c r="AM223" s="4">
        <v>9.1964006034571805E-2</v>
      </c>
      <c r="AN223" s="4">
        <v>9.9245159876075004E-2</v>
      </c>
      <c r="AO223" s="4">
        <v>0.144333619786224</v>
      </c>
      <c r="AP223" s="4">
        <v>1.45315660686636E-2</v>
      </c>
      <c r="AQ223" s="4">
        <v>8.8776992990496906E-2</v>
      </c>
      <c r="AR223" s="4">
        <v>4.8294933135577998E-2</v>
      </c>
      <c r="AS223" s="4">
        <v>0.15691527949755299</v>
      </c>
      <c r="AT223" s="4">
        <v>0.100015922716249</v>
      </c>
      <c r="AU223" s="4">
        <v>0.105030989048879</v>
      </c>
      <c r="AV223" s="4">
        <v>0.11104678507233399</v>
      </c>
    </row>
    <row r="224" spans="1:48">
      <c r="A224" s="4" t="s">
        <v>271</v>
      </c>
      <c r="B224" s="4" t="s">
        <v>258</v>
      </c>
      <c r="C224" s="4" t="s">
        <v>628</v>
      </c>
      <c r="D224" s="4" t="s">
        <v>54</v>
      </c>
      <c r="E224" s="4" t="s">
        <v>260</v>
      </c>
      <c r="F224" s="4" t="s">
        <v>54</v>
      </c>
      <c r="G224" s="4">
        <v>2050</v>
      </c>
      <c r="H224" s="4" t="s">
        <v>54</v>
      </c>
      <c r="I224" s="4" t="s">
        <v>54</v>
      </c>
      <c r="J224" s="4" t="s">
        <v>54</v>
      </c>
      <c r="K224" s="4" t="s">
        <v>54</v>
      </c>
      <c r="L224" s="4">
        <v>3.3994492016642702E-2</v>
      </c>
      <c r="M224" s="4">
        <v>9.5787064826516694E-2</v>
      </c>
      <c r="N224" s="4">
        <v>4.3367768604712899E-2</v>
      </c>
      <c r="O224" s="4">
        <v>1.0501759116729299E-2</v>
      </c>
      <c r="P224" s="4">
        <v>6.04997558470955E-2</v>
      </c>
      <c r="Q224" s="4">
        <v>0.119408561065368</v>
      </c>
      <c r="R224" s="4">
        <v>6.4976224383646905E-2</v>
      </c>
      <c r="S224" s="4">
        <v>0.118257731959561</v>
      </c>
      <c r="T224" s="4">
        <v>0.107534771908521</v>
      </c>
      <c r="U224" s="4">
        <v>2.9994022372068701E-2</v>
      </c>
      <c r="V224" s="4">
        <v>3.2865140906357199E-2</v>
      </c>
      <c r="W224" s="4">
        <v>9.3914676746745293E-2</v>
      </c>
      <c r="X224" s="4">
        <v>8.8128549091801997E-2</v>
      </c>
      <c r="Y224" s="4">
        <v>8.9880696322733003E-2</v>
      </c>
      <c r="Z224" s="4">
        <v>0.12510556427188901</v>
      </c>
      <c r="AA224" s="4">
        <v>9.2474197589182905E-2</v>
      </c>
      <c r="AB224" s="4">
        <v>0.118775213573723</v>
      </c>
      <c r="AC224" s="4">
        <v>0.14197227121328601</v>
      </c>
      <c r="AD224" s="4">
        <v>0.24849869946161099</v>
      </c>
      <c r="AE224" s="4">
        <v>1.02627261969945E-2</v>
      </c>
      <c r="AF224" s="4">
        <v>4.1908787784924399E-2</v>
      </c>
      <c r="AG224" s="4">
        <v>8.1739982432073602E-2</v>
      </c>
      <c r="AH224" s="4">
        <v>0.143863213699022</v>
      </c>
      <c r="AI224" s="4">
        <v>0.110199848289613</v>
      </c>
      <c r="AJ224" s="4">
        <v>8.3376974857865202E-2</v>
      </c>
      <c r="AK224" s="4">
        <v>4.5682658210830097E-2</v>
      </c>
      <c r="AL224" s="4">
        <v>4.19075388951866E-2</v>
      </c>
      <c r="AM224" s="4">
        <v>0.10858933722974699</v>
      </c>
      <c r="AN224" s="4">
        <v>0.10296140866730601</v>
      </c>
      <c r="AO224" s="4">
        <v>0.156774943524669</v>
      </c>
      <c r="AP224" s="4">
        <v>1.5104721660588001E-2</v>
      </c>
      <c r="AQ224" s="4">
        <v>9.4646941919093494E-2</v>
      </c>
      <c r="AR224" s="4">
        <v>6.1493797927906498E-2</v>
      </c>
      <c r="AS224" s="4">
        <v>0.162492201479839</v>
      </c>
      <c r="AT224" s="4">
        <v>0.12120675785026901</v>
      </c>
      <c r="AU224" s="4">
        <v>0.124065786000444</v>
      </c>
      <c r="AV224" s="4">
        <v>0.11734797206683301</v>
      </c>
    </row>
    <row r="225" spans="1:48">
      <c r="A225" s="4" t="s">
        <v>271</v>
      </c>
      <c r="B225" s="4" t="s">
        <v>258</v>
      </c>
      <c r="C225" s="4" t="s">
        <v>629</v>
      </c>
      <c r="D225" s="4" t="s">
        <v>54</v>
      </c>
      <c r="E225" s="4" t="s">
        <v>260</v>
      </c>
      <c r="F225" s="4" t="s">
        <v>54</v>
      </c>
      <c r="G225" s="4">
        <v>2010</v>
      </c>
      <c r="H225" s="4" t="s">
        <v>54</v>
      </c>
      <c r="I225" s="4" t="s">
        <v>54</v>
      </c>
      <c r="J225" s="4" t="s">
        <v>54</v>
      </c>
      <c r="K225" s="4" t="s">
        <v>54</v>
      </c>
      <c r="L225" s="4">
        <v>2.9517302307862599E-2</v>
      </c>
      <c r="M225" s="4">
        <v>0.10677065496749601</v>
      </c>
      <c r="N225" s="4">
        <v>4.37492409192844E-2</v>
      </c>
      <c r="O225" s="4">
        <v>1.2482510332557499E-2</v>
      </c>
      <c r="P225" s="4">
        <v>6.2867827542537599E-2</v>
      </c>
      <c r="Q225" s="4">
        <v>0.13310075109584299</v>
      </c>
      <c r="R225" s="4">
        <v>3.9501994201570502E-2</v>
      </c>
      <c r="S225" s="4">
        <v>0.136531664313021</v>
      </c>
      <c r="T225" s="4">
        <v>0.12894024250785899</v>
      </c>
      <c r="U225" s="4">
        <v>3.6575095294257003E-2</v>
      </c>
      <c r="V225" s="4">
        <v>3.8318759033372E-2</v>
      </c>
      <c r="W225" s="4">
        <v>8.1545795810736996E-2</v>
      </c>
      <c r="X225" s="4">
        <v>9.8456994050976104E-2</v>
      </c>
      <c r="Y225" s="4">
        <v>0.100125815180986</v>
      </c>
      <c r="Z225" s="4">
        <v>0.14672448339285199</v>
      </c>
      <c r="AA225" s="4">
        <v>9.3287620721786896E-2</v>
      </c>
      <c r="AB225" s="4">
        <v>0.12840282362060601</v>
      </c>
      <c r="AC225" s="4">
        <v>0.16421446389970401</v>
      </c>
      <c r="AD225" s="4">
        <v>0.27682401086066699</v>
      </c>
      <c r="AE225" s="4">
        <v>1.1158872634033999E-2</v>
      </c>
      <c r="AF225" s="4">
        <v>4.22774265872322E-2</v>
      </c>
      <c r="AG225" s="4">
        <v>9.4692301443988297E-2</v>
      </c>
      <c r="AH225" s="4">
        <v>0.16187202621393701</v>
      </c>
      <c r="AI225" s="4">
        <v>0.12847225978617</v>
      </c>
      <c r="AJ225" s="4">
        <v>8.4110376842894893E-2</v>
      </c>
      <c r="AK225" s="4">
        <v>4.6084492797301597E-2</v>
      </c>
      <c r="AL225" s="4">
        <v>3.0960960085444099E-2</v>
      </c>
      <c r="AM225" s="4">
        <v>0.13281203057218099</v>
      </c>
      <c r="AN225" s="4">
        <v>0.114697542373058</v>
      </c>
      <c r="AO225" s="4">
        <v>0.180985750913051</v>
      </c>
      <c r="AP225" s="4">
        <v>1.6342574728304499E-2</v>
      </c>
      <c r="AQ225" s="4">
        <v>9.7228321574145904E-2</v>
      </c>
      <c r="AR225" s="4">
        <v>6.2034710734400401E-2</v>
      </c>
      <c r="AS225" s="4">
        <v>0.18859153055702499</v>
      </c>
      <c r="AT225" s="4">
        <v>0.12985604815575799</v>
      </c>
      <c r="AU225" s="4">
        <v>0.13399268760505201</v>
      </c>
      <c r="AV225" s="4">
        <v>0.13791185065560599</v>
      </c>
    </row>
    <row r="226" spans="1:48">
      <c r="A226" s="4" t="s">
        <v>271</v>
      </c>
      <c r="B226" s="4" t="s">
        <v>258</v>
      </c>
      <c r="C226" s="4" t="s">
        <v>629</v>
      </c>
      <c r="D226" s="4" t="s">
        <v>54</v>
      </c>
      <c r="E226" s="4" t="s">
        <v>260</v>
      </c>
      <c r="F226" s="4" t="s">
        <v>54</v>
      </c>
      <c r="G226" s="4">
        <v>2014</v>
      </c>
      <c r="H226" s="4" t="s">
        <v>54</v>
      </c>
      <c r="I226" s="4" t="s">
        <v>54</v>
      </c>
      <c r="J226" s="4" t="s">
        <v>54</v>
      </c>
      <c r="K226" s="4" t="s">
        <v>54</v>
      </c>
      <c r="L226" s="4">
        <v>3.0616847195378199E-2</v>
      </c>
      <c r="M226" s="4">
        <v>9.0085696672151605E-2</v>
      </c>
      <c r="N226" s="4">
        <v>3.4059426406859598E-2</v>
      </c>
      <c r="O226" s="4">
        <v>9.10310311806347E-3</v>
      </c>
      <c r="P226" s="4">
        <v>5.7421790988192001E-2</v>
      </c>
      <c r="Q226" s="4">
        <v>0.112301211355367</v>
      </c>
      <c r="R226" s="4">
        <v>4.9698732305546202E-2</v>
      </c>
      <c r="S226" s="4">
        <v>0.103945224742054</v>
      </c>
      <c r="T226" s="4">
        <v>9.5022078942284094E-2</v>
      </c>
      <c r="U226" s="4">
        <v>2.6291938174949198E-2</v>
      </c>
      <c r="V226" s="4">
        <v>3.2944705871465002E-2</v>
      </c>
      <c r="W226" s="4">
        <v>8.4583446811052204E-2</v>
      </c>
      <c r="X226" s="4">
        <v>8.07782125698214E-2</v>
      </c>
      <c r="Y226" s="4">
        <v>8.6636577643824403E-2</v>
      </c>
      <c r="Z226" s="4">
        <v>0.112991867643394</v>
      </c>
      <c r="AA226" s="4">
        <v>7.2625782433728706E-2</v>
      </c>
      <c r="AB226" s="4">
        <v>9.9963483471807404E-2</v>
      </c>
      <c r="AC226" s="4">
        <v>0.13822362560503801</v>
      </c>
      <c r="AD226" s="4">
        <v>0.23952948465142301</v>
      </c>
      <c r="AE226" s="4">
        <v>9.1424593210767107E-3</v>
      </c>
      <c r="AF226" s="4">
        <v>3.2913597339343202E-2</v>
      </c>
      <c r="AG226" s="4">
        <v>8.0040053678529496E-2</v>
      </c>
      <c r="AH226" s="4">
        <v>0.12049894917802</v>
      </c>
      <c r="AI226" s="4">
        <v>0.109737997815101</v>
      </c>
      <c r="AJ226" s="4">
        <v>6.5481163328505607E-2</v>
      </c>
      <c r="AK226" s="4">
        <v>3.5877454281389998E-2</v>
      </c>
      <c r="AL226" s="4">
        <v>3.0133005314407098E-2</v>
      </c>
      <c r="AM226" s="4">
        <v>9.1964006034571805E-2</v>
      </c>
      <c r="AN226" s="4">
        <v>9.9245159876075004E-2</v>
      </c>
      <c r="AO226" s="4">
        <v>0.144333619786224</v>
      </c>
      <c r="AP226" s="4">
        <v>1.45315660686636E-2</v>
      </c>
      <c r="AQ226" s="4">
        <v>8.8776992990496906E-2</v>
      </c>
      <c r="AR226" s="4">
        <v>4.8294933135577998E-2</v>
      </c>
      <c r="AS226" s="4">
        <v>0.15691527949755299</v>
      </c>
      <c r="AT226" s="4">
        <v>0.100015922716249</v>
      </c>
      <c r="AU226" s="4">
        <v>0.105030989048879</v>
      </c>
      <c r="AV226" s="4">
        <v>0.11104678507233399</v>
      </c>
    </row>
    <row r="227" spans="1:48">
      <c r="A227" s="4" t="s">
        <v>271</v>
      </c>
      <c r="B227" s="4" t="s">
        <v>258</v>
      </c>
      <c r="C227" s="4" t="s">
        <v>629</v>
      </c>
      <c r="D227" s="4" t="s">
        <v>54</v>
      </c>
      <c r="E227" s="4" t="s">
        <v>260</v>
      </c>
      <c r="F227" s="4" t="s">
        <v>54</v>
      </c>
      <c r="G227" s="4">
        <v>2050</v>
      </c>
      <c r="H227" s="4" t="s">
        <v>54</v>
      </c>
      <c r="I227" s="4" t="s">
        <v>54</v>
      </c>
      <c r="J227" s="4" t="s">
        <v>54</v>
      </c>
      <c r="K227" s="4" t="s">
        <v>54</v>
      </c>
      <c r="L227" s="4">
        <v>3.3994492016642702E-2</v>
      </c>
      <c r="M227" s="4">
        <v>9.5787064826516694E-2</v>
      </c>
      <c r="N227" s="4">
        <v>4.3367768604712899E-2</v>
      </c>
      <c r="O227" s="4">
        <v>1.0501759116729299E-2</v>
      </c>
      <c r="P227" s="4">
        <v>6.04997558470955E-2</v>
      </c>
      <c r="Q227" s="4">
        <v>0.119408561065368</v>
      </c>
      <c r="R227" s="4">
        <v>6.4976224383646905E-2</v>
      </c>
      <c r="S227" s="4">
        <v>0.118257731959561</v>
      </c>
      <c r="T227" s="4">
        <v>0.107534771908521</v>
      </c>
      <c r="U227" s="4">
        <v>2.9994022372068701E-2</v>
      </c>
      <c r="V227" s="4">
        <v>3.2865140906357199E-2</v>
      </c>
      <c r="W227" s="4">
        <v>9.3914676746745293E-2</v>
      </c>
      <c r="X227" s="4">
        <v>8.8128549091801997E-2</v>
      </c>
      <c r="Y227" s="4">
        <v>8.9880696322733003E-2</v>
      </c>
      <c r="Z227" s="4">
        <v>0.12510556427188901</v>
      </c>
      <c r="AA227" s="4">
        <v>9.2474197589182905E-2</v>
      </c>
      <c r="AB227" s="4">
        <v>0.118775213573723</v>
      </c>
      <c r="AC227" s="4">
        <v>0.14197227121328601</v>
      </c>
      <c r="AD227" s="4">
        <v>0.24849869946161099</v>
      </c>
      <c r="AE227" s="4">
        <v>1.02627261969945E-2</v>
      </c>
      <c r="AF227" s="4">
        <v>4.1908787784924399E-2</v>
      </c>
      <c r="AG227" s="4">
        <v>8.1739982432073602E-2</v>
      </c>
      <c r="AH227" s="4">
        <v>0.143863213699022</v>
      </c>
      <c r="AI227" s="4">
        <v>0.110199848289613</v>
      </c>
      <c r="AJ227" s="4">
        <v>8.3376974857865202E-2</v>
      </c>
      <c r="AK227" s="4">
        <v>4.5682658210830097E-2</v>
      </c>
      <c r="AL227" s="4">
        <v>4.19075388951866E-2</v>
      </c>
      <c r="AM227" s="4">
        <v>0.10858933722974699</v>
      </c>
      <c r="AN227" s="4">
        <v>0.10296140866730601</v>
      </c>
      <c r="AO227" s="4">
        <v>0.156774943524669</v>
      </c>
      <c r="AP227" s="4">
        <v>1.5104721660588001E-2</v>
      </c>
      <c r="AQ227" s="4">
        <v>9.4646941919093494E-2</v>
      </c>
      <c r="AR227" s="4">
        <v>6.1493797927906498E-2</v>
      </c>
      <c r="AS227" s="4">
        <v>0.162492201479839</v>
      </c>
      <c r="AT227" s="4">
        <v>0.12120675785026901</v>
      </c>
      <c r="AU227" s="4">
        <v>0.124065786000444</v>
      </c>
      <c r="AV227" s="4">
        <v>0.11734797206683301</v>
      </c>
    </row>
    <row r="228" spans="1:48">
      <c r="A228" s="4" t="s">
        <v>271</v>
      </c>
      <c r="B228" s="4" t="s">
        <v>258</v>
      </c>
      <c r="C228" s="4" t="s">
        <v>630</v>
      </c>
      <c r="D228" s="4" t="s">
        <v>54</v>
      </c>
      <c r="E228" s="4" t="s">
        <v>260</v>
      </c>
      <c r="F228" s="4" t="s">
        <v>54</v>
      </c>
      <c r="G228" s="4">
        <v>2010</v>
      </c>
      <c r="H228" s="4" t="s">
        <v>54</v>
      </c>
      <c r="I228" s="4" t="s">
        <v>54</v>
      </c>
      <c r="J228" s="4" t="s">
        <v>54</v>
      </c>
      <c r="K228" s="4" t="s">
        <v>54</v>
      </c>
      <c r="L228" s="4">
        <v>2.9517302307862599E-2</v>
      </c>
      <c r="M228" s="4">
        <v>0.10677065496749601</v>
      </c>
      <c r="N228" s="4">
        <v>4.37492409192844E-2</v>
      </c>
      <c r="O228" s="4">
        <v>0.148275938450317</v>
      </c>
      <c r="P228" s="4">
        <v>6.2867827542537599E-2</v>
      </c>
      <c r="Q228" s="4">
        <v>0.13310075109584299</v>
      </c>
      <c r="R228" s="4">
        <v>3.9501994201570502E-2</v>
      </c>
      <c r="S228" s="4">
        <v>0.136531664313021</v>
      </c>
      <c r="T228" s="4">
        <v>0.12894024250785899</v>
      </c>
      <c r="U228" s="4">
        <v>3.6575095294257003E-2</v>
      </c>
      <c r="V228" s="4">
        <v>3.8318759033372E-2</v>
      </c>
      <c r="W228" s="4">
        <v>8.1545795810736996E-2</v>
      </c>
      <c r="X228" s="4">
        <v>9.8456994050976104E-2</v>
      </c>
      <c r="Y228" s="4">
        <v>0.100125815180986</v>
      </c>
      <c r="Z228" s="4">
        <v>0.14672448339285199</v>
      </c>
      <c r="AA228" s="4">
        <v>9.3287620721786896E-2</v>
      </c>
      <c r="AB228" s="4">
        <v>0.12840282362060601</v>
      </c>
      <c r="AC228" s="4">
        <v>0.16421446389970401</v>
      </c>
      <c r="AD228" s="4">
        <v>0.27682401086066699</v>
      </c>
      <c r="AE228" s="4">
        <v>1.1158872634033999E-2</v>
      </c>
      <c r="AF228" s="4">
        <v>4.22774265872322E-2</v>
      </c>
      <c r="AG228" s="4">
        <v>9.4692301443988297E-2</v>
      </c>
      <c r="AH228" s="4">
        <v>0.16187202621393701</v>
      </c>
      <c r="AI228" s="4">
        <v>0.12847225978617</v>
      </c>
      <c r="AJ228" s="4">
        <v>8.4110376842894893E-2</v>
      </c>
      <c r="AK228" s="4">
        <v>4.6084492797301597E-2</v>
      </c>
      <c r="AL228" s="4">
        <v>3.0960960085444099E-2</v>
      </c>
      <c r="AM228" s="4">
        <v>0.13281203057218099</v>
      </c>
      <c r="AN228" s="4">
        <v>0.114697542373058</v>
      </c>
      <c r="AO228" s="4">
        <v>0.180985750913051</v>
      </c>
      <c r="AP228" s="4">
        <v>1.6342574728304499E-2</v>
      </c>
      <c r="AQ228" s="4">
        <v>9.7228321574145904E-2</v>
      </c>
      <c r="AR228" s="4">
        <v>6.2034710734400401E-2</v>
      </c>
      <c r="AS228" s="4">
        <v>0.18859153055702499</v>
      </c>
      <c r="AT228" s="4">
        <v>0.12985604815575799</v>
      </c>
      <c r="AU228" s="4">
        <v>0.13399268760505201</v>
      </c>
      <c r="AV228" s="4">
        <v>0.13791185065560599</v>
      </c>
    </row>
    <row r="229" spans="1:48">
      <c r="A229" s="4" t="s">
        <v>271</v>
      </c>
      <c r="B229" s="4" t="s">
        <v>258</v>
      </c>
      <c r="C229" s="4" t="s">
        <v>630</v>
      </c>
      <c r="D229" s="4" t="s">
        <v>54</v>
      </c>
      <c r="E229" s="4" t="s">
        <v>260</v>
      </c>
      <c r="F229" s="4" t="s">
        <v>54</v>
      </c>
      <c r="G229" s="4">
        <v>2014</v>
      </c>
      <c r="H229" s="4" t="s">
        <v>54</v>
      </c>
      <c r="I229" s="4" t="s">
        <v>54</v>
      </c>
      <c r="J229" s="4" t="s">
        <v>54</v>
      </c>
      <c r="K229" s="4" t="s">
        <v>54</v>
      </c>
      <c r="L229" s="4">
        <v>3.0616847195378199E-2</v>
      </c>
      <c r="M229" s="4">
        <v>9.0085696672151605E-2</v>
      </c>
      <c r="N229" s="4">
        <v>3.4059426406859598E-2</v>
      </c>
      <c r="O229" s="4">
        <v>0.108132989413222</v>
      </c>
      <c r="P229" s="4">
        <v>5.7421790988192001E-2</v>
      </c>
      <c r="Q229" s="4">
        <v>0.112301211355367</v>
      </c>
      <c r="R229" s="4">
        <v>4.9698732305546202E-2</v>
      </c>
      <c r="S229" s="4">
        <v>0.103945224742054</v>
      </c>
      <c r="T229" s="4">
        <v>9.5022078942284094E-2</v>
      </c>
      <c r="U229" s="4">
        <v>2.6291938174949198E-2</v>
      </c>
      <c r="V229" s="4">
        <v>3.2944705871465002E-2</v>
      </c>
      <c r="W229" s="4">
        <v>8.4583446811052204E-2</v>
      </c>
      <c r="X229" s="4">
        <v>8.07782125698214E-2</v>
      </c>
      <c r="Y229" s="4">
        <v>8.6636577643824403E-2</v>
      </c>
      <c r="Z229" s="4">
        <v>0.112991867643394</v>
      </c>
      <c r="AA229" s="4">
        <v>7.2625782433728706E-2</v>
      </c>
      <c r="AB229" s="4">
        <v>9.9963483471807404E-2</v>
      </c>
      <c r="AC229" s="4">
        <v>0.13822362560503801</v>
      </c>
      <c r="AD229" s="4">
        <v>0.23952948465142301</v>
      </c>
      <c r="AE229" s="4">
        <v>9.1424593210767107E-3</v>
      </c>
      <c r="AF229" s="4">
        <v>3.2913597339343202E-2</v>
      </c>
      <c r="AG229" s="4">
        <v>8.0040053678529496E-2</v>
      </c>
      <c r="AH229" s="4">
        <v>0.12049894917802</v>
      </c>
      <c r="AI229" s="4">
        <v>0.109737997815101</v>
      </c>
      <c r="AJ229" s="4">
        <v>6.5481163328505607E-2</v>
      </c>
      <c r="AK229" s="4">
        <v>3.5877454281389998E-2</v>
      </c>
      <c r="AL229" s="4">
        <v>3.0133005314407098E-2</v>
      </c>
      <c r="AM229" s="4">
        <v>9.1964006034571805E-2</v>
      </c>
      <c r="AN229" s="4">
        <v>9.9245159876075004E-2</v>
      </c>
      <c r="AO229" s="4">
        <v>0.144333619786224</v>
      </c>
      <c r="AP229" s="4">
        <v>1.45315660686636E-2</v>
      </c>
      <c r="AQ229" s="4">
        <v>8.8776992990496906E-2</v>
      </c>
      <c r="AR229" s="4">
        <v>4.8294933135577998E-2</v>
      </c>
      <c r="AS229" s="4">
        <v>0.15691527949755299</v>
      </c>
      <c r="AT229" s="4">
        <v>0.100015922716249</v>
      </c>
      <c r="AU229" s="4">
        <v>0.105030989048879</v>
      </c>
      <c r="AV229" s="4">
        <v>0.11104678507233399</v>
      </c>
    </row>
    <row r="230" spans="1:48">
      <c r="A230" s="4" t="s">
        <v>271</v>
      </c>
      <c r="B230" s="4" t="s">
        <v>258</v>
      </c>
      <c r="C230" s="4" t="s">
        <v>630</v>
      </c>
      <c r="D230" s="4" t="s">
        <v>54</v>
      </c>
      <c r="E230" s="4" t="s">
        <v>260</v>
      </c>
      <c r="F230" s="4" t="s">
        <v>54</v>
      </c>
      <c r="G230" s="4">
        <v>2050</v>
      </c>
      <c r="H230" s="4" t="s">
        <v>54</v>
      </c>
      <c r="I230" s="4" t="s">
        <v>54</v>
      </c>
      <c r="J230" s="4" t="s">
        <v>54</v>
      </c>
      <c r="K230" s="4" t="s">
        <v>54</v>
      </c>
      <c r="L230" s="4">
        <v>3.3994492016642702E-2</v>
      </c>
      <c r="M230" s="4">
        <v>9.5787064826516694E-2</v>
      </c>
      <c r="N230" s="4">
        <v>4.3367768604712899E-2</v>
      </c>
      <c r="O230" s="4">
        <v>0.124747198033617</v>
      </c>
      <c r="P230" s="4">
        <v>6.04997558470955E-2</v>
      </c>
      <c r="Q230" s="4">
        <v>0.119408561065368</v>
      </c>
      <c r="R230" s="4">
        <v>6.4976224383646905E-2</v>
      </c>
      <c r="S230" s="4">
        <v>0.118257731959561</v>
      </c>
      <c r="T230" s="4">
        <v>0.107534771908521</v>
      </c>
      <c r="U230" s="4">
        <v>2.9994022372068701E-2</v>
      </c>
      <c r="V230" s="4">
        <v>3.2865140906357199E-2</v>
      </c>
      <c r="W230" s="4">
        <v>9.3914676746745293E-2</v>
      </c>
      <c r="X230" s="4">
        <v>8.8128549091801997E-2</v>
      </c>
      <c r="Y230" s="4">
        <v>8.9880696322733003E-2</v>
      </c>
      <c r="Z230" s="4">
        <v>0.12510556427188901</v>
      </c>
      <c r="AA230" s="4">
        <v>9.2474197589182905E-2</v>
      </c>
      <c r="AB230" s="4">
        <v>0.118775213573723</v>
      </c>
      <c r="AC230" s="4">
        <v>0.14197227121328601</v>
      </c>
      <c r="AD230" s="4">
        <v>0.24849869946161099</v>
      </c>
      <c r="AE230" s="4">
        <v>1.02627261969945E-2</v>
      </c>
      <c r="AF230" s="4">
        <v>4.1908787784924399E-2</v>
      </c>
      <c r="AG230" s="4">
        <v>8.1739982432073602E-2</v>
      </c>
      <c r="AH230" s="4">
        <v>0.143863213699022</v>
      </c>
      <c r="AI230" s="4">
        <v>0.110199848289613</v>
      </c>
      <c r="AJ230" s="4">
        <v>8.3376974857865202E-2</v>
      </c>
      <c r="AK230" s="4">
        <v>4.5682658210830097E-2</v>
      </c>
      <c r="AL230" s="4">
        <v>4.19075388951866E-2</v>
      </c>
      <c r="AM230" s="4">
        <v>0.10858933722974699</v>
      </c>
      <c r="AN230" s="4">
        <v>0.10296140866730601</v>
      </c>
      <c r="AO230" s="4">
        <v>0.156774943524669</v>
      </c>
      <c r="AP230" s="4">
        <v>1.5104721660588001E-2</v>
      </c>
      <c r="AQ230" s="4">
        <v>9.4646941919093494E-2</v>
      </c>
      <c r="AR230" s="4">
        <v>6.1493797927906498E-2</v>
      </c>
      <c r="AS230" s="4">
        <v>0.162492201479839</v>
      </c>
      <c r="AT230" s="4">
        <v>0.12120675785026901</v>
      </c>
      <c r="AU230" s="4">
        <v>0.124065786000444</v>
      </c>
      <c r="AV230" s="4">
        <v>0.11734797206683301</v>
      </c>
    </row>
    <row r="231" spans="1:48">
      <c r="A231" s="4" t="s">
        <v>271</v>
      </c>
      <c r="B231" s="4" t="s">
        <v>258</v>
      </c>
      <c r="C231" s="4" t="s">
        <v>74</v>
      </c>
      <c r="D231" s="4" t="s">
        <v>54</v>
      </c>
      <c r="E231" s="4" t="s">
        <v>260</v>
      </c>
      <c r="F231" s="4" t="s">
        <v>54</v>
      </c>
      <c r="G231" s="4">
        <v>2010</v>
      </c>
      <c r="H231" s="4" t="s">
        <v>54</v>
      </c>
      <c r="I231" s="4" t="s">
        <v>54</v>
      </c>
      <c r="J231" s="4" t="s">
        <v>54</v>
      </c>
      <c r="K231" s="4" t="s">
        <v>54</v>
      </c>
      <c r="L231" s="4">
        <v>6.8191383583156601E-2</v>
      </c>
      <c r="M231" s="4">
        <v>0.150323003134122</v>
      </c>
      <c r="N231" s="4">
        <v>4.1813116937256901E-2</v>
      </c>
      <c r="O231" s="4">
        <v>0.15036245640510801</v>
      </c>
      <c r="P231" s="4">
        <v>5.2579966890379297E-2</v>
      </c>
      <c r="Q231" s="4">
        <v>0.14185670078288001</v>
      </c>
      <c r="R231" s="4">
        <v>0.15706460182406801</v>
      </c>
      <c r="S231" s="4">
        <v>0.13714900363219601</v>
      </c>
      <c r="T231" s="4">
        <v>0.149328328898295</v>
      </c>
      <c r="U231" s="4">
        <v>0.133344494785788</v>
      </c>
      <c r="V231" s="4">
        <v>0.15164461051297701</v>
      </c>
      <c r="W231" s="4">
        <v>6.8506065061244306E-2</v>
      </c>
      <c r="X231" s="4">
        <v>9.5249506497935593E-2</v>
      </c>
      <c r="Y231" s="4">
        <v>0.234989918291064</v>
      </c>
      <c r="Z231" s="4">
        <v>0.16092466431698099</v>
      </c>
      <c r="AA231" s="4">
        <v>8.3223488158028699E-2</v>
      </c>
      <c r="AB231" s="4">
        <v>0.111358170567267</v>
      </c>
      <c r="AC231" s="4">
        <v>0.15392819089609999</v>
      </c>
      <c r="AD231" s="4">
        <v>9.6743320179727199E-2</v>
      </c>
      <c r="AE231" s="4">
        <v>0.11528330563871</v>
      </c>
      <c r="AF231" s="4">
        <v>6.5757615301431205E-2</v>
      </c>
      <c r="AG231" s="4">
        <v>0.117058171404107</v>
      </c>
      <c r="AH231" s="4">
        <v>0.19625315308084301</v>
      </c>
      <c r="AI231" s="4">
        <v>0.150966600098253</v>
      </c>
      <c r="AJ231" s="4">
        <v>7.9684811578563206E-2</v>
      </c>
      <c r="AK231" s="4">
        <v>7.4937393920055204E-2</v>
      </c>
      <c r="AL231" s="4">
        <v>0.27082381390268401</v>
      </c>
      <c r="AM231" s="4">
        <v>0.150485304988557</v>
      </c>
      <c r="AN231" s="4">
        <v>0.116706147951834</v>
      </c>
      <c r="AO231" s="4">
        <v>0.148717932185254</v>
      </c>
      <c r="AP231" s="4">
        <v>3.1561457452673303E-2</v>
      </c>
      <c r="AQ231" s="4">
        <v>8.2426820878433199E-2</v>
      </c>
      <c r="AR231" s="4">
        <v>5.9289362731846297E-2</v>
      </c>
      <c r="AS231" s="4">
        <v>0.18612834809821899</v>
      </c>
      <c r="AT231" s="4">
        <v>0.108686256845462</v>
      </c>
      <c r="AU231" s="4">
        <v>0.122600781476562</v>
      </c>
      <c r="AV231" s="4">
        <v>0.134725543838146</v>
      </c>
    </row>
    <row r="232" spans="1:48">
      <c r="A232" s="4" t="s">
        <v>271</v>
      </c>
      <c r="B232" s="4" t="s">
        <v>258</v>
      </c>
      <c r="C232" s="4" t="s">
        <v>74</v>
      </c>
      <c r="D232" s="4" t="s">
        <v>54</v>
      </c>
      <c r="E232" s="4" t="s">
        <v>260</v>
      </c>
      <c r="F232" s="4" t="s">
        <v>54</v>
      </c>
      <c r="G232" s="4">
        <v>2014</v>
      </c>
      <c r="H232" s="4" t="s">
        <v>54</v>
      </c>
      <c r="I232" s="4" t="s">
        <v>54</v>
      </c>
      <c r="J232" s="4" t="s">
        <v>54</v>
      </c>
      <c r="K232" s="4" t="s">
        <v>54</v>
      </c>
      <c r="L232" s="4">
        <v>7.0731571246969605E-2</v>
      </c>
      <c r="M232" s="4">
        <v>0.12683215690031999</v>
      </c>
      <c r="N232" s="4">
        <v>3.2552125459579501E-2</v>
      </c>
      <c r="O232" s="4">
        <v>0.10965462148835101</v>
      </c>
      <c r="P232" s="4">
        <v>4.8025134428297901E-2</v>
      </c>
      <c r="Q232" s="4">
        <v>0.119688876325889</v>
      </c>
      <c r="R232" s="4">
        <v>0.19760803874608501</v>
      </c>
      <c r="S232" s="4">
        <v>0.104415221754078</v>
      </c>
      <c r="T232" s="4">
        <v>0.110047010777324</v>
      </c>
      <c r="U232" s="4">
        <v>9.5854438236508493E-2</v>
      </c>
      <c r="V232" s="4">
        <v>0.13037705855745299</v>
      </c>
      <c r="W232" s="4">
        <v>7.1057974880653296E-2</v>
      </c>
      <c r="X232" s="4">
        <v>7.8146656387632699E-2</v>
      </c>
      <c r="Y232" s="4">
        <v>0.20333140124492</v>
      </c>
      <c r="Z232" s="4">
        <v>0.12392736338608699</v>
      </c>
      <c r="AA232" s="4">
        <v>6.47907074655341E-2</v>
      </c>
      <c r="AB232" s="4">
        <v>8.66939708105086E-2</v>
      </c>
      <c r="AC232" s="4">
        <v>0.129565399558704</v>
      </c>
      <c r="AD232" s="4">
        <v>8.3709782088885104E-2</v>
      </c>
      <c r="AE232" s="4">
        <v>9.4451560365210699E-2</v>
      </c>
      <c r="AF232" s="4">
        <v>5.11932690028103E-2</v>
      </c>
      <c r="AG232" s="4">
        <v>9.8945132601274105E-2</v>
      </c>
      <c r="AH232" s="4">
        <v>0.14609256010584601</v>
      </c>
      <c r="AI232" s="4">
        <v>0.12895213689950799</v>
      </c>
      <c r="AJ232" s="4">
        <v>6.20357957915613E-2</v>
      </c>
      <c r="AK232" s="4">
        <v>5.8339861440131202E-2</v>
      </c>
      <c r="AL232" s="4">
        <v>0.26358147166870999</v>
      </c>
      <c r="AM232" s="4">
        <v>0.104201640743386</v>
      </c>
      <c r="AN232" s="4">
        <v>0.100983160339461</v>
      </c>
      <c r="AO232" s="4">
        <v>0.118600483027706</v>
      </c>
      <c r="AP232" s="4">
        <v>2.8063962491938401E-2</v>
      </c>
      <c r="AQ232" s="4">
        <v>7.5262075708806997E-2</v>
      </c>
      <c r="AR232" s="4">
        <v>4.6157639406831402E-2</v>
      </c>
      <c r="AS232" s="4">
        <v>0.15486581861860799</v>
      </c>
      <c r="AT232" s="4">
        <v>8.3710819937593897E-2</v>
      </c>
      <c r="AU232" s="4">
        <v>9.6101373640656101E-2</v>
      </c>
      <c r="AV232" s="4">
        <v>0.10848116705871901</v>
      </c>
    </row>
    <row r="233" spans="1:48">
      <c r="A233" s="4" t="s">
        <v>271</v>
      </c>
      <c r="B233" s="4" t="s">
        <v>258</v>
      </c>
      <c r="C233" s="4" t="s">
        <v>74</v>
      </c>
      <c r="D233" s="4" t="s">
        <v>54</v>
      </c>
      <c r="E233" s="4" t="s">
        <v>260</v>
      </c>
      <c r="F233" s="4" t="s">
        <v>54</v>
      </c>
      <c r="G233" s="4">
        <v>2050</v>
      </c>
      <c r="H233" s="4" t="s">
        <v>54</v>
      </c>
      <c r="I233" s="4" t="s">
        <v>54</v>
      </c>
      <c r="J233" s="4" t="s">
        <v>54</v>
      </c>
      <c r="K233" s="4" t="s">
        <v>54</v>
      </c>
      <c r="L233" s="4">
        <v>7.8534664877011801E-2</v>
      </c>
      <c r="M233" s="4">
        <v>0.13485914505730301</v>
      </c>
      <c r="N233" s="4">
        <v>4.1448526691521298E-2</v>
      </c>
      <c r="O233" s="4">
        <v>0.12650262289369499</v>
      </c>
      <c r="P233" s="4">
        <v>5.05994128262812E-2</v>
      </c>
      <c r="Q233" s="4">
        <v>0.127263778592556</v>
      </c>
      <c r="R233" s="4">
        <v>0.25835315449575602</v>
      </c>
      <c r="S233" s="4">
        <v>0.118792444167915</v>
      </c>
      <c r="T233" s="4">
        <v>0.124538216116508</v>
      </c>
      <c r="U233" s="4">
        <v>0.109351396834915</v>
      </c>
      <c r="V233" s="4">
        <v>0.13006218410826401</v>
      </c>
      <c r="W233" s="4">
        <v>7.8897077298142396E-2</v>
      </c>
      <c r="X233" s="4">
        <v>8.5257536961032304E-2</v>
      </c>
      <c r="Y233" s="4">
        <v>0.210945173796037</v>
      </c>
      <c r="Z233" s="4">
        <v>0.137213438882831</v>
      </c>
      <c r="AA233" s="4">
        <v>8.2497819415274204E-2</v>
      </c>
      <c r="AB233" s="4">
        <v>0.10300856413708701</v>
      </c>
      <c r="AC233" s="4">
        <v>0.13307923276855099</v>
      </c>
      <c r="AD233" s="4">
        <v>8.6844306501868807E-2</v>
      </c>
      <c r="AE233" s="4">
        <v>0.106025137095485</v>
      </c>
      <c r="AF233" s="4">
        <v>6.5184240559775203E-2</v>
      </c>
      <c r="AG233" s="4">
        <v>0.10104657641848699</v>
      </c>
      <c r="AH233" s="4">
        <v>0.17441932346890801</v>
      </c>
      <c r="AI233" s="4">
        <v>0.12949485324937901</v>
      </c>
      <c r="AJ233" s="4">
        <v>7.8989998391629096E-2</v>
      </c>
      <c r="AK233" s="4">
        <v>7.4283975929114898E-2</v>
      </c>
      <c r="AL233" s="4">
        <v>0.36657647190357501</v>
      </c>
      <c r="AM233" s="4">
        <v>0.123039301945185</v>
      </c>
      <c r="AN233" s="4">
        <v>0.104764488799356</v>
      </c>
      <c r="AO233" s="4">
        <v>0.12882365214844901</v>
      </c>
      <c r="AP233" s="4">
        <v>2.9170864319161102E-2</v>
      </c>
      <c r="AQ233" s="4">
        <v>8.0238416152306299E-2</v>
      </c>
      <c r="AR233" s="4">
        <v>5.8772388037987802E-2</v>
      </c>
      <c r="AS233" s="4">
        <v>0.160369900763599</v>
      </c>
      <c r="AT233" s="4">
        <v>0.10144701769546401</v>
      </c>
      <c r="AU233" s="4">
        <v>0.11351785377267699</v>
      </c>
      <c r="AV233" s="4">
        <v>0.114636771820921</v>
      </c>
    </row>
    <row r="234" spans="1:48">
      <c r="A234" s="4" t="s">
        <v>271</v>
      </c>
      <c r="B234" s="4" t="s">
        <v>258</v>
      </c>
      <c r="C234" s="4" t="s">
        <v>75</v>
      </c>
      <c r="D234" s="4" t="s">
        <v>54</v>
      </c>
      <c r="E234" s="4" t="s">
        <v>260</v>
      </c>
      <c r="F234" s="4" t="s">
        <v>54</v>
      </c>
      <c r="G234" s="4">
        <v>2010</v>
      </c>
      <c r="H234" s="4" t="s">
        <v>54</v>
      </c>
      <c r="I234" s="4" t="s">
        <v>54</v>
      </c>
      <c r="J234" s="4" t="s">
        <v>54</v>
      </c>
      <c r="K234" s="4" t="s">
        <v>54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0.120234628457523</v>
      </c>
      <c r="R234" s="4">
        <v>3.1234169107671898E-2</v>
      </c>
      <c r="S234" s="4">
        <v>0</v>
      </c>
      <c r="T234" s="4">
        <v>0.13051586870886001</v>
      </c>
      <c r="U234" s="4">
        <v>0</v>
      </c>
      <c r="V234" s="4">
        <v>0</v>
      </c>
      <c r="W234" s="4">
        <v>7.6236311458835498E-2</v>
      </c>
      <c r="X234" s="4">
        <v>8.8055860915871101E-2</v>
      </c>
      <c r="Y234" s="4">
        <v>0</v>
      </c>
      <c r="Z234" s="4">
        <v>0.13853789747223</v>
      </c>
      <c r="AA234" s="4">
        <v>0</v>
      </c>
      <c r="AB234" s="4">
        <v>0</v>
      </c>
      <c r="AC234" s="4">
        <v>0</v>
      </c>
      <c r="AD234" s="4">
        <v>0.241189487474256</v>
      </c>
      <c r="AE234" s="4">
        <v>8.7732229893247901E-2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0.12352443069395599</v>
      </c>
      <c r="AP234" s="4">
        <v>0</v>
      </c>
      <c r="AQ234" s="4">
        <v>8.8232743808790495E-2</v>
      </c>
      <c r="AR234" s="4">
        <v>0</v>
      </c>
      <c r="AS234" s="4">
        <v>0</v>
      </c>
      <c r="AT234" s="4">
        <v>0.100965603645712</v>
      </c>
      <c r="AU234" s="4">
        <v>0</v>
      </c>
      <c r="AV234" s="4">
        <v>0</v>
      </c>
    </row>
    <row r="235" spans="1:48">
      <c r="A235" s="4" t="s">
        <v>271</v>
      </c>
      <c r="B235" s="4" t="s">
        <v>258</v>
      </c>
      <c r="C235" s="4" t="s">
        <v>75</v>
      </c>
      <c r="D235" s="4" t="s">
        <v>54</v>
      </c>
      <c r="E235" s="4" t="s">
        <v>260</v>
      </c>
      <c r="F235" s="4" t="s">
        <v>54</v>
      </c>
      <c r="G235" s="4">
        <v>2014</v>
      </c>
      <c r="H235" s="4" t="s">
        <v>54</v>
      </c>
      <c r="I235" s="4" t="s">
        <v>54</v>
      </c>
      <c r="J235" s="4" t="s">
        <v>54</v>
      </c>
      <c r="K235" s="4" t="s">
        <v>54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0.101445666620765</v>
      </c>
      <c r="R235" s="4">
        <v>3.9296715030317002E-2</v>
      </c>
      <c r="S235" s="4">
        <v>0</v>
      </c>
      <c r="T235" s="4">
        <v>9.6183231382693704E-2</v>
      </c>
      <c r="U235" s="4">
        <v>0</v>
      </c>
      <c r="V235" s="4">
        <v>0</v>
      </c>
      <c r="W235" s="4">
        <v>7.90761796023845E-2</v>
      </c>
      <c r="X235" s="4">
        <v>7.2244690381245105E-2</v>
      </c>
      <c r="Y235" s="4">
        <v>0</v>
      </c>
      <c r="Z235" s="4">
        <v>0.10668741448463</v>
      </c>
      <c r="AA235" s="4">
        <v>0</v>
      </c>
      <c r="AB235" s="4">
        <v>0</v>
      </c>
      <c r="AC235" s="4">
        <v>0</v>
      </c>
      <c r="AD235" s="4">
        <v>0.20869574665301499</v>
      </c>
      <c r="AE235" s="4">
        <v>7.1878976420972601E-2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9.85090158984748E-2</v>
      </c>
      <c r="AP235" s="4">
        <v>0</v>
      </c>
      <c r="AQ235" s="4">
        <v>8.0563333315096505E-2</v>
      </c>
      <c r="AR235" s="4">
        <v>0</v>
      </c>
      <c r="AS235" s="4">
        <v>0</v>
      </c>
      <c r="AT235" s="4">
        <v>7.7764325610129595E-2</v>
      </c>
      <c r="AU235" s="4">
        <v>0</v>
      </c>
      <c r="AV235" s="4">
        <v>0</v>
      </c>
    </row>
    <row r="236" spans="1:48">
      <c r="A236" s="4" t="s">
        <v>271</v>
      </c>
      <c r="B236" s="4" t="s">
        <v>258</v>
      </c>
      <c r="C236" s="4" t="s">
        <v>75</v>
      </c>
      <c r="D236" s="4" t="s">
        <v>54</v>
      </c>
      <c r="E236" s="4" t="s">
        <v>260</v>
      </c>
      <c r="F236" s="4" t="s">
        <v>54</v>
      </c>
      <c r="G236" s="4">
        <v>2050</v>
      </c>
      <c r="H236" s="4" t="s">
        <v>54</v>
      </c>
      <c r="I236" s="4" t="s">
        <v>54</v>
      </c>
      <c r="J236" s="4" t="s">
        <v>54</v>
      </c>
      <c r="K236" s="4" t="s">
        <v>54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0.10786598765324699</v>
      </c>
      <c r="R236" s="4">
        <v>5.1376605697951799E-2</v>
      </c>
      <c r="S236" s="4">
        <v>0</v>
      </c>
      <c r="T236" s="4">
        <v>0.10884882717041799</v>
      </c>
      <c r="U236" s="4">
        <v>0</v>
      </c>
      <c r="V236" s="4">
        <v>0</v>
      </c>
      <c r="W236" s="4">
        <v>8.7799848855948201E-2</v>
      </c>
      <c r="X236" s="4">
        <v>7.8818527178753497E-2</v>
      </c>
      <c r="Y236" s="4">
        <v>0</v>
      </c>
      <c r="Z236" s="4">
        <v>0.118125219701055</v>
      </c>
      <c r="AA236" s="4">
        <v>0</v>
      </c>
      <c r="AB236" s="4">
        <v>0</v>
      </c>
      <c r="AC236" s="4">
        <v>0</v>
      </c>
      <c r="AD236" s="4">
        <v>0.21651038786275001</v>
      </c>
      <c r="AE236" s="4">
        <v>8.0686632384358095E-2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0.107000333165815</v>
      </c>
      <c r="AP236" s="4">
        <v>0</v>
      </c>
      <c r="AQ236" s="4">
        <v>8.5890193756604602E-2</v>
      </c>
      <c r="AR236" s="4">
        <v>0</v>
      </c>
      <c r="AS236" s="4">
        <v>0</v>
      </c>
      <c r="AT236" s="4">
        <v>9.4240612170897298E-2</v>
      </c>
      <c r="AU236" s="4">
        <v>0</v>
      </c>
      <c r="AV236" s="4">
        <v>0</v>
      </c>
    </row>
    <row r="237" spans="1:48">
      <c r="A237" s="4" t="s">
        <v>271</v>
      </c>
      <c r="B237" s="4" t="s">
        <v>258</v>
      </c>
      <c r="C237" s="4" t="s">
        <v>76</v>
      </c>
      <c r="D237" s="4" t="s">
        <v>54</v>
      </c>
      <c r="E237" s="4" t="s">
        <v>260</v>
      </c>
      <c r="F237" s="4" t="s">
        <v>54</v>
      </c>
      <c r="G237" s="4">
        <v>2010</v>
      </c>
      <c r="H237" s="4" t="s">
        <v>54</v>
      </c>
      <c r="I237" s="4" t="s">
        <v>54</v>
      </c>
      <c r="J237" s="4" t="s">
        <v>54</v>
      </c>
      <c r="K237" s="4" t="s">
        <v>54</v>
      </c>
      <c r="L237" s="4">
        <v>6.8191383583156601E-2</v>
      </c>
      <c r="M237" s="4">
        <v>0.124353397196934</v>
      </c>
      <c r="N237" s="4">
        <v>3.5852810498492399E-2</v>
      </c>
      <c r="O237" s="4">
        <v>9.6880145949270205E-2</v>
      </c>
      <c r="P237" s="4">
        <v>4.2064140145992197E-2</v>
      </c>
      <c r="Q237" s="4">
        <v>0.120234628457523</v>
      </c>
      <c r="R237" s="4">
        <v>0.15706460182406801</v>
      </c>
      <c r="S237" s="4">
        <v>0.101950317448864</v>
      </c>
      <c r="T237" s="4">
        <v>0.12612393880932099</v>
      </c>
      <c r="U237" s="4">
        <v>0.11040958908703601</v>
      </c>
      <c r="V237" s="4">
        <v>0.123702105125876</v>
      </c>
      <c r="W237" s="4">
        <v>6.5496831444912806E-2</v>
      </c>
      <c r="X237" s="4">
        <v>0.119344696082787</v>
      </c>
      <c r="Y237" s="4">
        <v>0.19843302659193601</v>
      </c>
      <c r="Z237" s="4">
        <v>0.13305121683962501</v>
      </c>
      <c r="AA237" s="4">
        <v>7.0941213035575906E-2</v>
      </c>
      <c r="AB237" s="4">
        <v>9.3796600153962295E-2</v>
      </c>
      <c r="AC237" s="4">
        <v>8.5112288901338803E-2</v>
      </c>
      <c r="AD237" s="4">
        <v>0.241189487474256</v>
      </c>
      <c r="AE237" s="4">
        <v>9.7074099737206099E-2</v>
      </c>
      <c r="AF237" s="4">
        <v>3.4646648306252401E-2</v>
      </c>
      <c r="AG237" s="4">
        <v>9.0450870887302401E-2</v>
      </c>
      <c r="AH237" s="4">
        <v>8.7907491126942294E-2</v>
      </c>
      <c r="AI237" s="4">
        <v>0.116271631571482</v>
      </c>
      <c r="AJ237" s="4">
        <v>7.9684811578563206E-2</v>
      </c>
      <c r="AK237" s="4">
        <v>3.8741324970507002E-2</v>
      </c>
      <c r="AL237" s="4">
        <v>0.27082381390268401</v>
      </c>
      <c r="AM237" s="4">
        <v>0.12632102126365499</v>
      </c>
      <c r="AN237" s="4">
        <v>9.9932955141807903E-2</v>
      </c>
      <c r="AO237" s="4">
        <v>0.117488470911752</v>
      </c>
      <c r="AP237" s="4">
        <v>2.6008886109149601E-2</v>
      </c>
      <c r="AQ237" s="4">
        <v>6.5206869609900506E-2</v>
      </c>
      <c r="AR237" s="4">
        <v>5.0837881562165899E-2</v>
      </c>
      <c r="AS237" s="4">
        <v>0.157174321499886</v>
      </c>
      <c r="AT237" s="4">
        <v>9.7053289844264701E-2</v>
      </c>
      <c r="AU237" s="4">
        <v>9.8076363413764606E-2</v>
      </c>
      <c r="AV237" s="4">
        <v>0.103210170568886</v>
      </c>
    </row>
    <row r="238" spans="1:48">
      <c r="A238" s="4" t="s">
        <v>271</v>
      </c>
      <c r="B238" s="4" t="s">
        <v>258</v>
      </c>
      <c r="C238" s="4" t="s">
        <v>76</v>
      </c>
      <c r="D238" s="4" t="s">
        <v>54</v>
      </c>
      <c r="E238" s="4" t="s">
        <v>260</v>
      </c>
      <c r="F238" s="4" t="s">
        <v>54</v>
      </c>
      <c r="G238" s="4">
        <v>2014</v>
      </c>
      <c r="H238" s="4" t="s">
        <v>54</v>
      </c>
      <c r="I238" s="4" t="s">
        <v>54</v>
      </c>
      <c r="J238" s="4" t="s">
        <v>54</v>
      </c>
      <c r="K238" s="4" t="s">
        <v>54</v>
      </c>
      <c r="L238" s="4">
        <v>7.0731571246969605E-2</v>
      </c>
      <c r="M238" s="4">
        <v>0.104920798916565</v>
      </c>
      <c r="N238" s="4">
        <v>2.7911939384397799E-2</v>
      </c>
      <c r="O238" s="4">
        <v>7.0651650603405294E-2</v>
      </c>
      <c r="P238" s="4">
        <v>3.8420259741389601E-2</v>
      </c>
      <c r="Q238" s="4">
        <v>0.101445666620765</v>
      </c>
      <c r="R238" s="4">
        <v>0.19760803874608501</v>
      </c>
      <c r="S238" s="4">
        <v>7.7617516149587701E-2</v>
      </c>
      <c r="T238" s="4">
        <v>9.2946613384263299E-2</v>
      </c>
      <c r="U238" s="4">
        <v>7.9367724590828706E-2</v>
      </c>
      <c r="V238" s="4">
        <v>0.106353378132726</v>
      </c>
      <c r="W238" s="4">
        <v>6.7936644725022102E-2</v>
      </c>
      <c r="X238" s="4">
        <v>9.7915351998912006E-2</v>
      </c>
      <c r="Y238" s="4">
        <v>0.17169955904335099</v>
      </c>
      <c r="Z238" s="4">
        <v>0.102462146298263</v>
      </c>
      <c r="AA238" s="4">
        <v>5.5228775947367199E-2</v>
      </c>
      <c r="AB238" s="4">
        <v>7.3022030394802206E-2</v>
      </c>
      <c r="AC238" s="4">
        <v>7.1641248134341501E-2</v>
      </c>
      <c r="AD238" s="4">
        <v>0.20869574665301499</v>
      </c>
      <c r="AE238" s="4">
        <v>7.9532766174849001E-2</v>
      </c>
      <c r="AF238" s="4">
        <v>2.6972924408180901E-2</v>
      </c>
      <c r="AG238" s="4">
        <v>7.6454922424414803E-2</v>
      </c>
      <c r="AH238" s="4">
        <v>6.5439103676090501E-2</v>
      </c>
      <c r="AI238" s="4">
        <v>9.9316506711926406E-2</v>
      </c>
      <c r="AJ238" s="4">
        <v>6.20357957915613E-2</v>
      </c>
      <c r="AK238" s="4">
        <v>3.0160690311670901E-2</v>
      </c>
      <c r="AL238" s="4">
        <v>0.26358147166870999</v>
      </c>
      <c r="AM238" s="4">
        <v>8.7469388968271403E-2</v>
      </c>
      <c r="AN238" s="4">
        <v>8.6469700263316504E-2</v>
      </c>
      <c r="AO238" s="4">
        <v>9.3695421900856293E-2</v>
      </c>
      <c r="AP238" s="4">
        <v>2.31267014623384E-2</v>
      </c>
      <c r="AQ238" s="4">
        <v>5.95389256192786E-2</v>
      </c>
      <c r="AR238" s="4">
        <v>3.9578037226789799E-2</v>
      </c>
      <c r="AS238" s="4">
        <v>0.13077497443892599</v>
      </c>
      <c r="AT238" s="4">
        <v>7.4751037585701494E-2</v>
      </c>
      <c r="AU238" s="4">
        <v>7.6877758299973301E-2</v>
      </c>
      <c r="AV238" s="4">
        <v>8.3104951271104704E-2</v>
      </c>
    </row>
    <row r="239" spans="1:48">
      <c r="A239" s="4" t="s">
        <v>271</v>
      </c>
      <c r="B239" s="4" t="s">
        <v>258</v>
      </c>
      <c r="C239" s="4" t="s">
        <v>76</v>
      </c>
      <c r="D239" s="4" t="s">
        <v>54</v>
      </c>
      <c r="E239" s="4" t="s">
        <v>260</v>
      </c>
      <c r="F239" s="4" t="s">
        <v>54</v>
      </c>
      <c r="G239" s="4">
        <v>2050</v>
      </c>
      <c r="H239" s="4" t="s">
        <v>54</v>
      </c>
      <c r="I239" s="4" t="s">
        <v>54</v>
      </c>
      <c r="J239" s="4" t="s">
        <v>54</v>
      </c>
      <c r="K239" s="4" t="s">
        <v>54</v>
      </c>
      <c r="L239" s="4">
        <v>7.8534664877011801E-2</v>
      </c>
      <c r="M239" s="4">
        <v>0.111561055070108</v>
      </c>
      <c r="N239" s="4">
        <v>3.5540191254881101E-2</v>
      </c>
      <c r="O239" s="4">
        <v>8.1506998900626404E-2</v>
      </c>
      <c r="P239" s="4">
        <v>4.04796906180451E-2</v>
      </c>
      <c r="Q239" s="4">
        <v>0.10786598765324699</v>
      </c>
      <c r="R239" s="4">
        <v>0.25835315449575602</v>
      </c>
      <c r="S239" s="4">
        <v>8.8304887915367794E-2</v>
      </c>
      <c r="T239" s="4">
        <v>0.105186004991715</v>
      </c>
      <c r="U239" s="4">
        <v>9.0543241474136796E-2</v>
      </c>
      <c r="V239" s="4">
        <v>0.106096523424317</v>
      </c>
      <c r="W239" s="4">
        <v>7.5431402587098698E-2</v>
      </c>
      <c r="X239" s="4">
        <v>0.10682506620233199</v>
      </c>
      <c r="Y239" s="4">
        <v>0.17812887287131501</v>
      </c>
      <c r="Z239" s="4">
        <v>0.113446966551689</v>
      </c>
      <c r="AA239" s="4">
        <v>7.0322639817697194E-2</v>
      </c>
      <c r="AB239" s="4">
        <v>8.6763755668595094E-2</v>
      </c>
      <c r="AC239" s="4">
        <v>7.3584169606793301E-2</v>
      </c>
      <c r="AD239" s="4">
        <v>0.21651038786275001</v>
      </c>
      <c r="AE239" s="4">
        <v>8.9278275601441998E-2</v>
      </c>
      <c r="AF239" s="4">
        <v>3.4344546216163202E-2</v>
      </c>
      <c r="AG239" s="4">
        <v>7.8078708454109996E-2</v>
      </c>
      <c r="AH239" s="4">
        <v>7.8127484269739395E-2</v>
      </c>
      <c r="AI239" s="4">
        <v>9.9734496621210297E-2</v>
      </c>
      <c r="AJ239" s="4">
        <v>7.8989998391629096E-2</v>
      </c>
      <c r="AK239" s="4">
        <v>3.8403519271584502E-2</v>
      </c>
      <c r="AL239" s="4">
        <v>0.36657647190357501</v>
      </c>
      <c r="AM239" s="4">
        <v>0.10328217946905099</v>
      </c>
      <c r="AN239" s="4">
        <v>8.9707570195542E-2</v>
      </c>
      <c r="AO239" s="4">
        <v>0.101771815179188</v>
      </c>
      <c r="AP239" s="4">
        <v>2.4038867308970001E-2</v>
      </c>
      <c r="AQ239" s="4">
        <v>6.3475648872408905E-2</v>
      </c>
      <c r="AR239" s="4">
        <v>5.0394599714528497E-2</v>
      </c>
      <c r="AS239" s="4">
        <v>0.13542284449986899</v>
      </c>
      <c r="AT239" s="4">
        <v>9.0588884905968101E-2</v>
      </c>
      <c r="AU239" s="4">
        <v>9.0810336985397699E-2</v>
      </c>
      <c r="AV239" s="4">
        <v>8.7820619876790698E-2</v>
      </c>
    </row>
    <row r="240" spans="1:48">
      <c r="A240" s="4" t="s">
        <v>271</v>
      </c>
      <c r="B240" s="4" t="s">
        <v>258</v>
      </c>
      <c r="C240" s="4" t="s">
        <v>77</v>
      </c>
      <c r="D240" s="4" t="s">
        <v>54</v>
      </c>
      <c r="E240" s="4" t="s">
        <v>260</v>
      </c>
      <c r="F240" s="4" t="s">
        <v>54</v>
      </c>
      <c r="G240" s="4">
        <v>2010</v>
      </c>
      <c r="H240" s="4" t="s">
        <v>54</v>
      </c>
      <c r="I240" s="4" t="s">
        <v>54</v>
      </c>
      <c r="J240" s="4" t="s">
        <v>54</v>
      </c>
      <c r="K240" s="4" t="s">
        <v>54</v>
      </c>
      <c r="L240" s="4">
        <v>6.8191383583156601E-2</v>
      </c>
      <c r="M240" s="4">
        <v>0.13715646949142299</v>
      </c>
      <c r="N240" s="4">
        <v>6.5757615301431205E-2</v>
      </c>
      <c r="O240" s="4">
        <v>0.135478330629975</v>
      </c>
      <c r="P240" s="4">
        <v>4.60223814311993E-2</v>
      </c>
      <c r="Q240" s="4">
        <v>0.102594387915557</v>
      </c>
      <c r="R240" s="4">
        <v>3.54048992494405E-2</v>
      </c>
      <c r="S240" s="4">
        <v>8.6150076918769802E-2</v>
      </c>
      <c r="T240" s="4">
        <v>0.14114825615606399</v>
      </c>
      <c r="U240" s="4">
        <v>0.12760614227106001</v>
      </c>
      <c r="V240" s="4">
        <v>0.116651748616064</v>
      </c>
      <c r="W240" s="4">
        <v>9.8566502718232002E-2</v>
      </c>
      <c r="X240" s="4">
        <v>8.7384393101192601E-2</v>
      </c>
      <c r="Y240" s="4">
        <v>0.113310906400653</v>
      </c>
      <c r="Z240" s="4">
        <v>0.14976042522161301</v>
      </c>
      <c r="AA240" s="4">
        <v>8.4209654783212406E-2</v>
      </c>
      <c r="AB240" s="4">
        <v>0.11459269089638199</v>
      </c>
      <c r="AC240" s="4">
        <v>0.14236594587083901</v>
      </c>
      <c r="AD240" s="4">
        <v>9.6743320179727199E-2</v>
      </c>
      <c r="AE240" s="4">
        <v>0.107170122131214</v>
      </c>
      <c r="AF240" s="4">
        <v>3.8316564748322998E-2</v>
      </c>
      <c r="AG240" s="4">
        <v>0.10315021573152</v>
      </c>
      <c r="AH240" s="4">
        <v>8.7907491126942294E-2</v>
      </c>
      <c r="AI240" s="4">
        <v>0.108194942886967</v>
      </c>
      <c r="AJ240" s="4">
        <v>7.9684811578563206E-2</v>
      </c>
      <c r="AK240" s="4">
        <v>7.4937393920055204E-2</v>
      </c>
      <c r="AL240" s="4">
        <v>2.8168037039430899E-2</v>
      </c>
      <c r="AM240" s="4">
        <v>8.5136306412954693E-2</v>
      </c>
      <c r="AN240" s="4">
        <v>0.11291559199493301</v>
      </c>
      <c r="AO240" s="4">
        <v>0.105220801975436</v>
      </c>
      <c r="AP240" s="4">
        <v>2.72375098431159E-2</v>
      </c>
      <c r="AQ240" s="4">
        <v>7.8302542617838894E-2</v>
      </c>
      <c r="AR240" s="4">
        <v>5.6222840470048503E-2</v>
      </c>
      <c r="AS240" s="4">
        <v>9.5312632305292799E-2</v>
      </c>
      <c r="AT240" s="4">
        <v>0.11291803562802399</v>
      </c>
      <c r="AU240" s="4">
        <v>8.1623315464072296E-2</v>
      </c>
      <c r="AV240" s="4">
        <v>0.124507740950241</v>
      </c>
    </row>
    <row r="241" spans="1:48">
      <c r="A241" s="4" t="s">
        <v>271</v>
      </c>
      <c r="B241" s="4" t="s">
        <v>258</v>
      </c>
      <c r="C241" s="4" t="s">
        <v>77</v>
      </c>
      <c r="D241" s="4" t="s">
        <v>54</v>
      </c>
      <c r="E241" s="4" t="s">
        <v>260</v>
      </c>
      <c r="F241" s="4" t="s">
        <v>54</v>
      </c>
      <c r="G241" s="4">
        <v>2014</v>
      </c>
      <c r="H241" s="4" t="s">
        <v>54</v>
      </c>
      <c r="I241" s="4" t="s">
        <v>54</v>
      </c>
      <c r="J241" s="4" t="s">
        <v>54</v>
      </c>
      <c r="K241" s="4" t="s">
        <v>54</v>
      </c>
      <c r="L241" s="4">
        <v>7.0731571246969605E-2</v>
      </c>
      <c r="M241" s="4">
        <v>0.11572314613026501</v>
      </c>
      <c r="N241" s="4">
        <v>5.11932690028103E-2</v>
      </c>
      <c r="O241" s="4">
        <v>9.8800095584225395E-2</v>
      </c>
      <c r="P241" s="4">
        <v>4.2035611386970199E-2</v>
      </c>
      <c r="Q241" s="4">
        <v>8.6562051275601598E-2</v>
      </c>
      <c r="R241" s="4">
        <v>4.4544045070838999E-2</v>
      </c>
      <c r="S241" s="4">
        <v>6.55883684706009E-2</v>
      </c>
      <c r="T241" s="4">
        <v>0.10401873362546001</v>
      </c>
      <c r="U241" s="4">
        <v>9.1729434369000301E-2</v>
      </c>
      <c r="V241" s="4">
        <v>0.100291806010767</v>
      </c>
      <c r="W241" s="4">
        <v>0.10223818968385499</v>
      </c>
      <c r="X241" s="4">
        <v>7.1693790260936696E-2</v>
      </c>
      <c r="Y241" s="4">
        <v>9.8045335486432406E-2</v>
      </c>
      <c r="Z241" s="4">
        <v>0.115329832851082</v>
      </c>
      <c r="AA241" s="4">
        <v>6.55584526626979E-2</v>
      </c>
      <c r="AB241" s="4">
        <v>8.9212092377788196E-2</v>
      </c>
      <c r="AC241" s="4">
        <v>0.119833154361949</v>
      </c>
      <c r="AD241" s="4">
        <v>8.3709782088885104E-2</v>
      </c>
      <c r="AE241" s="4">
        <v>8.7804432773173499E-2</v>
      </c>
      <c r="AF241" s="4">
        <v>2.98300082421298E-2</v>
      </c>
      <c r="AG241" s="4">
        <v>8.7189229517104894E-2</v>
      </c>
      <c r="AH241" s="4">
        <v>6.5439103676090501E-2</v>
      </c>
      <c r="AI241" s="4">
        <v>9.2417588247428906E-2</v>
      </c>
      <c r="AJ241" s="4">
        <v>6.20357957915613E-2</v>
      </c>
      <c r="AK241" s="4">
        <v>5.8339861440131202E-2</v>
      </c>
      <c r="AL241" s="4">
        <v>2.7414770325699101E-2</v>
      </c>
      <c r="AM241" s="4">
        <v>5.8951555540497101E-2</v>
      </c>
      <c r="AN241" s="4">
        <v>9.7703278973404598E-2</v>
      </c>
      <c r="AO241" s="4">
        <v>8.3912126503373902E-2</v>
      </c>
      <c r="AP241" s="4">
        <v>2.42191747880217E-2</v>
      </c>
      <c r="AQ241" s="4">
        <v>7.1496290016904301E-2</v>
      </c>
      <c r="AR241" s="4">
        <v>4.3770306801600802E-2</v>
      </c>
      <c r="AS241" s="4">
        <v>7.9303711538150107E-2</v>
      </c>
      <c r="AT241" s="4">
        <v>8.6970161844882807E-2</v>
      </c>
      <c r="AU241" s="4">
        <v>6.39809358694957E-2</v>
      </c>
      <c r="AV241" s="4">
        <v>0.100253780102408</v>
      </c>
    </row>
    <row r="242" spans="1:48">
      <c r="A242" s="4" t="s">
        <v>271</v>
      </c>
      <c r="B242" s="4" t="s">
        <v>258</v>
      </c>
      <c r="C242" s="4" t="s">
        <v>77</v>
      </c>
      <c r="D242" s="4" t="s">
        <v>54</v>
      </c>
      <c r="E242" s="4" t="s">
        <v>260</v>
      </c>
      <c r="F242" s="4" t="s">
        <v>54</v>
      </c>
      <c r="G242" s="4">
        <v>2050</v>
      </c>
      <c r="H242" s="4" t="s">
        <v>54</v>
      </c>
      <c r="I242" s="4" t="s">
        <v>54</v>
      </c>
      <c r="J242" s="4" t="s">
        <v>54</v>
      </c>
      <c r="K242" s="4" t="s">
        <v>54</v>
      </c>
      <c r="L242" s="4">
        <v>7.8534664877011801E-2</v>
      </c>
      <c r="M242" s="4">
        <v>0.12304706418210801</v>
      </c>
      <c r="N242" s="4">
        <v>6.5184240559775203E-2</v>
      </c>
      <c r="O242" s="4">
        <v>0.113980341766808</v>
      </c>
      <c r="P242" s="4">
        <v>4.4288834988063103E-2</v>
      </c>
      <c r="Q242" s="4">
        <v>9.2040413998546497E-2</v>
      </c>
      <c r="R242" s="4">
        <v>5.8236975737812099E-2</v>
      </c>
      <c r="S242" s="4">
        <v>7.4619413421915207E-2</v>
      </c>
      <c r="T242" s="4">
        <v>0.117716123653968</v>
      </c>
      <c r="U242" s="4">
        <v>0.10464556429173601</v>
      </c>
      <c r="V242" s="4">
        <v>0.100049590643085</v>
      </c>
      <c r="W242" s="4">
        <v>0.11351708753109099</v>
      </c>
      <c r="X242" s="4">
        <v>7.8217498426658802E-2</v>
      </c>
      <c r="Y242" s="4">
        <v>0.10171665668680401</v>
      </c>
      <c r="Z242" s="4">
        <v>0.12769417938779101</v>
      </c>
      <c r="AA242" s="4">
        <v>8.3475387142347701E-2</v>
      </c>
      <c r="AB242" s="4">
        <v>0.10600056098004</v>
      </c>
      <c r="AC242" s="4">
        <v>0.123083047611783</v>
      </c>
      <c r="AD242" s="4">
        <v>8.6844306501868807E-2</v>
      </c>
      <c r="AE242" s="4">
        <v>9.8563506906297602E-2</v>
      </c>
      <c r="AF242" s="4">
        <v>3.7982462754006303E-2</v>
      </c>
      <c r="AG242" s="4">
        <v>8.9040995869620998E-2</v>
      </c>
      <c r="AH242" s="4">
        <v>7.8127484269739395E-2</v>
      </c>
      <c r="AI242" s="4">
        <v>9.2806542919785906E-2</v>
      </c>
      <c r="AJ242" s="4">
        <v>7.8989998391629096E-2</v>
      </c>
      <c r="AK242" s="4">
        <v>7.4283975929114898E-2</v>
      </c>
      <c r="AL242" s="4">
        <v>3.8127148013926797E-2</v>
      </c>
      <c r="AM242" s="4">
        <v>6.9608867869443106E-2</v>
      </c>
      <c r="AN242" s="4">
        <v>0.10136179182015299</v>
      </c>
      <c r="AO242" s="4">
        <v>9.1145215599012799E-2</v>
      </c>
      <c r="AP242" s="4">
        <v>2.5174430085073501E-2</v>
      </c>
      <c r="AQ242" s="4">
        <v>7.6223636110145807E-2</v>
      </c>
      <c r="AR242" s="4">
        <v>5.5732604373713399E-2</v>
      </c>
      <c r="AS242" s="4">
        <v>8.2122242745372998E-2</v>
      </c>
      <c r="AT242" s="4">
        <v>0.10539693141499</v>
      </c>
      <c r="AU242" s="4">
        <v>7.5576219643127093E-2</v>
      </c>
      <c r="AV242" s="4">
        <v>0.105942533855334</v>
      </c>
    </row>
    <row r="243" spans="1:48">
      <c r="A243" s="4" t="s">
        <v>271</v>
      </c>
      <c r="B243" s="4" t="s">
        <v>258</v>
      </c>
      <c r="C243" s="4" t="s">
        <v>78</v>
      </c>
      <c r="D243" s="4" t="s">
        <v>54</v>
      </c>
      <c r="E243" s="4" t="s">
        <v>260</v>
      </c>
      <c r="F243" s="4" t="s">
        <v>54</v>
      </c>
      <c r="G243" s="4">
        <v>2010</v>
      </c>
      <c r="H243" s="4" t="s">
        <v>54</v>
      </c>
      <c r="I243" s="4" t="s">
        <v>54</v>
      </c>
      <c r="J243" s="4" t="s">
        <v>54</v>
      </c>
      <c r="K243" s="4" t="s">
        <v>54</v>
      </c>
      <c r="L243" s="4">
        <v>2.7542097951910999E-2</v>
      </c>
      <c r="M243" s="4">
        <v>0.13818339204819899</v>
      </c>
      <c r="N243" s="4">
        <v>6.5757615301431205E-2</v>
      </c>
      <c r="O243" s="4">
        <v>0.12988175999148799</v>
      </c>
      <c r="P243" s="4">
        <v>6.3533965721262298E-2</v>
      </c>
      <c r="Q243" s="4">
        <v>0.133990618213713</v>
      </c>
      <c r="R243" s="4">
        <v>3.5134778920578702E-2</v>
      </c>
      <c r="S243" s="4">
        <v>8.6150076918769802E-2</v>
      </c>
      <c r="T243" s="4">
        <v>0.14168038505133301</v>
      </c>
      <c r="U243" s="4">
        <v>0.123639009687352</v>
      </c>
      <c r="V243" s="4">
        <v>0.123492605518636</v>
      </c>
      <c r="W243" s="4">
        <v>6.4180156252919604E-2</v>
      </c>
      <c r="X243" s="4">
        <v>8.8439653243352498E-2</v>
      </c>
      <c r="Y243" s="4">
        <v>0.222804177620477</v>
      </c>
      <c r="Z243" s="4">
        <v>0.14322762644690801</v>
      </c>
      <c r="AA243" s="4">
        <v>8.3550586337097194E-2</v>
      </c>
      <c r="AB243" s="4">
        <v>7.9100824536784201E-2</v>
      </c>
      <c r="AC243" s="4">
        <v>0.146568059311209</v>
      </c>
      <c r="AD243" s="4">
        <v>0.27046136425204698</v>
      </c>
      <c r="AE243" s="4">
        <v>0.106282379677491</v>
      </c>
      <c r="AF243" s="4">
        <v>3.8316564748322998E-2</v>
      </c>
      <c r="AG243" s="4">
        <v>0.106267147514366</v>
      </c>
      <c r="AH243" s="4">
        <v>0.185647325890644</v>
      </c>
      <c r="AI243" s="4">
        <v>0.13034996037926699</v>
      </c>
      <c r="AJ243" s="4">
        <v>7.9684811578563206E-2</v>
      </c>
      <c r="AK243" s="4">
        <v>4.3000664540719803E-2</v>
      </c>
      <c r="AL243" s="4">
        <v>0.27082381390268401</v>
      </c>
      <c r="AM243" s="4">
        <v>0.14184130833127401</v>
      </c>
      <c r="AN243" s="4">
        <v>0.112061282871116</v>
      </c>
      <c r="AO243" s="4">
        <v>0.12917540376442499</v>
      </c>
      <c r="AP243" s="4">
        <v>2.8183937405938601E-2</v>
      </c>
      <c r="AQ243" s="4">
        <v>4.8717459932509699E-2</v>
      </c>
      <c r="AR243" s="4">
        <v>5.6222840470048503E-2</v>
      </c>
      <c r="AS243" s="4">
        <v>0.17647612556992101</v>
      </c>
      <c r="AT243" s="4">
        <v>0.117408416755571</v>
      </c>
      <c r="AU243" s="4">
        <v>8.1623315464072296E-2</v>
      </c>
      <c r="AV243" s="4">
        <v>0.127262049959876</v>
      </c>
    </row>
    <row r="244" spans="1:48">
      <c r="A244" s="4" t="s">
        <v>271</v>
      </c>
      <c r="B244" s="4" t="s">
        <v>258</v>
      </c>
      <c r="C244" s="4" t="s">
        <v>78</v>
      </c>
      <c r="D244" s="4" t="s">
        <v>54</v>
      </c>
      <c r="E244" s="4" t="s">
        <v>260</v>
      </c>
      <c r="F244" s="4" t="s">
        <v>54</v>
      </c>
      <c r="G244" s="4">
        <v>2014</v>
      </c>
      <c r="H244" s="4" t="s">
        <v>54</v>
      </c>
      <c r="I244" s="4" t="s">
        <v>54</v>
      </c>
      <c r="J244" s="4" t="s">
        <v>54</v>
      </c>
      <c r="K244" s="4" t="s">
        <v>54</v>
      </c>
      <c r="L244" s="4">
        <v>2.8568064779049201E-2</v>
      </c>
      <c r="M244" s="4">
        <v>0.116589592383532</v>
      </c>
      <c r="N244" s="4">
        <v>5.11932690028103E-2</v>
      </c>
      <c r="O244" s="4">
        <v>9.4718692222852105E-2</v>
      </c>
      <c r="P244" s="4">
        <v>5.8030223771114303E-2</v>
      </c>
      <c r="Q244" s="4">
        <v>0.113052019705127</v>
      </c>
      <c r="R244" s="4">
        <v>4.4204197977401501E-2</v>
      </c>
      <c r="S244" s="4">
        <v>6.55883684706009E-2</v>
      </c>
      <c r="T244" s="4">
        <v>0.10441088422879601</v>
      </c>
      <c r="U244" s="4">
        <v>8.8877668603701901E-2</v>
      </c>
      <c r="V244" s="4">
        <v>0.106173260010041</v>
      </c>
      <c r="W244" s="4">
        <v>6.6570922250158093E-2</v>
      </c>
      <c r="X244" s="4">
        <v>7.2559569567947804E-2</v>
      </c>
      <c r="Y244" s="4">
        <v>0.19278735857374199</v>
      </c>
      <c r="Z244" s="4">
        <v>0.110298953767895</v>
      </c>
      <c r="AA244" s="4">
        <v>6.5045358200580106E-2</v>
      </c>
      <c r="AB244" s="4">
        <v>6.1581153305106898E-2</v>
      </c>
      <c r="AC244" s="4">
        <v>0.12337018356838</v>
      </c>
      <c r="AD244" s="4">
        <v>0.23402403207726299</v>
      </c>
      <c r="AE244" s="4">
        <v>8.7077105780838798E-2</v>
      </c>
      <c r="AF244" s="4">
        <v>2.98300082421298E-2</v>
      </c>
      <c r="AG244" s="4">
        <v>8.98238617248657E-2</v>
      </c>
      <c r="AH244" s="4">
        <v>0.13819748977483301</v>
      </c>
      <c r="AI244" s="4">
        <v>0.111341885719974</v>
      </c>
      <c r="AJ244" s="4">
        <v>6.20357957915613E-2</v>
      </c>
      <c r="AK244" s="4">
        <v>3.3476648705123603E-2</v>
      </c>
      <c r="AL244" s="4">
        <v>0.26358147166870999</v>
      </c>
      <c r="AM244" s="4">
        <v>9.82162148950768E-2</v>
      </c>
      <c r="AN244" s="4">
        <v>9.6964064829643398E-2</v>
      </c>
      <c r="AO244" s="4">
        <v>0.103015588346641</v>
      </c>
      <c r="AP244" s="4">
        <v>2.5060723619035701E-2</v>
      </c>
      <c r="AQ244" s="4">
        <v>4.44828166209267E-2</v>
      </c>
      <c r="AR244" s="4">
        <v>4.3770306801600802E-2</v>
      </c>
      <c r="AS244" s="4">
        <v>0.14683480475850999</v>
      </c>
      <c r="AT244" s="4">
        <v>9.0428680860343502E-2</v>
      </c>
      <c r="AU244" s="4">
        <v>6.39809358694957E-2</v>
      </c>
      <c r="AV244" s="4">
        <v>0.10247155297081401</v>
      </c>
    </row>
    <row r="245" spans="1:48">
      <c r="A245" s="4" t="s">
        <v>271</v>
      </c>
      <c r="B245" s="4" t="s">
        <v>258</v>
      </c>
      <c r="C245" s="4" t="s">
        <v>78</v>
      </c>
      <c r="D245" s="4" t="s">
        <v>54</v>
      </c>
      <c r="E245" s="4" t="s">
        <v>260</v>
      </c>
      <c r="F245" s="4" t="s">
        <v>54</v>
      </c>
      <c r="G245" s="4">
        <v>2050</v>
      </c>
      <c r="H245" s="4" t="s">
        <v>54</v>
      </c>
      <c r="I245" s="4" t="s">
        <v>54</v>
      </c>
      <c r="J245" s="4" t="s">
        <v>54</v>
      </c>
      <c r="K245" s="4" t="s">
        <v>54</v>
      </c>
      <c r="L245" s="4">
        <v>3.1719688309674199E-2</v>
      </c>
      <c r="M245" s="4">
        <v>0.123968346322296</v>
      </c>
      <c r="N245" s="4">
        <v>6.5184240559775203E-2</v>
      </c>
      <c r="O245" s="4">
        <v>0.109271846827945</v>
      </c>
      <c r="P245" s="4">
        <v>6.1140802289268201E-2</v>
      </c>
      <c r="Q245" s="4">
        <v>0.12020688677885499</v>
      </c>
      <c r="R245" s="4">
        <v>5.7792658951952E-2</v>
      </c>
      <c r="S245" s="4">
        <v>7.4619413421915207E-2</v>
      </c>
      <c r="T245" s="4">
        <v>0.118159913414758</v>
      </c>
      <c r="U245" s="4">
        <v>0.10139225045861</v>
      </c>
      <c r="V245" s="4">
        <v>0.105916840306036</v>
      </c>
      <c r="W245" s="4">
        <v>7.3915013865802806E-2</v>
      </c>
      <c r="X245" s="4">
        <v>7.9162058497168494E-2</v>
      </c>
      <c r="Y245" s="4">
        <v>0.200006307983052</v>
      </c>
      <c r="Z245" s="4">
        <v>0.122123946948833</v>
      </c>
      <c r="AA245" s="4">
        <v>8.2822065455726304E-2</v>
      </c>
      <c r="AB245" s="4">
        <v>7.3169865453849695E-2</v>
      </c>
      <c r="AC245" s="4">
        <v>0.126716001584641</v>
      </c>
      <c r="AD245" s="4">
        <v>0.242787094451409</v>
      </c>
      <c r="AE245" s="4">
        <v>9.7747057249167907E-2</v>
      </c>
      <c r="AF245" s="4">
        <v>3.7982462754006303E-2</v>
      </c>
      <c r="AG245" s="4">
        <v>9.1731583650112594E-2</v>
      </c>
      <c r="AH245" s="4">
        <v>0.16499343056322499</v>
      </c>
      <c r="AI245" s="4">
        <v>0.111810486421432</v>
      </c>
      <c r="AJ245" s="4">
        <v>7.8989998391629096E-2</v>
      </c>
      <c r="AK245" s="4">
        <v>4.2625719451712903E-2</v>
      </c>
      <c r="AL245" s="4">
        <v>0.36657647190357501</v>
      </c>
      <c r="AM245" s="4">
        <v>0.11597182572344</v>
      </c>
      <c r="AN245" s="4">
        <v>0.100594897700143</v>
      </c>
      <c r="AO245" s="4">
        <v>0.111895364843795</v>
      </c>
      <c r="AP245" s="4">
        <v>2.6049171375598999E-2</v>
      </c>
      <c r="AQ245" s="4">
        <v>4.7424027546970601E-2</v>
      </c>
      <c r="AR245" s="4">
        <v>5.5732604373713399E-2</v>
      </c>
      <c r="AS245" s="4">
        <v>0.152053456842899</v>
      </c>
      <c r="AT245" s="4">
        <v>0.109588222815828</v>
      </c>
      <c r="AU245" s="4">
        <v>7.5576219643127093E-2</v>
      </c>
      <c r="AV245" s="4">
        <v>0.108286150993308</v>
      </c>
    </row>
    <row r="246" spans="1:48">
      <c r="A246" s="4" t="s">
        <v>271</v>
      </c>
      <c r="B246" s="4" t="s">
        <v>258</v>
      </c>
      <c r="C246" s="4" t="s">
        <v>404</v>
      </c>
      <c r="D246" s="4" t="s">
        <v>54</v>
      </c>
      <c r="E246" s="4" t="s">
        <v>260</v>
      </c>
      <c r="F246" s="4" t="s">
        <v>54</v>
      </c>
      <c r="G246" s="4">
        <v>2010</v>
      </c>
      <c r="H246" s="4" t="s">
        <v>54</v>
      </c>
      <c r="I246" s="4" t="s">
        <v>54</v>
      </c>
      <c r="J246" s="4" t="s">
        <v>54</v>
      </c>
      <c r="K246" s="4" t="s">
        <v>54</v>
      </c>
      <c r="L246" s="4">
        <v>2.6438951359013901E-2</v>
      </c>
      <c r="M246" s="4">
        <v>8.4521467203134998E-2</v>
      </c>
      <c r="N246" s="4">
        <v>3.69919807703687E-2</v>
      </c>
      <c r="O246" s="4">
        <v>0.122433917988906</v>
      </c>
      <c r="P246" s="4">
        <v>3.88890747466707E-2</v>
      </c>
      <c r="Q246" s="4">
        <v>7.4680834341150706E-2</v>
      </c>
      <c r="R246" s="4">
        <v>2.7520090562147999E-2</v>
      </c>
      <c r="S246" s="4">
        <v>9.8176433204570701E-2</v>
      </c>
      <c r="T246" s="4">
        <v>7.1906739778285003E-2</v>
      </c>
      <c r="U246" s="4">
        <v>7.6240518197483995E-2</v>
      </c>
      <c r="V246" s="4">
        <v>0.109351024264369</v>
      </c>
      <c r="W246" s="4">
        <v>6.3207362146274301E-2</v>
      </c>
      <c r="X246" s="4">
        <v>6.1644500004373298E-2</v>
      </c>
      <c r="Y246" s="4">
        <v>0.165535254037014</v>
      </c>
      <c r="Z246" s="4">
        <v>6.06011411801054E-2</v>
      </c>
      <c r="AA246" s="4">
        <v>6.6009307202294795E-2</v>
      </c>
      <c r="AB246" s="4">
        <v>7.4580318364225504E-2</v>
      </c>
      <c r="AC246" s="4">
        <v>7.8130838826165699E-2</v>
      </c>
      <c r="AD246" s="4">
        <v>6.7906374003350395E-2</v>
      </c>
      <c r="AE246" s="4">
        <v>9.1520426814783104E-2</v>
      </c>
      <c r="AF246" s="4">
        <v>3.5747494550155703E-2</v>
      </c>
      <c r="AG246" s="4">
        <v>6.9862708688522901E-2</v>
      </c>
      <c r="AH246" s="4">
        <v>9.3927788000424603E-2</v>
      </c>
      <c r="AI246" s="4">
        <v>8.4253342706163303E-2</v>
      </c>
      <c r="AJ246" s="4">
        <v>7.0750517122365603E-2</v>
      </c>
      <c r="AK246" s="4">
        <v>3.3357969174955898E-2</v>
      </c>
      <c r="AL246" s="4">
        <v>1.4923826779557401E-2</v>
      </c>
      <c r="AM246" s="4">
        <v>8.0767187000984203E-2</v>
      </c>
      <c r="AN246" s="4">
        <v>7.3368628728850402E-2</v>
      </c>
      <c r="AO246" s="4">
        <v>8.6529202612591297E-2</v>
      </c>
      <c r="AP246" s="4">
        <v>2.5070827942440099E-2</v>
      </c>
      <c r="AQ246" s="4">
        <v>7.2327142283600904E-2</v>
      </c>
      <c r="AR246" s="4">
        <v>5.2453180406400998E-2</v>
      </c>
      <c r="AS246" s="4">
        <v>0.13698783714871199</v>
      </c>
      <c r="AT246" s="4">
        <v>7.3907480858894398E-2</v>
      </c>
      <c r="AU246" s="4">
        <v>9.0335395589597703E-2</v>
      </c>
      <c r="AV246" s="4">
        <v>7.3990446875540197E-2</v>
      </c>
    </row>
    <row r="247" spans="1:48">
      <c r="A247" s="4" t="s">
        <v>271</v>
      </c>
      <c r="B247" s="4" t="s">
        <v>258</v>
      </c>
      <c r="C247" s="4" t="s">
        <v>404</v>
      </c>
      <c r="D247" s="4" t="s">
        <v>54</v>
      </c>
      <c r="E247" s="4" t="s">
        <v>260</v>
      </c>
      <c r="F247" s="4" t="s">
        <v>54</v>
      </c>
      <c r="G247" s="4">
        <v>2014</v>
      </c>
      <c r="H247" s="4" t="s">
        <v>54</v>
      </c>
      <c r="I247" s="4" t="s">
        <v>54</v>
      </c>
      <c r="J247" s="4" t="s">
        <v>54</v>
      </c>
      <c r="K247" s="4" t="s">
        <v>54</v>
      </c>
      <c r="L247" s="4">
        <v>2.7423825027172E-2</v>
      </c>
      <c r="M247" s="4">
        <v>7.1313370317572997E-2</v>
      </c>
      <c r="N247" s="4">
        <v>2.87988001669983E-2</v>
      </c>
      <c r="O247" s="4">
        <v>8.9287214743542107E-2</v>
      </c>
      <c r="P247" s="4">
        <v>3.55202399878786E-2</v>
      </c>
      <c r="Q247" s="4">
        <v>6.3010524677667407E-2</v>
      </c>
      <c r="R247" s="4">
        <v>3.4623913083816099E-2</v>
      </c>
      <c r="S247" s="4">
        <v>7.4744356667518996E-2</v>
      </c>
      <c r="T247" s="4">
        <v>5.2991430532465501E-2</v>
      </c>
      <c r="U247" s="4">
        <v>5.4805352515078301E-2</v>
      </c>
      <c r="V247" s="4">
        <v>9.4014979138431501E-2</v>
      </c>
      <c r="W247" s="4">
        <v>6.5561890726711994E-2</v>
      </c>
      <c r="X247" s="4">
        <v>5.0575711488159703E-2</v>
      </c>
      <c r="Y247" s="4">
        <v>0.14323386894023901</v>
      </c>
      <c r="Z247" s="4">
        <v>4.6668667456999803E-2</v>
      </c>
      <c r="AA247" s="4">
        <v>5.1389214843115899E-2</v>
      </c>
      <c r="AB247" s="4">
        <v>5.8061872877131597E-2</v>
      </c>
      <c r="AC247" s="4">
        <v>6.5764778312776995E-2</v>
      </c>
      <c r="AD247" s="4">
        <v>5.8757832165636001E-2</v>
      </c>
      <c r="AE247" s="4">
        <v>7.4982644451892996E-2</v>
      </c>
      <c r="AF247" s="4">
        <v>2.78299493723092E-2</v>
      </c>
      <c r="AG247" s="4">
        <v>5.9052477004843597E-2</v>
      </c>
      <c r="AH247" s="4">
        <v>6.9920665215547406E-2</v>
      </c>
      <c r="AI247" s="4">
        <v>7.1967233651783494E-2</v>
      </c>
      <c r="AJ247" s="4">
        <v>5.50803163790273E-2</v>
      </c>
      <c r="AK247" s="4">
        <v>2.5969668783347801E-2</v>
      </c>
      <c r="AL247" s="4">
        <v>1.4524735357645299E-2</v>
      </c>
      <c r="AM247" s="4">
        <v>5.5926214219856399E-2</v>
      </c>
      <c r="AN247" s="4">
        <v>6.3484196238484905E-2</v>
      </c>
      <c r="AO247" s="4">
        <v>6.9005835914070696E-2</v>
      </c>
      <c r="AP247" s="4">
        <v>2.2292594569611201E-2</v>
      </c>
      <c r="AQ247" s="4">
        <v>6.6040286406027202E-2</v>
      </c>
      <c r="AR247" s="4">
        <v>4.0835571093761597E-2</v>
      </c>
      <c r="AS247" s="4">
        <v>0.113979056697118</v>
      </c>
      <c r="AT247" s="4">
        <v>5.6923993904923802E-2</v>
      </c>
      <c r="AU247" s="4">
        <v>7.0809953248071794E-2</v>
      </c>
      <c r="AV247" s="4">
        <v>5.9577195234020199E-2</v>
      </c>
    </row>
    <row r="248" spans="1:48">
      <c r="A248" s="4" t="s">
        <v>271</v>
      </c>
      <c r="B248" s="4" t="s">
        <v>258</v>
      </c>
      <c r="C248" s="4" t="s">
        <v>404</v>
      </c>
      <c r="D248" s="4" t="s">
        <v>54</v>
      </c>
      <c r="E248" s="4" t="s">
        <v>260</v>
      </c>
      <c r="F248" s="4" t="s">
        <v>54</v>
      </c>
      <c r="G248" s="4">
        <v>2050</v>
      </c>
      <c r="H248" s="4" t="s">
        <v>54</v>
      </c>
      <c r="I248" s="4" t="s">
        <v>54</v>
      </c>
      <c r="J248" s="4" t="s">
        <v>54</v>
      </c>
      <c r="K248" s="4" t="s">
        <v>54</v>
      </c>
      <c r="L248" s="4">
        <v>3.0449216243687401E-2</v>
      </c>
      <c r="M248" s="4">
        <v>7.5826670358851794E-2</v>
      </c>
      <c r="N248" s="4">
        <v>3.6669428510522802E-2</v>
      </c>
      <c r="O248" s="4">
        <v>0.103005844191715</v>
      </c>
      <c r="P248" s="4">
        <v>3.7424221883618998E-2</v>
      </c>
      <c r="Q248" s="4">
        <v>6.6998351958334298E-2</v>
      </c>
      <c r="R248" s="4">
        <v>4.5267374864667503E-2</v>
      </c>
      <c r="S248" s="4">
        <v>8.503611510978E-2</v>
      </c>
      <c r="T248" s="4">
        <v>5.9969445615645801E-2</v>
      </c>
      <c r="U248" s="4">
        <v>6.2522319903087403E-2</v>
      </c>
      <c r="V248" s="4">
        <v>9.3787922974569005E-2</v>
      </c>
      <c r="W248" s="4">
        <v>7.2794666174564704E-2</v>
      </c>
      <c r="X248" s="4">
        <v>5.5177800188194397E-2</v>
      </c>
      <c r="Y248" s="4">
        <v>0.14859728104997999</v>
      </c>
      <c r="Z248" s="4">
        <v>5.1671948590597698E-2</v>
      </c>
      <c r="AA248" s="4">
        <v>6.5433737828458502E-2</v>
      </c>
      <c r="AB248" s="4">
        <v>6.8988305648798598E-2</v>
      </c>
      <c r="AC248" s="4">
        <v>6.7548329035892807E-2</v>
      </c>
      <c r="AD248" s="4">
        <v>6.0958027349295903E-2</v>
      </c>
      <c r="AE248" s="4">
        <v>8.4170606891553298E-2</v>
      </c>
      <c r="AF248" s="4">
        <v>3.5435793610901899E-2</v>
      </c>
      <c r="AG248" s="4">
        <v>6.0306661616359801E-2</v>
      </c>
      <c r="AH248" s="4">
        <v>8.3478002675536497E-2</v>
      </c>
      <c r="AI248" s="4">
        <v>7.2270119631782495E-2</v>
      </c>
      <c r="AJ248" s="4">
        <v>7.0133606681025695E-2</v>
      </c>
      <c r="AK248" s="4">
        <v>3.3067103746363603E-2</v>
      </c>
      <c r="AL248" s="4">
        <v>2.02003054654421E-2</v>
      </c>
      <c r="AM248" s="4">
        <v>6.6036602772828704E-2</v>
      </c>
      <c r="AN248" s="4">
        <v>6.5861370781083603E-2</v>
      </c>
      <c r="AO248" s="4">
        <v>7.4954026957297706E-2</v>
      </c>
      <c r="AP248" s="4">
        <v>2.3171861482461701E-2</v>
      </c>
      <c r="AQ248" s="4">
        <v>7.0406880670768293E-2</v>
      </c>
      <c r="AR248" s="4">
        <v>5.1995813930644598E-2</v>
      </c>
      <c r="AS248" s="4">
        <v>0.11802998347014899</v>
      </c>
      <c r="AT248" s="4">
        <v>6.8984743206127103E-2</v>
      </c>
      <c r="AU248" s="4">
        <v>8.3642861844215405E-2</v>
      </c>
      <c r="AV248" s="4">
        <v>6.2957815821395105E-2</v>
      </c>
    </row>
    <row r="249" spans="1:48">
      <c r="A249" s="4" t="s">
        <v>271</v>
      </c>
      <c r="B249" s="4" t="s">
        <v>258</v>
      </c>
      <c r="C249" s="4" t="s">
        <v>405</v>
      </c>
      <c r="D249" s="4" t="s">
        <v>54</v>
      </c>
      <c r="E249" s="4" t="s">
        <v>260</v>
      </c>
      <c r="F249" s="4" t="s">
        <v>54</v>
      </c>
      <c r="G249" s="4">
        <v>2010</v>
      </c>
      <c r="H249" s="4" t="s">
        <v>54</v>
      </c>
      <c r="I249" s="4" t="s">
        <v>54</v>
      </c>
      <c r="J249" s="4" t="s">
        <v>54</v>
      </c>
      <c r="K249" s="4" t="s">
        <v>54</v>
      </c>
      <c r="L249" s="4">
        <v>6.3065662233404193E-2</v>
      </c>
      <c r="M249" s="4">
        <v>8.1066114144509205E-2</v>
      </c>
      <c r="N249" s="4">
        <v>3.4665469426372997E-2</v>
      </c>
      <c r="O249" s="4">
        <v>0.102807355416658</v>
      </c>
      <c r="P249" s="4">
        <v>3.4267562740475502E-2</v>
      </c>
      <c r="Q249" s="4">
        <v>7.1837995250608605E-2</v>
      </c>
      <c r="R249" s="4">
        <v>0.13754949837361399</v>
      </c>
      <c r="S249" s="4">
        <v>8.9950355600125098E-2</v>
      </c>
      <c r="T249" s="4">
        <v>6.3688798894457194E-2</v>
      </c>
      <c r="U249" s="4">
        <v>4.5333851512716697E-2</v>
      </c>
      <c r="V249" s="4">
        <v>8.5485550756210199E-2</v>
      </c>
      <c r="W249" s="4">
        <v>9.11575838665247E-2</v>
      </c>
      <c r="X249" s="4">
        <v>5.5235721988132501E-2</v>
      </c>
      <c r="Y249" s="4">
        <v>0.14704771097687</v>
      </c>
      <c r="Z249" s="4">
        <v>5.6900840640979701E-2</v>
      </c>
      <c r="AA249" s="4">
        <v>6.6946633071347905E-2</v>
      </c>
      <c r="AB249" s="4">
        <v>5.8289499114247398E-2</v>
      </c>
      <c r="AC249" s="4">
        <v>6.6294889702159104E-2</v>
      </c>
      <c r="AD249" s="4">
        <v>6.7906374003350395E-2</v>
      </c>
      <c r="AE249" s="4">
        <v>7.5473212026992198E-2</v>
      </c>
      <c r="AF249" s="4">
        <v>3.3499251826776502E-2</v>
      </c>
      <c r="AG249" s="4">
        <v>6.2345028326453798E-2</v>
      </c>
      <c r="AH249" s="4">
        <v>7.8699837807059303E-2</v>
      </c>
      <c r="AI249" s="4">
        <v>0.112602870560691</v>
      </c>
      <c r="AJ249" s="4">
        <v>7.1559580892532101E-2</v>
      </c>
      <c r="AK249" s="4">
        <v>5.6006608200081097E-2</v>
      </c>
      <c r="AL249" s="4">
        <v>0.216224969479545</v>
      </c>
      <c r="AM249" s="4">
        <v>7.2934114747210496E-2</v>
      </c>
      <c r="AN249" s="4">
        <v>7.6527813787759205E-2</v>
      </c>
      <c r="AO249" s="4">
        <v>7.7820168219465094E-2</v>
      </c>
      <c r="AP249" s="4">
        <v>6.5879798807121998E-2</v>
      </c>
      <c r="AQ249" s="4">
        <v>3.2484555050975597E-2</v>
      </c>
      <c r="AR249" s="4">
        <v>4.9154278409190399E-2</v>
      </c>
      <c r="AS249" s="4">
        <v>6.6694728595112093E-2</v>
      </c>
      <c r="AT249" s="4">
        <v>7.1056203600716406E-2</v>
      </c>
      <c r="AU249" s="4">
        <v>7.9652400598625203E-2</v>
      </c>
      <c r="AV249" s="4">
        <v>6.3772317357386102E-2</v>
      </c>
    </row>
    <row r="250" spans="1:48">
      <c r="A250" s="4" t="s">
        <v>271</v>
      </c>
      <c r="B250" s="4" t="s">
        <v>258</v>
      </c>
      <c r="C250" s="4" t="s">
        <v>405</v>
      </c>
      <c r="D250" s="4" t="s">
        <v>54</v>
      </c>
      <c r="E250" s="4" t="s">
        <v>260</v>
      </c>
      <c r="F250" s="4" t="s">
        <v>54</v>
      </c>
      <c r="G250" s="4">
        <v>2014</v>
      </c>
      <c r="H250" s="4" t="s">
        <v>54</v>
      </c>
      <c r="I250" s="4" t="s">
        <v>54</v>
      </c>
      <c r="J250" s="4" t="s">
        <v>54</v>
      </c>
      <c r="K250" s="4" t="s">
        <v>54</v>
      </c>
      <c r="L250" s="4">
        <v>6.5414912370265504E-2</v>
      </c>
      <c r="M250" s="4">
        <v>6.8397982305489297E-2</v>
      </c>
      <c r="N250" s="4">
        <v>2.69875769265371E-2</v>
      </c>
      <c r="O250" s="4">
        <v>7.4974178488141793E-2</v>
      </c>
      <c r="P250" s="4">
        <v>3.1299074618523298E-2</v>
      </c>
      <c r="Q250" s="4">
        <v>6.0611933603403903E-2</v>
      </c>
      <c r="R250" s="4">
        <v>0.17305545799914701</v>
      </c>
      <c r="S250" s="4">
        <v>6.8481622746841705E-2</v>
      </c>
      <c r="T250" s="4">
        <v>4.69352465807523E-2</v>
      </c>
      <c r="U250" s="4">
        <v>3.2588153540418198E-2</v>
      </c>
      <c r="V250" s="4">
        <v>7.3496543128414096E-2</v>
      </c>
      <c r="W250" s="4">
        <v>9.4553282235342401E-2</v>
      </c>
      <c r="X250" s="4">
        <v>4.5317683474013097E-2</v>
      </c>
      <c r="Y250" s="4">
        <v>0.12723702080593399</v>
      </c>
      <c r="Z250" s="4">
        <v>4.3819082581391798E-2</v>
      </c>
      <c r="AA250" s="4">
        <v>5.2118936794524499E-2</v>
      </c>
      <c r="AB250" s="4">
        <v>4.5379230899965199E-2</v>
      </c>
      <c r="AC250" s="4">
        <v>5.58021491901914E-2</v>
      </c>
      <c r="AD250" s="4">
        <v>5.8757832165636001E-2</v>
      </c>
      <c r="AE250" s="4">
        <v>6.1835168606842301E-2</v>
      </c>
      <c r="AF250" s="4">
        <v>2.6079659402182199E-2</v>
      </c>
      <c r="AG250" s="4">
        <v>5.2698047652696603E-2</v>
      </c>
      <c r="AH250" s="4">
        <v>5.8584846177793498E-2</v>
      </c>
      <c r="AI250" s="4">
        <v>9.6182736912466094E-2</v>
      </c>
      <c r="AJ250" s="4">
        <v>5.5710184403235601E-2</v>
      </c>
      <c r="AK250" s="4">
        <v>4.3601966804586098E-2</v>
      </c>
      <c r="AL250" s="4">
        <v>0.21044270385845701</v>
      </c>
      <c r="AM250" s="4">
        <v>5.0502302689313397E-2</v>
      </c>
      <c r="AN250" s="4">
        <v>6.6217766808198894E-2</v>
      </c>
      <c r="AO250" s="4">
        <v>6.20605020827543E-2</v>
      </c>
      <c r="AP250" s="4">
        <v>5.8579303743240697E-2</v>
      </c>
      <c r="AQ250" s="4">
        <v>2.9660916380837E-2</v>
      </c>
      <c r="AR250" s="4">
        <v>3.82673274525809E-2</v>
      </c>
      <c r="AS250" s="4">
        <v>5.5492534302069303E-2</v>
      </c>
      <c r="AT250" s="4">
        <v>5.4727922717277E-2</v>
      </c>
      <c r="AU250" s="4">
        <v>6.2436022177942599E-2</v>
      </c>
      <c r="AV250" s="4">
        <v>5.1349545274646503E-2</v>
      </c>
    </row>
    <row r="251" spans="1:48">
      <c r="A251" s="4" t="s">
        <v>271</v>
      </c>
      <c r="B251" s="4" t="s">
        <v>258</v>
      </c>
      <c r="C251" s="4" t="s">
        <v>405</v>
      </c>
      <c r="D251" s="4" t="s">
        <v>54</v>
      </c>
      <c r="E251" s="4" t="s">
        <v>260</v>
      </c>
      <c r="F251" s="4" t="s">
        <v>54</v>
      </c>
      <c r="G251" s="4">
        <v>2050</v>
      </c>
      <c r="H251" s="4" t="s">
        <v>54</v>
      </c>
      <c r="I251" s="4" t="s">
        <v>54</v>
      </c>
      <c r="J251" s="4" t="s">
        <v>54</v>
      </c>
      <c r="K251" s="4" t="s">
        <v>54</v>
      </c>
      <c r="L251" s="4">
        <v>7.2631473193492696E-2</v>
      </c>
      <c r="M251" s="4">
        <v>7.2726772474682705E-2</v>
      </c>
      <c r="N251" s="4">
        <v>3.4363203225179099E-2</v>
      </c>
      <c r="O251" s="4">
        <v>8.6493666197712399E-2</v>
      </c>
      <c r="P251" s="4">
        <v>3.2976790519300803E-2</v>
      </c>
      <c r="Q251" s="4">
        <v>6.4447958197614105E-2</v>
      </c>
      <c r="R251" s="4">
        <v>0.226253060151244</v>
      </c>
      <c r="S251" s="4">
        <v>7.79110479297975E-2</v>
      </c>
      <c r="T251" s="4">
        <v>5.31157715313407E-2</v>
      </c>
      <c r="U251" s="4">
        <v>3.7176787799045603E-2</v>
      </c>
      <c r="V251" s="4">
        <v>7.3319041167632701E-2</v>
      </c>
      <c r="W251" s="4">
        <v>0.104984382538968</v>
      </c>
      <c r="X251" s="4">
        <v>4.94413229224928E-2</v>
      </c>
      <c r="Y251" s="4">
        <v>0.13200142871620699</v>
      </c>
      <c r="Z251" s="4">
        <v>4.8516863793444803E-2</v>
      </c>
      <c r="AA251" s="4">
        <v>6.6362890667277005E-2</v>
      </c>
      <c r="AB251" s="4">
        <v>5.3918967754607999E-2</v>
      </c>
      <c r="AC251" s="4">
        <v>5.73155119064198E-2</v>
      </c>
      <c r="AD251" s="4">
        <v>6.0958027349295903E-2</v>
      </c>
      <c r="AE251" s="4">
        <v>6.9412111388237996E-2</v>
      </c>
      <c r="AF251" s="4">
        <v>3.32071544814911E-2</v>
      </c>
      <c r="AG251" s="4">
        <v>5.3817273869363802E-2</v>
      </c>
      <c r="AH251" s="4">
        <v>6.9944213644127201E-2</v>
      </c>
      <c r="AI251" s="4">
        <v>9.6587537834364495E-2</v>
      </c>
      <c r="AJ251" s="4">
        <v>7.0935615804698704E-2</v>
      </c>
      <c r="AK251" s="4">
        <v>5.5518257545019302E-2</v>
      </c>
      <c r="AL251" s="4">
        <v>0.29267362166958999</v>
      </c>
      <c r="AM251" s="4">
        <v>5.9632151904593998E-2</v>
      </c>
      <c r="AN251" s="4">
        <v>6.8697300280322504E-2</v>
      </c>
      <c r="AO251" s="4">
        <v>6.7410016623618493E-2</v>
      </c>
      <c r="AP251" s="4">
        <v>6.0889794942388102E-2</v>
      </c>
      <c r="AQ251" s="4">
        <v>3.1622100900226199E-2</v>
      </c>
      <c r="AR251" s="4">
        <v>4.8725676770354102E-2</v>
      </c>
      <c r="AS251" s="4">
        <v>5.74647930610181E-2</v>
      </c>
      <c r="AT251" s="4">
        <v>6.6323380280763497E-2</v>
      </c>
      <c r="AU251" s="4">
        <v>7.3751320790121103E-2</v>
      </c>
      <c r="AV251" s="4">
        <v>5.4263299929022901E-2</v>
      </c>
    </row>
    <row r="252" spans="1:48">
      <c r="A252" s="4" t="s">
        <v>271</v>
      </c>
      <c r="B252" s="4" t="s">
        <v>258</v>
      </c>
      <c r="C252" s="4" t="s">
        <v>631</v>
      </c>
      <c r="D252" s="4" t="s">
        <v>54</v>
      </c>
      <c r="E252" s="4" t="s">
        <v>260</v>
      </c>
      <c r="F252" s="4" t="s">
        <v>54</v>
      </c>
      <c r="G252" s="4">
        <v>2010</v>
      </c>
      <c r="H252" s="4" t="s">
        <v>54</v>
      </c>
      <c r="I252" s="4" t="s">
        <v>54</v>
      </c>
      <c r="J252" s="4" t="s">
        <v>54</v>
      </c>
      <c r="K252" s="4" t="s">
        <v>54</v>
      </c>
      <c r="L252" s="4">
        <v>2.7298584066986899E-2</v>
      </c>
      <c r="M252" s="4">
        <v>6.17058085215113E-2</v>
      </c>
      <c r="N252" s="4">
        <v>3.9492969078778098E-2</v>
      </c>
      <c r="O252" s="4">
        <v>1.05740322203295E-2</v>
      </c>
      <c r="P252" s="4">
        <v>4.7160774976121499E-2</v>
      </c>
      <c r="Q252" s="4">
        <v>7.6922722481094899E-2</v>
      </c>
      <c r="R252" s="4">
        <v>3.4593915013833701E-2</v>
      </c>
      <c r="S252" s="4">
        <v>0.107872960234592</v>
      </c>
      <c r="T252" s="4">
        <v>6.1855414395546801E-2</v>
      </c>
      <c r="U252" s="4">
        <v>2.1928727200893901E-2</v>
      </c>
      <c r="V252" s="4">
        <v>2.6521805959047101E-2</v>
      </c>
      <c r="W252" s="4">
        <v>7.5416267348245705E-2</v>
      </c>
      <c r="X252" s="4">
        <v>6.6638423885815395E-2</v>
      </c>
      <c r="Y252" s="4">
        <v>7.0280625478214107E-2</v>
      </c>
      <c r="Z252" s="4">
        <v>5.6231779472910401E-2</v>
      </c>
      <c r="AA252" s="4">
        <v>6.9767183400368193E-2</v>
      </c>
      <c r="AB252" s="4">
        <v>8.7646201660963902E-2</v>
      </c>
      <c r="AC252" s="4">
        <v>8.5376738729080706E-2</v>
      </c>
      <c r="AD252" s="4">
        <v>0.194309175865469</v>
      </c>
      <c r="AE252" s="4">
        <v>8.8522299438470106E-3</v>
      </c>
      <c r="AF252" s="4">
        <v>3.81643444744637E-2</v>
      </c>
      <c r="AG252" s="4">
        <v>6.0192300473009899E-2</v>
      </c>
      <c r="AH252" s="4">
        <v>7.4900104005005602E-2</v>
      </c>
      <c r="AI252" s="4">
        <v>8.6216284712977806E-2</v>
      </c>
      <c r="AJ252" s="4">
        <v>7.5533884015729996E-2</v>
      </c>
      <c r="AK252" s="4">
        <v>3.4442565949803702E-2</v>
      </c>
      <c r="AL252" s="4">
        <v>2.4719143243208799E-2</v>
      </c>
      <c r="AM252" s="4">
        <v>8.3240998261363094E-2</v>
      </c>
      <c r="AN252" s="4">
        <v>7.7735519156936703E-2</v>
      </c>
      <c r="AO252" s="4">
        <v>0.106207796164745</v>
      </c>
      <c r="AP252" s="4">
        <v>1.4027031691647899E-2</v>
      </c>
      <c r="AQ252" s="4">
        <v>8.53025792870028E-2</v>
      </c>
      <c r="AR252" s="4">
        <v>5.5999483907952799E-2</v>
      </c>
      <c r="AS252" s="4">
        <v>0.131966357885796</v>
      </c>
      <c r="AT252" s="4">
        <v>8.8125025400877702E-2</v>
      </c>
      <c r="AU252" s="4">
        <v>0.100207191053462</v>
      </c>
      <c r="AV252" s="4">
        <v>7.5555949267936295E-2</v>
      </c>
    </row>
    <row r="253" spans="1:48">
      <c r="A253" s="4" t="s">
        <v>271</v>
      </c>
      <c r="B253" s="4" t="s">
        <v>258</v>
      </c>
      <c r="C253" s="4" t="s">
        <v>631</v>
      </c>
      <c r="D253" s="4" t="s">
        <v>54</v>
      </c>
      <c r="E253" s="4" t="s">
        <v>260</v>
      </c>
      <c r="F253" s="4" t="s">
        <v>54</v>
      </c>
      <c r="G253" s="4">
        <v>2014</v>
      </c>
      <c r="H253" s="4" t="s">
        <v>54</v>
      </c>
      <c r="I253" s="4" t="s">
        <v>54</v>
      </c>
      <c r="J253" s="4" t="s">
        <v>54</v>
      </c>
      <c r="K253" s="4" t="s">
        <v>54</v>
      </c>
      <c r="L253" s="4">
        <v>2.8315479792558398E-2</v>
      </c>
      <c r="M253" s="4">
        <v>5.2063094968097801E-2</v>
      </c>
      <c r="N253" s="4">
        <v>3.07458562860255E-2</v>
      </c>
      <c r="O253" s="4">
        <v>7.7113099137057503E-3</v>
      </c>
      <c r="P253" s="4">
        <v>4.3075389581223901E-2</v>
      </c>
      <c r="Q253" s="4">
        <v>6.4902074888812902E-2</v>
      </c>
      <c r="R253" s="4">
        <v>4.3523719660841398E-2</v>
      </c>
      <c r="S253" s="4">
        <v>8.2126583247883703E-2</v>
      </c>
      <c r="T253" s="4">
        <v>4.5584140027835701E-2</v>
      </c>
      <c r="U253" s="4">
        <v>1.57634241328076E-2</v>
      </c>
      <c r="V253" s="4">
        <v>2.2802228426550001E-2</v>
      </c>
      <c r="W253" s="4">
        <v>7.8225588143668798E-2</v>
      </c>
      <c r="X253" s="4">
        <v>5.4672934328862902E-2</v>
      </c>
      <c r="Y253" s="4">
        <v>6.0812217659288903E-2</v>
      </c>
      <c r="Z253" s="4">
        <v>4.3303841571850001E-2</v>
      </c>
      <c r="AA253" s="4">
        <v>5.4314776638588302E-2</v>
      </c>
      <c r="AB253" s="4">
        <v>6.8233854864359997E-2</v>
      </c>
      <c r="AC253" s="4">
        <v>7.1863842497304806E-2</v>
      </c>
      <c r="AD253" s="4">
        <v>0.16813128533682201</v>
      </c>
      <c r="AE253" s="4">
        <v>7.2526280043381996E-3</v>
      </c>
      <c r="AF253" s="4">
        <v>2.9711502523945901E-2</v>
      </c>
      <c r="AG253" s="4">
        <v>5.0878422928010397E-2</v>
      </c>
      <c r="AH253" s="4">
        <v>5.5756291170404197E-2</v>
      </c>
      <c r="AI253" s="4">
        <v>7.3643932777443105E-2</v>
      </c>
      <c r="AJ253" s="4">
        <v>5.88042377376203E-2</v>
      </c>
      <c r="AK253" s="4">
        <v>2.6814043297232502E-2</v>
      </c>
      <c r="AL253" s="4">
        <v>2.40581064882864E-2</v>
      </c>
      <c r="AM253" s="4">
        <v>5.7639173450264598E-2</v>
      </c>
      <c r="AN253" s="4">
        <v>6.7262766639645796E-2</v>
      </c>
      <c r="AO253" s="4">
        <v>8.46992406454119E-2</v>
      </c>
      <c r="AP253" s="4">
        <v>1.2472620817904999E-2</v>
      </c>
      <c r="AQ253" s="4">
        <v>7.7887866012975301E-2</v>
      </c>
      <c r="AR253" s="4">
        <v>4.3596420438561399E-2</v>
      </c>
      <c r="AS253" s="4">
        <v>0.109800996209967</v>
      </c>
      <c r="AT253" s="4">
        <v>6.7874433690525607E-2</v>
      </c>
      <c r="AU253" s="4">
        <v>7.8548020599284701E-2</v>
      </c>
      <c r="AV253" s="4">
        <v>6.08377396098096E-2</v>
      </c>
    </row>
    <row r="254" spans="1:48">
      <c r="A254" s="4" t="s">
        <v>271</v>
      </c>
      <c r="B254" s="4" t="s">
        <v>258</v>
      </c>
      <c r="C254" s="4" t="s">
        <v>631</v>
      </c>
      <c r="D254" s="4" t="s">
        <v>54</v>
      </c>
      <c r="E254" s="4" t="s">
        <v>260</v>
      </c>
      <c r="F254" s="4" t="s">
        <v>54</v>
      </c>
      <c r="G254" s="4">
        <v>2050</v>
      </c>
      <c r="H254" s="4" t="s">
        <v>54</v>
      </c>
      <c r="I254" s="4" t="s">
        <v>54</v>
      </c>
      <c r="J254" s="4" t="s">
        <v>54</v>
      </c>
      <c r="K254" s="4" t="s">
        <v>54</v>
      </c>
      <c r="L254" s="4">
        <v>3.1439238195004E-2</v>
      </c>
      <c r="M254" s="4">
        <v>5.5358078329874501E-2</v>
      </c>
      <c r="N254" s="4">
        <v>3.9148609405165E-2</v>
      </c>
      <c r="O254" s="4">
        <v>8.8961223593622702E-3</v>
      </c>
      <c r="P254" s="4">
        <v>4.5384348133942098E-2</v>
      </c>
      <c r="Q254" s="4">
        <v>6.9009615115425596E-2</v>
      </c>
      <c r="R254" s="4">
        <v>5.6903000207475699E-2</v>
      </c>
      <c r="S254" s="4">
        <v>9.3434821008698501E-2</v>
      </c>
      <c r="T254" s="4">
        <v>5.1586748628355703E-2</v>
      </c>
      <c r="U254" s="4">
        <v>1.7983021751904402E-2</v>
      </c>
      <c r="V254" s="4">
        <v>2.2747158622126298E-2</v>
      </c>
      <c r="W254" s="4">
        <v>8.6855420307567197E-2</v>
      </c>
      <c r="X254" s="4">
        <v>5.9647845919212003E-2</v>
      </c>
      <c r="Y254" s="4">
        <v>6.3089339592999394E-2</v>
      </c>
      <c r="Z254" s="4">
        <v>4.7946384531714403E-2</v>
      </c>
      <c r="AA254" s="4">
        <v>6.9158847155586803E-2</v>
      </c>
      <c r="AB254" s="4">
        <v>8.1074512441920904E-2</v>
      </c>
      <c r="AC254" s="4">
        <v>7.3812800762508096E-2</v>
      </c>
      <c r="AD254" s="4">
        <v>0.17442698466040901</v>
      </c>
      <c r="AE254" s="4">
        <v>8.1413253046240096E-3</v>
      </c>
      <c r="AF254" s="4">
        <v>3.7831569767637602E-2</v>
      </c>
      <c r="AG254" s="4">
        <v>5.1959003088759399E-2</v>
      </c>
      <c r="AH254" s="4">
        <v>6.6567213128659597E-2</v>
      </c>
      <c r="AI254" s="4">
        <v>7.3953875422427998E-2</v>
      </c>
      <c r="AJ254" s="4">
        <v>7.48752649183788E-2</v>
      </c>
      <c r="AK254" s="4">
        <v>3.4142243359592497E-2</v>
      </c>
      <c r="AL254" s="4">
        <v>3.3458860902943498E-2</v>
      </c>
      <c r="AM254" s="4">
        <v>6.8059232229201794E-2</v>
      </c>
      <c r="AN254" s="4">
        <v>6.9781430275550699E-2</v>
      </c>
      <c r="AO254" s="4">
        <v>9.2000177702424593E-2</v>
      </c>
      <c r="AP254" s="4">
        <v>1.29645672697847E-2</v>
      </c>
      <c r="AQ254" s="4">
        <v>8.30378241299672E-2</v>
      </c>
      <c r="AR254" s="4">
        <v>5.55111953732879E-2</v>
      </c>
      <c r="AS254" s="4">
        <v>0.11370343064083301</v>
      </c>
      <c r="AT254" s="4">
        <v>8.2255303206987498E-2</v>
      </c>
      <c r="AU254" s="4">
        <v>9.2783301411111505E-2</v>
      </c>
      <c r="AV254" s="4">
        <v>6.4289887939491905E-2</v>
      </c>
    </row>
    <row r="255" spans="1:48">
      <c r="A255" s="4" t="s">
        <v>271</v>
      </c>
      <c r="B255" s="4" t="s">
        <v>258</v>
      </c>
      <c r="C255" s="4" t="s">
        <v>632</v>
      </c>
      <c r="D255" s="4" t="s">
        <v>54</v>
      </c>
      <c r="E255" s="4" t="s">
        <v>260</v>
      </c>
      <c r="F255" s="4" t="s">
        <v>54</v>
      </c>
      <c r="G255" s="4">
        <v>2010</v>
      </c>
      <c r="H255" s="4" t="s">
        <v>54</v>
      </c>
      <c r="I255" s="4" t="s">
        <v>54</v>
      </c>
      <c r="J255" s="4" t="s">
        <v>54</v>
      </c>
      <c r="K255" s="4" t="s">
        <v>54</v>
      </c>
      <c r="L255" s="4">
        <v>2.7298584066986899E-2</v>
      </c>
      <c r="M255" s="4">
        <v>6.17058085215113E-2</v>
      </c>
      <c r="N255" s="4">
        <v>3.9492969078778098E-2</v>
      </c>
      <c r="O255" s="4">
        <v>1.05740322203295E-2</v>
      </c>
      <c r="P255" s="4">
        <v>4.7160774976121499E-2</v>
      </c>
      <c r="Q255" s="4">
        <v>7.6922722481094899E-2</v>
      </c>
      <c r="R255" s="4">
        <v>3.4593915013833701E-2</v>
      </c>
      <c r="S255" s="4">
        <v>0.107872960234592</v>
      </c>
      <c r="T255" s="4">
        <v>6.1855414395546801E-2</v>
      </c>
      <c r="U255" s="4">
        <v>2.1928727200893901E-2</v>
      </c>
      <c r="V255" s="4">
        <v>2.6521805959047101E-2</v>
      </c>
      <c r="W255" s="4">
        <v>7.5416267348245705E-2</v>
      </c>
      <c r="X255" s="4">
        <v>6.6638423885815395E-2</v>
      </c>
      <c r="Y255" s="4">
        <v>7.0280625478214107E-2</v>
      </c>
      <c r="Z255" s="4">
        <v>5.6231779472910401E-2</v>
      </c>
      <c r="AA255" s="4">
        <v>6.9767183400368193E-2</v>
      </c>
      <c r="AB255" s="4">
        <v>8.7646201660963902E-2</v>
      </c>
      <c r="AC255" s="4">
        <v>8.5376738729080706E-2</v>
      </c>
      <c r="AD255" s="4">
        <v>0.194309175865469</v>
      </c>
      <c r="AE255" s="4">
        <v>8.8522299438470106E-3</v>
      </c>
      <c r="AF255" s="4">
        <v>3.81643444744637E-2</v>
      </c>
      <c r="AG255" s="4">
        <v>6.0192300473009899E-2</v>
      </c>
      <c r="AH255" s="4">
        <v>7.4900104005005602E-2</v>
      </c>
      <c r="AI255" s="4">
        <v>8.6216284712977806E-2</v>
      </c>
      <c r="AJ255" s="4">
        <v>7.5533884015729996E-2</v>
      </c>
      <c r="AK255" s="4">
        <v>3.4442565949803702E-2</v>
      </c>
      <c r="AL255" s="4">
        <v>2.4719143243208799E-2</v>
      </c>
      <c r="AM255" s="4">
        <v>8.3240998261363094E-2</v>
      </c>
      <c r="AN255" s="4">
        <v>7.7735519156936703E-2</v>
      </c>
      <c r="AO255" s="4">
        <v>0.106207796164745</v>
      </c>
      <c r="AP255" s="4">
        <v>1.4027031691647899E-2</v>
      </c>
      <c r="AQ255" s="4">
        <v>8.53025792870028E-2</v>
      </c>
      <c r="AR255" s="4">
        <v>5.5999483907952799E-2</v>
      </c>
      <c r="AS255" s="4">
        <v>0.131966357885796</v>
      </c>
      <c r="AT255" s="4">
        <v>8.8125025400877702E-2</v>
      </c>
      <c r="AU255" s="4">
        <v>0.100207191053462</v>
      </c>
      <c r="AV255" s="4">
        <v>7.5555949267936295E-2</v>
      </c>
    </row>
    <row r="256" spans="1:48">
      <c r="A256" s="4" t="s">
        <v>271</v>
      </c>
      <c r="B256" s="4" t="s">
        <v>258</v>
      </c>
      <c r="C256" s="4" t="s">
        <v>632</v>
      </c>
      <c r="D256" s="4" t="s">
        <v>54</v>
      </c>
      <c r="E256" s="4" t="s">
        <v>260</v>
      </c>
      <c r="F256" s="4" t="s">
        <v>54</v>
      </c>
      <c r="G256" s="4">
        <v>2014</v>
      </c>
      <c r="H256" s="4" t="s">
        <v>54</v>
      </c>
      <c r="I256" s="4" t="s">
        <v>54</v>
      </c>
      <c r="J256" s="4" t="s">
        <v>54</v>
      </c>
      <c r="K256" s="4" t="s">
        <v>54</v>
      </c>
      <c r="L256" s="4">
        <v>2.8315479792558398E-2</v>
      </c>
      <c r="M256" s="4">
        <v>5.2063094968097801E-2</v>
      </c>
      <c r="N256" s="4">
        <v>3.07458562860255E-2</v>
      </c>
      <c r="O256" s="4">
        <v>7.7113099137057503E-3</v>
      </c>
      <c r="P256" s="4">
        <v>4.3075389581223901E-2</v>
      </c>
      <c r="Q256" s="4">
        <v>6.4902074888812902E-2</v>
      </c>
      <c r="R256" s="4">
        <v>4.3523719660841398E-2</v>
      </c>
      <c r="S256" s="4">
        <v>8.2126583247883703E-2</v>
      </c>
      <c r="T256" s="4">
        <v>4.5584140027835701E-2</v>
      </c>
      <c r="U256" s="4">
        <v>1.57634241328076E-2</v>
      </c>
      <c r="V256" s="4">
        <v>2.2802228426550001E-2</v>
      </c>
      <c r="W256" s="4">
        <v>7.8225588143668798E-2</v>
      </c>
      <c r="X256" s="4">
        <v>5.4672934328862902E-2</v>
      </c>
      <c r="Y256" s="4">
        <v>6.0812217659288903E-2</v>
      </c>
      <c r="Z256" s="4">
        <v>4.3303841571850001E-2</v>
      </c>
      <c r="AA256" s="4">
        <v>5.4314776638588302E-2</v>
      </c>
      <c r="AB256" s="4">
        <v>6.8233854864359997E-2</v>
      </c>
      <c r="AC256" s="4">
        <v>7.1863842497304806E-2</v>
      </c>
      <c r="AD256" s="4">
        <v>0.16813128533682201</v>
      </c>
      <c r="AE256" s="4">
        <v>7.2526280043381996E-3</v>
      </c>
      <c r="AF256" s="4">
        <v>2.9711502523945901E-2</v>
      </c>
      <c r="AG256" s="4">
        <v>5.0878422928010397E-2</v>
      </c>
      <c r="AH256" s="4">
        <v>5.5756291170404197E-2</v>
      </c>
      <c r="AI256" s="4">
        <v>7.3643932777443105E-2</v>
      </c>
      <c r="AJ256" s="4">
        <v>5.88042377376203E-2</v>
      </c>
      <c r="AK256" s="4">
        <v>2.6814043297232502E-2</v>
      </c>
      <c r="AL256" s="4">
        <v>2.40581064882864E-2</v>
      </c>
      <c r="AM256" s="4">
        <v>5.7639173450264598E-2</v>
      </c>
      <c r="AN256" s="4">
        <v>6.7262766639645796E-2</v>
      </c>
      <c r="AO256" s="4">
        <v>8.46992406454119E-2</v>
      </c>
      <c r="AP256" s="4">
        <v>1.2472620817904999E-2</v>
      </c>
      <c r="AQ256" s="4">
        <v>7.7887866012975301E-2</v>
      </c>
      <c r="AR256" s="4">
        <v>4.3596420438561399E-2</v>
      </c>
      <c r="AS256" s="4">
        <v>0.109800996209967</v>
      </c>
      <c r="AT256" s="4">
        <v>6.7874433690525607E-2</v>
      </c>
      <c r="AU256" s="4">
        <v>7.8548020599284701E-2</v>
      </c>
      <c r="AV256" s="4">
        <v>6.08377396098096E-2</v>
      </c>
    </row>
    <row r="257" spans="1:48">
      <c r="A257" s="4" t="s">
        <v>271</v>
      </c>
      <c r="B257" s="4" t="s">
        <v>258</v>
      </c>
      <c r="C257" s="4" t="s">
        <v>632</v>
      </c>
      <c r="D257" s="4" t="s">
        <v>54</v>
      </c>
      <c r="E257" s="4" t="s">
        <v>260</v>
      </c>
      <c r="F257" s="4" t="s">
        <v>54</v>
      </c>
      <c r="G257" s="4">
        <v>2050</v>
      </c>
      <c r="H257" s="4" t="s">
        <v>54</v>
      </c>
      <c r="I257" s="4" t="s">
        <v>54</v>
      </c>
      <c r="J257" s="4" t="s">
        <v>54</v>
      </c>
      <c r="K257" s="4" t="s">
        <v>54</v>
      </c>
      <c r="L257" s="4">
        <v>3.1439238195004E-2</v>
      </c>
      <c r="M257" s="4">
        <v>5.5358078329874501E-2</v>
      </c>
      <c r="N257" s="4">
        <v>3.9148609405165E-2</v>
      </c>
      <c r="O257" s="4">
        <v>8.8961223593622702E-3</v>
      </c>
      <c r="P257" s="4">
        <v>4.5384348133942098E-2</v>
      </c>
      <c r="Q257" s="4">
        <v>6.9009615115425596E-2</v>
      </c>
      <c r="R257" s="4">
        <v>5.6903000207475699E-2</v>
      </c>
      <c r="S257" s="4">
        <v>9.3434821008698501E-2</v>
      </c>
      <c r="T257" s="4">
        <v>5.1586748628355703E-2</v>
      </c>
      <c r="U257" s="4">
        <v>1.7983021751904402E-2</v>
      </c>
      <c r="V257" s="4">
        <v>2.2747158622126298E-2</v>
      </c>
      <c r="W257" s="4">
        <v>8.6855420307567197E-2</v>
      </c>
      <c r="X257" s="4">
        <v>5.9647845919212003E-2</v>
      </c>
      <c r="Y257" s="4">
        <v>6.3089339592999394E-2</v>
      </c>
      <c r="Z257" s="4">
        <v>4.7946384531714403E-2</v>
      </c>
      <c r="AA257" s="4">
        <v>6.9158847155586803E-2</v>
      </c>
      <c r="AB257" s="4">
        <v>8.1074512441920904E-2</v>
      </c>
      <c r="AC257" s="4">
        <v>7.3812800762508096E-2</v>
      </c>
      <c r="AD257" s="4">
        <v>0.17442698466040901</v>
      </c>
      <c r="AE257" s="4">
        <v>8.1413253046240096E-3</v>
      </c>
      <c r="AF257" s="4">
        <v>3.7831569767637602E-2</v>
      </c>
      <c r="AG257" s="4">
        <v>5.1959003088759399E-2</v>
      </c>
      <c r="AH257" s="4">
        <v>6.6567213128659597E-2</v>
      </c>
      <c r="AI257" s="4">
        <v>7.3953875422427998E-2</v>
      </c>
      <c r="AJ257" s="4">
        <v>7.48752649183788E-2</v>
      </c>
      <c r="AK257" s="4">
        <v>3.4142243359592497E-2</v>
      </c>
      <c r="AL257" s="4">
        <v>3.3458860902943498E-2</v>
      </c>
      <c r="AM257" s="4">
        <v>6.8059232229201794E-2</v>
      </c>
      <c r="AN257" s="4">
        <v>6.9781430275550699E-2</v>
      </c>
      <c r="AO257" s="4">
        <v>9.2000177702424593E-2</v>
      </c>
      <c r="AP257" s="4">
        <v>1.29645672697847E-2</v>
      </c>
      <c r="AQ257" s="4">
        <v>8.30378241299672E-2</v>
      </c>
      <c r="AR257" s="4">
        <v>5.55111953732879E-2</v>
      </c>
      <c r="AS257" s="4">
        <v>0.11370343064083301</v>
      </c>
      <c r="AT257" s="4">
        <v>8.2255303206987498E-2</v>
      </c>
      <c r="AU257" s="4">
        <v>9.2783301411111505E-2</v>
      </c>
      <c r="AV257" s="4">
        <v>6.4289887939491905E-2</v>
      </c>
    </row>
    <row r="258" spans="1:48">
      <c r="A258" s="4" t="s">
        <v>271</v>
      </c>
      <c r="B258" s="4" t="s">
        <v>258</v>
      </c>
      <c r="C258" s="4" t="s">
        <v>633</v>
      </c>
      <c r="D258" s="4" t="s">
        <v>54</v>
      </c>
      <c r="E258" s="4" t="s">
        <v>260</v>
      </c>
      <c r="F258" s="4" t="s">
        <v>54</v>
      </c>
      <c r="G258" s="4">
        <v>2010</v>
      </c>
      <c r="H258" s="4" t="s">
        <v>54</v>
      </c>
      <c r="I258" s="4" t="s">
        <v>54</v>
      </c>
      <c r="J258" s="4" t="s">
        <v>54</v>
      </c>
      <c r="K258" s="4" t="s">
        <v>54</v>
      </c>
      <c r="L258" s="4">
        <v>2.7298584066986899E-2</v>
      </c>
      <c r="M258" s="4">
        <v>6.17058085215113E-2</v>
      </c>
      <c r="N258" s="4">
        <v>3.9492969078778098E-2</v>
      </c>
      <c r="O258" s="4">
        <v>0.12560570821910999</v>
      </c>
      <c r="P258" s="4">
        <v>4.7160774976121499E-2</v>
      </c>
      <c r="Q258" s="4">
        <v>7.6922722481094899E-2</v>
      </c>
      <c r="R258" s="4">
        <v>3.4593915013833701E-2</v>
      </c>
      <c r="S258" s="4">
        <v>0.107872960234592</v>
      </c>
      <c r="T258" s="4">
        <v>6.1855414395546801E-2</v>
      </c>
      <c r="U258" s="4">
        <v>2.1928727200893901E-2</v>
      </c>
      <c r="V258" s="4">
        <v>2.6521805959047101E-2</v>
      </c>
      <c r="W258" s="4">
        <v>7.5416267348245705E-2</v>
      </c>
      <c r="X258" s="4">
        <v>6.6638423885815395E-2</v>
      </c>
      <c r="Y258" s="4">
        <v>7.0280625478214107E-2</v>
      </c>
      <c r="Z258" s="4">
        <v>5.6231779472910401E-2</v>
      </c>
      <c r="AA258" s="4">
        <v>6.9767183400368193E-2</v>
      </c>
      <c r="AB258" s="4">
        <v>8.7646201660963902E-2</v>
      </c>
      <c r="AC258" s="4">
        <v>8.5376738729080706E-2</v>
      </c>
      <c r="AD258" s="4">
        <v>0.194309175865469</v>
      </c>
      <c r="AE258" s="4">
        <v>8.8522299438470106E-3</v>
      </c>
      <c r="AF258" s="4">
        <v>3.81643444744637E-2</v>
      </c>
      <c r="AG258" s="4">
        <v>6.0192300473009899E-2</v>
      </c>
      <c r="AH258" s="4">
        <v>7.4900104005005602E-2</v>
      </c>
      <c r="AI258" s="4">
        <v>8.6216284712977806E-2</v>
      </c>
      <c r="AJ258" s="4">
        <v>7.5533884015729996E-2</v>
      </c>
      <c r="AK258" s="4">
        <v>3.4442565949803702E-2</v>
      </c>
      <c r="AL258" s="4">
        <v>2.4719143243208799E-2</v>
      </c>
      <c r="AM258" s="4">
        <v>8.3240998261363094E-2</v>
      </c>
      <c r="AN258" s="4">
        <v>7.7735519156936703E-2</v>
      </c>
      <c r="AO258" s="4">
        <v>0.106207796164745</v>
      </c>
      <c r="AP258" s="4">
        <v>1.4027031691647899E-2</v>
      </c>
      <c r="AQ258" s="4">
        <v>8.53025792870028E-2</v>
      </c>
      <c r="AR258" s="4">
        <v>5.5999483907952799E-2</v>
      </c>
      <c r="AS258" s="4">
        <v>0.131966357885796</v>
      </c>
      <c r="AT258" s="4">
        <v>8.8125025400877702E-2</v>
      </c>
      <c r="AU258" s="4">
        <v>0.100207191053462</v>
      </c>
      <c r="AV258" s="4">
        <v>7.5555949267936295E-2</v>
      </c>
    </row>
    <row r="259" spans="1:48">
      <c r="A259" s="4" t="s">
        <v>271</v>
      </c>
      <c r="B259" s="4" t="s">
        <v>258</v>
      </c>
      <c r="C259" s="4" t="s">
        <v>633</v>
      </c>
      <c r="D259" s="4" t="s">
        <v>54</v>
      </c>
      <c r="E259" s="4" t="s">
        <v>260</v>
      </c>
      <c r="F259" s="4" t="s">
        <v>54</v>
      </c>
      <c r="G259" s="4">
        <v>2014</v>
      </c>
      <c r="H259" s="4" t="s">
        <v>54</v>
      </c>
      <c r="I259" s="4" t="s">
        <v>54</v>
      </c>
      <c r="J259" s="4" t="s">
        <v>54</v>
      </c>
      <c r="K259" s="4" t="s">
        <v>54</v>
      </c>
      <c r="L259" s="4">
        <v>2.8315479792558398E-2</v>
      </c>
      <c r="M259" s="4">
        <v>5.2063094968097801E-2</v>
      </c>
      <c r="N259" s="4">
        <v>3.07458562860255E-2</v>
      </c>
      <c r="O259" s="4">
        <v>9.1600301836216105E-2</v>
      </c>
      <c r="P259" s="4">
        <v>4.3075389581223901E-2</v>
      </c>
      <c r="Q259" s="4">
        <v>6.4902074888812902E-2</v>
      </c>
      <c r="R259" s="4">
        <v>4.3523719660841398E-2</v>
      </c>
      <c r="S259" s="4">
        <v>8.2126583247883703E-2</v>
      </c>
      <c r="T259" s="4">
        <v>4.5584140027835701E-2</v>
      </c>
      <c r="U259" s="4">
        <v>1.57634241328076E-2</v>
      </c>
      <c r="V259" s="4">
        <v>2.2802228426550001E-2</v>
      </c>
      <c r="W259" s="4">
        <v>7.8225588143668798E-2</v>
      </c>
      <c r="X259" s="4">
        <v>5.4672934328862902E-2</v>
      </c>
      <c r="Y259" s="4">
        <v>6.0812217659288903E-2</v>
      </c>
      <c r="Z259" s="4">
        <v>4.3303841571850001E-2</v>
      </c>
      <c r="AA259" s="4">
        <v>5.4314776638588302E-2</v>
      </c>
      <c r="AB259" s="4">
        <v>6.8233854864359997E-2</v>
      </c>
      <c r="AC259" s="4">
        <v>7.1863842497304806E-2</v>
      </c>
      <c r="AD259" s="4">
        <v>0.16813128533682201</v>
      </c>
      <c r="AE259" s="4">
        <v>7.2526280043381996E-3</v>
      </c>
      <c r="AF259" s="4">
        <v>2.9711502523945901E-2</v>
      </c>
      <c r="AG259" s="4">
        <v>5.0878422928010397E-2</v>
      </c>
      <c r="AH259" s="4">
        <v>5.5756291170404197E-2</v>
      </c>
      <c r="AI259" s="4">
        <v>7.3643932777443105E-2</v>
      </c>
      <c r="AJ259" s="4">
        <v>5.88042377376203E-2</v>
      </c>
      <c r="AK259" s="4">
        <v>2.6814043297232502E-2</v>
      </c>
      <c r="AL259" s="4">
        <v>2.40581064882864E-2</v>
      </c>
      <c r="AM259" s="4">
        <v>5.7639173450264598E-2</v>
      </c>
      <c r="AN259" s="4">
        <v>6.7262766639645796E-2</v>
      </c>
      <c r="AO259" s="4">
        <v>8.46992406454119E-2</v>
      </c>
      <c r="AP259" s="4">
        <v>1.2472620817904999E-2</v>
      </c>
      <c r="AQ259" s="4">
        <v>7.7887866012975301E-2</v>
      </c>
      <c r="AR259" s="4">
        <v>4.3596420438561399E-2</v>
      </c>
      <c r="AS259" s="4">
        <v>0.109800996209967</v>
      </c>
      <c r="AT259" s="4">
        <v>6.7874433690525607E-2</v>
      </c>
      <c r="AU259" s="4">
        <v>7.8548020599284701E-2</v>
      </c>
      <c r="AV259" s="4">
        <v>6.08377396098096E-2</v>
      </c>
    </row>
    <row r="260" spans="1:48">
      <c r="A260" s="4" t="s">
        <v>271</v>
      </c>
      <c r="B260" s="4" t="s">
        <v>258</v>
      </c>
      <c r="C260" s="4" t="s">
        <v>633</v>
      </c>
      <c r="D260" s="4" t="s">
        <v>54</v>
      </c>
      <c r="E260" s="4" t="s">
        <v>260</v>
      </c>
      <c r="F260" s="4" t="s">
        <v>54</v>
      </c>
      <c r="G260" s="4">
        <v>2050</v>
      </c>
      <c r="H260" s="4" t="s">
        <v>54</v>
      </c>
      <c r="I260" s="4" t="s">
        <v>54</v>
      </c>
      <c r="J260" s="4" t="s">
        <v>54</v>
      </c>
      <c r="K260" s="4" t="s">
        <v>54</v>
      </c>
      <c r="L260" s="4">
        <v>3.1439238195004E-2</v>
      </c>
      <c r="M260" s="4">
        <v>5.5358078329874501E-2</v>
      </c>
      <c r="N260" s="4">
        <v>3.9148609405165E-2</v>
      </c>
      <c r="O260" s="4">
        <v>0.105674328020606</v>
      </c>
      <c r="P260" s="4">
        <v>4.5384348133942098E-2</v>
      </c>
      <c r="Q260" s="4">
        <v>6.9009615115425596E-2</v>
      </c>
      <c r="R260" s="4">
        <v>5.6903000207475699E-2</v>
      </c>
      <c r="S260" s="4">
        <v>9.3434821008698501E-2</v>
      </c>
      <c r="T260" s="4">
        <v>5.1586748628355703E-2</v>
      </c>
      <c r="U260" s="4">
        <v>1.7983021751904402E-2</v>
      </c>
      <c r="V260" s="4">
        <v>2.2747158622126298E-2</v>
      </c>
      <c r="W260" s="4">
        <v>8.6855420307567197E-2</v>
      </c>
      <c r="X260" s="4">
        <v>5.9647845919212003E-2</v>
      </c>
      <c r="Y260" s="4">
        <v>6.3089339592999394E-2</v>
      </c>
      <c r="Z260" s="4">
        <v>4.7946384531714403E-2</v>
      </c>
      <c r="AA260" s="4">
        <v>6.9158847155586803E-2</v>
      </c>
      <c r="AB260" s="4">
        <v>8.1074512441920904E-2</v>
      </c>
      <c r="AC260" s="4">
        <v>7.3812800762508096E-2</v>
      </c>
      <c r="AD260" s="4">
        <v>0.17442698466040901</v>
      </c>
      <c r="AE260" s="4">
        <v>8.1413253046240096E-3</v>
      </c>
      <c r="AF260" s="4">
        <v>3.7831569767637602E-2</v>
      </c>
      <c r="AG260" s="4">
        <v>5.1959003088759399E-2</v>
      </c>
      <c r="AH260" s="4">
        <v>6.6567213128659597E-2</v>
      </c>
      <c r="AI260" s="4">
        <v>7.3953875422427998E-2</v>
      </c>
      <c r="AJ260" s="4">
        <v>7.48752649183788E-2</v>
      </c>
      <c r="AK260" s="4">
        <v>3.4142243359592497E-2</v>
      </c>
      <c r="AL260" s="4">
        <v>3.3458860902943498E-2</v>
      </c>
      <c r="AM260" s="4">
        <v>6.8059232229201794E-2</v>
      </c>
      <c r="AN260" s="4">
        <v>6.9781430275550699E-2</v>
      </c>
      <c r="AO260" s="4">
        <v>9.2000177702424593E-2</v>
      </c>
      <c r="AP260" s="4">
        <v>1.29645672697847E-2</v>
      </c>
      <c r="AQ260" s="4">
        <v>8.30378241299672E-2</v>
      </c>
      <c r="AR260" s="4">
        <v>5.55111953732879E-2</v>
      </c>
      <c r="AS260" s="4">
        <v>0.11370343064083301</v>
      </c>
      <c r="AT260" s="4">
        <v>8.2255303206987498E-2</v>
      </c>
      <c r="AU260" s="4">
        <v>9.2783301411111505E-2</v>
      </c>
      <c r="AV260" s="4">
        <v>6.4289887939491905E-2</v>
      </c>
    </row>
    <row r="261" spans="1:48">
      <c r="A261" s="4" t="s">
        <v>271</v>
      </c>
      <c r="B261" s="4" t="s">
        <v>258</v>
      </c>
      <c r="C261" s="4" t="s">
        <v>406</v>
      </c>
      <c r="D261" s="4" t="s">
        <v>54</v>
      </c>
      <c r="E261" s="4" t="s">
        <v>260</v>
      </c>
      <c r="F261" s="4" t="s">
        <v>54</v>
      </c>
      <c r="G261" s="4">
        <v>2010</v>
      </c>
      <c r="H261" s="4" t="s">
        <v>54</v>
      </c>
      <c r="I261" s="4" t="s">
        <v>54</v>
      </c>
      <c r="J261" s="4" t="s">
        <v>54</v>
      </c>
      <c r="K261" s="4" t="s">
        <v>54</v>
      </c>
      <c r="L261" s="4">
        <v>6.3065662233404193E-2</v>
      </c>
      <c r="M261" s="4">
        <v>8.6875953421812896E-2</v>
      </c>
      <c r="N261" s="4">
        <v>3.77452065359727E-2</v>
      </c>
      <c r="O261" s="4">
        <v>0.12737321391263401</v>
      </c>
      <c r="P261" s="4">
        <v>3.94432587175257E-2</v>
      </c>
      <c r="Q261" s="4">
        <v>8.1983035682102898E-2</v>
      </c>
      <c r="R261" s="4">
        <v>0.13754949837361399</v>
      </c>
      <c r="S261" s="4">
        <v>0.10836071683057</v>
      </c>
      <c r="T261" s="4">
        <v>7.1636019022032801E-2</v>
      </c>
      <c r="U261" s="4">
        <v>7.9947161487169099E-2</v>
      </c>
      <c r="V261" s="4">
        <v>0.104958747000594</v>
      </c>
      <c r="W261" s="4">
        <v>6.3356690142875899E-2</v>
      </c>
      <c r="X261" s="4">
        <v>6.4467507363040702E-2</v>
      </c>
      <c r="Y261" s="4">
        <v>0.16494485871318701</v>
      </c>
      <c r="Z261" s="4">
        <v>6.16739621525592E-2</v>
      </c>
      <c r="AA261" s="4">
        <v>6.2240502186840997E-2</v>
      </c>
      <c r="AB261" s="4">
        <v>7.6011729329046096E-2</v>
      </c>
      <c r="AC261" s="4">
        <v>8.0028802732035706E-2</v>
      </c>
      <c r="AD261" s="4">
        <v>6.7906374003350395E-2</v>
      </c>
      <c r="AE261" s="4">
        <v>9.1453174856404196E-2</v>
      </c>
      <c r="AF261" s="4">
        <v>5.93601949022362E-2</v>
      </c>
      <c r="AG261" s="4">
        <v>7.4409434753731601E-2</v>
      </c>
      <c r="AH261" s="4">
        <v>9.0808658672364401E-2</v>
      </c>
      <c r="AI261" s="4">
        <v>0.101311982819363</v>
      </c>
      <c r="AJ261" s="4">
        <v>7.1559580892532101E-2</v>
      </c>
      <c r="AK261" s="4">
        <v>5.6006608200081097E-2</v>
      </c>
      <c r="AL261" s="4">
        <v>0.216224969479545</v>
      </c>
      <c r="AM261" s="4">
        <v>9.4317863803047797E-2</v>
      </c>
      <c r="AN261" s="4">
        <v>7.9096838625664898E-2</v>
      </c>
      <c r="AO261" s="4">
        <v>8.7272084945306402E-2</v>
      </c>
      <c r="AP261" s="4">
        <v>2.7089584798194899E-2</v>
      </c>
      <c r="AQ261" s="4">
        <v>7.2316587487280301E-2</v>
      </c>
      <c r="AR261" s="4">
        <v>5.3521225051407502E-2</v>
      </c>
      <c r="AS261" s="4">
        <v>0.130242753347795</v>
      </c>
      <c r="AT261" s="4">
        <v>7.3758436986656503E-2</v>
      </c>
      <c r="AU261" s="4">
        <v>9.1687689472558703E-2</v>
      </c>
      <c r="AV261" s="4">
        <v>7.3810309316709594E-2</v>
      </c>
    </row>
    <row r="262" spans="1:48">
      <c r="A262" s="4" t="s">
        <v>271</v>
      </c>
      <c r="B262" s="4" t="s">
        <v>258</v>
      </c>
      <c r="C262" s="4" t="s">
        <v>406</v>
      </c>
      <c r="D262" s="4" t="s">
        <v>54</v>
      </c>
      <c r="E262" s="4" t="s">
        <v>260</v>
      </c>
      <c r="F262" s="4" t="s">
        <v>54</v>
      </c>
      <c r="G262" s="4">
        <v>2014</v>
      </c>
      <c r="H262" s="4" t="s">
        <v>54</v>
      </c>
      <c r="I262" s="4" t="s">
        <v>54</v>
      </c>
      <c r="J262" s="4" t="s">
        <v>54</v>
      </c>
      <c r="K262" s="4" t="s">
        <v>54</v>
      </c>
      <c r="L262" s="4">
        <v>6.5414912370265504E-2</v>
      </c>
      <c r="M262" s="4">
        <v>7.3299923002663706E-2</v>
      </c>
      <c r="N262" s="4">
        <v>2.93851974848095E-2</v>
      </c>
      <c r="O262" s="4">
        <v>9.2889288278946894E-2</v>
      </c>
      <c r="P262" s="4">
        <v>3.6026416793843698E-2</v>
      </c>
      <c r="Q262" s="4">
        <v>6.9171617304103594E-2</v>
      </c>
      <c r="R262" s="4">
        <v>0.17305545799914701</v>
      </c>
      <c r="S262" s="4">
        <v>8.2497925450759596E-2</v>
      </c>
      <c r="T262" s="4">
        <v>5.2791923779790202E-2</v>
      </c>
      <c r="U262" s="4">
        <v>5.7469866043339597E-2</v>
      </c>
      <c r="V262" s="4">
        <v>9.02387012471004E-2</v>
      </c>
      <c r="W262" s="4">
        <v>6.5716781319566805E-2</v>
      </c>
      <c r="X262" s="4">
        <v>5.2891824129040699E-2</v>
      </c>
      <c r="Y262" s="4">
        <v>0.14272301337096599</v>
      </c>
      <c r="Z262" s="4">
        <v>4.7494842083902401E-2</v>
      </c>
      <c r="AA262" s="4">
        <v>4.8455144802849903E-2</v>
      </c>
      <c r="AB262" s="4">
        <v>5.9176247330032898E-2</v>
      </c>
      <c r="AC262" s="4">
        <v>6.7362344362117701E-2</v>
      </c>
      <c r="AD262" s="4">
        <v>5.8757832165636001E-2</v>
      </c>
      <c r="AE262" s="4">
        <v>7.4927544952695699E-2</v>
      </c>
      <c r="AF262" s="4">
        <v>4.6212783291478099E-2</v>
      </c>
      <c r="AG262" s="4">
        <v>6.2895663755734202E-2</v>
      </c>
      <c r="AH262" s="4">
        <v>6.7598758119105304E-2</v>
      </c>
      <c r="AI262" s="4">
        <v>8.6538324831985605E-2</v>
      </c>
      <c r="AJ262" s="4">
        <v>5.5710184403235601E-2</v>
      </c>
      <c r="AK262" s="4">
        <v>4.3601966804586098E-2</v>
      </c>
      <c r="AL262" s="4">
        <v>0.21044270385845701</v>
      </c>
      <c r="AM262" s="4">
        <v>6.5309208500033702E-2</v>
      </c>
      <c r="AN262" s="4">
        <v>6.8440685237734902E-2</v>
      </c>
      <c r="AO262" s="4">
        <v>6.9598274244796102E-2</v>
      </c>
      <c r="AP262" s="4">
        <v>2.4087642113445301E-2</v>
      </c>
      <c r="AQ262" s="4">
        <v>6.6030649058968202E-2</v>
      </c>
      <c r="AR262" s="4">
        <v>4.1667059531537098E-2</v>
      </c>
      <c r="AS262" s="4">
        <v>0.108366892106645</v>
      </c>
      <c r="AT262" s="4">
        <v>5.6809199402713201E-2</v>
      </c>
      <c r="AU262" s="4">
        <v>7.1869957092690395E-2</v>
      </c>
      <c r="AV262" s="4">
        <v>5.94321482588413E-2</v>
      </c>
    </row>
    <row r="263" spans="1:48">
      <c r="A263" s="4" t="s">
        <v>271</v>
      </c>
      <c r="B263" s="4" t="s">
        <v>258</v>
      </c>
      <c r="C263" s="4" t="s">
        <v>406</v>
      </c>
      <c r="D263" s="4" t="s">
        <v>54</v>
      </c>
      <c r="E263" s="4" t="s">
        <v>260</v>
      </c>
      <c r="F263" s="4" t="s">
        <v>54</v>
      </c>
      <c r="G263" s="4">
        <v>2050</v>
      </c>
      <c r="H263" s="4" t="s">
        <v>54</v>
      </c>
      <c r="I263" s="4" t="s">
        <v>54</v>
      </c>
      <c r="J263" s="4" t="s">
        <v>54</v>
      </c>
      <c r="K263" s="4" t="s">
        <v>54</v>
      </c>
      <c r="L263" s="4">
        <v>7.2631473193492696E-2</v>
      </c>
      <c r="M263" s="4">
        <v>7.7938948532384505E-2</v>
      </c>
      <c r="N263" s="4">
        <v>3.7416086510145899E-2</v>
      </c>
      <c r="O263" s="4">
        <v>0.107161362161681</v>
      </c>
      <c r="P263" s="4">
        <v>3.7957531149132001E-2</v>
      </c>
      <c r="Q263" s="4">
        <v>7.3549369496205497E-2</v>
      </c>
      <c r="R263" s="4">
        <v>0.226253060151244</v>
      </c>
      <c r="S263" s="4">
        <v>9.3857294352730894E-2</v>
      </c>
      <c r="T263" s="4">
        <v>5.9743667424072201E-2</v>
      </c>
      <c r="U263" s="4">
        <v>6.5562015107204899E-2</v>
      </c>
      <c r="V263" s="4">
        <v>9.0020765195580998E-2</v>
      </c>
      <c r="W263" s="4">
        <v>7.2966644268476794E-2</v>
      </c>
      <c r="X263" s="4">
        <v>5.77046652930343E-2</v>
      </c>
      <c r="Y263" s="4">
        <v>0.148067296422985</v>
      </c>
      <c r="Z263" s="4">
        <v>5.2586696218382398E-2</v>
      </c>
      <c r="AA263" s="4">
        <v>6.1697794977975E-2</v>
      </c>
      <c r="AB263" s="4">
        <v>7.0312389794803698E-2</v>
      </c>
      <c r="AC263" s="4">
        <v>6.9189221317840499E-2</v>
      </c>
      <c r="AD263" s="4">
        <v>6.0958027349295903E-2</v>
      </c>
      <c r="AE263" s="4">
        <v>8.4108755801601001E-2</v>
      </c>
      <c r="AF263" s="4">
        <v>5.8842602585959199E-2</v>
      </c>
      <c r="AG263" s="4">
        <v>6.4231471796556402E-2</v>
      </c>
      <c r="AH263" s="4">
        <v>8.0705887075497307E-2</v>
      </c>
      <c r="AI263" s="4">
        <v>8.6902535653969298E-2</v>
      </c>
      <c r="AJ263" s="4">
        <v>7.0935615804698704E-2</v>
      </c>
      <c r="AK263" s="4">
        <v>5.5518257545019302E-2</v>
      </c>
      <c r="AL263" s="4">
        <v>0.29267362166958999</v>
      </c>
      <c r="AM263" s="4">
        <v>7.7115862736035698E-2</v>
      </c>
      <c r="AN263" s="4">
        <v>7.1003456199093096E-2</v>
      </c>
      <c r="AO263" s="4">
        <v>7.5597532510466095E-2</v>
      </c>
      <c r="AP263" s="4">
        <v>2.5037709484598599E-2</v>
      </c>
      <c r="AQ263" s="4">
        <v>7.0396606100785603E-2</v>
      </c>
      <c r="AR263" s="4">
        <v>5.3054545740634201E-2</v>
      </c>
      <c r="AS263" s="4">
        <v>0.112218357079824</v>
      </c>
      <c r="AT263" s="4">
        <v>6.8845626662939696E-2</v>
      </c>
      <c r="AU263" s="4">
        <v>8.4894970496499994E-2</v>
      </c>
      <c r="AV263" s="4">
        <v>6.2804538368287602E-2</v>
      </c>
    </row>
    <row r="264" spans="1:48">
      <c r="A264" s="4" t="s">
        <v>271</v>
      </c>
      <c r="B264" s="4" t="s">
        <v>258</v>
      </c>
      <c r="C264" s="4" t="s">
        <v>407</v>
      </c>
      <c r="D264" s="4" t="s">
        <v>54</v>
      </c>
      <c r="E264" s="4" t="s">
        <v>260</v>
      </c>
      <c r="F264" s="4" t="s">
        <v>54</v>
      </c>
      <c r="G264" s="4">
        <v>2010</v>
      </c>
      <c r="H264" s="4" t="s">
        <v>54</v>
      </c>
      <c r="I264" s="4" t="s">
        <v>54</v>
      </c>
      <c r="J264" s="4" t="s">
        <v>54</v>
      </c>
      <c r="K264" s="4" t="s">
        <v>54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6.9487023035623693E-2</v>
      </c>
      <c r="R264" s="4">
        <v>2.7353358064022799E-2</v>
      </c>
      <c r="S264" s="4">
        <v>0</v>
      </c>
      <c r="T264" s="4">
        <v>6.2611276256047205E-2</v>
      </c>
      <c r="U264" s="4">
        <v>0</v>
      </c>
      <c r="V264" s="4">
        <v>0</v>
      </c>
      <c r="W264" s="4">
        <v>7.0505879419802298E-2</v>
      </c>
      <c r="X264" s="4">
        <v>5.9598648546025201E-2</v>
      </c>
      <c r="Y264" s="4">
        <v>0</v>
      </c>
      <c r="Z264" s="4">
        <v>5.3094291553515999E-2</v>
      </c>
      <c r="AA264" s="4">
        <v>0</v>
      </c>
      <c r="AB264" s="4">
        <v>0</v>
      </c>
      <c r="AC264" s="4">
        <v>0</v>
      </c>
      <c r="AD264" s="4">
        <v>0.16929647971225301</v>
      </c>
      <c r="AE264" s="4">
        <v>6.9597162542460095E-2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7.2487792493744901E-2</v>
      </c>
      <c r="AP264" s="4">
        <v>0</v>
      </c>
      <c r="AQ264" s="4">
        <v>7.74103728481986E-2</v>
      </c>
      <c r="AR264" s="4">
        <v>0</v>
      </c>
      <c r="AS264" s="4">
        <v>0</v>
      </c>
      <c r="AT264" s="4">
        <v>6.8518921623281201E-2</v>
      </c>
      <c r="AU264" s="4">
        <v>0</v>
      </c>
      <c r="AV264" s="4">
        <v>0</v>
      </c>
    </row>
    <row r="265" spans="1:48">
      <c r="A265" s="4" t="s">
        <v>271</v>
      </c>
      <c r="B265" s="4" t="s">
        <v>258</v>
      </c>
      <c r="C265" s="4" t="s">
        <v>407</v>
      </c>
      <c r="D265" s="4" t="s">
        <v>54</v>
      </c>
      <c r="E265" s="4" t="s">
        <v>260</v>
      </c>
      <c r="F265" s="4" t="s">
        <v>54</v>
      </c>
      <c r="G265" s="4">
        <v>2014</v>
      </c>
      <c r="H265" s="4" t="s">
        <v>54</v>
      </c>
      <c r="I265" s="4" t="s">
        <v>54</v>
      </c>
      <c r="J265" s="4" t="s">
        <v>54</v>
      </c>
      <c r="K265" s="4" t="s">
        <v>54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5.8628345791675397E-2</v>
      </c>
      <c r="R265" s="4">
        <v>3.4414141553075803E-2</v>
      </c>
      <c r="S265" s="4">
        <v>0</v>
      </c>
      <c r="T265" s="4">
        <v>4.6141169888963503E-2</v>
      </c>
      <c r="U265" s="4">
        <v>0</v>
      </c>
      <c r="V265" s="4">
        <v>0</v>
      </c>
      <c r="W265" s="4">
        <v>7.3132284043343501E-2</v>
      </c>
      <c r="X265" s="4">
        <v>4.8897209868425599E-2</v>
      </c>
      <c r="Y265" s="4">
        <v>0</v>
      </c>
      <c r="Z265" s="4">
        <v>4.0887676174478901E-2</v>
      </c>
      <c r="AA265" s="4">
        <v>0</v>
      </c>
      <c r="AB265" s="4">
        <v>0</v>
      </c>
      <c r="AC265" s="4">
        <v>0</v>
      </c>
      <c r="AD265" s="4">
        <v>0.14648837148446101</v>
      </c>
      <c r="AE265" s="4">
        <v>5.7020923911807499E-2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5.7808006587000402E-2</v>
      </c>
      <c r="AP265" s="4">
        <v>0</v>
      </c>
      <c r="AQ265" s="4">
        <v>7.0681669872245195E-2</v>
      </c>
      <c r="AR265" s="4">
        <v>0</v>
      </c>
      <c r="AS265" s="4">
        <v>0</v>
      </c>
      <c r="AT265" s="4">
        <v>5.2773692615802698E-2</v>
      </c>
      <c r="AU265" s="4">
        <v>0</v>
      </c>
      <c r="AV265" s="4">
        <v>0</v>
      </c>
    </row>
    <row r="266" spans="1:48">
      <c r="A266" s="4" t="s">
        <v>271</v>
      </c>
      <c r="B266" s="4" t="s">
        <v>258</v>
      </c>
      <c r="C266" s="4" t="s">
        <v>407</v>
      </c>
      <c r="D266" s="4" t="s">
        <v>54</v>
      </c>
      <c r="E266" s="4" t="s">
        <v>260</v>
      </c>
      <c r="F266" s="4" t="s">
        <v>54</v>
      </c>
      <c r="G266" s="4">
        <v>2050</v>
      </c>
      <c r="H266" s="4" t="s">
        <v>54</v>
      </c>
      <c r="I266" s="4" t="s">
        <v>54</v>
      </c>
      <c r="J266" s="4" t="s">
        <v>54</v>
      </c>
      <c r="K266" s="4" t="s">
        <v>54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6.2338832539158097E-2</v>
      </c>
      <c r="R266" s="4">
        <v>4.4993119135831497E-2</v>
      </c>
      <c r="S266" s="4">
        <v>0</v>
      </c>
      <c r="T266" s="4">
        <v>5.22171292696696E-2</v>
      </c>
      <c r="U266" s="4">
        <v>0</v>
      </c>
      <c r="V266" s="4">
        <v>0</v>
      </c>
      <c r="W266" s="4">
        <v>8.12002238573271E-2</v>
      </c>
      <c r="X266" s="4">
        <v>5.33465649121284E-2</v>
      </c>
      <c r="Y266" s="4">
        <v>0</v>
      </c>
      <c r="Z266" s="4">
        <v>4.5271185495565101E-2</v>
      </c>
      <c r="AA266" s="4">
        <v>0</v>
      </c>
      <c r="AB266" s="4">
        <v>0</v>
      </c>
      <c r="AC266" s="4">
        <v>0</v>
      </c>
      <c r="AD266" s="4">
        <v>0.15197364889384099</v>
      </c>
      <c r="AE266" s="4">
        <v>6.4007955524336704E-2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6.2790962918922694E-2</v>
      </c>
      <c r="AP266" s="4">
        <v>0</v>
      </c>
      <c r="AQ266" s="4">
        <v>7.5355153151662094E-2</v>
      </c>
      <c r="AR266" s="4">
        <v>0</v>
      </c>
      <c r="AS266" s="4">
        <v>0</v>
      </c>
      <c r="AT266" s="4">
        <v>6.3955098428631701E-2</v>
      </c>
      <c r="AU266" s="4">
        <v>0</v>
      </c>
      <c r="AV266" s="4">
        <v>0</v>
      </c>
    </row>
    <row r="267" spans="1:48">
      <c r="A267" s="4" t="s">
        <v>271</v>
      </c>
      <c r="B267" s="4" t="s">
        <v>258</v>
      </c>
      <c r="C267" s="4" t="s">
        <v>395</v>
      </c>
      <c r="D267" s="4" t="s">
        <v>54</v>
      </c>
      <c r="E267" s="4" t="s">
        <v>260</v>
      </c>
      <c r="F267" s="4" t="s">
        <v>54</v>
      </c>
      <c r="G267" s="4">
        <v>2010</v>
      </c>
      <c r="H267" s="4" t="s">
        <v>54</v>
      </c>
      <c r="I267" s="4" t="s">
        <v>54</v>
      </c>
      <c r="J267" s="4" t="s">
        <v>54</v>
      </c>
      <c r="K267" s="4" t="s">
        <v>54</v>
      </c>
      <c r="L267" s="4">
        <v>6.3065662233404193E-2</v>
      </c>
      <c r="M267" s="4">
        <v>7.1867377031352001E-2</v>
      </c>
      <c r="N267" s="4">
        <v>3.23647658028305E-2</v>
      </c>
      <c r="O267" s="4">
        <v>8.2067930046561502E-2</v>
      </c>
      <c r="P267" s="4">
        <v>3.1554731975538902E-2</v>
      </c>
      <c r="Q267" s="4">
        <v>6.9487023035623693E-2</v>
      </c>
      <c r="R267" s="4">
        <v>0.13754949837361399</v>
      </c>
      <c r="S267" s="4">
        <v>8.0550417336533606E-2</v>
      </c>
      <c r="T267" s="4">
        <v>6.0504372789384302E-2</v>
      </c>
      <c r="U267" s="4">
        <v>6.6196457998909802E-2</v>
      </c>
      <c r="V267" s="4">
        <v>8.5618723352101495E-2</v>
      </c>
      <c r="W267" s="4">
        <v>6.05736506904275E-2</v>
      </c>
      <c r="X267" s="4">
        <v>8.0775799858067002E-2</v>
      </c>
      <c r="Y267" s="4">
        <v>0.13928473090788601</v>
      </c>
      <c r="Z267" s="4">
        <v>5.0991535365614599E-2</v>
      </c>
      <c r="AA267" s="4">
        <v>5.3054934644095997E-2</v>
      </c>
      <c r="AB267" s="4">
        <v>6.4024415510498894E-2</v>
      </c>
      <c r="AC267" s="4">
        <v>4.4250728465683897E-2</v>
      </c>
      <c r="AD267" s="4">
        <v>0.16929647971225301</v>
      </c>
      <c r="AE267" s="4">
        <v>7.7007981061168504E-2</v>
      </c>
      <c r="AF267" s="4">
        <v>3.1275948599121597E-2</v>
      </c>
      <c r="AG267" s="4">
        <v>5.7496184119195701E-2</v>
      </c>
      <c r="AH267" s="4">
        <v>4.0675837463880399E-2</v>
      </c>
      <c r="AI267" s="4">
        <v>7.8028580709128395E-2</v>
      </c>
      <c r="AJ267" s="4">
        <v>7.1559580892532101E-2</v>
      </c>
      <c r="AK267" s="4">
        <v>2.8954439102725601E-2</v>
      </c>
      <c r="AL267" s="4">
        <v>0.216224969479545</v>
      </c>
      <c r="AM267" s="4">
        <v>7.9172706464018999E-2</v>
      </c>
      <c r="AN267" s="4">
        <v>6.7728915442394802E-2</v>
      </c>
      <c r="AO267" s="4">
        <v>6.8945712617440494E-2</v>
      </c>
      <c r="AP267" s="4">
        <v>2.2323744928982099E-2</v>
      </c>
      <c r="AQ267" s="4">
        <v>5.7208785206829003E-2</v>
      </c>
      <c r="AR267" s="4">
        <v>4.5891970749147401E-2</v>
      </c>
      <c r="AS267" s="4">
        <v>0.10998226007418301</v>
      </c>
      <c r="AT267" s="4">
        <v>6.5863883540532506E-2</v>
      </c>
      <c r="AU267" s="4">
        <v>7.33469643910728E-2</v>
      </c>
      <c r="AV267" s="4">
        <v>5.6544396832955097E-2</v>
      </c>
    </row>
    <row r="268" spans="1:48">
      <c r="A268" s="4" t="s">
        <v>271</v>
      </c>
      <c r="B268" s="4" t="s">
        <v>258</v>
      </c>
      <c r="C268" s="4" t="s">
        <v>395</v>
      </c>
      <c r="D268" s="4" t="s">
        <v>54</v>
      </c>
      <c r="E268" s="4" t="s">
        <v>260</v>
      </c>
      <c r="F268" s="4" t="s">
        <v>54</v>
      </c>
      <c r="G268" s="4">
        <v>2014</v>
      </c>
      <c r="H268" s="4" t="s">
        <v>54</v>
      </c>
      <c r="I268" s="4" t="s">
        <v>54</v>
      </c>
      <c r="J268" s="4" t="s">
        <v>54</v>
      </c>
      <c r="K268" s="4" t="s">
        <v>54</v>
      </c>
      <c r="L268" s="4">
        <v>6.5414912370265504E-2</v>
      </c>
      <c r="M268" s="4">
        <v>6.0636723918575601E-2</v>
      </c>
      <c r="N268" s="4">
        <v>2.5196445375372301E-2</v>
      </c>
      <c r="O268" s="4">
        <v>5.98495663129009E-2</v>
      </c>
      <c r="P268" s="4">
        <v>2.88212476081161E-2</v>
      </c>
      <c r="Q268" s="4">
        <v>5.8628345791675397E-2</v>
      </c>
      <c r="R268" s="4">
        <v>0.17305545799914701</v>
      </c>
      <c r="S268" s="4">
        <v>6.1325197163906199E-2</v>
      </c>
      <c r="T268" s="4">
        <v>4.4588494450798301E-2</v>
      </c>
      <c r="U268" s="4">
        <v>4.7585198810985399E-2</v>
      </c>
      <c r="V268" s="4">
        <v>7.3611038798745101E-2</v>
      </c>
      <c r="W268" s="4">
        <v>6.2830071254886502E-2</v>
      </c>
      <c r="X268" s="4">
        <v>6.6271825524695696E-2</v>
      </c>
      <c r="Y268" s="4">
        <v>0.120519891719112</v>
      </c>
      <c r="Z268" s="4">
        <v>3.92683530501063E-2</v>
      </c>
      <c r="AA268" s="4">
        <v>4.1304045603104599E-2</v>
      </c>
      <c r="AB268" s="4">
        <v>4.9843947517745901E-2</v>
      </c>
      <c r="AC268" s="4">
        <v>3.7246999922775699E-2</v>
      </c>
      <c r="AD268" s="4">
        <v>0.14648837148446101</v>
      </c>
      <c r="AE268" s="4">
        <v>6.3092604185003703E-2</v>
      </c>
      <c r="AF268" s="4">
        <v>2.4348785195652499E-2</v>
      </c>
      <c r="AG268" s="4">
        <v>4.85994911205445E-2</v>
      </c>
      <c r="AH268" s="4">
        <v>3.0279448438210201E-2</v>
      </c>
      <c r="AI268" s="4">
        <v>6.6650187625138593E-2</v>
      </c>
      <c r="AJ268" s="4">
        <v>5.5710184403235601E-2</v>
      </c>
      <c r="AK268" s="4">
        <v>2.25414559669876E-2</v>
      </c>
      <c r="AL268" s="4">
        <v>0.21044270385845701</v>
      </c>
      <c r="AM268" s="4">
        <v>5.4822136395793697E-2</v>
      </c>
      <c r="AN268" s="4">
        <v>5.8604281331947297E-2</v>
      </c>
      <c r="AO268" s="4">
        <v>5.4983247137486799E-2</v>
      </c>
      <c r="AP268" s="4">
        <v>1.9849930609382799E-2</v>
      </c>
      <c r="AQ268" s="4">
        <v>5.2236054691414298E-2</v>
      </c>
      <c r="AR268" s="4">
        <v>3.5727573040184001E-2</v>
      </c>
      <c r="AS268" s="4">
        <v>9.1509396144885402E-2</v>
      </c>
      <c r="AT268" s="4">
        <v>5.0728766041613499E-2</v>
      </c>
      <c r="AU268" s="4">
        <v>5.7493467378117197E-2</v>
      </c>
      <c r="AV268" s="4">
        <v>4.5529615129551601E-2</v>
      </c>
    </row>
    <row r="269" spans="1:48">
      <c r="A269" s="4" t="s">
        <v>271</v>
      </c>
      <c r="B269" s="4" t="s">
        <v>258</v>
      </c>
      <c r="C269" s="4" t="s">
        <v>395</v>
      </c>
      <c r="D269" s="4" t="s">
        <v>54</v>
      </c>
      <c r="E269" s="4" t="s">
        <v>260</v>
      </c>
      <c r="F269" s="4" t="s">
        <v>54</v>
      </c>
      <c r="G269" s="4">
        <v>2050</v>
      </c>
      <c r="H269" s="4" t="s">
        <v>54</v>
      </c>
      <c r="I269" s="4" t="s">
        <v>54</v>
      </c>
      <c r="J269" s="4" t="s">
        <v>54</v>
      </c>
      <c r="K269" s="4" t="s">
        <v>54</v>
      </c>
      <c r="L269" s="4">
        <v>7.2631473193492696E-2</v>
      </c>
      <c r="M269" s="4">
        <v>6.4474317449017493E-2</v>
      </c>
      <c r="N269" s="4">
        <v>3.2082560629393297E-2</v>
      </c>
      <c r="O269" s="4">
        <v>6.9045216835082093E-2</v>
      </c>
      <c r="P269" s="4">
        <v>3.0366145212333599E-2</v>
      </c>
      <c r="Q269" s="4">
        <v>6.2338832539158097E-2</v>
      </c>
      <c r="R269" s="4">
        <v>0.226253060151244</v>
      </c>
      <c r="S269" s="4">
        <v>6.9769234195924998E-2</v>
      </c>
      <c r="T269" s="4">
        <v>5.04599944968925E-2</v>
      </c>
      <c r="U269" s="4">
        <v>5.4285519318462802E-2</v>
      </c>
      <c r="V269" s="4">
        <v>7.3433260318754495E-2</v>
      </c>
      <c r="W269" s="4">
        <v>6.9761472892667903E-2</v>
      </c>
      <c r="X269" s="4">
        <v>7.2302167172964393E-2</v>
      </c>
      <c r="Y269" s="4">
        <v>0.12503277579809099</v>
      </c>
      <c r="Z269" s="4">
        <v>4.3478257053559601E-2</v>
      </c>
      <c r="AA269" s="4">
        <v>5.2592321161145199E-2</v>
      </c>
      <c r="AB269" s="4">
        <v>5.9223881623206902E-2</v>
      </c>
      <c r="AC269" s="4">
        <v>3.8257144187692202E-2</v>
      </c>
      <c r="AD269" s="4">
        <v>0.15197364889384099</v>
      </c>
      <c r="AE269" s="4">
        <v>7.0823626232966896E-2</v>
      </c>
      <c r="AF269" s="4">
        <v>3.1003237387410801E-2</v>
      </c>
      <c r="AG269" s="4">
        <v>4.9631670242953001E-2</v>
      </c>
      <c r="AH269" s="4">
        <v>3.6150512440728901E-2</v>
      </c>
      <c r="AI269" s="4">
        <v>6.6930695939431198E-2</v>
      </c>
      <c r="AJ269" s="4">
        <v>7.0935615804698704E-2</v>
      </c>
      <c r="AK269" s="4">
        <v>2.8701970335964298E-2</v>
      </c>
      <c r="AL269" s="4">
        <v>0.29267362166958999</v>
      </c>
      <c r="AM269" s="4">
        <v>6.4732928821087596E-2</v>
      </c>
      <c r="AN269" s="4">
        <v>6.0798726783320003E-2</v>
      </c>
      <c r="AO269" s="4">
        <v>5.9722713790104402E-2</v>
      </c>
      <c r="AP269" s="4">
        <v>2.0632853707576199E-2</v>
      </c>
      <c r="AQ269" s="4">
        <v>5.5689910954633298E-2</v>
      </c>
      <c r="AR269" s="4">
        <v>4.5491814862232097E-2</v>
      </c>
      <c r="AS269" s="4">
        <v>9.4761729280194107E-2</v>
      </c>
      <c r="AT269" s="4">
        <v>6.1476903823533498E-2</v>
      </c>
      <c r="AU269" s="4">
        <v>6.7913025334241706E-2</v>
      </c>
      <c r="AV269" s="4">
        <v>4.8113126381426202E-2</v>
      </c>
    </row>
    <row r="270" spans="1:48">
      <c r="A270" s="4" t="s">
        <v>271</v>
      </c>
      <c r="B270" s="4" t="s">
        <v>258</v>
      </c>
      <c r="C270" s="4" t="s">
        <v>408</v>
      </c>
      <c r="D270" s="4" t="s">
        <v>54</v>
      </c>
      <c r="E270" s="4" t="s">
        <v>260</v>
      </c>
      <c r="F270" s="4" t="s">
        <v>54</v>
      </c>
      <c r="G270" s="4">
        <v>2010</v>
      </c>
      <c r="H270" s="4" t="s">
        <v>54</v>
      </c>
      <c r="I270" s="4" t="s">
        <v>54</v>
      </c>
      <c r="J270" s="4" t="s">
        <v>54</v>
      </c>
      <c r="K270" s="4" t="s">
        <v>54</v>
      </c>
      <c r="L270" s="4">
        <v>6.3065662233404193E-2</v>
      </c>
      <c r="M270" s="4">
        <v>7.9266637883796301E-2</v>
      </c>
      <c r="N270" s="4">
        <v>5.93601949022362E-2</v>
      </c>
      <c r="O270" s="4">
        <v>0.114764754450182</v>
      </c>
      <c r="P270" s="4">
        <v>3.4524036528436601E-2</v>
      </c>
      <c r="Q270" s="4">
        <v>5.9292224610088401E-2</v>
      </c>
      <c r="R270" s="4">
        <v>3.1005879588220701E-2</v>
      </c>
      <c r="S270" s="4">
        <v>6.8066729197405598E-2</v>
      </c>
      <c r="T270" s="4">
        <v>6.7711861758053896E-2</v>
      </c>
      <c r="U270" s="4">
        <v>7.6506712026527299E-2</v>
      </c>
      <c r="V270" s="4">
        <v>8.0738915341291906E-2</v>
      </c>
      <c r="W270" s="4">
        <v>9.11575838665247E-2</v>
      </c>
      <c r="X270" s="4">
        <v>5.9144180508568699E-2</v>
      </c>
      <c r="Y270" s="4">
        <v>7.9535545962311896E-2</v>
      </c>
      <c r="Z270" s="4">
        <v>5.7395296341123302E-2</v>
      </c>
      <c r="AA270" s="4">
        <v>6.2978028423121502E-2</v>
      </c>
      <c r="AB270" s="4">
        <v>7.8219573463997896E-2</v>
      </c>
      <c r="AC270" s="4">
        <v>7.4017476146051905E-2</v>
      </c>
      <c r="AD270" s="4">
        <v>6.7906374003350395E-2</v>
      </c>
      <c r="AE270" s="4">
        <v>8.5017061788320497E-2</v>
      </c>
      <c r="AF270" s="4">
        <v>3.45888265719256E-2</v>
      </c>
      <c r="AG270" s="4">
        <v>6.55686754307062E-2</v>
      </c>
      <c r="AH270" s="4">
        <v>4.0675837463880399E-2</v>
      </c>
      <c r="AI270" s="4">
        <v>7.26084060167769E-2</v>
      </c>
      <c r="AJ270" s="4">
        <v>7.1559580892532101E-2</v>
      </c>
      <c r="AK270" s="4">
        <v>5.6006608200081097E-2</v>
      </c>
      <c r="AL270" s="4">
        <v>2.24892813574296E-2</v>
      </c>
      <c r="AM270" s="4">
        <v>5.3359858316811899E-2</v>
      </c>
      <c r="AN270" s="4">
        <v>7.6527813787759205E-2</v>
      </c>
      <c r="AO270" s="4">
        <v>6.1746681338835797E-2</v>
      </c>
      <c r="AP270" s="4">
        <v>2.3378287700850701E-2</v>
      </c>
      <c r="AQ270" s="4">
        <v>6.8698181166672201E-2</v>
      </c>
      <c r="AR270" s="4">
        <v>5.0753038305310499E-2</v>
      </c>
      <c r="AS270" s="4">
        <v>6.6694728595112093E-2</v>
      </c>
      <c r="AT270" s="4">
        <v>7.6630275595643504E-2</v>
      </c>
      <c r="AU270" s="4">
        <v>6.1042459206683802E-2</v>
      </c>
      <c r="AV270" s="4">
        <v>6.8212416220805594E-2</v>
      </c>
    </row>
    <row r="271" spans="1:48">
      <c r="A271" s="4" t="s">
        <v>271</v>
      </c>
      <c r="B271" s="4" t="s">
        <v>258</v>
      </c>
      <c r="C271" s="4" t="s">
        <v>408</v>
      </c>
      <c r="D271" s="4" t="s">
        <v>54</v>
      </c>
      <c r="E271" s="4" t="s">
        <v>260</v>
      </c>
      <c r="F271" s="4" t="s">
        <v>54</v>
      </c>
      <c r="G271" s="4">
        <v>2014</v>
      </c>
      <c r="H271" s="4" t="s">
        <v>54</v>
      </c>
      <c r="I271" s="4" t="s">
        <v>54</v>
      </c>
      <c r="J271" s="4" t="s">
        <v>54</v>
      </c>
      <c r="K271" s="4" t="s">
        <v>54</v>
      </c>
      <c r="L271" s="4">
        <v>6.5414912370265504E-2</v>
      </c>
      <c r="M271" s="4">
        <v>6.6879708650235695E-2</v>
      </c>
      <c r="N271" s="4">
        <v>4.6212783291478099E-2</v>
      </c>
      <c r="O271" s="4">
        <v>8.3694334412394697E-2</v>
      </c>
      <c r="P271" s="4">
        <v>3.1533330911796498E-2</v>
      </c>
      <c r="Q271" s="4">
        <v>5.00266797358093E-2</v>
      </c>
      <c r="R271" s="4">
        <v>3.90094966266719E-2</v>
      </c>
      <c r="S271" s="4">
        <v>5.1821029938226099E-2</v>
      </c>
      <c r="T271" s="4">
        <v>4.9900029255107503E-2</v>
      </c>
      <c r="U271" s="4">
        <v>5.4996705446340798E-2</v>
      </c>
      <c r="V271" s="4">
        <v>6.9415604403666495E-2</v>
      </c>
      <c r="W271" s="4">
        <v>9.4553282235342401E-2</v>
      </c>
      <c r="X271" s="4">
        <v>4.85243453899828E-2</v>
      </c>
      <c r="Y271" s="4">
        <v>6.8820288661343806E-2</v>
      </c>
      <c r="Z271" s="4">
        <v>4.4199860701949603E-2</v>
      </c>
      <c r="AA271" s="4">
        <v>4.9029319806573303E-2</v>
      </c>
      <c r="AB271" s="4">
        <v>6.0895086405914199E-2</v>
      </c>
      <c r="AC271" s="4">
        <v>6.2302452951345698E-2</v>
      </c>
      <c r="AD271" s="4">
        <v>5.8757832165636001E-2</v>
      </c>
      <c r="AE271" s="4">
        <v>6.9654440416011501E-2</v>
      </c>
      <c r="AF271" s="4">
        <v>2.69279093390359E-2</v>
      </c>
      <c r="AG271" s="4">
        <v>5.5422882547723602E-2</v>
      </c>
      <c r="AH271" s="4">
        <v>3.0279448438210201E-2</v>
      </c>
      <c r="AI271" s="4">
        <v>6.20204012452873E-2</v>
      </c>
      <c r="AJ271" s="4">
        <v>5.5710184403235601E-2</v>
      </c>
      <c r="AK271" s="4">
        <v>4.3601966804586098E-2</v>
      </c>
      <c r="AL271" s="4">
        <v>2.1887875336889798E-2</v>
      </c>
      <c r="AM271" s="4">
        <v>3.6948357096191098E-2</v>
      </c>
      <c r="AN271" s="4">
        <v>6.6217766808198894E-2</v>
      </c>
      <c r="AO271" s="4">
        <v>4.9242119793741101E-2</v>
      </c>
      <c r="AP271" s="4">
        <v>2.0787613821263699E-2</v>
      </c>
      <c r="AQ271" s="4">
        <v>6.2726763654380402E-2</v>
      </c>
      <c r="AR271" s="4">
        <v>3.9511985505610997E-2</v>
      </c>
      <c r="AS271" s="4">
        <v>5.5492534302069303E-2</v>
      </c>
      <c r="AT271" s="4">
        <v>5.90211070685423E-2</v>
      </c>
      <c r="AU271" s="4">
        <v>4.7848505609138399E-2</v>
      </c>
      <c r="AV271" s="4">
        <v>5.4924718124855998E-2</v>
      </c>
    </row>
    <row r="272" spans="1:48">
      <c r="A272" s="4" t="s">
        <v>271</v>
      </c>
      <c r="B272" s="4" t="s">
        <v>258</v>
      </c>
      <c r="C272" s="4" t="s">
        <v>408</v>
      </c>
      <c r="D272" s="4" t="s">
        <v>54</v>
      </c>
      <c r="E272" s="4" t="s">
        <v>260</v>
      </c>
      <c r="F272" s="4" t="s">
        <v>54</v>
      </c>
      <c r="G272" s="4">
        <v>2050</v>
      </c>
      <c r="H272" s="4" t="s">
        <v>54</v>
      </c>
      <c r="I272" s="4" t="s">
        <v>54</v>
      </c>
      <c r="J272" s="4" t="s">
        <v>54</v>
      </c>
      <c r="K272" s="4" t="s">
        <v>54</v>
      </c>
      <c r="L272" s="4">
        <v>7.2631473193492696E-2</v>
      </c>
      <c r="M272" s="4">
        <v>7.1112409902015394E-2</v>
      </c>
      <c r="N272" s="4">
        <v>5.8842602585959199E-2</v>
      </c>
      <c r="O272" s="4">
        <v>9.6553639790135606E-2</v>
      </c>
      <c r="P272" s="4">
        <v>3.3223603589822903E-2</v>
      </c>
      <c r="Q272" s="4">
        <v>5.3192781894650001E-2</v>
      </c>
      <c r="R272" s="4">
        <v>5.1001095768893299E-2</v>
      </c>
      <c r="S272" s="4">
        <v>5.8956411740035901E-2</v>
      </c>
      <c r="T272" s="4">
        <v>5.6470962579504999E-2</v>
      </c>
      <c r="U272" s="4">
        <v>6.2740616632033605E-2</v>
      </c>
      <c r="V272" s="4">
        <v>6.9247958343511606E-2</v>
      </c>
      <c r="W272" s="4">
        <v>0.104984382538968</v>
      </c>
      <c r="X272" s="4">
        <v>5.2939771985575E-2</v>
      </c>
      <c r="Y272" s="4">
        <v>7.1397273925604895E-2</v>
      </c>
      <c r="Z272" s="4">
        <v>4.8938464592053803E-2</v>
      </c>
      <c r="AA272" s="4">
        <v>6.2428890340610603E-2</v>
      </c>
      <c r="AB272" s="4">
        <v>7.2354690355430198E-2</v>
      </c>
      <c r="AC272" s="4">
        <v>6.3992104887596102E-2</v>
      </c>
      <c r="AD272" s="4">
        <v>6.0958027349295903E-2</v>
      </c>
      <c r="AE272" s="4">
        <v>7.8189513925034898E-2</v>
      </c>
      <c r="AF272" s="4">
        <v>3.4287228659517201E-2</v>
      </c>
      <c r="AG272" s="4">
        <v>5.6599980104724001E-2</v>
      </c>
      <c r="AH272" s="4">
        <v>3.6150512440728901E-2</v>
      </c>
      <c r="AI272" s="4">
        <v>6.2281424339519401E-2</v>
      </c>
      <c r="AJ272" s="4">
        <v>7.0935615804698704E-2</v>
      </c>
      <c r="AK272" s="4">
        <v>5.5518257545019302E-2</v>
      </c>
      <c r="AL272" s="4">
        <v>3.0440607481496299E-2</v>
      </c>
      <c r="AM272" s="4">
        <v>4.3627912504106199E-2</v>
      </c>
      <c r="AN272" s="4">
        <v>6.8697300280322504E-2</v>
      </c>
      <c r="AO272" s="4">
        <v>5.3486710588516499E-2</v>
      </c>
      <c r="AP272" s="4">
        <v>2.1607521121559101E-2</v>
      </c>
      <c r="AQ272" s="4">
        <v>6.6874267266569407E-2</v>
      </c>
      <c r="AR272" s="4">
        <v>5.0310496250019002E-2</v>
      </c>
      <c r="AS272" s="4">
        <v>5.74647930610181E-2</v>
      </c>
      <c r="AT272" s="4">
        <v>7.1526181414205706E-2</v>
      </c>
      <c r="AU272" s="4">
        <v>5.65201043149441E-2</v>
      </c>
      <c r="AV272" s="4">
        <v>5.8041340720453298E-2</v>
      </c>
    </row>
    <row r="273" spans="1:48">
      <c r="A273" s="4" t="s">
        <v>271</v>
      </c>
      <c r="B273" s="4" t="s">
        <v>258</v>
      </c>
      <c r="C273" s="4" t="s">
        <v>409</v>
      </c>
      <c r="D273" s="4" t="s">
        <v>54</v>
      </c>
      <c r="E273" s="4" t="s">
        <v>260</v>
      </c>
      <c r="F273" s="4" t="s">
        <v>54</v>
      </c>
      <c r="G273" s="4">
        <v>2010</v>
      </c>
      <c r="H273" s="4" t="s">
        <v>54</v>
      </c>
      <c r="I273" s="4" t="s">
        <v>54</v>
      </c>
      <c r="J273" s="4" t="s">
        <v>54</v>
      </c>
      <c r="K273" s="4" t="s">
        <v>54</v>
      </c>
      <c r="L273" s="4">
        <v>2.5471849306538799E-2</v>
      </c>
      <c r="M273" s="4">
        <v>7.9860125735623594E-2</v>
      </c>
      <c r="N273" s="4">
        <v>5.93601949022362E-2</v>
      </c>
      <c r="O273" s="4">
        <v>0.110023855650333</v>
      </c>
      <c r="P273" s="4">
        <v>4.7660483554862902E-2</v>
      </c>
      <c r="Q273" s="4">
        <v>7.7437002083496798E-2</v>
      </c>
      <c r="R273" s="4">
        <v>3.07693214121329E-2</v>
      </c>
      <c r="S273" s="4">
        <v>6.8066729197405598E-2</v>
      </c>
      <c r="T273" s="4">
        <v>6.7967135462279601E-2</v>
      </c>
      <c r="U273" s="4">
        <v>7.4128203713753005E-2</v>
      </c>
      <c r="V273" s="4">
        <v>8.5473721058919996E-2</v>
      </c>
      <c r="W273" s="4">
        <v>5.9355945629082203E-2</v>
      </c>
      <c r="X273" s="4">
        <v>5.9858409836214398E-2</v>
      </c>
      <c r="Y273" s="4">
        <v>0.156391405493396</v>
      </c>
      <c r="Z273" s="4">
        <v>5.48916180759456E-2</v>
      </c>
      <c r="AA273" s="4">
        <v>6.2485129699820903E-2</v>
      </c>
      <c r="AB273" s="4">
        <v>5.3993258274321401E-2</v>
      </c>
      <c r="AC273" s="4">
        <v>7.6202196863025706E-2</v>
      </c>
      <c r="AD273" s="4">
        <v>0.189843087049689</v>
      </c>
      <c r="AE273" s="4">
        <v>8.4312823950951396E-2</v>
      </c>
      <c r="AF273" s="4">
        <v>3.45888265719256E-2</v>
      </c>
      <c r="AG273" s="4">
        <v>6.7549990612256902E-2</v>
      </c>
      <c r="AH273" s="4">
        <v>8.5901216798775007E-2</v>
      </c>
      <c r="AI273" s="4">
        <v>8.74763884054756E-2</v>
      </c>
      <c r="AJ273" s="4">
        <v>7.1559580892532101E-2</v>
      </c>
      <c r="AK273" s="4">
        <v>3.2137778554782101E-2</v>
      </c>
      <c r="AL273" s="4">
        <v>0.216224969479545</v>
      </c>
      <c r="AM273" s="4">
        <v>8.8900170032233702E-2</v>
      </c>
      <c r="AN273" s="4">
        <v>7.5948811292270296E-2</v>
      </c>
      <c r="AO273" s="4">
        <v>7.5803950771250406E-2</v>
      </c>
      <c r="AP273" s="4">
        <v>2.4190618048930398E-2</v>
      </c>
      <c r="AQ273" s="4">
        <v>4.2741918417106103E-2</v>
      </c>
      <c r="AR273" s="4">
        <v>5.0753038305310499E-2</v>
      </c>
      <c r="AS273" s="4">
        <v>0.123488639582449</v>
      </c>
      <c r="AT273" s="4">
        <v>7.9677611137920698E-2</v>
      </c>
      <c r="AU273" s="4">
        <v>6.1042459206683802E-2</v>
      </c>
      <c r="AV273" s="4">
        <v>6.9721383222632605E-2</v>
      </c>
    </row>
    <row r="274" spans="1:48">
      <c r="A274" s="4" t="s">
        <v>271</v>
      </c>
      <c r="B274" s="4" t="s">
        <v>258</v>
      </c>
      <c r="C274" s="4" t="s">
        <v>409</v>
      </c>
      <c r="D274" s="4" t="s">
        <v>54</v>
      </c>
      <c r="E274" s="4" t="s">
        <v>260</v>
      </c>
      <c r="F274" s="4" t="s">
        <v>54</v>
      </c>
      <c r="G274" s="4">
        <v>2014</v>
      </c>
      <c r="H274" s="4" t="s">
        <v>54</v>
      </c>
      <c r="I274" s="4" t="s">
        <v>54</v>
      </c>
      <c r="J274" s="4" t="s">
        <v>54</v>
      </c>
      <c r="K274" s="4" t="s">
        <v>54</v>
      </c>
      <c r="L274" s="4">
        <v>2.6420697591807402E-2</v>
      </c>
      <c r="M274" s="4">
        <v>6.7380452666600504E-2</v>
      </c>
      <c r="N274" s="4">
        <v>4.6212783291478099E-2</v>
      </c>
      <c r="O274" s="4">
        <v>8.02369456742687E-2</v>
      </c>
      <c r="P274" s="4">
        <v>4.3531810022093699E-2</v>
      </c>
      <c r="Q274" s="4">
        <v>6.5335988460671707E-2</v>
      </c>
      <c r="R274" s="4">
        <v>3.8711875159561197E-2</v>
      </c>
      <c r="S274" s="4">
        <v>5.1821029938226099E-2</v>
      </c>
      <c r="T274" s="4">
        <v>5.0088152354638302E-2</v>
      </c>
      <c r="U274" s="4">
        <v>5.3286919237857999E-2</v>
      </c>
      <c r="V274" s="4">
        <v>7.3486372498999003E-2</v>
      </c>
      <c r="W274" s="4">
        <v>6.1567005633123499E-2</v>
      </c>
      <c r="X274" s="4">
        <v>4.9110328833904503E-2</v>
      </c>
      <c r="Y274" s="4">
        <v>0.13532190594767299</v>
      </c>
      <c r="Z274" s="4">
        <v>4.2271789281154999E-2</v>
      </c>
      <c r="AA274" s="4">
        <v>4.8645590913464799E-2</v>
      </c>
      <c r="AB274" s="4">
        <v>4.2034544326235303E-2</v>
      </c>
      <c r="AC274" s="4">
        <v>6.4141389737200294E-2</v>
      </c>
      <c r="AD274" s="4">
        <v>0.164266880839808</v>
      </c>
      <c r="AE274" s="4">
        <v>6.9077458673171901E-2</v>
      </c>
      <c r="AF274" s="4">
        <v>2.69279093390359E-2</v>
      </c>
      <c r="AG274" s="4">
        <v>5.7097618202756897E-2</v>
      </c>
      <c r="AH274" s="4">
        <v>6.3945615554878696E-2</v>
      </c>
      <c r="AI274" s="4">
        <v>7.4720283862761305E-2</v>
      </c>
      <c r="AJ274" s="4">
        <v>5.5710184403235601E-2</v>
      </c>
      <c r="AK274" s="4">
        <v>2.5019732470011002E-2</v>
      </c>
      <c r="AL274" s="4">
        <v>0.21044270385845701</v>
      </c>
      <c r="AM274" s="4">
        <v>6.1557795164313103E-2</v>
      </c>
      <c r="AN274" s="4">
        <v>6.5716769192691704E-2</v>
      </c>
      <c r="AO274" s="4">
        <v>6.0452596702861801E-2</v>
      </c>
      <c r="AP274" s="4">
        <v>2.1509925471597299E-2</v>
      </c>
      <c r="AQ274" s="4">
        <v>3.9026684100703597E-2</v>
      </c>
      <c r="AR274" s="4">
        <v>3.9511985505610997E-2</v>
      </c>
      <c r="AS274" s="4">
        <v>0.102747214244562</v>
      </c>
      <c r="AT274" s="4">
        <v>6.13681835460375E-2</v>
      </c>
      <c r="AU274" s="4">
        <v>4.7848505609138399E-2</v>
      </c>
      <c r="AV274" s="4">
        <v>5.6139740137370199E-2</v>
      </c>
    </row>
    <row r="275" spans="1:48">
      <c r="A275" s="4" t="s">
        <v>271</v>
      </c>
      <c r="B275" s="4" t="s">
        <v>258</v>
      </c>
      <c r="C275" s="4" t="s">
        <v>409</v>
      </c>
      <c r="D275" s="4" t="s">
        <v>54</v>
      </c>
      <c r="E275" s="4" t="s">
        <v>260</v>
      </c>
      <c r="F275" s="4" t="s">
        <v>54</v>
      </c>
      <c r="G275" s="4">
        <v>2050</v>
      </c>
      <c r="H275" s="4" t="s">
        <v>54</v>
      </c>
      <c r="I275" s="4" t="s">
        <v>54</v>
      </c>
      <c r="J275" s="4" t="s">
        <v>54</v>
      </c>
      <c r="K275" s="4" t="s">
        <v>54</v>
      </c>
      <c r="L275" s="4">
        <v>2.93354239784171E-2</v>
      </c>
      <c r="M275" s="4">
        <v>7.1644845142335406E-2</v>
      </c>
      <c r="N275" s="4">
        <v>5.8842602585959199E-2</v>
      </c>
      <c r="O275" s="4">
        <v>9.2565036867617495E-2</v>
      </c>
      <c r="P275" s="4">
        <v>4.5865233957268797E-2</v>
      </c>
      <c r="Q275" s="4">
        <v>6.9470990327830398E-2</v>
      </c>
      <c r="R275" s="4">
        <v>5.0611984853357501E-2</v>
      </c>
      <c r="S275" s="4">
        <v>5.8956411740035901E-2</v>
      </c>
      <c r="T275" s="4">
        <v>5.6683858096251802E-2</v>
      </c>
      <c r="U275" s="4">
        <v>6.0790080865235303E-2</v>
      </c>
      <c r="V275" s="4">
        <v>7.3308895101368302E-2</v>
      </c>
      <c r="W275" s="4">
        <v>6.8359066109189598E-2</v>
      </c>
      <c r="X275" s="4">
        <v>5.3579076434902902E-2</v>
      </c>
      <c r="Y275" s="4">
        <v>0.140389053504622</v>
      </c>
      <c r="Z275" s="4">
        <v>4.6803687390067197E-2</v>
      </c>
      <c r="AA275" s="4">
        <v>6.1940289456835398E-2</v>
      </c>
      <c r="AB275" s="4">
        <v>4.9944857926352802E-2</v>
      </c>
      <c r="AC275" s="4">
        <v>6.58809139168966E-2</v>
      </c>
      <c r="AD275" s="4">
        <v>0.17041787700045199</v>
      </c>
      <c r="AE275" s="4">
        <v>7.75418320005688E-2</v>
      </c>
      <c r="AF275" s="4">
        <v>3.4287228659517201E-2</v>
      </c>
      <c r="AG275" s="4">
        <v>5.8310284592656997E-2</v>
      </c>
      <c r="AH275" s="4">
        <v>7.6344414772416103E-2</v>
      </c>
      <c r="AI275" s="4">
        <v>7.5034756508925299E-2</v>
      </c>
      <c r="AJ275" s="4">
        <v>7.0935615804698704E-2</v>
      </c>
      <c r="AK275" s="4">
        <v>3.18575526008485E-2</v>
      </c>
      <c r="AL275" s="4">
        <v>0.29267362166958999</v>
      </c>
      <c r="AM275" s="4">
        <v>7.2686265708176795E-2</v>
      </c>
      <c r="AN275" s="4">
        <v>6.8177542739541699E-2</v>
      </c>
      <c r="AO275" s="4">
        <v>6.5663512409984803E-2</v>
      </c>
      <c r="AP275" s="4">
        <v>2.2358322265698401E-2</v>
      </c>
      <c r="AQ275" s="4">
        <v>4.1607134674740601E-2</v>
      </c>
      <c r="AR275" s="4">
        <v>5.0310496250019002E-2</v>
      </c>
      <c r="AS275" s="4">
        <v>0.10639895038889401</v>
      </c>
      <c r="AT275" s="4">
        <v>7.4370543817089602E-2</v>
      </c>
      <c r="AU275" s="4">
        <v>5.65201043149441E-2</v>
      </c>
      <c r="AV275" s="4">
        <v>5.93253073755187E-2</v>
      </c>
    </row>
    <row r="276" spans="1:48">
      <c r="A276" s="4" t="s">
        <v>271</v>
      </c>
      <c r="B276" s="4" t="s">
        <v>258</v>
      </c>
      <c r="C276" s="4" t="s">
        <v>79</v>
      </c>
      <c r="D276" s="4" t="s">
        <v>54</v>
      </c>
      <c r="E276" s="4" t="s">
        <v>260</v>
      </c>
      <c r="F276" s="4" t="s">
        <v>54</v>
      </c>
      <c r="G276" s="4">
        <v>2010</v>
      </c>
      <c r="H276" s="4" t="s">
        <v>54</v>
      </c>
      <c r="I276" s="4" t="s">
        <v>54</v>
      </c>
      <c r="J276" s="4" t="s">
        <v>54</v>
      </c>
      <c r="K276" s="4" t="s">
        <v>54</v>
      </c>
      <c r="L276" s="4">
        <v>7.2428787418169702E-3</v>
      </c>
      <c r="M276" s="4">
        <v>2.72018115710853E-2</v>
      </c>
      <c r="N276" s="4">
        <v>1.2154465371442999E-2</v>
      </c>
      <c r="O276" s="4">
        <v>3.3054703502707998E-2</v>
      </c>
      <c r="P276" s="4">
        <v>1.18428870671281E-2</v>
      </c>
      <c r="Q276" s="4">
        <v>2.4034769519998E-2</v>
      </c>
      <c r="R276" s="4">
        <v>7.1130557790398102E-3</v>
      </c>
      <c r="S276" s="4">
        <v>2.5893822303349402E-2</v>
      </c>
      <c r="T276" s="4">
        <v>2.5661415151954799E-2</v>
      </c>
      <c r="U276" s="4">
        <v>2.17929051524807E-2</v>
      </c>
      <c r="V276" s="4">
        <v>2.9938898358315799E-2</v>
      </c>
      <c r="W276" s="4">
        <v>2.1707802115015499E-2</v>
      </c>
      <c r="X276" s="4">
        <v>2.4023336660684302E-2</v>
      </c>
      <c r="Y276" s="4">
        <v>3.4758005787440698E-2</v>
      </c>
      <c r="Z276" s="4">
        <v>2.3909917806671E-2</v>
      </c>
      <c r="AA276" s="4">
        <v>2.3117372282363699E-2</v>
      </c>
      <c r="AB276" s="4">
        <v>1.962542535493E-2</v>
      </c>
      <c r="AC276" s="4">
        <v>1.5811031990046E-2</v>
      </c>
      <c r="AD276" s="4">
        <v>1.83087712126726E-2</v>
      </c>
      <c r="AE276" s="4">
        <v>2.81831507113759E-2</v>
      </c>
      <c r="AF276" s="4">
        <v>1.17455641892459E-2</v>
      </c>
      <c r="AG276" s="4">
        <v>1.9878148943693202E-2</v>
      </c>
      <c r="AH276" s="4">
        <v>4.6387275234293701E-2</v>
      </c>
      <c r="AI276" s="4">
        <v>2.2433189247390399E-2</v>
      </c>
      <c r="AJ276" s="4">
        <v>2.0980124801094801E-2</v>
      </c>
      <c r="AK276" s="4">
        <v>1.20822278173066E-2</v>
      </c>
      <c r="AL276" s="4">
        <v>4.6785723084532497E-3</v>
      </c>
      <c r="AM276" s="4">
        <v>2.5067907204601302E-2</v>
      </c>
      <c r="AN276" s="4">
        <v>1.9563326489099898E-2</v>
      </c>
      <c r="AO276" s="4">
        <v>2.1760753762019799E-2</v>
      </c>
      <c r="AP276" s="4">
        <v>6.8290926472945098E-3</v>
      </c>
      <c r="AQ276" s="4">
        <v>1.2789131188190301E-2</v>
      </c>
      <c r="AR276" s="4">
        <v>1.7234556019837002E-2</v>
      </c>
      <c r="AS276" s="4">
        <v>3.8219524253757298E-2</v>
      </c>
      <c r="AT276" s="4">
        <v>2.07579346242272E-2</v>
      </c>
      <c r="AU276" s="4">
        <v>2.4676591717786699E-2</v>
      </c>
      <c r="AV276" s="4">
        <v>1.8428875553405898E-2</v>
      </c>
    </row>
    <row r="277" spans="1:48">
      <c r="A277" s="4" t="s">
        <v>271</v>
      </c>
      <c r="B277" s="4" t="s">
        <v>258</v>
      </c>
      <c r="C277" s="4" t="s">
        <v>79</v>
      </c>
      <c r="D277" s="4" t="s">
        <v>54</v>
      </c>
      <c r="E277" s="4" t="s">
        <v>260</v>
      </c>
      <c r="F277" s="4" t="s">
        <v>54</v>
      </c>
      <c r="G277" s="4">
        <v>2014</v>
      </c>
      <c r="H277" s="4" t="s">
        <v>54</v>
      </c>
      <c r="I277" s="4" t="s">
        <v>54</v>
      </c>
      <c r="J277" s="4" t="s">
        <v>54</v>
      </c>
      <c r="K277" s="4" t="s">
        <v>54</v>
      </c>
      <c r="L277" s="4">
        <v>7.5126822017808096E-3</v>
      </c>
      <c r="M277" s="4">
        <v>2.2951007904482901E-2</v>
      </c>
      <c r="N277" s="4">
        <v>9.4624297504304396E-3</v>
      </c>
      <c r="O277" s="4">
        <v>2.4105758097178801E-2</v>
      </c>
      <c r="P277" s="4">
        <v>1.081697606626E-2</v>
      </c>
      <c r="Q277" s="4">
        <v>2.02788767870981E-2</v>
      </c>
      <c r="R277" s="4">
        <v>8.9491647746448091E-3</v>
      </c>
      <c r="S277" s="4">
        <v>1.97136627045114E-2</v>
      </c>
      <c r="T277" s="4">
        <v>1.8911093766487599E-2</v>
      </c>
      <c r="U277" s="4">
        <v>1.5665788709825299E-2</v>
      </c>
      <c r="V277" s="4">
        <v>2.57400872421625E-2</v>
      </c>
      <c r="W277" s="4">
        <v>2.2516436406381801E-2</v>
      </c>
      <c r="X277" s="4">
        <v>1.9709744484057799E-2</v>
      </c>
      <c r="Y277" s="4">
        <v>3.00753073690826E-2</v>
      </c>
      <c r="Z277" s="4">
        <v>1.8412920636716401E-2</v>
      </c>
      <c r="AA277" s="4">
        <v>1.7997213744206399E-2</v>
      </c>
      <c r="AB277" s="4">
        <v>1.5278681790451699E-2</v>
      </c>
      <c r="AC277" s="4">
        <v>1.33085607340667E-2</v>
      </c>
      <c r="AD277" s="4">
        <v>1.58421609438337E-2</v>
      </c>
      <c r="AE277" s="4">
        <v>2.3090442679009199E-2</v>
      </c>
      <c r="AF277" s="4">
        <v>9.1440941763706405E-3</v>
      </c>
      <c r="AG277" s="4">
        <v>1.6802296324206802E-2</v>
      </c>
      <c r="AH277" s="4">
        <v>3.45310925655338E-2</v>
      </c>
      <c r="AI277" s="4">
        <v>1.91619052759971E-2</v>
      </c>
      <c r="AJ277" s="4">
        <v>1.63333351997575E-2</v>
      </c>
      <c r="AK277" s="4">
        <v>9.4061917539024504E-3</v>
      </c>
      <c r="AL277" s="4">
        <v>4.55345841490035E-3</v>
      </c>
      <c r="AM277" s="4">
        <v>1.7357954392430801E-2</v>
      </c>
      <c r="AN277" s="4">
        <v>1.69276989284004E-2</v>
      </c>
      <c r="AO277" s="4">
        <v>1.73538985467309E-2</v>
      </c>
      <c r="AP277" s="4">
        <v>6.0723241375981504E-3</v>
      </c>
      <c r="AQ277" s="4">
        <v>1.16774679585791E-2</v>
      </c>
      <c r="AR277" s="4">
        <v>1.34173549089806E-2</v>
      </c>
      <c r="AS277" s="4">
        <v>3.1800088332855601E-2</v>
      </c>
      <c r="AT277" s="4">
        <v>1.5987888239409699E-2</v>
      </c>
      <c r="AU277" s="4">
        <v>1.9342897592396699E-2</v>
      </c>
      <c r="AV277" s="4">
        <v>1.48389523668586E-2</v>
      </c>
    </row>
    <row r="278" spans="1:48">
      <c r="A278" s="4" t="s">
        <v>271</v>
      </c>
      <c r="B278" s="4" t="s">
        <v>258</v>
      </c>
      <c r="C278" s="4" t="s">
        <v>79</v>
      </c>
      <c r="D278" s="4" t="s">
        <v>54</v>
      </c>
      <c r="E278" s="4" t="s">
        <v>260</v>
      </c>
      <c r="F278" s="4" t="s">
        <v>54</v>
      </c>
      <c r="G278" s="4">
        <v>2050</v>
      </c>
      <c r="H278" s="4" t="s">
        <v>54</v>
      </c>
      <c r="I278" s="4" t="s">
        <v>54</v>
      </c>
      <c r="J278" s="4" t="s">
        <v>54</v>
      </c>
      <c r="K278" s="4" t="s">
        <v>54</v>
      </c>
      <c r="L278" s="4">
        <v>8.3414798885812196E-3</v>
      </c>
      <c r="M278" s="4">
        <v>2.4403537555814901E-2</v>
      </c>
      <c r="N278" s="4">
        <v>1.2048484286052799E-2</v>
      </c>
      <c r="O278" s="4">
        <v>2.7809513039612099E-2</v>
      </c>
      <c r="P278" s="4">
        <v>1.1396795532678101E-2</v>
      </c>
      <c r="Q278" s="4">
        <v>2.1562291875078399E-2</v>
      </c>
      <c r="R278" s="4">
        <v>1.1700156351446001E-2</v>
      </c>
      <c r="S278" s="4">
        <v>2.2428091774648998E-2</v>
      </c>
      <c r="T278" s="4">
        <v>2.1401343533591698E-2</v>
      </c>
      <c r="U278" s="4">
        <v>1.7871638595525801E-2</v>
      </c>
      <c r="V278" s="4">
        <v>2.5677922196546899E-2</v>
      </c>
      <c r="W278" s="4">
        <v>2.50004454337002E-2</v>
      </c>
      <c r="X278" s="4">
        <v>2.1503213912399701E-2</v>
      </c>
      <c r="Y278" s="4">
        <v>3.1201481429316998E-2</v>
      </c>
      <c r="Z278" s="4">
        <v>2.0386943540220099E-2</v>
      </c>
      <c r="AA278" s="4">
        <v>2.2915799927596799E-2</v>
      </c>
      <c r="AB278" s="4">
        <v>1.8153916107752101E-2</v>
      </c>
      <c r="AC278" s="4">
        <v>1.3669490911736901E-2</v>
      </c>
      <c r="AD278" s="4">
        <v>1.6435372859976798E-2</v>
      </c>
      <c r="AE278" s="4">
        <v>2.5919819018036298E-2</v>
      </c>
      <c r="AF278" s="4">
        <v>1.1643148525269299E-2</v>
      </c>
      <c r="AG278" s="4">
        <v>1.7159151490269101E-2</v>
      </c>
      <c r="AH278" s="4">
        <v>4.1226533367332299E-2</v>
      </c>
      <c r="AI278" s="4">
        <v>1.9242551316752999E-2</v>
      </c>
      <c r="AJ278" s="4">
        <v>2.0797188215231799E-2</v>
      </c>
      <c r="AK278" s="4">
        <v>1.19768766086044E-2</v>
      </c>
      <c r="AL278" s="4">
        <v>6.3327316223189701E-3</v>
      </c>
      <c r="AM278" s="4">
        <v>2.04959401445566E-2</v>
      </c>
      <c r="AN278" s="4">
        <v>1.75615589650969E-2</v>
      </c>
      <c r="AO278" s="4">
        <v>1.88497764320344E-2</v>
      </c>
      <c r="AP278" s="4">
        <v>6.3118293993845703E-3</v>
      </c>
      <c r="AQ278" s="4">
        <v>1.24495840015219E-2</v>
      </c>
      <c r="AR278" s="4">
        <v>1.7084278990170801E-2</v>
      </c>
      <c r="AS278" s="4">
        <v>3.2930294468485E-2</v>
      </c>
      <c r="AT278" s="4">
        <v>1.9375315907138702E-2</v>
      </c>
      <c r="AU278" s="4">
        <v>2.28484165964578E-2</v>
      </c>
      <c r="AV278" s="4">
        <v>1.56809669610239E-2</v>
      </c>
    </row>
    <row r="279" spans="1:48">
      <c r="A279" s="4" t="s">
        <v>271</v>
      </c>
      <c r="B279" s="4" t="s">
        <v>258</v>
      </c>
      <c r="C279" s="4" t="s">
        <v>80</v>
      </c>
      <c r="D279" s="4" t="s">
        <v>54</v>
      </c>
      <c r="E279" s="4" t="s">
        <v>260</v>
      </c>
      <c r="F279" s="4" t="s">
        <v>54</v>
      </c>
      <c r="G279" s="4">
        <v>2010</v>
      </c>
      <c r="H279" s="4" t="s">
        <v>54</v>
      </c>
      <c r="I279" s="4" t="s">
        <v>54</v>
      </c>
      <c r="J279" s="4" t="s">
        <v>54</v>
      </c>
      <c r="K279" s="4" t="s">
        <v>54</v>
      </c>
      <c r="L279" s="4">
        <v>1.7276666465563299E-2</v>
      </c>
      <c r="M279" s="4">
        <v>2.60897643489705E-2</v>
      </c>
      <c r="N279" s="4">
        <v>1.13900428945175E-2</v>
      </c>
      <c r="O279" s="4">
        <v>2.7755925049323699E-2</v>
      </c>
      <c r="P279" s="4">
        <v>1.04354983564097E-2</v>
      </c>
      <c r="Q279" s="4">
        <v>2.3119849608799599E-2</v>
      </c>
      <c r="R279" s="4">
        <v>3.5552108816683303E-2</v>
      </c>
      <c r="S279" s="4">
        <v>2.3724212094560802E-2</v>
      </c>
      <c r="T279" s="4">
        <v>2.27286720827466E-2</v>
      </c>
      <c r="U279" s="4">
        <v>1.29584156767429E-2</v>
      </c>
      <c r="V279" s="4">
        <v>2.3404839894387498E-2</v>
      </c>
      <c r="W279" s="4">
        <v>3.1306966857405701E-2</v>
      </c>
      <c r="X279" s="4">
        <v>2.1525786484158801E-2</v>
      </c>
      <c r="Y279" s="4">
        <v>3.0876112879381599E-2</v>
      </c>
      <c r="Z279" s="4">
        <v>2.2449980253885799E-2</v>
      </c>
      <c r="AA279" s="4">
        <v>2.3445636764800801E-2</v>
      </c>
      <c r="AB279" s="4">
        <v>1.5338580458402201E-2</v>
      </c>
      <c r="AC279" s="4">
        <v>1.34158373006789E-2</v>
      </c>
      <c r="AD279" s="4">
        <v>1.83087712126726E-2</v>
      </c>
      <c r="AE279" s="4">
        <v>2.3241509936716899E-2</v>
      </c>
      <c r="AF279" s="4">
        <v>1.10068584546829E-2</v>
      </c>
      <c r="AG279" s="4">
        <v>1.77391312509418E-2</v>
      </c>
      <c r="AH279" s="4">
        <v>3.8866783887573697E-2</v>
      </c>
      <c r="AI279" s="4">
        <v>2.99814989406063E-2</v>
      </c>
      <c r="AJ279" s="4">
        <v>2.12200419007928E-2</v>
      </c>
      <c r="AK279" s="4">
        <v>2.0285545441898201E-2</v>
      </c>
      <c r="AL279" s="4">
        <v>6.7785841362676805E-2</v>
      </c>
      <c r="AM279" s="4">
        <v>2.2636737621065599E-2</v>
      </c>
      <c r="AN279" s="4">
        <v>2.0405705170802299E-2</v>
      </c>
      <c r="AO279" s="4">
        <v>1.9570566551093099E-2</v>
      </c>
      <c r="AP279" s="4">
        <v>1.7945129322090098E-2</v>
      </c>
      <c r="AQ279" s="4">
        <v>5.7440294614144304E-3</v>
      </c>
      <c r="AR279" s="4">
        <v>1.61506348765551E-2</v>
      </c>
      <c r="AS279" s="4">
        <v>1.86077892037337E-2</v>
      </c>
      <c r="AT279" s="4">
        <v>1.99571141087262E-2</v>
      </c>
      <c r="AU279" s="4">
        <v>2.1758356800069201E-2</v>
      </c>
      <c r="AV279" s="4">
        <v>1.5883835683658899E-2</v>
      </c>
    </row>
    <row r="280" spans="1:48">
      <c r="A280" s="4" t="s">
        <v>271</v>
      </c>
      <c r="B280" s="4" t="s">
        <v>258</v>
      </c>
      <c r="C280" s="4" t="s">
        <v>80</v>
      </c>
      <c r="D280" s="4" t="s">
        <v>54</v>
      </c>
      <c r="E280" s="4" t="s">
        <v>260</v>
      </c>
      <c r="F280" s="4" t="s">
        <v>54</v>
      </c>
      <c r="G280" s="4">
        <v>2014</v>
      </c>
      <c r="H280" s="4" t="s">
        <v>54</v>
      </c>
      <c r="I280" s="4" t="s">
        <v>54</v>
      </c>
      <c r="J280" s="4" t="s">
        <v>54</v>
      </c>
      <c r="K280" s="4" t="s">
        <v>54</v>
      </c>
      <c r="L280" s="4">
        <v>1.7920237144461702E-2</v>
      </c>
      <c r="M280" s="4">
        <v>2.2012739344015299E-2</v>
      </c>
      <c r="N280" s="4">
        <v>8.8673156284590892E-3</v>
      </c>
      <c r="O280" s="4">
        <v>2.0241525232486499E-2</v>
      </c>
      <c r="P280" s="4">
        <v>9.5315048873595796E-3</v>
      </c>
      <c r="Q280" s="4">
        <v>1.9506930622446302E-2</v>
      </c>
      <c r="R280" s="4">
        <v>4.4729254172887901E-2</v>
      </c>
      <c r="S280" s="4">
        <v>1.8061880153629001E-2</v>
      </c>
      <c r="T280" s="4">
        <v>1.6749818605067301E-2</v>
      </c>
      <c r="U280" s="4">
        <v>9.3151326353950094E-3</v>
      </c>
      <c r="V280" s="4">
        <v>2.01224044238437E-2</v>
      </c>
      <c r="W280" s="4">
        <v>3.2473178287997999E-2</v>
      </c>
      <c r="X280" s="4">
        <v>1.7660650450588601E-2</v>
      </c>
      <c r="Y280" s="4">
        <v>2.6716394228389E-2</v>
      </c>
      <c r="Z280" s="4">
        <v>1.7288629264769699E-2</v>
      </c>
      <c r="AA280" s="4">
        <v>1.8252772463549199E-2</v>
      </c>
      <c r="AB280" s="4">
        <v>1.19413100966138E-2</v>
      </c>
      <c r="AC280" s="4">
        <v>1.12924624797956E-2</v>
      </c>
      <c r="AD280" s="4">
        <v>1.58421609438337E-2</v>
      </c>
      <c r="AE280" s="4">
        <v>1.9041758618945599E-2</v>
      </c>
      <c r="AF280" s="4">
        <v>8.5690009159163708E-3</v>
      </c>
      <c r="AG280" s="4">
        <v>1.4994260313503101E-2</v>
      </c>
      <c r="AH280" s="4">
        <v>2.8932773166081401E-2</v>
      </c>
      <c r="AI280" s="4">
        <v>2.5609494771196499E-2</v>
      </c>
      <c r="AJ280" s="4">
        <v>1.65201141844715E-2</v>
      </c>
      <c r="AK280" s="4">
        <v>1.5792594970414402E-2</v>
      </c>
      <c r="AL280" s="4">
        <v>6.5973119450626894E-2</v>
      </c>
      <c r="AM280" s="4">
        <v>1.5674521850302499E-2</v>
      </c>
      <c r="AN280" s="4">
        <v>1.7656589933491298E-2</v>
      </c>
      <c r="AO280" s="4">
        <v>1.56072547000868E-2</v>
      </c>
      <c r="AP280" s="4">
        <v>1.59565329631336E-2</v>
      </c>
      <c r="AQ280" s="4">
        <v>5.2447440722744503E-3</v>
      </c>
      <c r="AR280" s="4">
        <v>1.2573506384189999E-2</v>
      </c>
      <c r="AS280" s="4">
        <v>1.54823837269434E-2</v>
      </c>
      <c r="AT280" s="4">
        <v>1.53710913791521E-2</v>
      </c>
      <c r="AU280" s="4">
        <v>1.70554212743734E-2</v>
      </c>
      <c r="AV280" s="4">
        <v>1.27896832571135E-2</v>
      </c>
    </row>
    <row r="281" spans="1:48">
      <c r="A281" s="4" t="s">
        <v>271</v>
      </c>
      <c r="B281" s="4" t="s">
        <v>258</v>
      </c>
      <c r="C281" s="4" t="s">
        <v>80</v>
      </c>
      <c r="D281" s="4" t="s">
        <v>54</v>
      </c>
      <c r="E281" s="4" t="s">
        <v>260</v>
      </c>
      <c r="F281" s="4" t="s">
        <v>54</v>
      </c>
      <c r="G281" s="4">
        <v>2050</v>
      </c>
      <c r="H281" s="4" t="s">
        <v>54</v>
      </c>
      <c r="I281" s="4" t="s">
        <v>54</v>
      </c>
      <c r="J281" s="4" t="s">
        <v>54</v>
      </c>
      <c r="K281" s="4" t="s">
        <v>54</v>
      </c>
      <c r="L281" s="4">
        <v>1.9897194334095501E-2</v>
      </c>
      <c r="M281" s="4">
        <v>2.3405887598649401E-2</v>
      </c>
      <c r="N281" s="4">
        <v>1.1290727205039401E-2</v>
      </c>
      <c r="O281" s="4">
        <v>2.33515559902822E-2</v>
      </c>
      <c r="P281" s="4">
        <v>1.0042419587003699E-2</v>
      </c>
      <c r="Q281" s="4">
        <v>2.0741490570902601E-2</v>
      </c>
      <c r="R281" s="4">
        <v>5.8479118497080901E-2</v>
      </c>
      <c r="S281" s="4">
        <v>2.0548870688327101E-2</v>
      </c>
      <c r="T281" s="4">
        <v>1.8955467437194701E-2</v>
      </c>
      <c r="U281" s="4">
        <v>1.0626766836498699E-2</v>
      </c>
      <c r="V281" s="4">
        <v>2.0073806679122199E-2</v>
      </c>
      <c r="W281" s="4">
        <v>3.6055613206084997E-2</v>
      </c>
      <c r="X281" s="4">
        <v>1.9267664518852302E-2</v>
      </c>
      <c r="Y281" s="4">
        <v>2.7716793319702601E-2</v>
      </c>
      <c r="Z281" s="4">
        <v>1.9142118497259299E-2</v>
      </c>
      <c r="AA281" s="4">
        <v>2.3241202101813799E-2</v>
      </c>
      <c r="AB281" s="4">
        <v>1.4188497717522799E-2</v>
      </c>
      <c r="AC281" s="4">
        <v>1.15987157682323E-2</v>
      </c>
      <c r="AD281" s="4">
        <v>1.6435372859976798E-2</v>
      </c>
      <c r="AE281" s="4">
        <v>2.13750313949971E-2</v>
      </c>
      <c r="AF281" s="4">
        <v>1.09108839490083E-2</v>
      </c>
      <c r="AG281" s="4">
        <v>1.53127155502702E-2</v>
      </c>
      <c r="AH281" s="4">
        <v>3.4542722217004697E-2</v>
      </c>
      <c r="AI281" s="4">
        <v>2.5717276556426499E-2</v>
      </c>
      <c r="AJ281" s="4">
        <v>2.1035013353345899E-2</v>
      </c>
      <c r="AK281" s="4">
        <v>2.0108665253591802E-2</v>
      </c>
      <c r="AL281" s="4">
        <v>9.1752251080381098E-2</v>
      </c>
      <c r="AM281" s="4">
        <v>1.85081752362731E-2</v>
      </c>
      <c r="AN281" s="4">
        <v>1.8317743395076001E-2</v>
      </c>
      <c r="AO281" s="4">
        <v>1.6952574721019902E-2</v>
      </c>
      <c r="AP281" s="4">
        <v>1.6585892252581901E-2</v>
      </c>
      <c r="AQ281" s="4">
        <v>5.5915273864052496E-3</v>
      </c>
      <c r="AR281" s="4">
        <v>1.6009809117325899E-2</v>
      </c>
      <c r="AS281" s="4">
        <v>1.60326427356355E-2</v>
      </c>
      <c r="AT281" s="4">
        <v>1.8627835449490499E-2</v>
      </c>
      <c r="AU281" s="4">
        <v>2.0146380274388299E-2</v>
      </c>
      <c r="AV281" s="4">
        <v>1.35154150804256E-2</v>
      </c>
    </row>
    <row r="282" spans="1:48">
      <c r="A282" s="4" t="s">
        <v>271</v>
      </c>
      <c r="B282" s="4" t="s">
        <v>258</v>
      </c>
      <c r="C282" s="4" t="s">
        <v>634</v>
      </c>
      <c r="D282" s="4" t="s">
        <v>54</v>
      </c>
      <c r="E282" s="4" t="s">
        <v>260</v>
      </c>
      <c r="F282" s="4" t="s">
        <v>54</v>
      </c>
      <c r="G282" s="4">
        <v>2010</v>
      </c>
      <c r="H282" s="4" t="s">
        <v>54</v>
      </c>
      <c r="I282" s="4" t="s">
        <v>54</v>
      </c>
      <c r="J282" s="4" t="s">
        <v>54</v>
      </c>
      <c r="K282" s="4" t="s">
        <v>54</v>
      </c>
      <c r="L282" s="4">
        <v>7.4783727817205204E-3</v>
      </c>
      <c r="M282" s="4">
        <v>1.9858975852957698E-2</v>
      </c>
      <c r="N282" s="4">
        <v>1.29762157929099E-2</v>
      </c>
      <c r="O282" s="4">
        <v>2.8547767286409998E-3</v>
      </c>
      <c r="P282" s="4">
        <v>1.4361867328516501E-2</v>
      </c>
      <c r="Q282" s="4">
        <v>2.4756283482831098E-2</v>
      </c>
      <c r="R282" s="4">
        <v>8.9414112411102305E-3</v>
      </c>
      <c r="S282" s="4">
        <v>2.8451260373561299E-2</v>
      </c>
      <c r="T282" s="4">
        <v>2.2074390705162601E-2</v>
      </c>
      <c r="U282" s="4">
        <v>6.2681981091187696E-3</v>
      </c>
      <c r="V282" s="4">
        <v>7.2613279868986103E-3</v>
      </c>
      <c r="W282" s="4">
        <v>2.59008025688558E-2</v>
      </c>
      <c r="X282" s="4">
        <v>2.5969507278552899E-2</v>
      </c>
      <c r="Y282" s="4">
        <v>1.47570642962285E-2</v>
      </c>
      <c r="Z282" s="4">
        <v>2.2186005067533598E-2</v>
      </c>
      <c r="AA282" s="4">
        <v>2.4433432497867402E-2</v>
      </c>
      <c r="AB282" s="4">
        <v>2.3063645021465601E-2</v>
      </c>
      <c r="AC282" s="4">
        <v>1.7277356387465501E-2</v>
      </c>
      <c r="AD282" s="4">
        <v>5.2389224099468598E-2</v>
      </c>
      <c r="AE282" s="4">
        <v>2.7259895885766998E-3</v>
      </c>
      <c r="AF282" s="4">
        <v>1.2539669238535601E-2</v>
      </c>
      <c r="AG282" s="4">
        <v>1.71266121300933E-2</v>
      </c>
      <c r="AH282" s="4">
        <v>3.6990243393591998E-2</v>
      </c>
      <c r="AI282" s="4">
        <v>2.2955839721616699E-2</v>
      </c>
      <c r="AJ282" s="4">
        <v>2.2398568629832399E-2</v>
      </c>
      <c r="AK282" s="4">
        <v>1.24750678386789E-2</v>
      </c>
      <c r="AL282" s="4">
        <v>7.7493729171919396E-3</v>
      </c>
      <c r="AM282" s="4">
        <v>2.5835709989612501E-2</v>
      </c>
      <c r="AN282" s="4">
        <v>2.07277329209349E-2</v>
      </c>
      <c r="AO282" s="4">
        <v>2.6709615137624002E-2</v>
      </c>
      <c r="AP282" s="4">
        <v>3.8208510388538799E-3</v>
      </c>
      <c r="AQ282" s="4">
        <v>1.5083492071548899E-2</v>
      </c>
      <c r="AR282" s="4">
        <v>1.8399765943950201E-2</v>
      </c>
      <c r="AS282" s="4">
        <v>3.68185345566178E-2</v>
      </c>
      <c r="AT282" s="4">
        <v>2.4751127961218301E-2</v>
      </c>
      <c r="AU282" s="4">
        <v>2.7373234208732299E-2</v>
      </c>
      <c r="AV282" s="4">
        <v>1.8818796820087299E-2</v>
      </c>
    </row>
    <row r="283" spans="1:48">
      <c r="A283" s="4" t="s">
        <v>271</v>
      </c>
      <c r="B283" s="4" t="s">
        <v>258</v>
      </c>
      <c r="C283" s="4" t="s">
        <v>634</v>
      </c>
      <c r="D283" s="4" t="s">
        <v>54</v>
      </c>
      <c r="E283" s="4" t="s">
        <v>260</v>
      </c>
      <c r="F283" s="4" t="s">
        <v>54</v>
      </c>
      <c r="G283" s="4">
        <v>2014</v>
      </c>
      <c r="H283" s="4" t="s">
        <v>54</v>
      </c>
      <c r="I283" s="4" t="s">
        <v>54</v>
      </c>
      <c r="J283" s="4" t="s">
        <v>54</v>
      </c>
      <c r="K283" s="4" t="s">
        <v>54</v>
      </c>
      <c r="L283" s="4">
        <v>7.7569485971291704E-3</v>
      </c>
      <c r="M283" s="4">
        <v>1.6755630799996101E-2</v>
      </c>
      <c r="N283" s="4">
        <v>1.01021745189487E-2</v>
      </c>
      <c r="O283" s="4">
        <v>2.0818990930122098E-3</v>
      </c>
      <c r="P283" s="4">
        <v>1.3117745215233E-2</v>
      </c>
      <c r="Q283" s="4">
        <v>2.0887640384364602E-2</v>
      </c>
      <c r="R283" s="4">
        <v>1.12494777210026E-2</v>
      </c>
      <c r="S283" s="4">
        <v>2.1660709027499201E-2</v>
      </c>
      <c r="T283" s="4">
        <v>1.6267648139881099E-2</v>
      </c>
      <c r="U283" s="4">
        <v>4.5058823723464403E-3</v>
      </c>
      <c r="V283" s="4">
        <v>6.2429556906128201E-3</v>
      </c>
      <c r="W283" s="4">
        <v>2.6865629731924402E-2</v>
      </c>
      <c r="X283" s="4">
        <v>2.1306463796714699E-2</v>
      </c>
      <c r="Y283" s="4">
        <v>1.27689501891606E-2</v>
      </c>
      <c r="Z283" s="4">
        <v>1.7085343155814101E-2</v>
      </c>
      <c r="AA283" s="4">
        <v>1.9021785945119399E-2</v>
      </c>
      <c r="AB283" s="4">
        <v>1.7955386282742999E-2</v>
      </c>
      <c r="AC283" s="4">
        <v>1.45428044767387E-2</v>
      </c>
      <c r="AD283" s="4">
        <v>4.5331197286024902E-2</v>
      </c>
      <c r="AE283" s="4">
        <v>2.2334020416389902E-3</v>
      </c>
      <c r="AF283" s="4">
        <v>9.7623166167439095E-3</v>
      </c>
      <c r="AG283" s="4">
        <v>1.44765195619928E-2</v>
      </c>
      <c r="AH283" s="4">
        <v>2.75358600433907E-2</v>
      </c>
      <c r="AI283" s="4">
        <v>1.9608341080070001E-2</v>
      </c>
      <c r="AJ283" s="4">
        <v>1.74376145468274E-2</v>
      </c>
      <c r="AK283" s="4">
        <v>9.7120234784410595E-3</v>
      </c>
      <c r="AL283" s="4">
        <v>7.5421399934832503E-3</v>
      </c>
      <c r="AM283" s="4">
        <v>1.78896096924057E-2</v>
      </c>
      <c r="AN283" s="4">
        <v>1.7935233179765E-2</v>
      </c>
      <c r="AO283" s="4">
        <v>2.13005466809498E-2</v>
      </c>
      <c r="AP283" s="4">
        <v>3.3974419718249302E-3</v>
      </c>
      <c r="AQ283" s="4">
        <v>1.3772397262735299E-2</v>
      </c>
      <c r="AR283" s="4">
        <v>1.4324487943176501E-2</v>
      </c>
      <c r="AS283" s="4">
        <v>3.0634411967376599E-2</v>
      </c>
      <c r="AT283" s="4">
        <v>1.90634701769141E-2</v>
      </c>
      <c r="AU283" s="4">
        <v>2.1456677329169199E-2</v>
      </c>
      <c r="AV283" s="4">
        <v>1.51529174314304E-2</v>
      </c>
    </row>
    <row r="284" spans="1:48">
      <c r="A284" s="4" t="s">
        <v>271</v>
      </c>
      <c r="B284" s="4" t="s">
        <v>258</v>
      </c>
      <c r="C284" s="4" t="s">
        <v>634</v>
      </c>
      <c r="D284" s="4" t="s">
        <v>54</v>
      </c>
      <c r="E284" s="4" t="s">
        <v>260</v>
      </c>
      <c r="F284" s="4" t="s">
        <v>54</v>
      </c>
      <c r="G284" s="4">
        <v>2050</v>
      </c>
      <c r="H284" s="4" t="s">
        <v>54</v>
      </c>
      <c r="I284" s="4" t="s">
        <v>54</v>
      </c>
      <c r="J284" s="4" t="s">
        <v>54</v>
      </c>
      <c r="K284" s="4" t="s">
        <v>54</v>
      </c>
      <c r="L284" s="4">
        <v>8.6126937066995507E-3</v>
      </c>
      <c r="M284" s="4">
        <v>1.7816065734490301E-2</v>
      </c>
      <c r="N284" s="4">
        <v>1.28630694395358E-2</v>
      </c>
      <c r="O284" s="4">
        <v>2.40177470216361E-3</v>
      </c>
      <c r="P284" s="4">
        <v>1.38208921931606E-2</v>
      </c>
      <c r="Q284" s="4">
        <v>2.2209583069013401E-2</v>
      </c>
      <c r="R284" s="4">
        <v>1.4707590207831699E-2</v>
      </c>
      <c r="S284" s="4">
        <v>2.4643232323415101E-2</v>
      </c>
      <c r="T284" s="4">
        <v>1.8409803823306401E-2</v>
      </c>
      <c r="U284" s="4">
        <v>5.1403413389598902E-3</v>
      </c>
      <c r="V284" s="4">
        <v>6.2278782892958798E-3</v>
      </c>
      <c r="W284" s="4">
        <v>2.9829440948506598E-2</v>
      </c>
      <c r="X284" s="4">
        <v>2.3245225178242901E-2</v>
      </c>
      <c r="Y284" s="4">
        <v>1.32470853018957E-2</v>
      </c>
      <c r="Z284" s="4">
        <v>1.8917038375123599E-2</v>
      </c>
      <c r="AA284" s="4">
        <v>2.42203847317339E-2</v>
      </c>
      <c r="AB284" s="4">
        <v>2.1334338965218001E-2</v>
      </c>
      <c r="AC284" s="4">
        <v>1.49372075311709E-2</v>
      </c>
      <c r="AD284" s="4">
        <v>4.7028630262399701E-2</v>
      </c>
      <c r="AE284" s="4">
        <v>2.5070708915607299E-3</v>
      </c>
      <c r="AF284" s="4">
        <v>1.24303293609086E-2</v>
      </c>
      <c r="AG284" s="4">
        <v>1.4783978774270699E-2</v>
      </c>
      <c r="AH284" s="4">
        <v>3.2874953224333002E-2</v>
      </c>
      <c r="AI284" s="4">
        <v>1.96908660195853E-2</v>
      </c>
      <c r="AJ284" s="4">
        <v>2.2203263896795399E-2</v>
      </c>
      <c r="AK284" s="4">
        <v>1.2366291254151699E-2</v>
      </c>
      <c r="AL284" s="4">
        <v>1.0489246652696901E-2</v>
      </c>
      <c r="AM284" s="4">
        <v>2.11237085416538E-2</v>
      </c>
      <c r="AN284" s="4">
        <v>1.86068204763946E-2</v>
      </c>
      <c r="AO284" s="4">
        <v>2.3136619229092499E-2</v>
      </c>
      <c r="AP284" s="4">
        <v>3.5314442435132702E-3</v>
      </c>
      <c r="AQ284" s="4">
        <v>1.46830303652245E-2</v>
      </c>
      <c r="AR284" s="4">
        <v>1.8239328844820601E-2</v>
      </c>
      <c r="AS284" s="4">
        <v>3.1723188828765202E-2</v>
      </c>
      <c r="AT284" s="4">
        <v>2.31025355840031E-2</v>
      </c>
      <c r="AU284" s="4">
        <v>2.53452772549102E-2</v>
      </c>
      <c r="AV284" s="4">
        <v>1.6012747512827601E-2</v>
      </c>
    </row>
    <row r="285" spans="1:48">
      <c r="A285" s="4" t="s">
        <v>271</v>
      </c>
      <c r="B285" s="4" t="s">
        <v>258</v>
      </c>
      <c r="C285" s="4" t="s">
        <v>635</v>
      </c>
      <c r="D285" s="4" t="s">
        <v>54</v>
      </c>
      <c r="E285" s="4" t="s">
        <v>260</v>
      </c>
      <c r="F285" s="4" t="s">
        <v>54</v>
      </c>
      <c r="G285" s="4">
        <v>2010</v>
      </c>
      <c r="H285" s="4" t="s">
        <v>54</v>
      </c>
      <c r="I285" s="4" t="s">
        <v>54</v>
      </c>
      <c r="J285" s="4" t="s">
        <v>54</v>
      </c>
      <c r="K285" s="4" t="s">
        <v>54</v>
      </c>
      <c r="L285" s="4">
        <v>7.4783727817205204E-3</v>
      </c>
      <c r="M285" s="4">
        <v>1.9858975852957698E-2</v>
      </c>
      <c r="N285" s="4">
        <v>1.29762157929099E-2</v>
      </c>
      <c r="O285" s="4">
        <v>2.8547767286409998E-3</v>
      </c>
      <c r="P285" s="4">
        <v>1.4361867328516501E-2</v>
      </c>
      <c r="Q285" s="4">
        <v>2.4756283482831098E-2</v>
      </c>
      <c r="R285" s="4">
        <v>8.9414112411102305E-3</v>
      </c>
      <c r="S285" s="4">
        <v>2.8451260373561299E-2</v>
      </c>
      <c r="T285" s="4">
        <v>2.2074390705162601E-2</v>
      </c>
      <c r="U285" s="4">
        <v>6.2681981091187696E-3</v>
      </c>
      <c r="V285" s="4">
        <v>7.2613279868986103E-3</v>
      </c>
      <c r="W285" s="4">
        <v>2.59008025688558E-2</v>
      </c>
      <c r="X285" s="4">
        <v>2.5969507278552899E-2</v>
      </c>
      <c r="Y285" s="4">
        <v>1.47570642962285E-2</v>
      </c>
      <c r="Z285" s="4">
        <v>2.2186005067533598E-2</v>
      </c>
      <c r="AA285" s="4">
        <v>2.4433432497867402E-2</v>
      </c>
      <c r="AB285" s="4">
        <v>2.3063645021465601E-2</v>
      </c>
      <c r="AC285" s="4">
        <v>1.7277356387465501E-2</v>
      </c>
      <c r="AD285" s="4">
        <v>5.2389224099468598E-2</v>
      </c>
      <c r="AE285" s="4">
        <v>2.7259895885766998E-3</v>
      </c>
      <c r="AF285" s="4">
        <v>1.2539669238535601E-2</v>
      </c>
      <c r="AG285" s="4">
        <v>1.71266121300933E-2</v>
      </c>
      <c r="AH285" s="4">
        <v>3.6990243393591998E-2</v>
      </c>
      <c r="AI285" s="4">
        <v>2.2955839721616699E-2</v>
      </c>
      <c r="AJ285" s="4">
        <v>2.2398568629832399E-2</v>
      </c>
      <c r="AK285" s="4">
        <v>1.24750678386789E-2</v>
      </c>
      <c r="AL285" s="4">
        <v>7.7493729171919396E-3</v>
      </c>
      <c r="AM285" s="4">
        <v>2.5835709989612501E-2</v>
      </c>
      <c r="AN285" s="4">
        <v>2.07277329209349E-2</v>
      </c>
      <c r="AO285" s="4">
        <v>2.6709615137624002E-2</v>
      </c>
      <c r="AP285" s="4">
        <v>3.8208510388538799E-3</v>
      </c>
      <c r="AQ285" s="4">
        <v>1.5083492071548899E-2</v>
      </c>
      <c r="AR285" s="4">
        <v>1.8399765943950201E-2</v>
      </c>
      <c r="AS285" s="4">
        <v>3.68185345566178E-2</v>
      </c>
      <c r="AT285" s="4">
        <v>2.4751127961218301E-2</v>
      </c>
      <c r="AU285" s="4">
        <v>2.7373234208732299E-2</v>
      </c>
      <c r="AV285" s="4">
        <v>1.8818796820087299E-2</v>
      </c>
    </row>
    <row r="286" spans="1:48">
      <c r="A286" s="4" t="s">
        <v>271</v>
      </c>
      <c r="B286" s="4" t="s">
        <v>258</v>
      </c>
      <c r="C286" s="4" t="s">
        <v>635</v>
      </c>
      <c r="D286" s="4" t="s">
        <v>54</v>
      </c>
      <c r="E286" s="4" t="s">
        <v>260</v>
      </c>
      <c r="F286" s="4" t="s">
        <v>54</v>
      </c>
      <c r="G286" s="4">
        <v>2014</v>
      </c>
      <c r="H286" s="4" t="s">
        <v>54</v>
      </c>
      <c r="I286" s="4" t="s">
        <v>54</v>
      </c>
      <c r="J286" s="4" t="s">
        <v>54</v>
      </c>
      <c r="K286" s="4" t="s">
        <v>54</v>
      </c>
      <c r="L286" s="4">
        <v>7.7569485971291704E-3</v>
      </c>
      <c r="M286" s="4">
        <v>1.6755630799996101E-2</v>
      </c>
      <c r="N286" s="4">
        <v>1.01021745189487E-2</v>
      </c>
      <c r="O286" s="4">
        <v>2.0818990930122098E-3</v>
      </c>
      <c r="P286" s="4">
        <v>1.3117745215233E-2</v>
      </c>
      <c r="Q286" s="4">
        <v>2.0887640384364602E-2</v>
      </c>
      <c r="R286" s="4">
        <v>1.12494777210026E-2</v>
      </c>
      <c r="S286" s="4">
        <v>2.1660709027499201E-2</v>
      </c>
      <c r="T286" s="4">
        <v>1.6267648139881099E-2</v>
      </c>
      <c r="U286" s="4">
        <v>4.5058823723464403E-3</v>
      </c>
      <c r="V286" s="4">
        <v>6.2429556906128201E-3</v>
      </c>
      <c r="W286" s="4">
        <v>2.6865629731924402E-2</v>
      </c>
      <c r="X286" s="4">
        <v>2.1306463796714699E-2</v>
      </c>
      <c r="Y286" s="4">
        <v>1.27689501891606E-2</v>
      </c>
      <c r="Z286" s="4">
        <v>1.7085343155814101E-2</v>
      </c>
      <c r="AA286" s="4">
        <v>1.9021785945119399E-2</v>
      </c>
      <c r="AB286" s="4">
        <v>1.7955386282742999E-2</v>
      </c>
      <c r="AC286" s="4">
        <v>1.45428044767387E-2</v>
      </c>
      <c r="AD286" s="4">
        <v>4.5331197286024902E-2</v>
      </c>
      <c r="AE286" s="4">
        <v>2.2334020416389902E-3</v>
      </c>
      <c r="AF286" s="4">
        <v>9.7623166167439095E-3</v>
      </c>
      <c r="AG286" s="4">
        <v>1.44765195619928E-2</v>
      </c>
      <c r="AH286" s="4">
        <v>2.75358600433907E-2</v>
      </c>
      <c r="AI286" s="4">
        <v>1.9608341080070001E-2</v>
      </c>
      <c r="AJ286" s="4">
        <v>1.74376145468274E-2</v>
      </c>
      <c r="AK286" s="4">
        <v>9.7120234784410595E-3</v>
      </c>
      <c r="AL286" s="4">
        <v>7.5421399934832503E-3</v>
      </c>
      <c r="AM286" s="4">
        <v>1.78896096924057E-2</v>
      </c>
      <c r="AN286" s="4">
        <v>1.7935233179765E-2</v>
      </c>
      <c r="AO286" s="4">
        <v>2.13005466809498E-2</v>
      </c>
      <c r="AP286" s="4">
        <v>3.3974419718249302E-3</v>
      </c>
      <c r="AQ286" s="4">
        <v>1.3772397262735299E-2</v>
      </c>
      <c r="AR286" s="4">
        <v>1.4324487943176501E-2</v>
      </c>
      <c r="AS286" s="4">
        <v>3.0634411967376599E-2</v>
      </c>
      <c r="AT286" s="4">
        <v>1.90634701769141E-2</v>
      </c>
      <c r="AU286" s="4">
        <v>2.1456677329169199E-2</v>
      </c>
      <c r="AV286" s="4">
        <v>1.51529174314304E-2</v>
      </c>
    </row>
    <row r="287" spans="1:48">
      <c r="A287" s="4" t="s">
        <v>271</v>
      </c>
      <c r="B287" s="4" t="s">
        <v>258</v>
      </c>
      <c r="C287" s="4" t="s">
        <v>635</v>
      </c>
      <c r="D287" s="4" t="s">
        <v>54</v>
      </c>
      <c r="E287" s="4" t="s">
        <v>260</v>
      </c>
      <c r="F287" s="4" t="s">
        <v>54</v>
      </c>
      <c r="G287" s="4">
        <v>2050</v>
      </c>
      <c r="H287" s="4" t="s">
        <v>54</v>
      </c>
      <c r="I287" s="4" t="s">
        <v>54</v>
      </c>
      <c r="J287" s="4" t="s">
        <v>54</v>
      </c>
      <c r="K287" s="4" t="s">
        <v>54</v>
      </c>
      <c r="L287" s="4">
        <v>8.6126937066995507E-3</v>
      </c>
      <c r="M287" s="4">
        <v>1.7816065734490301E-2</v>
      </c>
      <c r="N287" s="4">
        <v>1.28630694395358E-2</v>
      </c>
      <c r="O287" s="4">
        <v>2.40177470216361E-3</v>
      </c>
      <c r="P287" s="4">
        <v>1.38208921931606E-2</v>
      </c>
      <c r="Q287" s="4">
        <v>2.2209583069013401E-2</v>
      </c>
      <c r="R287" s="4">
        <v>1.4707590207831699E-2</v>
      </c>
      <c r="S287" s="4">
        <v>2.4643232323415101E-2</v>
      </c>
      <c r="T287" s="4">
        <v>1.8409803823306401E-2</v>
      </c>
      <c r="U287" s="4">
        <v>5.1403413389598902E-3</v>
      </c>
      <c r="V287" s="4">
        <v>6.2278782892958798E-3</v>
      </c>
      <c r="W287" s="4">
        <v>2.9829440948506598E-2</v>
      </c>
      <c r="X287" s="4">
        <v>2.3245225178242901E-2</v>
      </c>
      <c r="Y287" s="4">
        <v>1.32470853018957E-2</v>
      </c>
      <c r="Z287" s="4">
        <v>1.8917038375123599E-2</v>
      </c>
      <c r="AA287" s="4">
        <v>2.42203847317339E-2</v>
      </c>
      <c r="AB287" s="4">
        <v>2.1334338965218001E-2</v>
      </c>
      <c r="AC287" s="4">
        <v>1.49372075311709E-2</v>
      </c>
      <c r="AD287" s="4">
        <v>4.7028630262399701E-2</v>
      </c>
      <c r="AE287" s="4">
        <v>2.5070708915607299E-3</v>
      </c>
      <c r="AF287" s="4">
        <v>1.24303293609086E-2</v>
      </c>
      <c r="AG287" s="4">
        <v>1.4783978774270699E-2</v>
      </c>
      <c r="AH287" s="4">
        <v>3.2874953224333002E-2</v>
      </c>
      <c r="AI287" s="4">
        <v>1.96908660195853E-2</v>
      </c>
      <c r="AJ287" s="4">
        <v>2.2203263896795399E-2</v>
      </c>
      <c r="AK287" s="4">
        <v>1.2366291254151699E-2</v>
      </c>
      <c r="AL287" s="4">
        <v>1.0489246652696901E-2</v>
      </c>
      <c r="AM287" s="4">
        <v>2.11237085416538E-2</v>
      </c>
      <c r="AN287" s="4">
        <v>1.86068204763946E-2</v>
      </c>
      <c r="AO287" s="4">
        <v>2.3136619229092499E-2</v>
      </c>
      <c r="AP287" s="4">
        <v>3.5314442435132702E-3</v>
      </c>
      <c r="AQ287" s="4">
        <v>1.46830303652245E-2</v>
      </c>
      <c r="AR287" s="4">
        <v>1.8239328844820601E-2</v>
      </c>
      <c r="AS287" s="4">
        <v>3.1723188828765202E-2</v>
      </c>
      <c r="AT287" s="4">
        <v>2.31025355840031E-2</v>
      </c>
      <c r="AU287" s="4">
        <v>2.53452772549102E-2</v>
      </c>
      <c r="AV287" s="4">
        <v>1.6012747512827601E-2</v>
      </c>
    </row>
    <row r="288" spans="1:48">
      <c r="A288" s="4" t="s">
        <v>271</v>
      </c>
      <c r="B288" s="4" t="s">
        <v>258</v>
      </c>
      <c r="C288" s="4" t="s">
        <v>636</v>
      </c>
      <c r="D288" s="4" t="s">
        <v>54</v>
      </c>
      <c r="E288" s="4" t="s">
        <v>260</v>
      </c>
      <c r="F288" s="4" t="s">
        <v>54</v>
      </c>
      <c r="G288" s="4">
        <v>2010</v>
      </c>
      <c r="H288" s="4" t="s">
        <v>54</v>
      </c>
      <c r="I288" s="4" t="s">
        <v>54</v>
      </c>
      <c r="J288" s="4" t="s">
        <v>54</v>
      </c>
      <c r="K288" s="4" t="s">
        <v>54</v>
      </c>
      <c r="L288" s="4">
        <v>7.4783727817205204E-3</v>
      </c>
      <c r="M288" s="4">
        <v>1.9858975852957698E-2</v>
      </c>
      <c r="N288" s="4">
        <v>1.29762157929099E-2</v>
      </c>
      <c r="O288" s="4">
        <v>3.3911023282016797E-2</v>
      </c>
      <c r="P288" s="4">
        <v>1.4361867328516501E-2</v>
      </c>
      <c r="Q288" s="4">
        <v>2.4756283482831098E-2</v>
      </c>
      <c r="R288" s="4">
        <v>8.9414112411102305E-3</v>
      </c>
      <c r="S288" s="4">
        <v>2.8451260373561299E-2</v>
      </c>
      <c r="T288" s="4">
        <v>2.2074390705162601E-2</v>
      </c>
      <c r="U288" s="4">
        <v>6.2681981091187696E-3</v>
      </c>
      <c r="V288" s="4">
        <v>7.2613279868986103E-3</v>
      </c>
      <c r="W288" s="4">
        <v>2.59008025688558E-2</v>
      </c>
      <c r="X288" s="4">
        <v>2.5969507278552899E-2</v>
      </c>
      <c r="Y288" s="4">
        <v>1.47570642962285E-2</v>
      </c>
      <c r="Z288" s="4">
        <v>2.2186005067533598E-2</v>
      </c>
      <c r="AA288" s="4">
        <v>2.4433432497867402E-2</v>
      </c>
      <c r="AB288" s="4">
        <v>2.3063645021465601E-2</v>
      </c>
      <c r="AC288" s="4">
        <v>1.7277356387465501E-2</v>
      </c>
      <c r="AD288" s="4">
        <v>5.2389224099468598E-2</v>
      </c>
      <c r="AE288" s="4">
        <v>2.7259895885766998E-3</v>
      </c>
      <c r="AF288" s="4">
        <v>1.2539669238535601E-2</v>
      </c>
      <c r="AG288" s="4">
        <v>1.71266121300933E-2</v>
      </c>
      <c r="AH288" s="4">
        <v>3.6990243393591998E-2</v>
      </c>
      <c r="AI288" s="4">
        <v>2.2955839721616699E-2</v>
      </c>
      <c r="AJ288" s="4">
        <v>2.2398568629832399E-2</v>
      </c>
      <c r="AK288" s="4">
        <v>1.24750678386789E-2</v>
      </c>
      <c r="AL288" s="4">
        <v>7.7493729171919396E-3</v>
      </c>
      <c r="AM288" s="4">
        <v>2.5835709989612501E-2</v>
      </c>
      <c r="AN288" s="4">
        <v>2.07277329209349E-2</v>
      </c>
      <c r="AO288" s="4">
        <v>2.6709615137624002E-2</v>
      </c>
      <c r="AP288" s="4">
        <v>3.8208510388538799E-3</v>
      </c>
      <c r="AQ288" s="4">
        <v>1.5083492071548899E-2</v>
      </c>
      <c r="AR288" s="4">
        <v>1.8399765943950201E-2</v>
      </c>
      <c r="AS288" s="4">
        <v>3.68185345566178E-2</v>
      </c>
      <c r="AT288" s="4">
        <v>2.4751127961218301E-2</v>
      </c>
      <c r="AU288" s="4">
        <v>2.7373234208732299E-2</v>
      </c>
      <c r="AV288" s="4">
        <v>1.8818796820087299E-2</v>
      </c>
    </row>
    <row r="289" spans="1:48">
      <c r="A289" s="4" t="s">
        <v>271</v>
      </c>
      <c r="B289" s="4" t="s">
        <v>258</v>
      </c>
      <c r="C289" s="4" t="s">
        <v>636</v>
      </c>
      <c r="D289" s="4" t="s">
        <v>54</v>
      </c>
      <c r="E289" s="4" t="s">
        <v>260</v>
      </c>
      <c r="F289" s="4" t="s">
        <v>54</v>
      </c>
      <c r="G289" s="4">
        <v>2014</v>
      </c>
      <c r="H289" s="4" t="s">
        <v>54</v>
      </c>
      <c r="I289" s="4" t="s">
        <v>54</v>
      </c>
      <c r="J289" s="4" t="s">
        <v>54</v>
      </c>
      <c r="K289" s="4" t="s">
        <v>54</v>
      </c>
      <c r="L289" s="4">
        <v>7.7569485971291704E-3</v>
      </c>
      <c r="M289" s="4">
        <v>1.6755630799996101E-2</v>
      </c>
      <c r="N289" s="4">
        <v>1.01021745189487E-2</v>
      </c>
      <c r="O289" s="4">
        <v>2.47302452432261E-2</v>
      </c>
      <c r="P289" s="4">
        <v>1.3117745215233E-2</v>
      </c>
      <c r="Q289" s="4">
        <v>2.0887640384364602E-2</v>
      </c>
      <c r="R289" s="4">
        <v>1.12494777210026E-2</v>
      </c>
      <c r="S289" s="4">
        <v>2.1660709027499201E-2</v>
      </c>
      <c r="T289" s="4">
        <v>1.6267648139881099E-2</v>
      </c>
      <c r="U289" s="4">
        <v>4.5058823723464403E-3</v>
      </c>
      <c r="V289" s="4">
        <v>6.2429556906128201E-3</v>
      </c>
      <c r="W289" s="4">
        <v>2.6865629731924402E-2</v>
      </c>
      <c r="X289" s="4">
        <v>2.1306463796714699E-2</v>
      </c>
      <c r="Y289" s="4">
        <v>1.27689501891606E-2</v>
      </c>
      <c r="Z289" s="4">
        <v>1.7085343155814101E-2</v>
      </c>
      <c r="AA289" s="4">
        <v>1.9021785945119399E-2</v>
      </c>
      <c r="AB289" s="4">
        <v>1.7955386282742999E-2</v>
      </c>
      <c r="AC289" s="4">
        <v>1.45428044767387E-2</v>
      </c>
      <c r="AD289" s="4">
        <v>4.5331197286024902E-2</v>
      </c>
      <c r="AE289" s="4">
        <v>2.2334020416389902E-3</v>
      </c>
      <c r="AF289" s="4">
        <v>9.7623166167439095E-3</v>
      </c>
      <c r="AG289" s="4">
        <v>1.44765195619928E-2</v>
      </c>
      <c r="AH289" s="4">
        <v>2.75358600433907E-2</v>
      </c>
      <c r="AI289" s="4">
        <v>1.9608341080070001E-2</v>
      </c>
      <c r="AJ289" s="4">
        <v>1.74376145468274E-2</v>
      </c>
      <c r="AK289" s="4">
        <v>9.7120234784410595E-3</v>
      </c>
      <c r="AL289" s="4">
        <v>7.5421399934832503E-3</v>
      </c>
      <c r="AM289" s="4">
        <v>1.78896096924057E-2</v>
      </c>
      <c r="AN289" s="4">
        <v>1.7935233179765E-2</v>
      </c>
      <c r="AO289" s="4">
        <v>2.13005466809498E-2</v>
      </c>
      <c r="AP289" s="4">
        <v>3.3974419718249302E-3</v>
      </c>
      <c r="AQ289" s="4">
        <v>1.3772397262735299E-2</v>
      </c>
      <c r="AR289" s="4">
        <v>1.4324487943176501E-2</v>
      </c>
      <c r="AS289" s="4">
        <v>3.0634411967376599E-2</v>
      </c>
      <c r="AT289" s="4">
        <v>1.90634701769141E-2</v>
      </c>
      <c r="AU289" s="4">
        <v>2.1456677329169199E-2</v>
      </c>
      <c r="AV289" s="4">
        <v>1.51529174314304E-2</v>
      </c>
    </row>
    <row r="290" spans="1:48">
      <c r="A290" s="4" t="s">
        <v>271</v>
      </c>
      <c r="B290" s="4" t="s">
        <v>258</v>
      </c>
      <c r="C290" s="4" t="s">
        <v>636</v>
      </c>
      <c r="D290" s="4" t="s">
        <v>54</v>
      </c>
      <c r="E290" s="4" t="s">
        <v>260</v>
      </c>
      <c r="F290" s="4" t="s">
        <v>54</v>
      </c>
      <c r="G290" s="4">
        <v>2050</v>
      </c>
      <c r="H290" s="4" t="s">
        <v>54</v>
      </c>
      <c r="I290" s="4" t="s">
        <v>54</v>
      </c>
      <c r="J290" s="4" t="s">
        <v>54</v>
      </c>
      <c r="K290" s="4" t="s">
        <v>54</v>
      </c>
      <c r="L290" s="4">
        <v>8.6126937066995507E-3</v>
      </c>
      <c r="M290" s="4">
        <v>1.7816065734490301E-2</v>
      </c>
      <c r="N290" s="4">
        <v>1.28630694395358E-2</v>
      </c>
      <c r="O290" s="4">
        <v>2.85299501800273E-2</v>
      </c>
      <c r="P290" s="4">
        <v>1.38208921931606E-2</v>
      </c>
      <c r="Q290" s="4">
        <v>2.2209583069013401E-2</v>
      </c>
      <c r="R290" s="4">
        <v>1.4707590207831699E-2</v>
      </c>
      <c r="S290" s="4">
        <v>2.4643232323415101E-2</v>
      </c>
      <c r="T290" s="4">
        <v>1.8409803823306401E-2</v>
      </c>
      <c r="U290" s="4">
        <v>5.1403413389598902E-3</v>
      </c>
      <c r="V290" s="4">
        <v>6.2278782892958798E-3</v>
      </c>
      <c r="W290" s="4">
        <v>2.9829440948506598E-2</v>
      </c>
      <c r="X290" s="4">
        <v>2.3245225178242901E-2</v>
      </c>
      <c r="Y290" s="4">
        <v>1.32470853018957E-2</v>
      </c>
      <c r="Z290" s="4">
        <v>1.8917038375123599E-2</v>
      </c>
      <c r="AA290" s="4">
        <v>2.42203847317339E-2</v>
      </c>
      <c r="AB290" s="4">
        <v>2.1334338965218001E-2</v>
      </c>
      <c r="AC290" s="4">
        <v>1.49372075311709E-2</v>
      </c>
      <c r="AD290" s="4">
        <v>4.7028630262399701E-2</v>
      </c>
      <c r="AE290" s="4">
        <v>2.5070708915607299E-3</v>
      </c>
      <c r="AF290" s="4">
        <v>1.24303293609086E-2</v>
      </c>
      <c r="AG290" s="4">
        <v>1.4783978774270699E-2</v>
      </c>
      <c r="AH290" s="4">
        <v>3.2874953224333002E-2</v>
      </c>
      <c r="AI290" s="4">
        <v>1.96908660195853E-2</v>
      </c>
      <c r="AJ290" s="4">
        <v>2.2203263896795399E-2</v>
      </c>
      <c r="AK290" s="4">
        <v>1.2366291254151699E-2</v>
      </c>
      <c r="AL290" s="4">
        <v>1.0489246652696901E-2</v>
      </c>
      <c r="AM290" s="4">
        <v>2.11237085416538E-2</v>
      </c>
      <c r="AN290" s="4">
        <v>1.86068204763946E-2</v>
      </c>
      <c r="AO290" s="4">
        <v>2.3136619229092499E-2</v>
      </c>
      <c r="AP290" s="4">
        <v>3.5314442435132702E-3</v>
      </c>
      <c r="AQ290" s="4">
        <v>1.46830303652245E-2</v>
      </c>
      <c r="AR290" s="4">
        <v>1.8239328844820601E-2</v>
      </c>
      <c r="AS290" s="4">
        <v>3.1723188828765202E-2</v>
      </c>
      <c r="AT290" s="4">
        <v>2.31025355840031E-2</v>
      </c>
      <c r="AU290" s="4">
        <v>2.53452772549102E-2</v>
      </c>
      <c r="AV290" s="4">
        <v>1.6012747512827601E-2</v>
      </c>
    </row>
    <row r="291" spans="1:48">
      <c r="A291" s="4" t="s">
        <v>271</v>
      </c>
      <c r="B291" s="4" t="s">
        <v>258</v>
      </c>
      <c r="C291" s="4" t="s">
        <v>81</v>
      </c>
      <c r="D291" s="4" t="s">
        <v>54</v>
      </c>
      <c r="E291" s="4" t="s">
        <v>260</v>
      </c>
      <c r="F291" s="4" t="s">
        <v>54</v>
      </c>
      <c r="G291" s="4">
        <v>2010</v>
      </c>
      <c r="H291" s="4" t="s">
        <v>54</v>
      </c>
      <c r="I291" s="4" t="s">
        <v>54</v>
      </c>
      <c r="J291" s="4" t="s">
        <v>54</v>
      </c>
      <c r="K291" s="4" t="s">
        <v>54</v>
      </c>
      <c r="L291" s="4">
        <v>1.7276666465563299E-2</v>
      </c>
      <c r="M291" s="4">
        <v>2.7959563330330901E-2</v>
      </c>
      <c r="N291" s="4">
        <v>1.2401952969951001E-2</v>
      </c>
      <c r="O291" s="4">
        <v>3.4388214387213997E-2</v>
      </c>
      <c r="P291" s="4">
        <v>1.20116526709384E-2</v>
      </c>
      <c r="Q291" s="4">
        <v>2.6384860112407E-2</v>
      </c>
      <c r="R291" s="4">
        <v>3.5552108816683303E-2</v>
      </c>
      <c r="S291" s="4">
        <v>2.85799051227267E-2</v>
      </c>
      <c r="T291" s="4">
        <v>2.5564802821346301E-2</v>
      </c>
      <c r="U291" s="4">
        <v>2.2852427405949002E-2</v>
      </c>
      <c r="V291" s="4">
        <v>2.8736349562396402E-2</v>
      </c>
      <c r="W291" s="4">
        <v>2.1759087004787601E-2</v>
      </c>
      <c r="X291" s="4">
        <v>2.5123484381373799E-2</v>
      </c>
      <c r="Y291" s="4">
        <v>3.4634038453703803E-2</v>
      </c>
      <c r="Z291" s="4">
        <v>2.4333194675276702E-2</v>
      </c>
      <c r="AA291" s="4">
        <v>2.1797484643869301E-2</v>
      </c>
      <c r="AB291" s="4">
        <v>2.0002093752953198E-2</v>
      </c>
      <c r="AC291" s="4">
        <v>1.6195115515610401E-2</v>
      </c>
      <c r="AD291" s="4">
        <v>1.83087712126726E-2</v>
      </c>
      <c r="AE291" s="4">
        <v>2.8162440885770999E-2</v>
      </c>
      <c r="AF291" s="4">
        <v>1.9503995686526301E-2</v>
      </c>
      <c r="AG291" s="4">
        <v>2.1171836228756E-2</v>
      </c>
      <c r="AH291" s="4">
        <v>4.4846858774881003E-2</v>
      </c>
      <c r="AI291" s="4">
        <v>2.69752013465085E-2</v>
      </c>
      <c r="AJ291" s="4">
        <v>2.12200419007928E-2</v>
      </c>
      <c r="AK291" s="4">
        <v>2.0285545441898201E-2</v>
      </c>
      <c r="AL291" s="4">
        <v>6.7785841362676805E-2</v>
      </c>
      <c r="AM291" s="4">
        <v>2.9273663542624201E-2</v>
      </c>
      <c r="AN291" s="4">
        <v>2.1090720994776602E-2</v>
      </c>
      <c r="AO291" s="4">
        <v>2.1947577158379299E-2</v>
      </c>
      <c r="AP291" s="4">
        <v>7.3789858391731999E-3</v>
      </c>
      <c r="AQ291" s="4">
        <v>1.2787264853221901E-2</v>
      </c>
      <c r="AR291" s="4">
        <v>1.7585483744780198E-2</v>
      </c>
      <c r="AS291" s="4">
        <v>3.6337649926163298E-2</v>
      </c>
      <c r="AT291" s="4">
        <v>2.07160735985218E-2</v>
      </c>
      <c r="AU291" s="4">
        <v>2.5045992923310799E-2</v>
      </c>
      <c r="AV291" s="4">
        <v>1.8384008509154001E-2</v>
      </c>
    </row>
    <row r="292" spans="1:48">
      <c r="A292" s="4" t="s">
        <v>271</v>
      </c>
      <c r="B292" s="4" t="s">
        <v>258</v>
      </c>
      <c r="C292" s="4" t="s">
        <v>81</v>
      </c>
      <c r="D292" s="4" t="s">
        <v>54</v>
      </c>
      <c r="E292" s="4" t="s">
        <v>260</v>
      </c>
      <c r="F292" s="4" t="s">
        <v>54</v>
      </c>
      <c r="G292" s="4">
        <v>2014</v>
      </c>
      <c r="H292" s="4" t="s">
        <v>54</v>
      </c>
      <c r="I292" s="4" t="s">
        <v>54</v>
      </c>
      <c r="J292" s="4" t="s">
        <v>54</v>
      </c>
      <c r="K292" s="4" t="s">
        <v>54</v>
      </c>
      <c r="L292" s="4">
        <v>1.7920237144461702E-2</v>
      </c>
      <c r="M292" s="4">
        <v>2.3590346448926301E-2</v>
      </c>
      <c r="N292" s="4">
        <v>9.6551024796223805E-3</v>
      </c>
      <c r="O292" s="4">
        <v>2.5078245743278001E-2</v>
      </c>
      <c r="P292" s="4">
        <v>1.0971122051683701E-2</v>
      </c>
      <c r="Q292" s="4">
        <v>2.2261720746651299E-2</v>
      </c>
      <c r="R292" s="4">
        <v>4.4729254172887901E-2</v>
      </c>
      <c r="S292" s="4">
        <v>2.1758649731812501E-2</v>
      </c>
      <c r="T292" s="4">
        <v>1.8839895633714399E-2</v>
      </c>
      <c r="U292" s="4">
        <v>1.6427424280670799E-2</v>
      </c>
      <c r="V292" s="4">
        <v>2.47061911198183E-2</v>
      </c>
      <c r="W292" s="4">
        <v>2.2569631702388501E-2</v>
      </c>
      <c r="X292" s="4">
        <v>2.0612351427288799E-2</v>
      </c>
      <c r="Y292" s="4">
        <v>2.9968041270772398E-2</v>
      </c>
      <c r="Z292" s="4">
        <v>1.8738884257838501E-2</v>
      </c>
      <c r="AA292" s="4">
        <v>1.6969661838298799E-2</v>
      </c>
      <c r="AB292" s="4">
        <v>1.5571923668771999E-2</v>
      </c>
      <c r="AC292" s="4">
        <v>1.36318539213897E-2</v>
      </c>
      <c r="AD292" s="4">
        <v>1.58421609438337E-2</v>
      </c>
      <c r="AE292" s="4">
        <v>2.3073475128222599E-2</v>
      </c>
      <c r="AF292" s="4">
        <v>1.5184147010700101E-2</v>
      </c>
      <c r="AG292" s="4">
        <v>1.78958044358552E-2</v>
      </c>
      <c r="AH292" s="4">
        <v>3.3384393107960902E-2</v>
      </c>
      <c r="AI292" s="4">
        <v>2.30415857193767E-2</v>
      </c>
      <c r="AJ292" s="4">
        <v>1.65201141844715E-2</v>
      </c>
      <c r="AK292" s="4">
        <v>1.5792594970414402E-2</v>
      </c>
      <c r="AL292" s="4">
        <v>6.5973119450626894E-2</v>
      </c>
      <c r="AM292" s="4">
        <v>2.0270177024548999E-2</v>
      </c>
      <c r="AN292" s="4">
        <v>1.8249318457236399E-2</v>
      </c>
      <c r="AO292" s="4">
        <v>1.7502887607589501E-2</v>
      </c>
      <c r="AP292" s="4">
        <v>6.5612807054181502E-3</v>
      </c>
      <c r="AQ292" s="4">
        <v>1.16757638501082E-2</v>
      </c>
      <c r="AR292" s="4">
        <v>1.3690557295369001E-2</v>
      </c>
      <c r="AS292" s="4">
        <v>3.0234297784247698E-2</v>
      </c>
      <c r="AT292" s="4">
        <v>1.59556466213162E-2</v>
      </c>
      <c r="AU292" s="4">
        <v>1.9632454990382499E-2</v>
      </c>
      <c r="AV292" s="4">
        <v>1.48028253698226E-2</v>
      </c>
    </row>
    <row r="293" spans="1:48">
      <c r="A293" s="4" t="s">
        <v>271</v>
      </c>
      <c r="B293" s="4" t="s">
        <v>258</v>
      </c>
      <c r="C293" s="4" t="s">
        <v>81</v>
      </c>
      <c r="D293" s="4" t="s">
        <v>54</v>
      </c>
      <c r="E293" s="4" t="s">
        <v>260</v>
      </c>
      <c r="F293" s="4" t="s">
        <v>54</v>
      </c>
      <c r="G293" s="4">
        <v>2050</v>
      </c>
      <c r="H293" s="4" t="s">
        <v>54</v>
      </c>
      <c r="I293" s="4" t="s">
        <v>54</v>
      </c>
      <c r="J293" s="4" t="s">
        <v>54</v>
      </c>
      <c r="K293" s="4" t="s">
        <v>54</v>
      </c>
      <c r="L293" s="4">
        <v>1.9897194334095501E-2</v>
      </c>
      <c r="M293" s="4">
        <v>2.50833387325274E-2</v>
      </c>
      <c r="N293" s="4">
        <v>1.2293813911872601E-2</v>
      </c>
      <c r="O293" s="4">
        <v>2.89314195884969E-2</v>
      </c>
      <c r="P293" s="4">
        <v>1.1559204164008701E-2</v>
      </c>
      <c r="Q293" s="4">
        <v>2.36706266042397E-2</v>
      </c>
      <c r="R293" s="4">
        <v>5.8479118497080901E-2</v>
      </c>
      <c r="S293" s="4">
        <v>2.4754658755820801E-2</v>
      </c>
      <c r="T293" s="4">
        <v>2.1320769891620302E-2</v>
      </c>
      <c r="U293" s="4">
        <v>1.87405176488422E-2</v>
      </c>
      <c r="V293" s="4">
        <v>2.4646523043191201E-2</v>
      </c>
      <c r="W293" s="4">
        <v>2.5059509224752301E-2</v>
      </c>
      <c r="X293" s="4">
        <v>2.2487952714813499E-2</v>
      </c>
      <c r="Y293" s="4">
        <v>3.1090198737062199E-2</v>
      </c>
      <c r="Z293" s="4">
        <v>2.0747853255256399E-2</v>
      </c>
      <c r="AA293" s="4">
        <v>2.1607421073754501E-2</v>
      </c>
      <c r="AB293" s="4">
        <v>1.85023420080568E-2</v>
      </c>
      <c r="AC293" s="4">
        <v>1.4001551859141001E-2</v>
      </c>
      <c r="AD293" s="4">
        <v>1.6435372859976798E-2</v>
      </c>
      <c r="AE293" s="4">
        <v>2.5900772356537399E-2</v>
      </c>
      <c r="AF293" s="4">
        <v>1.9333930235752899E-2</v>
      </c>
      <c r="AG293" s="4">
        <v>1.8275884047626801E-2</v>
      </c>
      <c r="AH293" s="4">
        <v>3.9857493469153099E-2</v>
      </c>
      <c r="AI293" s="4">
        <v>2.3138560035564901E-2</v>
      </c>
      <c r="AJ293" s="4">
        <v>2.1035013353345899E-2</v>
      </c>
      <c r="AK293" s="4">
        <v>2.0108665253591802E-2</v>
      </c>
      <c r="AL293" s="4">
        <v>9.1752251080381098E-2</v>
      </c>
      <c r="AM293" s="4">
        <v>2.39346368599683E-2</v>
      </c>
      <c r="AN293" s="4">
        <v>1.8932666720690002E-2</v>
      </c>
      <c r="AO293" s="4">
        <v>1.9011608108095001E-2</v>
      </c>
      <c r="AP293" s="4">
        <v>6.82007144474566E-3</v>
      </c>
      <c r="AQ293" s="4">
        <v>1.24477672171272E-2</v>
      </c>
      <c r="AR293" s="4">
        <v>1.7432146794332099E-2</v>
      </c>
      <c r="AS293" s="4">
        <v>3.1308854197567397E-2</v>
      </c>
      <c r="AT293" s="4">
        <v>1.9336243108619901E-2</v>
      </c>
      <c r="AU293" s="4">
        <v>2.31904505666095E-2</v>
      </c>
      <c r="AV293" s="4">
        <v>1.5642789990512999E-2</v>
      </c>
    </row>
    <row r="294" spans="1:48">
      <c r="A294" s="4" t="s">
        <v>271</v>
      </c>
      <c r="B294" s="4" t="s">
        <v>258</v>
      </c>
      <c r="C294" s="4" t="s">
        <v>82</v>
      </c>
      <c r="D294" s="4" t="s">
        <v>54</v>
      </c>
      <c r="E294" s="4" t="s">
        <v>260</v>
      </c>
      <c r="F294" s="4" t="s">
        <v>54</v>
      </c>
      <c r="G294" s="4">
        <v>2010</v>
      </c>
      <c r="H294" s="4" t="s">
        <v>54</v>
      </c>
      <c r="I294" s="4" t="s">
        <v>54</v>
      </c>
      <c r="J294" s="4" t="s">
        <v>54</v>
      </c>
      <c r="K294" s="4" t="s">
        <v>54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2.2363228772495702E-2</v>
      </c>
      <c r="R294" s="4">
        <v>7.0699608060539997E-3</v>
      </c>
      <c r="S294" s="4">
        <v>0</v>
      </c>
      <c r="T294" s="4">
        <v>2.23441357257218E-2</v>
      </c>
      <c r="U294" s="4">
        <v>0</v>
      </c>
      <c r="V294" s="4">
        <v>0</v>
      </c>
      <c r="W294" s="4">
        <v>2.42143893752165E-2</v>
      </c>
      <c r="X294" s="4">
        <v>2.32260525828158E-2</v>
      </c>
      <c r="Y294" s="4">
        <v>0</v>
      </c>
      <c r="Z294" s="4">
        <v>2.0948122796485301E-2</v>
      </c>
      <c r="AA294" s="4">
        <v>0</v>
      </c>
      <c r="AB294" s="4">
        <v>0</v>
      </c>
      <c r="AC294" s="4">
        <v>0</v>
      </c>
      <c r="AD294" s="4">
        <v>4.5645354499558297E-2</v>
      </c>
      <c r="AE294" s="4">
        <v>2.1432016756082799E-2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1.82295566766177E-2</v>
      </c>
      <c r="AP294" s="4">
        <v>0</v>
      </c>
      <c r="AQ294" s="4">
        <v>1.3687965298012399E-2</v>
      </c>
      <c r="AR294" s="4">
        <v>0</v>
      </c>
      <c r="AS294" s="4">
        <v>0</v>
      </c>
      <c r="AT294" s="4">
        <v>1.9244483495441101E-2</v>
      </c>
      <c r="AU294" s="4">
        <v>0</v>
      </c>
      <c r="AV294" s="4">
        <v>0</v>
      </c>
    </row>
    <row r="295" spans="1:48">
      <c r="A295" s="4" t="s">
        <v>271</v>
      </c>
      <c r="B295" s="4" t="s">
        <v>258</v>
      </c>
      <c r="C295" s="4" t="s">
        <v>82</v>
      </c>
      <c r="D295" s="4" t="s">
        <v>54</v>
      </c>
      <c r="E295" s="4" t="s">
        <v>260</v>
      </c>
      <c r="F295" s="4" t="s">
        <v>54</v>
      </c>
      <c r="G295" s="4">
        <v>2014</v>
      </c>
      <c r="H295" s="4" t="s">
        <v>54</v>
      </c>
      <c r="I295" s="4" t="s">
        <v>54</v>
      </c>
      <c r="J295" s="4" t="s">
        <v>54</v>
      </c>
      <c r="K295" s="4" t="s">
        <v>54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1.8868546272590402E-2</v>
      </c>
      <c r="R295" s="4">
        <v>8.8949455999062493E-3</v>
      </c>
      <c r="S295" s="4">
        <v>0</v>
      </c>
      <c r="T295" s="4">
        <v>1.64664358274124E-2</v>
      </c>
      <c r="U295" s="4">
        <v>0</v>
      </c>
      <c r="V295" s="4">
        <v>0</v>
      </c>
      <c r="W295" s="4">
        <v>2.5116396196982801E-2</v>
      </c>
      <c r="X295" s="4">
        <v>1.9055619468954801E-2</v>
      </c>
      <c r="Y295" s="4">
        <v>0</v>
      </c>
      <c r="Z295" s="4">
        <v>1.61320555619918E-2</v>
      </c>
      <c r="AA295" s="4">
        <v>0</v>
      </c>
      <c r="AB295" s="4">
        <v>0</v>
      </c>
      <c r="AC295" s="4">
        <v>0</v>
      </c>
      <c r="AD295" s="4">
        <v>3.9495881177423503E-2</v>
      </c>
      <c r="AE295" s="4">
        <v>1.75592416713772E-2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1.4537817971639101E-2</v>
      </c>
      <c r="AP295" s="4">
        <v>0</v>
      </c>
      <c r="AQ295" s="4">
        <v>1.2498173162324201E-2</v>
      </c>
      <c r="AR295" s="4">
        <v>0</v>
      </c>
      <c r="AS295" s="4">
        <v>0</v>
      </c>
      <c r="AT295" s="4">
        <v>1.48222189211048E-2</v>
      </c>
      <c r="AU295" s="4">
        <v>0</v>
      </c>
      <c r="AV295" s="4">
        <v>0</v>
      </c>
    </row>
    <row r="296" spans="1:48">
      <c r="A296" s="4" t="s">
        <v>271</v>
      </c>
      <c r="B296" s="4" t="s">
        <v>258</v>
      </c>
      <c r="C296" s="4" t="s">
        <v>82</v>
      </c>
      <c r="D296" s="4" t="s">
        <v>54</v>
      </c>
      <c r="E296" s="4" t="s">
        <v>260</v>
      </c>
      <c r="F296" s="4" t="s">
        <v>54</v>
      </c>
      <c r="G296" s="4">
        <v>2050</v>
      </c>
      <c r="H296" s="4" t="s">
        <v>54</v>
      </c>
      <c r="I296" s="4" t="s">
        <v>54</v>
      </c>
      <c r="J296" s="4" t="s">
        <v>54</v>
      </c>
      <c r="K296" s="4" t="s">
        <v>54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2.0062703978105102E-2</v>
      </c>
      <c r="R296" s="4">
        <v>1.1629270091369E-2</v>
      </c>
      <c r="S296" s="4">
        <v>0</v>
      </c>
      <c r="T296" s="4">
        <v>1.86347682618332E-2</v>
      </c>
      <c r="U296" s="4">
        <v>0</v>
      </c>
      <c r="V296" s="4">
        <v>0</v>
      </c>
      <c r="W296" s="4">
        <v>2.7887232299152499E-2</v>
      </c>
      <c r="X296" s="4">
        <v>2.0789567414516898E-2</v>
      </c>
      <c r="Y296" s="4">
        <v>0</v>
      </c>
      <c r="Z296" s="4">
        <v>1.78615501809208E-2</v>
      </c>
      <c r="AA296" s="4">
        <v>0</v>
      </c>
      <c r="AB296" s="4">
        <v>0</v>
      </c>
      <c r="AC296" s="4">
        <v>0</v>
      </c>
      <c r="AD296" s="4">
        <v>4.09748099319086E-2</v>
      </c>
      <c r="AE296" s="4">
        <v>1.9710854943019499E-2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1.5790954282525201E-2</v>
      </c>
      <c r="AP296" s="4">
        <v>0</v>
      </c>
      <c r="AQ296" s="4">
        <v>1.3324554364168399E-2</v>
      </c>
      <c r="AR296" s="4">
        <v>0</v>
      </c>
      <c r="AS296" s="4">
        <v>0</v>
      </c>
      <c r="AT296" s="4">
        <v>1.796267085063E-2</v>
      </c>
      <c r="AU296" s="4">
        <v>0</v>
      </c>
      <c r="AV296" s="4">
        <v>0</v>
      </c>
    </row>
    <row r="297" spans="1:48">
      <c r="A297" s="4" t="s">
        <v>271</v>
      </c>
      <c r="B297" s="4" t="s">
        <v>258</v>
      </c>
      <c r="C297" s="4" t="s">
        <v>83</v>
      </c>
      <c r="D297" s="4" t="s">
        <v>54</v>
      </c>
      <c r="E297" s="4" t="s">
        <v>260</v>
      </c>
      <c r="F297" s="4" t="s">
        <v>54</v>
      </c>
      <c r="G297" s="4">
        <v>2010</v>
      </c>
      <c r="H297" s="4" t="s">
        <v>54</v>
      </c>
      <c r="I297" s="4" t="s">
        <v>54</v>
      </c>
      <c r="J297" s="4" t="s">
        <v>54</v>
      </c>
      <c r="K297" s="4" t="s">
        <v>54</v>
      </c>
      <c r="L297" s="4">
        <v>1.7276666465563299E-2</v>
      </c>
      <c r="M297" s="4">
        <v>2.31293056403837E-2</v>
      </c>
      <c r="N297" s="4">
        <v>1.06341000674521E-2</v>
      </c>
      <c r="O297" s="4">
        <v>2.2156695949368001E-2</v>
      </c>
      <c r="P297" s="4">
        <v>9.60936020345389E-3</v>
      </c>
      <c r="Q297" s="4">
        <v>2.2363228772495702E-2</v>
      </c>
      <c r="R297" s="4">
        <v>3.5552108816683303E-2</v>
      </c>
      <c r="S297" s="4">
        <v>2.1244998671185501E-2</v>
      </c>
      <c r="T297" s="4">
        <v>2.1592243417576099E-2</v>
      </c>
      <c r="U297" s="4">
        <v>1.8921869429896199E-2</v>
      </c>
      <c r="V297" s="4">
        <v>2.3441300831441601E-2</v>
      </c>
      <c r="W297" s="4">
        <v>2.0803285850292001E-2</v>
      </c>
      <c r="X297" s="4">
        <v>3.1478951632160697E-2</v>
      </c>
      <c r="Y297" s="4">
        <v>2.92460932939149E-2</v>
      </c>
      <c r="Z297" s="4">
        <v>2.0118489448975201E-2</v>
      </c>
      <c r="AA297" s="4">
        <v>1.85805718551975E-2</v>
      </c>
      <c r="AB297" s="4">
        <v>1.6847694070679001E-2</v>
      </c>
      <c r="AC297" s="4">
        <v>8.9548466887757992E-3</v>
      </c>
      <c r="AD297" s="4">
        <v>4.5645354499558199E-2</v>
      </c>
      <c r="AE297" s="4">
        <v>2.3714132590508499E-2</v>
      </c>
      <c r="AF297" s="4">
        <v>1.02763470971404E-2</v>
      </c>
      <c r="AG297" s="4">
        <v>1.63594818046775E-2</v>
      </c>
      <c r="AH297" s="4">
        <v>2.0088211465321502E-2</v>
      </c>
      <c r="AI297" s="4">
        <v>2.0775791933358E-2</v>
      </c>
      <c r="AJ297" s="4">
        <v>2.12200419007928E-2</v>
      </c>
      <c r="AK297" s="4">
        <v>1.04872730029413E-2</v>
      </c>
      <c r="AL297" s="4">
        <v>6.7785841362676805E-2</v>
      </c>
      <c r="AM297" s="4">
        <v>2.4573024423309098E-2</v>
      </c>
      <c r="AN297" s="4">
        <v>1.80595290999515E-2</v>
      </c>
      <c r="AO297" s="4">
        <v>1.73387784691869E-2</v>
      </c>
      <c r="AP297" s="4">
        <v>6.0808092458932896E-3</v>
      </c>
      <c r="AQ297" s="4">
        <v>1.0115851892202101E-2</v>
      </c>
      <c r="AR297" s="4">
        <v>1.50787375447759E-2</v>
      </c>
      <c r="AS297" s="4">
        <v>3.0684984476578601E-2</v>
      </c>
      <c r="AT297" s="4">
        <v>1.84987794570129E-2</v>
      </c>
      <c r="AU297" s="4">
        <v>2.0035923706365699E-2</v>
      </c>
      <c r="AV297" s="4">
        <v>1.4083570196971E-2</v>
      </c>
    </row>
    <row r="298" spans="1:48">
      <c r="A298" s="4" t="s">
        <v>271</v>
      </c>
      <c r="B298" s="4" t="s">
        <v>258</v>
      </c>
      <c r="C298" s="4" t="s">
        <v>83</v>
      </c>
      <c r="D298" s="4" t="s">
        <v>54</v>
      </c>
      <c r="E298" s="4" t="s">
        <v>260</v>
      </c>
      <c r="F298" s="4" t="s">
        <v>54</v>
      </c>
      <c r="G298" s="4">
        <v>2014</v>
      </c>
      <c r="H298" s="4" t="s">
        <v>54</v>
      </c>
      <c r="I298" s="4" t="s">
        <v>54</v>
      </c>
      <c r="J298" s="4" t="s">
        <v>54</v>
      </c>
      <c r="K298" s="4" t="s">
        <v>54</v>
      </c>
      <c r="L298" s="4">
        <v>1.7920237144461702E-2</v>
      </c>
      <c r="M298" s="4">
        <v>1.9514908968118701E-2</v>
      </c>
      <c r="N298" s="4">
        <v>8.27880303840689E-3</v>
      </c>
      <c r="O298" s="4">
        <v>1.6158183138579699E-2</v>
      </c>
      <c r="P298" s="4">
        <v>8.7769324104547703E-3</v>
      </c>
      <c r="Q298" s="4">
        <v>1.8868546272590402E-2</v>
      </c>
      <c r="R298" s="4">
        <v>4.4729254172887901E-2</v>
      </c>
      <c r="S298" s="4">
        <v>1.6174388356228499E-2</v>
      </c>
      <c r="T298" s="4">
        <v>1.5912331314569001E-2</v>
      </c>
      <c r="U298" s="4">
        <v>1.36019501030092E-2</v>
      </c>
      <c r="V298" s="4">
        <v>2.01537518598606E-2</v>
      </c>
      <c r="W298" s="4">
        <v>2.1578226133168701E-2</v>
      </c>
      <c r="X298" s="4">
        <v>2.58266410723576E-2</v>
      </c>
      <c r="Y298" s="4">
        <v>2.5305975565410099E-2</v>
      </c>
      <c r="Z298" s="4">
        <v>1.5493158636088701E-2</v>
      </c>
      <c r="AA298" s="4">
        <v>1.44652479997776E-2</v>
      </c>
      <c r="AB298" s="4">
        <v>1.3116177201434299E-2</v>
      </c>
      <c r="AC298" s="4">
        <v>7.5375295614389399E-3</v>
      </c>
      <c r="AD298" s="4">
        <v>3.9495881177423399E-2</v>
      </c>
      <c r="AE298" s="4">
        <v>1.9428978146241799E-2</v>
      </c>
      <c r="AF298" s="4">
        <v>8.0002870982869706E-3</v>
      </c>
      <c r="AG298" s="4">
        <v>1.3828091426987399E-2</v>
      </c>
      <c r="AH298" s="4">
        <v>1.4953839950319301E-2</v>
      </c>
      <c r="AI298" s="4">
        <v>1.7746195276587402E-2</v>
      </c>
      <c r="AJ298" s="4">
        <v>1.65201141844715E-2</v>
      </c>
      <c r="AK298" s="4">
        <v>8.1644960128868307E-3</v>
      </c>
      <c r="AL298" s="4">
        <v>6.5973119450626894E-2</v>
      </c>
      <c r="AM298" s="4">
        <v>1.7015279087422001E-2</v>
      </c>
      <c r="AN298" s="4">
        <v>1.5626497444746701E-2</v>
      </c>
      <c r="AO298" s="4">
        <v>1.38274347372875E-2</v>
      </c>
      <c r="AP298" s="4">
        <v>5.4069620470878097E-3</v>
      </c>
      <c r="AQ298" s="4">
        <v>9.2365567767420595E-3</v>
      </c>
      <c r="AR298" s="4">
        <v>1.17390185731946E-2</v>
      </c>
      <c r="AS298" s="4">
        <v>2.55310665399393E-2</v>
      </c>
      <c r="AT298" s="4">
        <v>1.42478731086774E-2</v>
      </c>
      <c r="AU298" s="4">
        <v>1.57052815418573E-2</v>
      </c>
      <c r="AV298" s="4">
        <v>1.13401073604591E-2</v>
      </c>
    </row>
    <row r="299" spans="1:48">
      <c r="A299" s="4" t="s">
        <v>271</v>
      </c>
      <c r="B299" s="4" t="s">
        <v>258</v>
      </c>
      <c r="C299" s="4" t="s">
        <v>83</v>
      </c>
      <c r="D299" s="4" t="s">
        <v>54</v>
      </c>
      <c r="E299" s="4" t="s">
        <v>260</v>
      </c>
      <c r="F299" s="4" t="s">
        <v>54</v>
      </c>
      <c r="G299" s="4">
        <v>2050</v>
      </c>
      <c r="H299" s="4" t="s">
        <v>54</v>
      </c>
      <c r="I299" s="4" t="s">
        <v>54</v>
      </c>
      <c r="J299" s="4" t="s">
        <v>54</v>
      </c>
      <c r="K299" s="4" t="s">
        <v>54</v>
      </c>
      <c r="L299" s="4">
        <v>1.9897194334095501E-2</v>
      </c>
      <c r="M299" s="4">
        <v>2.0749973852293099E-2</v>
      </c>
      <c r="N299" s="4">
        <v>1.05413758354226E-2</v>
      </c>
      <c r="O299" s="4">
        <v>1.8640824440255301E-2</v>
      </c>
      <c r="P299" s="4">
        <v>9.2473999640339706E-3</v>
      </c>
      <c r="Q299" s="4">
        <v>2.0062703978105102E-2</v>
      </c>
      <c r="R299" s="4">
        <v>5.8479118497080901E-2</v>
      </c>
      <c r="S299" s="4">
        <v>1.8401484893484001E-2</v>
      </c>
      <c r="T299" s="4">
        <v>1.8007698184380101E-2</v>
      </c>
      <c r="U299" s="4">
        <v>1.5517197438191899E-2</v>
      </c>
      <c r="V299" s="4">
        <v>2.0105078407750401E-2</v>
      </c>
      <c r="W299" s="4">
        <v>2.3958731979694101E-2</v>
      </c>
      <c r="X299" s="4">
        <v>2.8176711680198099E-2</v>
      </c>
      <c r="Y299" s="4">
        <v>2.6253561334059199E-2</v>
      </c>
      <c r="Z299" s="4">
        <v>1.7154158028779801E-2</v>
      </c>
      <c r="AA299" s="4">
        <v>1.8418558215583899E-2</v>
      </c>
      <c r="AB299" s="4">
        <v>1.55844583868521E-2</v>
      </c>
      <c r="AC299" s="4">
        <v>7.74194850186134E-3</v>
      </c>
      <c r="AD299" s="4">
        <v>4.0974809931908503E-2</v>
      </c>
      <c r="AE299" s="4">
        <v>2.1809698681687601E-2</v>
      </c>
      <c r="AF299" s="4">
        <v>1.01867422987459E-2</v>
      </c>
      <c r="AG299" s="4">
        <v>1.41217790139271E-2</v>
      </c>
      <c r="AH299" s="4">
        <v>1.78533297349797E-2</v>
      </c>
      <c r="AI299" s="4">
        <v>1.78208830681678E-2</v>
      </c>
      <c r="AJ299" s="4">
        <v>2.1035013353345899E-2</v>
      </c>
      <c r="AK299" s="4">
        <v>1.0395829032213699E-2</v>
      </c>
      <c r="AL299" s="4">
        <v>9.1752251080381098E-2</v>
      </c>
      <c r="AM299" s="4">
        <v>2.0091315706578999E-2</v>
      </c>
      <c r="AN299" s="4">
        <v>1.62116338112227E-2</v>
      </c>
      <c r="AO299" s="4">
        <v>1.50193371664901E-2</v>
      </c>
      <c r="AP299" s="4">
        <v>5.6202240257326496E-3</v>
      </c>
      <c r="AQ299" s="4">
        <v>9.8472793832327099E-3</v>
      </c>
      <c r="AR299" s="4">
        <v>1.49472582141371E-2</v>
      </c>
      <c r="AS299" s="4">
        <v>2.64384655304883E-2</v>
      </c>
      <c r="AT299" s="4">
        <v>1.7266635740233599E-2</v>
      </c>
      <c r="AU299" s="4">
        <v>1.8551554322144E-2</v>
      </c>
      <c r="AV299" s="4">
        <v>1.1983585124983299E-2</v>
      </c>
    </row>
    <row r="300" spans="1:48">
      <c r="A300" s="4" t="s">
        <v>271</v>
      </c>
      <c r="B300" s="4" t="s">
        <v>258</v>
      </c>
      <c r="C300" s="4" t="s">
        <v>84</v>
      </c>
      <c r="D300" s="4" t="s">
        <v>54</v>
      </c>
      <c r="E300" s="4" t="s">
        <v>260</v>
      </c>
      <c r="F300" s="4" t="s">
        <v>54</v>
      </c>
      <c r="G300" s="4">
        <v>2010</v>
      </c>
      <c r="H300" s="4" t="s">
        <v>54</v>
      </c>
      <c r="I300" s="4" t="s">
        <v>54</v>
      </c>
      <c r="J300" s="4" t="s">
        <v>54</v>
      </c>
      <c r="K300" s="4" t="s">
        <v>54</v>
      </c>
      <c r="L300" s="4">
        <v>1.7276666465563299E-2</v>
      </c>
      <c r="M300" s="4">
        <v>2.5510633202880599E-2</v>
      </c>
      <c r="N300" s="4">
        <v>1.9503995686526301E-2</v>
      </c>
      <c r="O300" s="4">
        <v>3.0984183086058999E-2</v>
      </c>
      <c r="P300" s="4">
        <v>1.05136023001597E-2</v>
      </c>
      <c r="Q300" s="4">
        <v>1.90822044960226E-2</v>
      </c>
      <c r="R300" s="4">
        <v>8.0140198118589297E-3</v>
      </c>
      <c r="S300" s="4">
        <v>1.79524528756843E-2</v>
      </c>
      <c r="T300" s="4">
        <v>2.4164385711865102E-2</v>
      </c>
      <c r="U300" s="4">
        <v>2.1868995097901699E-2</v>
      </c>
      <c r="V300" s="4">
        <v>2.2105272412626598E-2</v>
      </c>
      <c r="W300" s="4">
        <v>3.1306966857405701E-2</v>
      </c>
      <c r="X300" s="4">
        <v>2.3048942886661799E-2</v>
      </c>
      <c r="Y300" s="4">
        <v>1.67003517344236E-2</v>
      </c>
      <c r="Z300" s="4">
        <v>2.2645065609033399E-2</v>
      </c>
      <c r="AA300" s="4">
        <v>2.2055776531706602E-2</v>
      </c>
      <c r="AB300" s="4">
        <v>2.0583076527178001E-2</v>
      </c>
      <c r="AC300" s="4">
        <v>1.4978626887284401E-2</v>
      </c>
      <c r="AD300" s="4">
        <v>1.83087712126726E-2</v>
      </c>
      <c r="AE300" s="4">
        <v>2.6180479580450999E-2</v>
      </c>
      <c r="AF300" s="4">
        <v>1.13648603305955E-2</v>
      </c>
      <c r="AG300" s="4">
        <v>1.86563607498141E-2</v>
      </c>
      <c r="AH300" s="4">
        <v>2.0088211465321502E-2</v>
      </c>
      <c r="AI300" s="4">
        <v>1.9332623024897098E-2</v>
      </c>
      <c r="AJ300" s="4">
        <v>2.12200419007928E-2</v>
      </c>
      <c r="AK300" s="4">
        <v>2.0285545441898201E-2</v>
      </c>
      <c r="AL300" s="4">
        <v>7.0503182963776098E-3</v>
      </c>
      <c r="AM300" s="4">
        <v>1.65614283028107E-2</v>
      </c>
      <c r="AN300" s="4">
        <v>2.0405705170802299E-2</v>
      </c>
      <c r="AO300" s="4">
        <v>1.55283336453719E-2</v>
      </c>
      <c r="AP300" s="4">
        <v>6.3680582472489299E-3</v>
      </c>
      <c r="AQ300" s="4">
        <v>1.2147445946165099E-2</v>
      </c>
      <c r="AR300" s="4">
        <v>1.6675939858606999E-2</v>
      </c>
      <c r="AS300" s="4">
        <v>1.86077892037337E-2</v>
      </c>
      <c r="AT300" s="4">
        <v>2.1522669052783099E-2</v>
      </c>
      <c r="AU300" s="4">
        <v>1.6674746741978601E-2</v>
      </c>
      <c r="AV300" s="4">
        <v>1.6989735605258599E-2</v>
      </c>
    </row>
    <row r="301" spans="1:48">
      <c r="A301" s="4" t="s">
        <v>271</v>
      </c>
      <c r="B301" s="4" t="s">
        <v>258</v>
      </c>
      <c r="C301" s="4" t="s">
        <v>84</v>
      </c>
      <c r="D301" s="4" t="s">
        <v>54</v>
      </c>
      <c r="E301" s="4" t="s">
        <v>260</v>
      </c>
      <c r="F301" s="4" t="s">
        <v>54</v>
      </c>
      <c r="G301" s="4">
        <v>2014</v>
      </c>
      <c r="H301" s="4" t="s">
        <v>54</v>
      </c>
      <c r="I301" s="4" t="s">
        <v>54</v>
      </c>
      <c r="J301" s="4" t="s">
        <v>54</v>
      </c>
      <c r="K301" s="4" t="s">
        <v>54</v>
      </c>
      <c r="L301" s="4">
        <v>1.7920237144461702E-2</v>
      </c>
      <c r="M301" s="4">
        <v>2.1524108523347001E-2</v>
      </c>
      <c r="N301" s="4">
        <v>1.5184147010700101E-2</v>
      </c>
      <c r="O301" s="4">
        <v>2.2595792524656801E-2</v>
      </c>
      <c r="P301" s="4">
        <v>9.60284293908935E-3</v>
      </c>
      <c r="Q301" s="4">
        <v>1.61002448340135E-2</v>
      </c>
      <c r="R301" s="4">
        <v>1.00826966681365E-2</v>
      </c>
      <c r="S301" s="4">
        <v>1.36676847691234E-2</v>
      </c>
      <c r="T301" s="4">
        <v>1.7807862945229801E-2</v>
      </c>
      <c r="U301" s="4">
        <v>1.5720485823384402E-2</v>
      </c>
      <c r="V301" s="4">
        <v>1.90050960994941E-2</v>
      </c>
      <c r="W301" s="4">
        <v>3.2473178287997999E-2</v>
      </c>
      <c r="X301" s="4">
        <v>1.89103113085544E-2</v>
      </c>
      <c r="Y301" s="4">
        <v>1.44504323595593E-2</v>
      </c>
      <c r="Z301" s="4">
        <v>1.7438863623196299E-2</v>
      </c>
      <c r="AA301" s="4">
        <v>1.7170745865368299E-2</v>
      </c>
      <c r="AB301" s="4">
        <v>1.6024227288825001E-2</v>
      </c>
      <c r="AC301" s="4">
        <v>1.26079035048343E-2</v>
      </c>
      <c r="AD301" s="4">
        <v>1.58421609438337E-2</v>
      </c>
      <c r="AE301" s="4">
        <v>2.1449655123810099E-2</v>
      </c>
      <c r="AF301" s="4">
        <v>8.8477106327011206E-3</v>
      </c>
      <c r="AG301" s="4">
        <v>1.5769561971671099E-2</v>
      </c>
      <c r="AH301" s="4">
        <v>1.4953839950319301E-2</v>
      </c>
      <c r="AI301" s="4">
        <v>1.6513474167866402E-2</v>
      </c>
      <c r="AJ301" s="4">
        <v>1.65201141844715E-2</v>
      </c>
      <c r="AK301" s="4">
        <v>1.5792594970414402E-2</v>
      </c>
      <c r="AL301" s="4">
        <v>6.8617794185551499E-3</v>
      </c>
      <c r="AM301" s="4">
        <v>1.1467750969691401E-2</v>
      </c>
      <c r="AN301" s="4">
        <v>1.7656589933491298E-2</v>
      </c>
      <c r="AO301" s="4">
        <v>1.2383630164130801E-2</v>
      </c>
      <c r="AP301" s="4">
        <v>5.6623794406596897E-3</v>
      </c>
      <c r="AQ301" s="4">
        <v>1.1091559600694601E-2</v>
      </c>
      <c r="AR301" s="4">
        <v>1.29824640255434E-2</v>
      </c>
      <c r="AS301" s="4">
        <v>1.54823837269434E-2</v>
      </c>
      <c r="AT301" s="4">
        <v>1.6576891374736599E-2</v>
      </c>
      <c r="AU301" s="4">
        <v>1.30706023869884E-2</v>
      </c>
      <c r="AV301" s="4">
        <v>1.3680155180458699E-2</v>
      </c>
    </row>
    <row r="302" spans="1:48">
      <c r="A302" s="4" t="s">
        <v>271</v>
      </c>
      <c r="B302" s="4" t="s">
        <v>258</v>
      </c>
      <c r="C302" s="4" t="s">
        <v>84</v>
      </c>
      <c r="D302" s="4" t="s">
        <v>54</v>
      </c>
      <c r="E302" s="4" t="s">
        <v>260</v>
      </c>
      <c r="F302" s="4" t="s">
        <v>54</v>
      </c>
      <c r="G302" s="4">
        <v>2050</v>
      </c>
      <c r="H302" s="4" t="s">
        <v>54</v>
      </c>
      <c r="I302" s="4" t="s">
        <v>54</v>
      </c>
      <c r="J302" s="4" t="s">
        <v>54</v>
      </c>
      <c r="K302" s="4" t="s">
        <v>54</v>
      </c>
      <c r="L302" s="4">
        <v>1.9897194334095501E-2</v>
      </c>
      <c r="M302" s="4">
        <v>2.2886332177260799E-2</v>
      </c>
      <c r="N302" s="4">
        <v>1.9333930235752899E-2</v>
      </c>
      <c r="O302" s="4">
        <v>2.6067547194392301E-2</v>
      </c>
      <c r="P302" s="4">
        <v>1.01175815531839E-2</v>
      </c>
      <c r="Q302" s="4">
        <v>1.7119201522645101E-2</v>
      </c>
      <c r="R302" s="4">
        <v>1.3182138270113801E-2</v>
      </c>
      <c r="S302" s="4">
        <v>1.55496263146838E-2</v>
      </c>
      <c r="T302" s="4">
        <v>2.01528371227978E-2</v>
      </c>
      <c r="U302" s="4">
        <v>1.7934037435689699E-2</v>
      </c>
      <c r="V302" s="4">
        <v>1.8959196773091699E-2</v>
      </c>
      <c r="W302" s="4">
        <v>3.6055613206084997E-2</v>
      </c>
      <c r="X302" s="4">
        <v>2.0631037076448099E-2</v>
      </c>
      <c r="Y302" s="4">
        <v>1.4991530805629901E-2</v>
      </c>
      <c r="Z302" s="4">
        <v>1.93084592665199E-2</v>
      </c>
      <c r="AA302" s="4">
        <v>2.1863460780703201E-2</v>
      </c>
      <c r="AB302" s="4">
        <v>1.90397628462083E-2</v>
      </c>
      <c r="AC302" s="4">
        <v>1.29498317525975E-2</v>
      </c>
      <c r="AD302" s="4">
        <v>1.6435372859976798E-2</v>
      </c>
      <c r="AE302" s="4">
        <v>2.40779783452948E-2</v>
      </c>
      <c r="AF302" s="4">
        <v>1.1265764220948901E-2</v>
      </c>
      <c r="AG302" s="4">
        <v>1.6104483434044199E-2</v>
      </c>
      <c r="AH302" s="4">
        <v>1.78533297349797E-2</v>
      </c>
      <c r="AI302" s="4">
        <v>1.6582973849217499E-2</v>
      </c>
      <c r="AJ302" s="4">
        <v>2.1035013353345899E-2</v>
      </c>
      <c r="AK302" s="4">
        <v>2.0108665253591802E-2</v>
      </c>
      <c r="AL302" s="4">
        <v>9.54303378879383E-3</v>
      </c>
      <c r="AM302" s="4">
        <v>1.3540900739431099E-2</v>
      </c>
      <c r="AN302" s="4">
        <v>1.8317743395076001E-2</v>
      </c>
      <c r="AO302" s="4">
        <v>1.3451078982758999E-2</v>
      </c>
      <c r="AP302" s="4">
        <v>5.8857156196149996E-3</v>
      </c>
      <c r="AQ302" s="4">
        <v>1.18249352896136E-2</v>
      </c>
      <c r="AR302" s="4">
        <v>1.65305336928805E-2</v>
      </c>
      <c r="AS302" s="4">
        <v>1.60326427356355E-2</v>
      </c>
      <c r="AT302" s="4">
        <v>2.0089113855083E-2</v>
      </c>
      <c r="AU302" s="4">
        <v>1.54393914912705E-2</v>
      </c>
      <c r="AV302" s="4">
        <v>1.44564155273898E-2</v>
      </c>
    </row>
    <row r="303" spans="1:48">
      <c r="A303" s="4" t="s">
        <v>271</v>
      </c>
      <c r="B303" s="4" t="s">
        <v>258</v>
      </c>
      <c r="C303" s="4" t="s">
        <v>85</v>
      </c>
      <c r="D303" s="4" t="s">
        <v>54</v>
      </c>
      <c r="E303" s="4" t="s">
        <v>260</v>
      </c>
      <c r="F303" s="4" t="s">
        <v>54</v>
      </c>
      <c r="G303" s="4">
        <v>2010</v>
      </c>
      <c r="H303" s="4" t="s">
        <v>54</v>
      </c>
      <c r="I303" s="4" t="s">
        <v>54</v>
      </c>
      <c r="J303" s="4" t="s">
        <v>54</v>
      </c>
      <c r="K303" s="4" t="s">
        <v>54</v>
      </c>
      <c r="L303" s="4">
        <v>6.9779437675842899E-3</v>
      </c>
      <c r="M303" s="4">
        <v>2.57016372785237E-2</v>
      </c>
      <c r="N303" s="4">
        <v>1.9503995686526301E-2</v>
      </c>
      <c r="O303" s="4">
        <v>2.9704235447860199E-2</v>
      </c>
      <c r="P303" s="4">
        <v>1.45140435451804E-2</v>
      </c>
      <c r="Q303" s="4">
        <v>2.4921795716614001E-2</v>
      </c>
      <c r="R303" s="4">
        <v>7.9528771532727995E-3</v>
      </c>
      <c r="S303" s="4">
        <v>1.79524528756843E-2</v>
      </c>
      <c r="T303" s="4">
        <v>2.4255485440787799E-2</v>
      </c>
      <c r="U303" s="4">
        <v>2.1189112441144201E-2</v>
      </c>
      <c r="V303" s="4">
        <v>2.3401601076030201E-2</v>
      </c>
      <c r="W303" s="4">
        <v>2.03850798121257E-2</v>
      </c>
      <c r="X303" s="4">
        <v>2.33272835592238E-2</v>
      </c>
      <c r="Y303" s="4">
        <v>3.2838040506042103E-2</v>
      </c>
      <c r="Z303" s="4">
        <v>2.1657250192210799E-2</v>
      </c>
      <c r="AA303" s="4">
        <v>2.1883156582081599E-2</v>
      </c>
      <c r="AB303" s="4">
        <v>1.42080468838604E-2</v>
      </c>
      <c r="AC303" s="4">
        <v>1.5420740266128901E-2</v>
      </c>
      <c r="AD303" s="4">
        <v>5.1185086792128902E-2</v>
      </c>
      <c r="AE303" s="4">
        <v>2.59636138839286E-2</v>
      </c>
      <c r="AF303" s="4">
        <v>1.13648603305955E-2</v>
      </c>
      <c r="AG303" s="4">
        <v>1.9220107547248701E-2</v>
      </c>
      <c r="AH303" s="4">
        <v>4.2423264418698897E-2</v>
      </c>
      <c r="AI303" s="4">
        <v>2.32913533486988E-2</v>
      </c>
      <c r="AJ303" s="4">
        <v>2.12200419007928E-2</v>
      </c>
      <c r="AK303" s="4">
        <v>1.16402758214833E-2</v>
      </c>
      <c r="AL303" s="4">
        <v>6.7785841362676805E-2</v>
      </c>
      <c r="AM303" s="4">
        <v>2.7592160821623701E-2</v>
      </c>
      <c r="AN303" s="4">
        <v>2.0251317456959201E-2</v>
      </c>
      <c r="AO303" s="4">
        <v>1.9063519102410099E-2</v>
      </c>
      <c r="AP303" s="4">
        <v>6.5893305251322996E-3</v>
      </c>
      <c r="AQ303" s="4">
        <v>7.5577713236326498E-3</v>
      </c>
      <c r="AR303" s="4">
        <v>1.6675939858606999E-2</v>
      </c>
      <c r="AS303" s="4">
        <v>3.4453256243919601E-2</v>
      </c>
      <c r="AT303" s="4">
        <v>2.2378555239533901E-2</v>
      </c>
      <c r="AU303" s="4">
        <v>1.6674746741978601E-2</v>
      </c>
      <c r="AV303" s="4">
        <v>1.73655755449421E-2</v>
      </c>
    </row>
    <row r="304" spans="1:48">
      <c r="A304" s="4" t="s">
        <v>271</v>
      </c>
      <c r="B304" s="4" t="s">
        <v>258</v>
      </c>
      <c r="C304" s="4" t="s">
        <v>85</v>
      </c>
      <c r="D304" s="4" t="s">
        <v>54</v>
      </c>
      <c r="E304" s="4" t="s">
        <v>260</v>
      </c>
      <c r="F304" s="4" t="s">
        <v>54</v>
      </c>
      <c r="G304" s="4">
        <v>2014</v>
      </c>
      <c r="H304" s="4" t="s">
        <v>54</v>
      </c>
      <c r="I304" s="4" t="s">
        <v>54</v>
      </c>
      <c r="J304" s="4" t="s">
        <v>54</v>
      </c>
      <c r="K304" s="4" t="s">
        <v>54</v>
      </c>
      <c r="L304" s="4">
        <v>7.2378781719886704E-3</v>
      </c>
      <c r="M304" s="4">
        <v>2.1685264556592001E-2</v>
      </c>
      <c r="N304" s="4">
        <v>1.5184147010700101E-2</v>
      </c>
      <c r="O304" s="4">
        <v>2.1662366873419402E-2</v>
      </c>
      <c r="P304" s="4">
        <v>1.3256738898460499E-2</v>
      </c>
      <c r="Q304" s="4">
        <v>2.1027288163921899E-2</v>
      </c>
      <c r="R304" s="4">
        <v>1.0005771118352399E-2</v>
      </c>
      <c r="S304" s="4">
        <v>1.36676847691234E-2</v>
      </c>
      <c r="T304" s="4">
        <v>1.7874998584692998E-2</v>
      </c>
      <c r="U304" s="4">
        <v>1.52317534596304E-2</v>
      </c>
      <c r="V304" s="4">
        <v>2.01196198368465E-2</v>
      </c>
      <c r="W304" s="4">
        <v>2.1144441560541599E-2</v>
      </c>
      <c r="X304" s="4">
        <v>1.9138673572015302E-2</v>
      </c>
      <c r="Y304" s="4">
        <v>2.8414005327499599E-2</v>
      </c>
      <c r="Z304" s="4">
        <v>1.6678151394039002E-2</v>
      </c>
      <c r="AA304" s="4">
        <v>1.7036358700081099E-2</v>
      </c>
      <c r="AB304" s="4">
        <v>1.10611731096972E-2</v>
      </c>
      <c r="AC304" s="4">
        <v>1.2980041943198101E-2</v>
      </c>
      <c r="AD304" s="4">
        <v>4.4289284816871999E-2</v>
      </c>
      <c r="AE304" s="4">
        <v>2.1271977156365099E-2</v>
      </c>
      <c r="AF304" s="4">
        <v>8.8477106327011206E-3</v>
      </c>
      <c r="AG304" s="4">
        <v>1.62460772030012E-2</v>
      </c>
      <c r="AH304" s="4">
        <v>3.1580248315408899E-2</v>
      </c>
      <c r="AI304" s="4">
        <v>1.9894928968669099E-2</v>
      </c>
      <c r="AJ304" s="4">
        <v>1.65201141844715E-2</v>
      </c>
      <c r="AK304" s="4">
        <v>9.0621256361639296E-3</v>
      </c>
      <c r="AL304" s="4">
        <v>6.5973119450626894E-2</v>
      </c>
      <c r="AM304" s="4">
        <v>1.9105841792906E-2</v>
      </c>
      <c r="AN304" s="4">
        <v>1.75230017760971E-2</v>
      </c>
      <c r="AO304" s="4">
        <v>1.5202891410144999E-2</v>
      </c>
      <c r="AP304" s="4">
        <v>5.8591313465669601E-3</v>
      </c>
      <c r="AQ304" s="4">
        <v>6.9008309611746799E-3</v>
      </c>
      <c r="AR304" s="4">
        <v>1.29824640255434E-2</v>
      </c>
      <c r="AS304" s="4">
        <v>2.8666411037375598E-2</v>
      </c>
      <c r="AT304" s="4">
        <v>1.72361001518688E-2</v>
      </c>
      <c r="AU304" s="4">
        <v>1.30706023869884E-2</v>
      </c>
      <c r="AV304" s="4">
        <v>1.3982781943896599E-2</v>
      </c>
    </row>
    <row r="305" spans="1:48">
      <c r="A305" s="4" t="s">
        <v>271</v>
      </c>
      <c r="B305" s="4" t="s">
        <v>258</v>
      </c>
      <c r="C305" s="4" t="s">
        <v>85</v>
      </c>
      <c r="D305" s="4" t="s">
        <v>54</v>
      </c>
      <c r="E305" s="4" t="s">
        <v>260</v>
      </c>
      <c r="F305" s="4" t="s">
        <v>54</v>
      </c>
      <c r="G305" s="4">
        <v>2050</v>
      </c>
      <c r="H305" s="4" t="s">
        <v>54</v>
      </c>
      <c r="I305" s="4" t="s">
        <v>54</v>
      </c>
      <c r="J305" s="4" t="s">
        <v>54</v>
      </c>
      <c r="K305" s="4" t="s">
        <v>54</v>
      </c>
      <c r="L305" s="4">
        <v>8.0363595299337096E-3</v>
      </c>
      <c r="M305" s="4">
        <v>2.3057687497515501E-2</v>
      </c>
      <c r="N305" s="4">
        <v>1.9333930235752899E-2</v>
      </c>
      <c r="O305" s="4">
        <v>2.49907043622794E-2</v>
      </c>
      <c r="P305" s="4">
        <v>1.3967336317505E-2</v>
      </c>
      <c r="Q305" s="4">
        <v>2.2358068915351699E-2</v>
      </c>
      <c r="R305" s="4">
        <v>1.30815656488069E-2</v>
      </c>
      <c r="S305" s="4">
        <v>1.55496263146838E-2</v>
      </c>
      <c r="T305" s="4">
        <v>2.0228813314404799E-2</v>
      </c>
      <c r="U305" s="4">
        <v>1.73764882221305E-2</v>
      </c>
      <c r="V305" s="4">
        <v>2.00710288171984E-2</v>
      </c>
      <c r="W305" s="4">
        <v>2.3477092374642201E-2</v>
      </c>
      <c r="X305" s="4">
        <v>2.08801789465871E-2</v>
      </c>
      <c r="Y305" s="4">
        <v>2.9477971702123799E-2</v>
      </c>
      <c r="Z305" s="4">
        <v>1.8466192166575999E-2</v>
      </c>
      <c r="AA305" s="4">
        <v>2.1692345993918501E-2</v>
      </c>
      <c r="AB305" s="4">
        <v>1.31427312539657E-2</v>
      </c>
      <c r="AC305" s="4">
        <v>1.3332062641629699E-2</v>
      </c>
      <c r="AD305" s="4">
        <v>4.5947703236175301E-2</v>
      </c>
      <c r="AE305" s="4">
        <v>2.3878528693172901E-2</v>
      </c>
      <c r="AF305" s="4">
        <v>1.1265764220948901E-2</v>
      </c>
      <c r="AG305" s="4">
        <v>1.65911191226456E-2</v>
      </c>
      <c r="AH305" s="4">
        <v>3.7703532213844301E-2</v>
      </c>
      <c r="AI305" s="4">
        <v>1.99786600606108E-2</v>
      </c>
      <c r="AJ305" s="4">
        <v>2.1035013353345899E-2</v>
      </c>
      <c r="AK305" s="4">
        <v>1.1538778221374901E-2</v>
      </c>
      <c r="AL305" s="4">
        <v>9.1752251080381098E-2</v>
      </c>
      <c r="AM305" s="4">
        <v>2.2559812115275999E-2</v>
      </c>
      <c r="AN305" s="4">
        <v>1.81791530105802E-2</v>
      </c>
      <c r="AO305" s="4">
        <v>1.6513355971860998E-2</v>
      </c>
      <c r="AP305" s="4">
        <v>6.0902278353580901E-3</v>
      </c>
      <c r="AQ305" s="4">
        <v>7.3571150043986898E-3</v>
      </c>
      <c r="AR305" s="4">
        <v>1.65305336928805E-2</v>
      </c>
      <c r="AS305" s="4">
        <v>2.9685243227455999E-2</v>
      </c>
      <c r="AT305" s="4">
        <v>2.0887992238171199E-2</v>
      </c>
      <c r="AU305" s="4">
        <v>1.54393914912705E-2</v>
      </c>
      <c r="AV305" s="4">
        <v>1.47762144027868E-2</v>
      </c>
    </row>
    <row r="306" spans="1:48">
      <c r="A306" s="4" t="s">
        <v>271</v>
      </c>
      <c r="B306" s="4" t="s">
        <v>258</v>
      </c>
      <c r="C306" s="4" t="s">
        <v>86</v>
      </c>
      <c r="D306" s="4" t="s">
        <v>54</v>
      </c>
      <c r="E306" s="4" t="s">
        <v>260</v>
      </c>
      <c r="F306" s="4" t="s">
        <v>54</v>
      </c>
      <c r="G306" s="4">
        <v>2010</v>
      </c>
      <c r="H306" s="4" t="s">
        <v>54</v>
      </c>
      <c r="I306" s="4" t="s">
        <v>54</v>
      </c>
      <c r="J306" s="4" t="s">
        <v>54</v>
      </c>
      <c r="K306" s="4" t="s">
        <v>54</v>
      </c>
      <c r="L306" s="4">
        <v>1.54807569694148E-2</v>
      </c>
      <c r="M306" s="4">
        <v>6.2071459684067701E-2</v>
      </c>
      <c r="N306" s="4">
        <v>1.9721557489134001E-2</v>
      </c>
      <c r="O306" s="4">
        <v>7.5086569618103796E-2</v>
      </c>
      <c r="P306" s="4">
        <v>2.31042976873015E-2</v>
      </c>
      <c r="Q306" s="4">
        <v>5.6692042740321399E-2</v>
      </c>
      <c r="R306" s="4">
        <v>1.63403816850962E-2</v>
      </c>
      <c r="S306" s="4">
        <v>5.9181316954434002E-2</v>
      </c>
      <c r="T306" s="4">
        <v>6.2661569159748798E-2</v>
      </c>
      <c r="U306" s="4">
        <v>5.4091672620347003E-2</v>
      </c>
      <c r="V306" s="4">
        <v>6.6110148069381605E-2</v>
      </c>
      <c r="W306" s="4">
        <v>3.81566447949813E-2</v>
      </c>
      <c r="X306" s="4">
        <v>3.9896444414249499E-2</v>
      </c>
      <c r="Y306" s="4">
        <v>9.6456060610953395E-2</v>
      </c>
      <c r="Z306" s="4">
        <v>5.62848016852915E-2</v>
      </c>
      <c r="AA306" s="4">
        <v>3.7816776700556803E-2</v>
      </c>
      <c r="AB306" s="4">
        <v>4.6885834510206302E-2</v>
      </c>
      <c r="AC306" s="4">
        <v>5.3937159886418E-2</v>
      </c>
      <c r="AD306" s="4">
        <v>3.9862392387151002E-2</v>
      </c>
      <c r="AE306" s="4">
        <v>5.8869085908940903E-2</v>
      </c>
      <c r="AF306" s="4">
        <v>1.9058083784151299E-2</v>
      </c>
      <c r="AG306" s="4">
        <v>4.8027045457629501E-2</v>
      </c>
      <c r="AH306" s="4">
        <v>8.4552159393365398E-2</v>
      </c>
      <c r="AI306" s="4">
        <v>5.3885385279873098E-2</v>
      </c>
      <c r="AJ306" s="4">
        <v>3.8676456290665802E-2</v>
      </c>
      <c r="AK306" s="4">
        <v>1.9897796886738199E-2</v>
      </c>
      <c r="AL306" s="4">
        <v>9.7434792403217497E-3</v>
      </c>
      <c r="AM306" s="4">
        <v>5.9651344451697903E-2</v>
      </c>
      <c r="AN306" s="4">
        <v>4.2241211656711297E-2</v>
      </c>
      <c r="AO306" s="4">
        <v>5.88297765256856E-2</v>
      </c>
      <c r="AP306" s="4">
        <v>1.49349742812083E-2</v>
      </c>
      <c r="AQ306" s="4">
        <v>4.0421347927765902E-2</v>
      </c>
      <c r="AR306" s="4">
        <v>2.7964396372669301E-2</v>
      </c>
      <c r="AS306" s="4">
        <v>8.1938017329030902E-2</v>
      </c>
      <c r="AT306" s="4">
        <v>4.8632397264849699E-2</v>
      </c>
      <c r="AU306" s="4">
        <v>5.6936640358502301E-2</v>
      </c>
      <c r="AV306" s="4">
        <v>6.3985570359419999E-2</v>
      </c>
    </row>
    <row r="307" spans="1:48">
      <c r="A307" s="4" t="s">
        <v>271</v>
      </c>
      <c r="B307" s="4" t="s">
        <v>258</v>
      </c>
      <c r="C307" s="4" t="s">
        <v>86</v>
      </c>
      <c r="D307" s="4" t="s">
        <v>54</v>
      </c>
      <c r="E307" s="4" t="s">
        <v>260</v>
      </c>
      <c r="F307" s="4" t="s">
        <v>54</v>
      </c>
      <c r="G307" s="4">
        <v>2014</v>
      </c>
      <c r="H307" s="4" t="s">
        <v>54</v>
      </c>
      <c r="I307" s="4" t="s">
        <v>54</v>
      </c>
      <c r="J307" s="4" t="s">
        <v>54</v>
      </c>
      <c r="K307" s="4" t="s">
        <v>54</v>
      </c>
      <c r="L307" s="4">
        <v>1.6057428475606501E-2</v>
      </c>
      <c r="M307" s="4">
        <v>5.23716061383993E-2</v>
      </c>
      <c r="N307" s="4">
        <v>1.5353522068396099E-2</v>
      </c>
      <c r="O307" s="4">
        <v>5.4758279208666799E-2</v>
      </c>
      <c r="P307" s="4">
        <v>2.11028471093824E-2</v>
      </c>
      <c r="Q307" s="4">
        <v>4.78328260474193E-2</v>
      </c>
      <c r="R307" s="4">
        <v>2.0558360952464501E-2</v>
      </c>
      <c r="S307" s="4">
        <v>4.50563268404598E-2</v>
      </c>
      <c r="T307" s="4">
        <v>4.6178233075543702E-2</v>
      </c>
      <c r="U307" s="4">
        <v>3.8883696703233599E-2</v>
      </c>
      <c r="V307" s="4">
        <v>5.6838463410779E-2</v>
      </c>
      <c r="W307" s="4">
        <v>3.9578012617537801E-2</v>
      </c>
      <c r="X307" s="4">
        <v>3.2732702219262597E-2</v>
      </c>
      <c r="Y307" s="4">
        <v>8.3461222954669706E-2</v>
      </c>
      <c r="Z307" s="4">
        <v>4.3344673740176601E-2</v>
      </c>
      <c r="AA307" s="4">
        <v>2.9440915908772E-2</v>
      </c>
      <c r="AB307" s="4">
        <v>3.6501310570640301E-2</v>
      </c>
      <c r="AC307" s="4">
        <v>4.5400323560370603E-2</v>
      </c>
      <c r="AD307" s="4">
        <v>3.4492016338398199E-2</v>
      </c>
      <c r="AE307" s="4">
        <v>4.8231415559843602E-2</v>
      </c>
      <c r="AF307" s="4">
        <v>1.48369980475694E-2</v>
      </c>
      <c r="AG307" s="4">
        <v>4.05955630798948E-2</v>
      </c>
      <c r="AH307" s="4">
        <v>6.2941365447340997E-2</v>
      </c>
      <c r="AI307" s="4">
        <v>4.6027635085976501E-2</v>
      </c>
      <c r="AJ307" s="4">
        <v>3.01101890919757E-2</v>
      </c>
      <c r="AK307" s="4">
        <v>1.54907270270779E-2</v>
      </c>
      <c r="AL307" s="4">
        <v>9.4829201329406608E-3</v>
      </c>
      <c r="AM307" s="4">
        <v>4.1304816871577402E-2</v>
      </c>
      <c r="AN307" s="4">
        <v>3.65503542403205E-2</v>
      </c>
      <c r="AO307" s="4">
        <v>4.6915928764171701E-2</v>
      </c>
      <c r="AP307" s="4">
        <v>1.32799494026659E-2</v>
      </c>
      <c r="AQ307" s="4">
        <v>3.6907823394988298E-2</v>
      </c>
      <c r="AR307" s="4">
        <v>2.1770693165269198E-2</v>
      </c>
      <c r="AS307" s="4">
        <v>6.8175526507922996E-2</v>
      </c>
      <c r="AT307" s="4">
        <v>3.7456969894177898E-2</v>
      </c>
      <c r="AU307" s="4">
        <v>4.4630134351811901E-2</v>
      </c>
      <c r="AV307" s="4">
        <v>5.15212568438142E-2</v>
      </c>
    </row>
    <row r="308" spans="1:48">
      <c r="A308" s="4" t="s">
        <v>271</v>
      </c>
      <c r="B308" s="4" t="s">
        <v>258</v>
      </c>
      <c r="C308" s="4" t="s">
        <v>86</v>
      </c>
      <c r="D308" s="4" t="s">
        <v>54</v>
      </c>
      <c r="E308" s="4" t="s">
        <v>260</v>
      </c>
      <c r="F308" s="4" t="s">
        <v>54</v>
      </c>
      <c r="G308" s="4">
        <v>2050</v>
      </c>
      <c r="H308" s="4" t="s">
        <v>54</v>
      </c>
      <c r="I308" s="4" t="s">
        <v>54</v>
      </c>
      <c r="J308" s="4" t="s">
        <v>54</v>
      </c>
      <c r="K308" s="4" t="s">
        <v>54</v>
      </c>
      <c r="L308" s="4">
        <v>1.78288809634265E-2</v>
      </c>
      <c r="M308" s="4">
        <v>5.5686114639311203E-2</v>
      </c>
      <c r="N308" s="4">
        <v>1.95495950042027E-2</v>
      </c>
      <c r="O308" s="4">
        <v>6.3171673487354904E-2</v>
      </c>
      <c r="P308" s="4">
        <v>2.2234017362132801E-2</v>
      </c>
      <c r="Q308" s="4">
        <v>5.0860082995350997E-2</v>
      </c>
      <c r="R308" s="4">
        <v>2.6878043206310698E-2</v>
      </c>
      <c r="S308" s="4">
        <v>5.1260257850265098E-2</v>
      </c>
      <c r="T308" s="4">
        <v>5.2259073009055898E-2</v>
      </c>
      <c r="U308" s="4">
        <v>4.4358786372651102E-2</v>
      </c>
      <c r="V308" s="4">
        <v>5.6701192482463601E-2</v>
      </c>
      <c r="W308" s="4">
        <v>4.3944251521906397E-2</v>
      </c>
      <c r="X308" s="4">
        <v>3.5711183284034803E-2</v>
      </c>
      <c r="Y308" s="4">
        <v>8.6586440036361498E-2</v>
      </c>
      <c r="Z308" s="4">
        <v>4.7991594258445097E-2</v>
      </c>
      <c r="AA308" s="4">
        <v>3.7487032617357502E-2</v>
      </c>
      <c r="AB308" s="4">
        <v>4.3370346932450898E-2</v>
      </c>
      <c r="AC308" s="4">
        <v>4.6631587194084702E-2</v>
      </c>
      <c r="AD308" s="4">
        <v>3.5783574679225598E-2</v>
      </c>
      <c r="AE308" s="4">
        <v>5.41414289744786E-2</v>
      </c>
      <c r="AF308" s="4">
        <v>1.8891906470449901E-2</v>
      </c>
      <c r="AG308" s="4">
        <v>4.1457750969260798E-2</v>
      </c>
      <c r="AH308" s="4">
        <v>7.5145444583767207E-2</v>
      </c>
      <c r="AI308" s="4">
        <v>4.6221349984446901E-2</v>
      </c>
      <c r="AJ308" s="4">
        <v>3.8339216215395801E-2</v>
      </c>
      <c r="AK308" s="4">
        <v>1.97242976791231E-2</v>
      </c>
      <c r="AL308" s="4">
        <v>1.3188390609055901E-2</v>
      </c>
      <c r="AM308" s="4">
        <v>4.8771936781380601E-2</v>
      </c>
      <c r="AN308" s="4">
        <v>3.7918987329674803E-2</v>
      </c>
      <c r="AO308" s="4">
        <v>5.0960005668148803E-2</v>
      </c>
      <c r="AP308" s="4">
        <v>1.38037385954236E-2</v>
      </c>
      <c r="AQ308" s="4">
        <v>3.93481745613928E-2</v>
      </c>
      <c r="AR308" s="4">
        <v>2.7720560301786198E-2</v>
      </c>
      <c r="AS308" s="4">
        <v>7.0598551172272997E-2</v>
      </c>
      <c r="AT308" s="4">
        <v>4.5393150975058097E-2</v>
      </c>
      <c r="AU308" s="4">
        <v>5.2718466690684203E-2</v>
      </c>
      <c r="AV308" s="4">
        <v>5.4444755019407702E-2</v>
      </c>
    </row>
    <row r="309" spans="1:48">
      <c r="A309" s="4" t="s">
        <v>271</v>
      </c>
      <c r="B309" s="4" t="s">
        <v>258</v>
      </c>
      <c r="C309" s="4" t="s">
        <v>87</v>
      </c>
      <c r="D309" s="4" t="s">
        <v>54</v>
      </c>
      <c r="E309" s="4" t="s">
        <v>260</v>
      </c>
      <c r="F309" s="4" t="s">
        <v>54</v>
      </c>
      <c r="G309" s="4">
        <v>2010</v>
      </c>
      <c r="H309" s="4" t="s">
        <v>54</v>
      </c>
      <c r="I309" s="4" t="s">
        <v>54</v>
      </c>
      <c r="J309" s="4" t="s">
        <v>54</v>
      </c>
      <c r="K309" s="4" t="s">
        <v>54</v>
      </c>
      <c r="L309" s="4">
        <v>3.6926736499239998E-2</v>
      </c>
      <c r="M309" s="4">
        <v>5.9533893605650798E-2</v>
      </c>
      <c r="N309" s="4">
        <v>1.84812230635579E-2</v>
      </c>
      <c r="O309" s="4">
        <v>6.3049943810876294E-2</v>
      </c>
      <c r="P309" s="4">
        <v>2.0358621945409099E-2</v>
      </c>
      <c r="Q309" s="4">
        <v>5.4533974252646902E-2</v>
      </c>
      <c r="R309" s="4">
        <v>8.1671653621293194E-2</v>
      </c>
      <c r="S309" s="4">
        <v>5.4222590199856799E-2</v>
      </c>
      <c r="T309" s="4">
        <v>5.5500222773714997E-2</v>
      </c>
      <c r="U309" s="4">
        <v>3.2163787873181297E-2</v>
      </c>
      <c r="V309" s="4">
        <v>5.1681842546098603E-2</v>
      </c>
      <c r="W309" s="4">
        <v>5.5029468559600801E-2</v>
      </c>
      <c r="X309" s="4">
        <v>3.5748670389477197E-2</v>
      </c>
      <c r="Y309" s="4">
        <v>8.5683518022785607E-2</v>
      </c>
      <c r="Z309" s="4">
        <v>5.2848056469525798E-2</v>
      </c>
      <c r="AA309" s="4">
        <v>3.8353771324315E-2</v>
      </c>
      <c r="AB309" s="4">
        <v>3.6644410604505399E-2</v>
      </c>
      <c r="AC309" s="4">
        <v>4.5766282805097799E-2</v>
      </c>
      <c r="AD309" s="4">
        <v>3.9862392387151002E-2</v>
      </c>
      <c r="AE309" s="4">
        <v>4.8546965494735299E-2</v>
      </c>
      <c r="AF309" s="4">
        <v>1.78594767564852E-2</v>
      </c>
      <c r="AG309" s="4">
        <v>4.2859024015822297E-2</v>
      </c>
      <c r="AH309" s="4">
        <v>7.0844223761177105E-2</v>
      </c>
      <c r="AI309" s="4">
        <v>7.2016716119426005E-2</v>
      </c>
      <c r="AJ309" s="4">
        <v>3.9118738846552897E-2</v>
      </c>
      <c r="AK309" s="4">
        <v>3.3407552733066399E-2</v>
      </c>
      <c r="AL309" s="4">
        <v>0.14116912052671499</v>
      </c>
      <c r="AM309" s="4">
        <v>5.3866157317234403E-2</v>
      </c>
      <c r="AN309" s="4">
        <v>4.4060079026159701E-2</v>
      </c>
      <c r="AO309" s="4">
        <v>5.2908647801132198E-2</v>
      </c>
      <c r="AP309" s="4">
        <v>3.9245337373560202E-2</v>
      </c>
      <c r="AQ309" s="4">
        <v>1.8154588450978601E-2</v>
      </c>
      <c r="AR309" s="4">
        <v>2.6205650719310799E-2</v>
      </c>
      <c r="AS309" s="4">
        <v>3.9892839693853599E-2</v>
      </c>
      <c r="AT309" s="4">
        <v>4.67562076461467E-2</v>
      </c>
      <c r="AU309" s="4">
        <v>5.0203356690647002E-2</v>
      </c>
      <c r="AV309" s="4">
        <v>5.5149120887432103E-2</v>
      </c>
    </row>
    <row r="310" spans="1:48">
      <c r="A310" s="4" t="s">
        <v>271</v>
      </c>
      <c r="B310" s="4" t="s">
        <v>258</v>
      </c>
      <c r="C310" s="4" t="s">
        <v>87</v>
      </c>
      <c r="D310" s="4" t="s">
        <v>54</v>
      </c>
      <c r="E310" s="4" t="s">
        <v>260</v>
      </c>
      <c r="F310" s="4" t="s">
        <v>54</v>
      </c>
      <c r="G310" s="4">
        <v>2014</v>
      </c>
      <c r="H310" s="4" t="s">
        <v>54</v>
      </c>
      <c r="I310" s="4" t="s">
        <v>54</v>
      </c>
      <c r="J310" s="4" t="s">
        <v>54</v>
      </c>
      <c r="K310" s="4" t="s">
        <v>54</v>
      </c>
      <c r="L310" s="4">
        <v>3.83022891804062E-2</v>
      </c>
      <c r="M310" s="4">
        <v>5.0230583325573001E-2</v>
      </c>
      <c r="N310" s="4">
        <v>1.4387903506790801E-2</v>
      </c>
      <c r="O310" s="4">
        <v>4.5980345684274102E-2</v>
      </c>
      <c r="P310" s="4">
        <v>1.8595020376136199E-2</v>
      </c>
      <c r="Q310" s="4">
        <v>4.6011997063673198E-2</v>
      </c>
      <c r="R310" s="4">
        <v>0.102753740217869</v>
      </c>
      <c r="S310" s="4">
        <v>4.12811149177717E-2</v>
      </c>
      <c r="T310" s="4">
        <v>4.0900702892635303E-2</v>
      </c>
      <c r="U310" s="4">
        <v>2.31208781666974E-2</v>
      </c>
      <c r="V310" s="4">
        <v>4.4433670205596701E-2</v>
      </c>
      <c r="W310" s="4">
        <v>5.7079363573254903E-2</v>
      </c>
      <c r="X310" s="4">
        <v>2.9329695910831399E-2</v>
      </c>
      <c r="Y310" s="4">
        <v>7.4139988259359593E-2</v>
      </c>
      <c r="Z310" s="4">
        <v>4.0698051638913997E-2</v>
      </c>
      <c r="AA310" s="4">
        <v>2.9858974107827702E-2</v>
      </c>
      <c r="AB310" s="4">
        <v>2.8528211689651198E-2</v>
      </c>
      <c r="AC310" s="4">
        <v>3.8522681800123401E-2</v>
      </c>
      <c r="AD310" s="4">
        <v>3.4492016338398199E-2</v>
      </c>
      <c r="AE310" s="4">
        <v>3.9774506955446799E-2</v>
      </c>
      <c r="AF310" s="4">
        <v>1.39038648779024E-2</v>
      </c>
      <c r="AG310" s="4">
        <v>3.6227217318875203E-2</v>
      </c>
      <c r="AH310" s="4">
        <v>5.2737058516039902E-2</v>
      </c>
      <c r="AI310" s="4">
        <v>6.1514993581634599E-2</v>
      </c>
      <c r="AJ310" s="4">
        <v>3.04545125555774E-2</v>
      </c>
      <c r="AK310" s="4">
        <v>2.6008270311350799E-2</v>
      </c>
      <c r="AL310" s="4">
        <v>0.13739399060372001</v>
      </c>
      <c r="AM310" s="4">
        <v>3.7298937417337898E-2</v>
      </c>
      <c r="AN310" s="4">
        <v>3.81241785711606E-2</v>
      </c>
      <c r="AO310" s="4">
        <v>4.2193910938328798E-2</v>
      </c>
      <c r="AP310" s="4">
        <v>3.4896350324967997E-2</v>
      </c>
      <c r="AQ310" s="4">
        <v>1.65765462733901E-2</v>
      </c>
      <c r="AR310" s="4">
        <v>2.0401483851227298E-2</v>
      </c>
      <c r="AS310" s="4">
        <v>3.3192350006509497E-2</v>
      </c>
      <c r="AT310" s="4">
        <v>3.6011917171796103E-2</v>
      </c>
      <c r="AU310" s="4">
        <v>3.93522086991374E-2</v>
      </c>
      <c r="AV310" s="4">
        <v>4.4406137289884198E-2</v>
      </c>
    </row>
    <row r="311" spans="1:48">
      <c r="A311" s="4" t="s">
        <v>271</v>
      </c>
      <c r="B311" s="4" t="s">
        <v>258</v>
      </c>
      <c r="C311" s="4" t="s">
        <v>87</v>
      </c>
      <c r="D311" s="4" t="s">
        <v>54</v>
      </c>
      <c r="E311" s="4" t="s">
        <v>260</v>
      </c>
      <c r="F311" s="4" t="s">
        <v>54</v>
      </c>
      <c r="G311" s="4">
        <v>2050</v>
      </c>
      <c r="H311" s="4" t="s">
        <v>54</v>
      </c>
      <c r="I311" s="4" t="s">
        <v>54</v>
      </c>
      <c r="J311" s="4" t="s">
        <v>54</v>
      </c>
      <c r="K311" s="4" t="s">
        <v>54</v>
      </c>
      <c r="L311" s="4">
        <v>4.2527790515249901E-2</v>
      </c>
      <c r="M311" s="4">
        <v>5.3409590190445597E-2</v>
      </c>
      <c r="N311" s="4">
        <v>1.8320075697568799E-2</v>
      </c>
      <c r="O311" s="4">
        <v>5.3045044993724699E-2</v>
      </c>
      <c r="P311" s="4">
        <v>1.95917642652307E-2</v>
      </c>
      <c r="Q311" s="4">
        <v>4.8924016889997798E-2</v>
      </c>
      <c r="R311" s="4">
        <v>0.13434045036819101</v>
      </c>
      <c r="S311" s="4">
        <v>4.6965226493589703E-2</v>
      </c>
      <c r="T311" s="4">
        <v>4.6286587342813101E-2</v>
      </c>
      <c r="U311" s="4">
        <v>2.6376455489103001E-2</v>
      </c>
      <c r="V311" s="4">
        <v>4.4326358170901102E-2</v>
      </c>
      <c r="W311" s="4">
        <v>6.3376348221739001E-2</v>
      </c>
      <c r="X311" s="4">
        <v>3.1998523657491798E-2</v>
      </c>
      <c r="Y311" s="4">
        <v>7.6916170413680901E-2</v>
      </c>
      <c r="Z311" s="4">
        <v>4.5061231584576401E-2</v>
      </c>
      <c r="AA311" s="4">
        <v>3.8019344906571502E-2</v>
      </c>
      <c r="AB311" s="4">
        <v>3.3896822305820799E-2</v>
      </c>
      <c r="AC311" s="4">
        <v>3.9567422750274597E-2</v>
      </c>
      <c r="AD311" s="4">
        <v>3.5783574679225598E-2</v>
      </c>
      <c r="AE311" s="4">
        <v>4.4648257123022103E-2</v>
      </c>
      <c r="AF311" s="4">
        <v>1.7703750718908898E-2</v>
      </c>
      <c r="AG311" s="4">
        <v>3.6996628201938699E-2</v>
      </c>
      <c r="AH311" s="4">
        <v>6.2962563332749993E-2</v>
      </c>
      <c r="AI311" s="4">
        <v>6.1773889584303798E-2</v>
      </c>
      <c r="AJ311" s="4">
        <v>3.8777642280364497E-2</v>
      </c>
      <c r="AK311" s="4">
        <v>3.3116254959723E-2</v>
      </c>
      <c r="AL311" s="4">
        <v>0.19108097400551599</v>
      </c>
      <c r="AM311" s="4">
        <v>4.4041871033759797E-2</v>
      </c>
      <c r="AN311" s="4">
        <v>3.95517437311005E-2</v>
      </c>
      <c r="AO311" s="4">
        <v>4.5830957570654501E-2</v>
      </c>
      <c r="AP311" s="4">
        <v>3.6272735928006297E-2</v>
      </c>
      <c r="AQ311" s="4">
        <v>1.7672590155477098E-2</v>
      </c>
      <c r="AR311" s="4">
        <v>2.5977150063649299E-2</v>
      </c>
      <c r="AS311" s="4">
        <v>3.4372038479090102E-2</v>
      </c>
      <c r="AT311" s="4">
        <v>4.36419282632554E-2</v>
      </c>
      <c r="AU311" s="4">
        <v>4.6484021023927298E-2</v>
      </c>
      <c r="AV311" s="4">
        <v>4.6925898439067297E-2</v>
      </c>
    </row>
    <row r="312" spans="1:48">
      <c r="A312" s="4" t="s">
        <v>271</v>
      </c>
      <c r="B312" s="4" t="s">
        <v>258</v>
      </c>
      <c r="C312" s="4" t="s">
        <v>637</v>
      </c>
      <c r="D312" s="4" t="s">
        <v>54</v>
      </c>
      <c r="E312" s="4" t="s">
        <v>260</v>
      </c>
      <c r="F312" s="4" t="s">
        <v>54</v>
      </c>
      <c r="G312" s="4">
        <v>2010</v>
      </c>
      <c r="H312" s="4" t="s">
        <v>54</v>
      </c>
      <c r="I312" s="4" t="s">
        <v>54</v>
      </c>
      <c r="J312" s="4" t="s">
        <v>54</v>
      </c>
      <c r="K312" s="4" t="s">
        <v>54</v>
      </c>
      <c r="L312" s="4">
        <v>1.5984096336184E-2</v>
      </c>
      <c r="M312" s="4">
        <v>4.5315938455144603E-2</v>
      </c>
      <c r="N312" s="4">
        <v>2.1054910926197198E-2</v>
      </c>
      <c r="O312" s="4">
        <v>6.48486807820508E-3</v>
      </c>
      <c r="P312" s="4">
        <v>2.80185782590632E-2</v>
      </c>
      <c r="Q312" s="4">
        <v>5.8393914704795401E-2</v>
      </c>
      <c r="R312" s="4">
        <v>2.05405492409724E-2</v>
      </c>
      <c r="S312" s="4">
        <v>6.5026439055429194E-2</v>
      </c>
      <c r="T312" s="4">
        <v>5.3902559607103301E-2</v>
      </c>
      <c r="U312" s="4">
        <v>1.5558151502317499E-2</v>
      </c>
      <c r="V312" s="4">
        <v>1.6034239558479699E-2</v>
      </c>
      <c r="W312" s="4">
        <v>4.5526844140575701E-2</v>
      </c>
      <c r="X312" s="4">
        <v>4.3128521996690899E-2</v>
      </c>
      <c r="Y312" s="4">
        <v>4.09519549798531E-2</v>
      </c>
      <c r="Z312" s="4">
        <v>5.2226649439447201E-2</v>
      </c>
      <c r="AA312" s="4">
        <v>3.99696665137367E-2</v>
      </c>
      <c r="AB312" s="4">
        <v>5.5099862760780202E-2</v>
      </c>
      <c r="AC312" s="4">
        <v>5.8939323788101697E-2</v>
      </c>
      <c r="AD312" s="4">
        <v>0.114063351584508</v>
      </c>
      <c r="AE312" s="4">
        <v>5.6940587275086203E-3</v>
      </c>
      <c r="AF312" s="4">
        <v>2.0346580472682899E-2</v>
      </c>
      <c r="AG312" s="4">
        <v>4.1379133521793399E-2</v>
      </c>
      <c r="AH312" s="4">
        <v>6.7423769549244006E-2</v>
      </c>
      <c r="AI312" s="4">
        <v>5.5140811865001499E-2</v>
      </c>
      <c r="AJ312" s="4">
        <v>4.1291330189798699E-2</v>
      </c>
      <c r="AK312" s="4">
        <v>2.05447513286213E-2</v>
      </c>
      <c r="AL312" s="4">
        <v>1.6138652812471701E-2</v>
      </c>
      <c r="AM312" s="4">
        <v>6.1478400377262703E-2</v>
      </c>
      <c r="AN312" s="4">
        <v>4.4755402613396403E-2</v>
      </c>
      <c r="AO312" s="4">
        <v>7.2208927448827995E-2</v>
      </c>
      <c r="AP312" s="4">
        <v>8.35606059909259E-3</v>
      </c>
      <c r="AQ312" s="4">
        <v>4.7672908504744899E-2</v>
      </c>
      <c r="AR312" s="4">
        <v>2.9855039342396299E-2</v>
      </c>
      <c r="AS312" s="4">
        <v>7.8934465601912807E-2</v>
      </c>
      <c r="AT312" s="4">
        <v>5.7987786817586803E-2</v>
      </c>
      <c r="AU312" s="4">
        <v>6.3158640764326299E-2</v>
      </c>
      <c r="AV312" s="4">
        <v>6.5339387881903702E-2</v>
      </c>
    </row>
    <row r="313" spans="1:48">
      <c r="A313" s="4" t="s">
        <v>271</v>
      </c>
      <c r="B313" s="4" t="s">
        <v>258</v>
      </c>
      <c r="C313" s="4" t="s">
        <v>637</v>
      </c>
      <c r="D313" s="4" t="s">
        <v>54</v>
      </c>
      <c r="E313" s="4" t="s">
        <v>260</v>
      </c>
      <c r="F313" s="4" t="s">
        <v>54</v>
      </c>
      <c r="G313" s="4">
        <v>2014</v>
      </c>
      <c r="H313" s="4" t="s">
        <v>54</v>
      </c>
      <c r="I313" s="4" t="s">
        <v>54</v>
      </c>
      <c r="J313" s="4" t="s">
        <v>54</v>
      </c>
      <c r="K313" s="4" t="s">
        <v>54</v>
      </c>
      <c r="L313" s="4">
        <v>1.65795176665176E-2</v>
      </c>
      <c r="M313" s="4">
        <v>3.8234455781195997E-2</v>
      </c>
      <c r="N313" s="4">
        <v>1.6391557296202001E-2</v>
      </c>
      <c r="O313" s="4">
        <v>4.7292108117842199E-3</v>
      </c>
      <c r="P313" s="4">
        <v>2.5591419450427699E-2</v>
      </c>
      <c r="Q313" s="4">
        <v>4.92687479457454E-2</v>
      </c>
      <c r="R313" s="4">
        <v>2.5842727152630501E-2</v>
      </c>
      <c r="S313" s="4">
        <v>4.9506375358433899E-2</v>
      </c>
      <c r="T313" s="4">
        <v>3.9723310384383301E-2</v>
      </c>
      <c r="U313" s="4">
        <v>1.11839478236344E-2</v>
      </c>
      <c r="V313" s="4">
        <v>1.37855013954568E-2</v>
      </c>
      <c r="W313" s="4">
        <v>4.7222758225046603E-2</v>
      </c>
      <c r="X313" s="4">
        <v>3.5384433084227097E-2</v>
      </c>
      <c r="Y313" s="4">
        <v>3.5434789927704997E-2</v>
      </c>
      <c r="Z313" s="4">
        <v>4.0219508867648503E-2</v>
      </c>
      <c r="AA313" s="4">
        <v>3.1116972238283198E-2</v>
      </c>
      <c r="AB313" s="4">
        <v>4.2896052166739002E-2</v>
      </c>
      <c r="AC313" s="4">
        <v>4.9610776244877502E-2</v>
      </c>
      <c r="AD313" s="4">
        <v>9.8696409092934007E-2</v>
      </c>
      <c r="AE313" s="4">
        <v>4.66513974980732E-3</v>
      </c>
      <c r="AF313" s="4">
        <v>1.5840111638031298E-2</v>
      </c>
      <c r="AG313" s="4">
        <v>3.49763182196439E-2</v>
      </c>
      <c r="AH313" s="4">
        <v>5.0190842545994901E-2</v>
      </c>
      <c r="AI313" s="4">
        <v>4.7099991095632898E-2</v>
      </c>
      <c r="AJ313" s="4">
        <v>3.2145906815513998E-2</v>
      </c>
      <c r="AK313" s="4">
        <v>1.5994390559036301E-2</v>
      </c>
      <c r="AL313" s="4">
        <v>1.5707074639271599E-2</v>
      </c>
      <c r="AM313" s="4">
        <v>4.2569938573581802E-2</v>
      </c>
      <c r="AN313" s="4">
        <v>3.87258261666815E-2</v>
      </c>
      <c r="AO313" s="4">
        <v>5.7585615591235997E-2</v>
      </c>
      <c r="AP313" s="4">
        <v>7.43008055267853E-3</v>
      </c>
      <c r="AQ313" s="4">
        <v>4.3529060212510601E-2</v>
      </c>
      <c r="AR313" s="4">
        <v>2.32425864766953E-2</v>
      </c>
      <c r="AS313" s="4">
        <v>6.5676457979479297E-2</v>
      </c>
      <c r="AT313" s="4">
        <v>4.4662548161619402E-2</v>
      </c>
      <c r="AU313" s="4">
        <v>4.95072874873057E-2</v>
      </c>
      <c r="AV313" s="4">
        <v>5.2611352312272701E-2</v>
      </c>
    </row>
    <row r="314" spans="1:48">
      <c r="A314" s="4" t="s">
        <v>271</v>
      </c>
      <c r="B314" s="4" t="s">
        <v>258</v>
      </c>
      <c r="C314" s="4" t="s">
        <v>637</v>
      </c>
      <c r="D314" s="4" t="s">
        <v>54</v>
      </c>
      <c r="E314" s="4" t="s">
        <v>260</v>
      </c>
      <c r="F314" s="4" t="s">
        <v>54</v>
      </c>
      <c r="G314" s="4">
        <v>2050</v>
      </c>
      <c r="H314" s="4" t="s">
        <v>54</v>
      </c>
      <c r="I314" s="4" t="s">
        <v>54</v>
      </c>
      <c r="J314" s="4" t="s">
        <v>54</v>
      </c>
      <c r="K314" s="4" t="s">
        <v>54</v>
      </c>
      <c r="L314" s="4">
        <v>1.8408566935634699E-2</v>
      </c>
      <c r="M314" s="4">
        <v>4.0654248452431201E-2</v>
      </c>
      <c r="N314" s="4">
        <v>2.0871322241334499E-2</v>
      </c>
      <c r="O314" s="4">
        <v>5.4558354567069102E-3</v>
      </c>
      <c r="P314" s="4">
        <v>2.69631894423123E-2</v>
      </c>
      <c r="Q314" s="4">
        <v>5.2386881910625301E-2</v>
      </c>
      <c r="R314" s="4">
        <v>3.3786834397127902E-2</v>
      </c>
      <c r="S314" s="4">
        <v>5.6323045930732903E-2</v>
      </c>
      <c r="T314" s="4">
        <v>4.4954153489218003E-2</v>
      </c>
      <c r="U314" s="4">
        <v>1.27587239479269E-2</v>
      </c>
      <c r="V314" s="4">
        <v>1.3752207944855E-2</v>
      </c>
      <c r="W314" s="4">
        <v>5.24323640262844E-2</v>
      </c>
      <c r="X314" s="4">
        <v>3.8604205873625799E-2</v>
      </c>
      <c r="Y314" s="4">
        <v>3.67616505564832E-2</v>
      </c>
      <c r="Z314" s="4">
        <v>4.4531384926794301E-2</v>
      </c>
      <c r="AA314" s="4">
        <v>3.9621150268031299E-2</v>
      </c>
      <c r="AB314" s="4">
        <v>5.0968489498577102E-2</v>
      </c>
      <c r="AC314" s="4">
        <v>5.0956227991480502E-2</v>
      </c>
      <c r="AD314" s="4">
        <v>0.10239210983489901</v>
      </c>
      <c r="AE314" s="4">
        <v>5.2367804155949403E-3</v>
      </c>
      <c r="AF314" s="4">
        <v>2.0169168088297801E-2</v>
      </c>
      <c r="AG314" s="4">
        <v>3.5719161912296703E-2</v>
      </c>
      <c r="AH314" s="4">
        <v>5.9922646265246897E-2</v>
      </c>
      <c r="AI314" s="4">
        <v>4.72982191813471E-2</v>
      </c>
      <c r="AJ314" s="4">
        <v>4.0931289673248897E-2</v>
      </c>
      <c r="AK314" s="4">
        <v>2.0365610989796099E-2</v>
      </c>
      <c r="AL314" s="4">
        <v>2.1844646244434E-2</v>
      </c>
      <c r="AM314" s="4">
        <v>5.0265768260230999E-2</v>
      </c>
      <c r="AN314" s="4">
        <v>4.01759201043713E-2</v>
      </c>
      <c r="AO314" s="4">
        <v>6.2549402180315905E-2</v>
      </c>
      <c r="AP314" s="4">
        <v>7.7231385890315302E-3</v>
      </c>
      <c r="AQ314" s="4">
        <v>4.6407208612790303E-2</v>
      </c>
      <c r="AR314" s="4">
        <v>2.95947177752043E-2</v>
      </c>
      <c r="AS314" s="4">
        <v>6.8010663312428596E-2</v>
      </c>
      <c r="AT314" s="4">
        <v>5.4125408364821298E-2</v>
      </c>
      <c r="AU314" s="4">
        <v>5.8479507719422598E-2</v>
      </c>
      <c r="AV314" s="4">
        <v>5.5596706356850899E-2</v>
      </c>
    </row>
    <row r="315" spans="1:48">
      <c r="A315" s="4" t="s">
        <v>271</v>
      </c>
      <c r="B315" s="4" t="s">
        <v>258</v>
      </c>
      <c r="C315" s="4" t="s">
        <v>638</v>
      </c>
      <c r="D315" s="4" t="s">
        <v>54</v>
      </c>
      <c r="E315" s="4" t="s">
        <v>260</v>
      </c>
      <c r="F315" s="4" t="s">
        <v>54</v>
      </c>
      <c r="G315" s="4">
        <v>2010</v>
      </c>
      <c r="H315" s="4" t="s">
        <v>54</v>
      </c>
      <c r="I315" s="4" t="s">
        <v>54</v>
      </c>
      <c r="J315" s="4" t="s">
        <v>54</v>
      </c>
      <c r="K315" s="4" t="s">
        <v>54</v>
      </c>
      <c r="L315" s="4">
        <v>1.5984096336184E-2</v>
      </c>
      <c r="M315" s="4">
        <v>4.5315938455144603E-2</v>
      </c>
      <c r="N315" s="4">
        <v>2.1054910926197198E-2</v>
      </c>
      <c r="O315" s="4">
        <v>6.48486807820508E-3</v>
      </c>
      <c r="P315" s="4">
        <v>2.80185782590632E-2</v>
      </c>
      <c r="Q315" s="4">
        <v>5.8393914704795401E-2</v>
      </c>
      <c r="R315" s="4">
        <v>2.05405492409724E-2</v>
      </c>
      <c r="S315" s="4">
        <v>6.5026439055429194E-2</v>
      </c>
      <c r="T315" s="4">
        <v>5.3902559607103301E-2</v>
      </c>
      <c r="U315" s="4">
        <v>1.5558151502317499E-2</v>
      </c>
      <c r="V315" s="4">
        <v>1.6034239558479699E-2</v>
      </c>
      <c r="W315" s="4">
        <v>4.5526844140575701E-2</v>
      </c>
      <c r="X315" s="4">
        <v>4.3128521996690899E-2</v>
      </c>
      <c r="Y315" s="4">
        <v>4.09519549798531E-2</v>
      </c>
      <c r="Z315" s="4">
        <v>5.2226649439447201E-2</v>
      </c>
      <c r="AA315" s="4">
        <v>3.99696665137367E-2</v>
      </c>
      <c r="AB315" s="4">
        <v>5.5099862760780202E-2</v>
      </c>
      <c r="AC315" s="4">
        <v>5.8939323788101697E-2</v>
      </c>
      <c r="AD315" s="4">
        <v>0.114063351584508</v>
      </c>
      <c r="AE315" s="4">
        <v>5.6940587275086203E-3</v>
      </c>
      <c r="AF315" s="4">
        <v>2.0346580472682899E-2</v>
      </c>
      <c r="AG315" s="4">
        <v>4.1379133521793399E-2</v>
      </c>
      <c r="AH315" s="4">
        <v>6.7423769549244006E-2</v>
      </c>
      <c r="AI315" s="4">
        <v>5.5140811865001499E-2</v>
      </c>
      <c r="AJ315" s="4">
        <v>4.1291330189798699E-2</v>
      </c>
      <c r="AK315" s="4">
        <v>2.05447513286213E-2</v>
      </c>
      <c r="AL315" s="4">
        <v>1.6138652812471701E-2</v>
      </c>
      <c r="AM315" s="4">
        <v>6.1478400377262703E-2</v>
      </c>
      <c r="AN315" s="4">
        <v>4.4755402613396403E-2</v>
      </c>
      <c r="AO315" s="4">
        <v>7.2208927448827995E-2</v>
      </c>
      <c r="AP315" s="4">
        <v>8.35606059909259E-3</v>
      </c>
      <c r="AQ315" s="4">
        <v>4.7672908504744899E-2</v>
      </c>
      <c r="AR315" s="4">
        <v>2.9855039342396299E-2</v>
      </c>
      <c r="AS315" s="4">
        <v>7.8934465601912807E-2</v>
      </c>
      <c r="AT315" s="4">
        <v>5.7987786817586803E-2</v>
      </c>
      <c r="AU315" s="4">
        <v>6.3158640764326299E-2</v>
      </c>
      <c r="AV315" s="4">
        <v>6.5339387881903702E-2</v>
      </c>
    </row>
    <row r="316" spans="1:48">
      <c r="A316" s="4" t="s">
        <v>271</v>
      </c>
      <c r="B316" s="4" t="s">
        <v>258</v>
      </c>
      <c r="C316" s="4" t="s">
        <v>638</v>
      </c>
      <c r="D316" s="4" t="s">
        <v>54</v>
      </c>
      <c r="E316" s="4" t="s">
        <v>260</v>
      </c>
      <c r="F316" s="4" t="s">
        <v>54</v>
      </c>
      <c r="G316" s="4">
        <v>2014</v>
      </c>
      <c r="H316" s="4" t="s">
        <v>54</v>
      </c>
      <c r="I316" s="4" t="s">
        <v>54</v>
      </c>
      <c r="J316" s="4" t="s">
        <v>54</v>
      </c>
      <c r="K316" s="4" t="s">
        <v>54</v>
      </c>
      <c r="L316" s="4">
        <v>1.65795176665176E-2</v>
      </c>
      <c r="M316" s="4">
        <v>3.8234455781195997E-2</v>
      </c>
      <c r="N316" s="4">
        <v>1.6391557296202001E-2</v>
      </c>
      <c r="O316" s="4">
        <v>4.7292108117842199E-3</v>
      </c>
      <c r="P316" s="4">
        <v>2.5591419450427699E-2</v>
      </c>
      <c r="Q316" s="4">
        <v>4.92687479457454E-2</v>
      </c>
      <c r="R316" s="4">
        <v>2.5842727152630501E-2</v>
      </c>
      <c r="S316" s="4">
        <v>4.9506375358433899E-2</v>
      </c>
      <c r="T316" s="4">
        <v>3.9723310384383301E-2</v>
      </c>
      <c r="U316" s="4">
        <v>1.11839478236344E-2</v>
      </c>
      <c r="V316" s="4">
        <v>1.37855013954568E-2</v>
      </c>
      <c r="W316" s="4">
        <v>4.7222758225046603E-2</v>
      </c>
      <c r="X316" s="4">
        <v>3.5384433084227097E-2</v>
      </c>
      <c r="Y316" s="4">
        <v>3.5434789927704997E-2</v>
      </c>
      <c r="Z316" s="4">
        <v>4.0219508867648503E-2</v>
      </c>
      <c r="AA316" s="4">
        <v>3.1116972238283198E-2</v>
      </c>
      <c r="AB316" s="4">
        <v>4.2896052166739002E-2</v>
      </c>
      <c r="AC316" s="4">
        <v>4.9610776244877502E-2</v>
      </c>
      <c r="AD316" s="4">
        <v>9.8696409092934007E-2</v>
      </c>
      <c r="AE316" s="4">
        <v>4.66513974980732E-3</v>
      </c>
      <c r="AF316" s="4">
        <v>1.5840111638031298E-2</v>
      </c>
      <c r="AG316" s="4">
        <v>3.49763182196439E-2</v>
      </c>
      <c r="AH316" s="4">
        <v>5.0190842545994901E-2</v>
      </c>
      <c r="AI316" s="4">
        <v>4.7099991095632898E-2</v>
      </c>
      <c r="AJ316" s="4">
        <v>3.2145906815513998E-2</v>
      </c>
      <c r="AK316" s="4">
        <v>1.5994390559036301E-2</v>
      </c>
      <c r="AL316" s="4">
        <v>1.5707074639271599E-2</v>
      </c>
      <c r="AM316" s="4">
        <v>4.2569938573581802E-2</v>
      </c>
      <c r="AN316" s="4">
        <v>3.87258261666815E-2</v>
      </c>
      <c r="AO316" s="4">
        <v>5.7585615591235997E-2</v>
      </c>
      <c r="AP316" s="4">
        <v>7.43008055267853E-3</v>
      </c>
      <c r="AQ316" s="4">
        <v>4.3529060212510601E-2</v>
      </c>
      <c r="AR316" s="4">
        <v>2.32425864766953E-2</v>
      </c>
      <c r="AS316" s="4">
        <v>6.5676457979479297E-2</v>
      </c>
      <c r="AT316" s="4">
        <v>4.4662548161619402E-2</v>
      </c>
      <c r="AU316" s="4">
        <v>4.95072874873057E-2</v>
      </c>
      <c r="AV316" s="4">
        <v>5.2611352312272701E-2</v>
      </c>
    </row>
    <row r="317" spans="1:48">
      <c r="A317" s="4" t="s">
        <v>271</v>
      </c>
      <c r="B317" s="4" t="s">
        <v>258</v>
      </c>
      <c r="C317" s="4" t="s">
        <v>638</v>
      </c>
      <c r="D317" s="4" t="s">
        <v>54</v>
      </c>
      <c r="E317" s="4" t="s">
        <v>260</v>
      </c>
      <c r="F317" s="4" t="s">
        <v>54</v>
      </c>
      <c r="G317" s="4">
        <v>2050</v>
      </c>
      <c r="H317" s="4" t="s">
        <v>54</v>
      </c>
      <c r="I317" s="4" t="s">
        <v>54</v>
      </c>
      <c r="J317" s="4" t="s">
        <v>54</v>
      </c>
      <c r="K317" s="4" t="s">
        <v>54</v>
      </c>
      <c r="L317" s="4">
        <v>1.8408566935634699E-2</v>
      </c>
      <c r="M317" s="4">
        <v>4.0654248452431201E-2</v>
      </c>
      <c r="N317" s="4">
        <v>2.0871322241334499E-2</v>
      </c>
      <c r="O317" s="4">
        <v>5.4558354567069102E-3</v>
      </c>
      <c r="P317" s="4">
        <v>2.69631894423123E-2</v>
      </c>
      <c r="Q317" s="4">
        <v>5.2386881910625301E-2</v>
      </c>
      <c r="R317" s="4">
        <v>3.3786834397127902E-2</v>
      </c>
      <c r="S317" s="4">
        <v>5.6323045930732903E-2</v>
      </c>
      <c r="T317" s="4">
        <v>4.4954153489218003E-2</v>
      </c>
      <c r="U317" s="4">
        <v>1.27587239479269E-2</v>
      </c>
      <c r="V317" s="4">
        <v>1.3752207944855E-2</v>
      </c>
      <c r="W317" s="4">
        <v>5.24323640262844E-2</v>
      </c>
      <c r="X317" s="4">
        <v>3.8604205873625799E-2</v>
      </c>
      <c r="Y317" s="4">
        <v>3.67616505564832E-2</v>
      </c>
      <c r="Z317" s="4">
        <v>4.4531384926794301E-2</v>
      </c>
      <c r="AA317" s="4">
        <v>3.9621150268031299E-2</v>
      </c>
      <c r="AB317" s="4">
        <v>5.0968489498577102E-2</v>
      </c>
      <c r="AC317" s="4">
        <v>5.0956227991480502E-2</v>
      </c>
      <c r="AD317" s="4">
        <v>0.10239210983489901</v>
      </c>
      <c r="AE317" s="4">
        <v>5.2367804155949403E-3</v>
      </c>
      <c r="AF317" s="4">
        <v>2.0169168088297801E-2</v>
      </c>
      <c r="AG317" s="4">
        <v>3.5719161912296703E-2</v>
      </c>
      <c r="AH317" s="4">
        <v>5.9922646265246897E-2</v>
      </c>
      <c r="AI317" s="4">
        <v>4.72982191813471E-2</v>
      </c>
      <c r="AJ317" s="4">
        <v>4.0931289673248897E-2</v>
      </c>
      <c r="AK317" s="4">
        <v>2.0365610989796099E-2</v>
      </c>
      <c r="AL317" s="4">
        <v>2.1844646244434E-2</v>
      </c>
      <c r="AM317" s="4">
        <v>5.0265768260230999E-2</v>
      </c>
      <c r="AN317" s="4">
        <v>4.01759201043713E-2</v>
      </c>
      <c r="AO317" s="4">
        <v>6.2549402180315905E-2</v>
      </c>
      <c r="AP317" s="4">
        <v>7.7231385890315302E-3</v>
      </c>
      <c r="AQ317" s="4">
        <v>4.6407208612790303E-2</v>
      </c>
      <c r="AR317" s="4">
        <v>2.95947177752043E-2</v>
      </c>
      <c r="AS317" s="4">
        <v>6.8010663312428596E-2</v>
      </c>
      <c r="AT317" s="4">
        <v>5.4125408364821298E-2</v>
      </c>
      <c r="AU317" s="4">
        <v>5.8479507719422598E-2</v>
      </c>
      <c r="AV317" s="4">
        <v>5.5596706356850899E-2</v>
      </c>
    </row>
    <row r="318" spans="1:48">
      <c r="A318" s="4" t="s">
        <v>271</v>
      </c>
      <c r="B318" s="4" t="s">
        <v>258</v>
      </c>
      <c r="C318" s="4" t="s">
        <v>639</v>
      </c>
      <c r="D318" s="4" t="s">
        <v>54</v>
      </c>
      <c r="E318" s="4" t="s">
        <v>260</v>
      </c>
      <c r="F318" s="4" t="s">
        <v>54</v>
      </c>
      <c r="G318" s="4">
        <v>2010</v>
      </c>
      <c r="H318" s="4" t="s">
        <v>54</v>
      </c>
      <c r="I318" s="4" t="s">
        <v>54</v>
      </c>
      <c r="J318" s="4" t="s">
        <v>54</v>
      </c>
      <c r="K318" s="4" t="s">
        <v>54</v>
      </c>
      <c r="L318" s="4">
        <v>1.5984096336184E-2</v>
      </c>
      <c r="M318" s="4">
        <v>4.5315938455144603E-2</v>
      </c>
      <c r="N318" s="4">
        <v>2.1054910926197198E-2</v>
      </c>
      <c r="O318" s="4">
        <v>7.7031772808903998E-2</v>
      </c>
      <c r="P318" s="4">
        <v>2.80185782590632E-2</v>
      </c>
      <c r="Q318" s="4">
        <v>5.8393914704795401E-2</v>
      </c>
      <c r="R318" s="4">
        <v>2.05405492409724E-2</v>
      </c>
      <c r="S318" s="4">
        <v>6.5026439055429194E-2</v>
      </c>
      <c r="T318" s="4">
        <v>5.3902559607103301E-2</v>
      </c>
      <c r="U318" s="4">
        <v>1.5558151502317499E-2</v>
      </c>
      <c r="V318" s="4">
        <v>1.6034239558479699E-2</v>
      </c>
      <c r="W318" s="4">
        <v>4.5526844140575701E-2</v>
      </c>
      <c r="X318" s="4">
        <v>4.3128521996690899E-2</v>
      </c>
      <c r="Y318" s="4">
        <v>4.09519549798531E-2</v>
      </c>
      <c r="Z318" s="4">
        <v>5.2226649439447201E-2</v>
      </c>
      <c r="AA318" s="4">
        <v>3.99696665137367E-2</v>
      </c>
      <c r="AB318" s="4">
        <v>5.5099862760780202E-2</v>
      </c>
      <c r="AC318" s="4">
        <v>5.8939323788101697E-2</v>
      </c>
      <c r="AD318" s="4">
        <v>0.114063351584508</v>
      </c>
      <c r="AE318" s="4">
        <v>5.6940587275086203E-3</v>
      </c>
      <c r="AF318" s="4">
        <v>2.0346580472682899E-2</v>
      </c>
      <c r="AG318" s="4">
        <v>4.1379133521793399E-2</v>
      </c>
      <c r="AH318" s="4">
        <v>6.7423769549244006E-2</v>
      </c>
      <c r="AI318" s="4">
        <v>5.5140811865001499E-2</v>
      </c>
      <c r="AJ318" s="4">
        <v>4.1291330189798699E-2</v>
      </c>
      <c r="AK318" s="4">
        <v>2.05447513286213E-2</v>
      </c>
      <c r="AL318" s="4">
        <v>1.6138652812471701E-2</v>
      </c>
      <c r="AM318" s="4">
        <v>6.1478400377262703E-2</v>
      </c>
      <c r="AN318" s="4">
        <v>4.4755402613396403E-2</v>
      </c>
      <c r="AO318" s="4">
        <v>7.2208927448827995E-2</v>
      </c>
      <c r="AP318" s="4">
        <v>8.35606059909259E-3</v>
      </c>
      <c r="AQ318" s="4">
        <v>4.7672908504744899E-2</v>
      </c>
      <c r="AR318" s="4">
        <v>2.9855039342396299E-2</v>
      </c>
      <c r="AS318" s="4">
        <v>7.8934465601912807E-2</v>
      </c>
      <c r="AT318" s="4">
        <v>5.7987786817586803E-2</v>
      </c>
      <c r="AU318" s="4">
        <v>6.3158640764326299E-2</v>
      </c>
      <c r="AV318" s="4">
        <v>6.5339387881903702E-2</v>
      </c>
    </row>
    <row r="319" spans="1:48">
      <c r="A319" s="4" t="s">
        <v>271</v>
      </c>
      <c r="B319" s="4" t="s">
        <v>258</v>
      </c>
      <c r="C319" s="4" t="s">
        <v>639</v>
      </c>
      <c r="D319" s="4" t="s">
        <v>54</v>
      </c>
      <c r="E319" s="4" t="s">
        <v>260</v>
      </c>
      <c r="F319" s="4" t="s">
        <v>54</v>
      </c>
      <c r="G319" s="4">
        <v>2014</v>
      </c>
      <c r="H319" s="4" t="s">
        <v>54</v>
      </c>
      <c r="I319" s="4" t="s">
        <v>54</v>
      </c>
      <c r="J319" s="4" t="s">
        <v>54</v>
      </c>
      <c r="K319" s="4" t="s">
        <v>54</v>
      </c>
      <c r="L319" s="4">
        <v>1.65795176665176E-2</v>
      </c>
      <c r="M319" s="4">
        <v>3.8234455781195997E-2</v>
      </c>
      <c r="N319" s="4">
        <v>1.6391557296202001E-2</v>
      </c>
      <c r="O319" s="4">
        <v>5.6176854860493501E-2</v>
      </c>
      <c r="P319" s="4">
        <v>2.5591419450427699E-2</v>
      </c>
      <c r="Q319" s="4">
        <v>4.92687479457454E-2</v>
      </c>
      <c r="R319" s="4">
        <v>2.5842727152630501E-2</v>
      </c>
      <c r="S319" s="4">
        <v>4.9506375358433899E-2</v>
      </c>
      <c r="T319" s="4">
        <v>3.9723310384383301E-2</v>
      </c>
      <c r="U319" s="4">
        <v>1.11839478236344E-2</v>
      </c>
      <c r="V319" s="4">
        <v>1.37855013954568E-2</v>
      </c>
      <c r="W319" s="4">
        <v>4.7222758225046603E-2</v>
      </c>
      <c r="X319" s="4">
        <v>3.5384433084227097E-2</v>
      </c>
      <c r="Y319" s="4">
        <v>3.5434789927704997E-2</v>
      </c>
      <c r="Z319" s="4">
        <v>4.0219508867648503E-2</v>
      </c>
      <c r="AA319" s="4">
        <v>3.1116972238283198E-2</v>
      </c>
      <c r="AB319" s="4">
        <v>4.2896052166739002E-2</v>
      </c>
      <c r="AC319" s="4">
        <v>4.9610776244877502E-2</v>
      </c>
      <c r="AD319" s="4">
        <v>9.8696409092934007E-2</v>
      </c>
      <c r="AE319" s="4">
        <v>4.66513974980732E-3</v>
      </c>
      <c r="AF319" s="4">
        <v>1.5840111638031298E-2</v>
      </c>
      <c r="AG319" s="4">
        <v>3.49763182196439E-2</v>
      </c>
      <c r="AH319" s="4">
        <v>5.0190842545994901E-2</v>
      </c>
      <c r="AI319" s="4">
        <v>4.7099991095632898E-2</v>
      </c>
      <c r="AJ319" s="4">
        <v>3.2145906815513998E-2</v>
      </c>
      <c r="AK319" s="4">
        <v>1.5994390559036301E-2</v>
      </c>
      <c r="AL319" s="4">
        <v>1.5707074639271599E-2</v>
      </c>
      <c r="AM319" s="4">
        <v>4.2569938573581802E-2</v>
      </c>
      <c r="AN319" s="4">
        <v>3.87258261666815E-2</v>
      </c>
      <c r="AO319" s="4">
        <v>5.7585615591235997E-2</v>
      </c>
      <c r="AP319" s="4">
        <v>7.43008055267853E-3</v>
      </c>
      <c r="AQ319" s="4">
        <v>4.3529060212510601E-2</v>
      </c>
      <c r="AR319" s="4">
        <v>2.32425864766953E-2</v>
      </c>
      <c r="AS319" s="4">
        <v>6.5676457979479297E-2</v>
      </c>
      <c r="AT319" s="4">
        <v>4.4662548161619402E-2</v>
      </c>
      <c r="AU319" s="4">
        <v>4.95072874873057E-2</v>
      </c>
      <c r="AV319" s="4">
        <v>5.2611352312272701E-2</v>
      </c>
    </row>
    <row r="320" spans="1:48">
      <c r="A320" s="4" t="s">
        <v>271</v>
      </c>
      <c r="B320" s="4" t="s">
        <v>258</v>
      </c>
      <c r="C320" s="4" t="s">
        <v>639</v>
      </c>
      <c r="D320" s="4" t="s">
        <v>54</v>
      </c>
      <c r="E320" s="4" t="s">
        <v>260</v>
      </c>
      <c r="F320" s="4" t="s">
        <v>54</v>
      </c>
      <c r="G320" s="4">
        <v>2050</v>
      </c>
      <c r="H320" s="4" t="s">
        <v>54</v>
      </c>
      <c r="I320" s="4" t="s">
        <v>54</v>
      </c>
      <c r="J320" s="4" t="s">
        <v>54</v>
      </c>
      <c r="K320" s="4" t="s">
        <v>54</v>
      </c>
      <c r="L320" s="4">
        <v>1.8408566935634699E-2</v>
      </c>
      <c r="M320" s="4">
        <v>4.0654248452431201E-2</v>
      </c>
      <c r="N320" s="4">
        <v>2.0871322241334499E-2</v>
      </c>
      <c r="O320" s="4">
        <v>6.4808207709929996E-2</v>
      </c>
      <c r="P320" s="4">
        <v>2.69631894423123E-2</v>
      </c>
      <c r="Q320" s="4">
        <v>5.2386881910625301E-2</v>
      </c>
      <c r="R320" s="4">
        <v>3.3786834397127902E-2</v>
      </c>
      <c r="S320" s="4">
        <v>5.6323045930732903E-2</v>
      </c>
      <c r="T320" s="4">
        <v>4.4954153489218003E-2</v>
      </c>
      <c r="U320" s="4">
        <v>1.27587239479269E-2</v>
      </c>
      <c r="V320" s="4">
        <v>1.3752207944855E-2</v>
      </c>
      <c r="W320" s="4">
        <v>5.24323640262844E-2</v>
      </c>
      <c r="X320" s="4">
        <v>3.8604205873625799E-2</v>
      </c>
      <c r="Y320" s="4">
        <v>3.67616505564832E-2</v>
      </c>
      <c r="Z320" s="4">
        <v>4.4531384926794301E-2</v>
      </c>
      <c r="AA320" s="4">
        <v>3.9621150268031299E-2</v>
      </c>
      <c r="AB320" s="4">
        <v>5.0968489498577102E-2</v>
      </c>
      <c r="AC320" s="4">
        <v>5.0956227991480502E-2</v>
      </c>
      <c r="AD320" s="4">
        <v>0.10239210983489901</v>
      </c>
      <c r="AE320" s="4">
        <v>5.2367804155949403E-3</v>
      </c>
      <c r="AF320" s="4">
        <v>2.0169168088297801E-2</v>
      </c>
      <c r="AG320" s="4">
        <v>3.5719161912296703E-2</v>
      </c>
      <c r="AH320" s="4">
        <v>5.9922646265246897E-2</v>
      </c>
      <c r="AI320" s="4">
        <v>4.72982191813471E-2</v>
      </c>
      <c r="AJ320" s="4">
        <v>4.0931289673248897E-2</v>
      </c>
      <c r="AK320" s="4">
        <v>2.0365610989796099E-2</v>
      </c>
      <c r="AL320" s="4">
        <v>2.1844646244434E-2</v>
      </c>
      <c r="AM320" s="4">
        <v>5.0265768260230999E-2</v>
      </c>
      <c r="AN320" s="4">
        <v>4.01759201043713E-2</v>
      </c>
      <c r="AO320" s="4">
        <v>6.2549402180315905E-2</v>
      </c>
      <c r="AP320" s="4">
        <v>7.7231385890315302E-3</v>
      </c>
      <c r="AQ320" s="4">
        <v>4.6407208612790303E-2</v>
      </c>
      <c r="AR320" s="4">
        <v>2.95947177752043E-2</v>
      </c>
      <c r="AS320" s="4">
        <v>6.8010663312428596E-2</v>
      </c>
      <c r="AT320" s="4">
        <v>5.4125408364821298E-2</v>
      </c>
      <c r="AU320" s="4">
        <v>5.8479507719422598E-2</v>
      </c>
      <c r="AV320" s="4">
        <v>5.5596706356850899E-2</v>
      </c>
    </row>
    <row r="321" spans="1:48">
      <c r="A321" s="4" t="s">
        <v>271</v>
      </c>
      <c r="B321" s="4" t="s">
        <v>258</v>
      </c>
      <c r="C321" s="4" t="s">
        <v>88</v>
      </c>
      <c r="D321" s="4" t="s">
        <v>54</v>
      </c>
      <c r="E321" s="4" t="s">
        <v>260</v>
      </c>
      <c r="F321" s="4" t="s">
        <v>54</v>
      </c>
      <c r="G321" s="4">
        <v>2010</v>
      </c>
      <c r="H321" s="4" t="s">
        <v>54</v>
      </c>
      <c r="I321" s="4" t="s">
        <v>54</v>
      </c>
      <c r="J321" s="4" t="s">
        <v>54</v>
      </c>
      <c r="K321" s="4" t="s">
        <v>54</v>
      </c>
      <c r="L321" s="4">
        <v>3.6926736499239998E-2</v>
      </c>
      <c r="M321" s="4">
        <v>6.38005635583309E-2</v>
      </c>
      <c r="N321" s="4">
        <v>2.0123125205414701E-2</v>
      </c>
      <c r="O321" s="4">
        <v>7.8115752979489902E-2</v>
      </c>
      <c r="P321" s="4">
        <v>2.3433542636418302E-2</v>
      </c>
      <c r="Q321" s="4">
        <v>6.2235321871732703E-2</v>
      </c>
      <c r="R321" s="4">
        <v>8.1671653621293194E-2</v>
      </c>
      <c r="S321" s="4">
        <v>6.5320461528654297E-2</v>
      </c>
      <c r="T321" s="4">
        <v>6.2425655427000203E-2</v>
      </c>
      <c r="U321" s="4">
        <v>5.67214886300796E-2</v>
      </c>
      <c r="V321" s="4">
        <v>6.3454717064292399E-2</v>
      </c>
      <c r="W321" s="4">
        <v>3.8246790232645503E-2</v>
      </c>
      <c r="X321" s="4">
        <v>4.1723500455876902E-2</v>
      </c>
      <c r="Y321" s="4">
        <v>9.6112042006151102E-2</v>
      </c>
      <c r="Z321" s="4">
        <v>5.7281210573020699E-2</v>
      </c>
      <c r="AA321" s="4">
        <v>3.5657625760514802E-2</v>
      </c>
      <c r="AB321" s="4">
        <v>4.7785708620221697E-2</v>
      </c>
      <c r="AC321" s="4">
        <v>5.5247407980353602E-2</v>
      </c>
      <c r="AD321" s="4">
        <v>3.9862392387151002E-2</v>
      </c>
      <c r="AE321" s="4">
        <v>5.8825827136521097E-2</v>
      </c>
      <c r="AF321" s="4">
        <v>3.1646737264428397E-2</v>
      </c>
      <c r="AG321" s="4">
        <v>5.11526874992334E-2</v>
      </c>
      <c r="AH321" s="4">
        <v>8.1744373479004498E-2</v>
      </c>
      <c r="AI321" s="4">
        <v>6.4795473417933597E-2</v>
      </c>
      <c r="AJ321" s="4">
        <v>3.9118738846552897E-2</v>
      </c>
      <c r="AK321" s="4">
        <v>3.3407552733066399E-2</v>
      </c>
      <c r="AL321" s="4">
        <v>0.14116912052671499</v>
      </c>
      <c r="AM321" s="4">
        <v>6.9659320704030095E-2</v>
      </c>
      <c r="AN321" s="4">
        <v>4.5539167893015597E-2</v>
      </c>
      <c r="AO321" s="4">
        <v>5.9334849960999497E-2</v>
      </c>
      <c r="AP321" s="4">
        <v>1.6137570453537801E-2</v>
      </c>
      <c r="AQ321" s="4">
        <v>4.0415449186561501E-2</v>
      </c>
      <c r="AR321" s="4">
        <v>2.8533803672002998E-2</v>
      </c>
      <c r="AS321" s="4">
        <v>7.7903507369103897E-2</v>
      </c>
      <c r="AT321" s="4">
        <v>4.8534323825999703E-2</v>
      </c>
      <c r="AU321" s="4">
        <v>5.7788964854018299E-2</v>
      </c>
      <c r="AV321" s="4">
        <v>6.3829790729323793E-2</v>
      </c>
    </row>
    <row r="322" spans="1:48">
      <c r="A322" s="4" t="s">
        <v>271</v>
      </c>
      <c r="B322" s="4" t="s">
        <v>258</v>
      </c>
      <c r="C322" s="4" t="s">
        <v>88</v>
      </c>
      <c r="D322" s="4" t="s">
        <v>54</v>
      </c>
      <c r="E322" s="4" t="s">
        <v>260</v>
      </c>
      <c r="F322" s="4" t="s">
        <v>54</v>
      </c>
      <c r="G322" s="4">
        <v>2014</v>
      </c>
      <c r="H322" s="4" t="s">
        <v>54</v>
      </c>
      <c r="I322" s="4" t="s">
        <v>54</v>
      </c>
      <c r="J322" s="4" t="s">
        <v>54</v>
      </c>
      <c r="K322" s="4" t="s">
        <v>54</v>
      </c>
      <c r="L322" s="4">
        <v>3.83022891804062E-2</v>
      </c>
      <c r="M322" s="4">
        <v>5.38305044394254E-2</v>
      </c>
      <c r="N322" s="4">
        <v>1.5666148431565802E-2</v>
      </c>
      <c r="O322" s="4">
        <v>5.6967367586530898E-2</v>
      </c>
      <c r="P322" s="4">
        <v>2.1403570633498299E-2</v>
      </c>
      <c r="Q322" s="4">
        <v>5.2509861723124503E-2</v>
      </c>
      <c r="R322" s="4">
        <v>0.102753740217869</v>
      </c>
      <c r="S322" s="4">
        <v>4.9730222567887998E-2</v>
      </c>
      <c r="T322" s="4">
        <v>4.6004377242013401E-2</v>
      </c>
      <c r="U322" s="4">
        <v>4.0774134975044098E-2</v>
      </c>
      <c r="V322" s="4">
        <v>5.4555446015867003E-2</v>
      </c>
      <c r="W322" s="4">
        <v>3.9671516050254603E-2</v>
      </c>
      <c r="X322" s="4">
        <v>3.4231694979808797E-2</v>
      </c>
      <c r="Y322" s="4">
        <v>8.3163551524859006E-2</v>
      </c>
      <c r="Z322" s="4">
        <v>4.4112003762798301E-2</v>
      </c>
      <c r="AA322" s="4">
        <v>2.7759985200069202E-2</v>
      </c>
      <c r="AB322" s="4">
        <v>3.7201875777749999E-2</v>
      </c>
      <c r="AC322" s="4">
        <v>4.6503193780721402E-2</v>
      </c>
      <c r="AD322" s="4">
        <v>3.4492016338398199E-2</v>
      </c>
      <c r="AE322" s="4">
        <v>4.8195973667091697E-2</v>
      </c>
      <c r="AF322" s="4">
        <v>2.4637449615723599E-2</v>
      </c>
      <c r="AG322" s="4">
        <v>4.3237557761350798E-2</v>
      </c>
      <c r="AH322" s="4">
        <v>6.0851225105549203E-2</v>
      </c>
      <c r="AI322" s="4">
        <v>5.5346777056778297E-2</v>
      </c>
      <c r="AJ322" s="4">
        <v>3.04545125555774E-2</v>
      </c>
      <c r="AK322" s="4">
        <v>2.6008270311350799E-2</v>
      </c>
      <c r="AL322" s="4">
        <v>0.13739399060372001</v>
      </c>
      <c r="AM322" s="4">
        <v>4.8234713090302299E-2</v>
      </c>
      <c r="AN322" s="4">
        <v>3.9404000335646103E-2</v>
      </c>
      <c r="AO322" s="4">
        <v>4.7318717805899801E-2</v>
      </c>
      <c r="AP322" s="4">
        <v>1.4349279420895001E-2</v>
      </c>
      <c r="AQ322" s="4">
        <v>3.6902437387104199E-2</v>
      </c>
      <c r="AR322" s="4">
        <v>2.2213985108161801E-2</v>
      </c>
      <c r="AS322" s="4">
        <v>6.4818661774243003E-2</v>
      </c>
      <c r="AT322" s="4">
        <v>3.7381433131586997E-2</v>
      </c>
      <c r="AU322" s="4">
        <v>4.52982341291557E-2</v>
      </c>
      <c r="AV322" s="4">
        <v>5.1395822901627898E-2</v>
      </c>
    </row>
    <row r="323" spans="1:48">
      <c r="A323" s="4" t="s">
        <v>271</v>
      </c>
      <c r="B323" s="4" t="s">
        <v>258</v>
      </c>
      <c r="C323" s="4" t="s">
        <v>88</v>
      </c>
      <c r="D323" s="4" t="s">
        <v>54</v>
      </c>
      <c r="E323" s="4" t="s">
        <v>260</v>
      </c>
      <c r="F323" s="4" t="s">
        <v>54</v>
      </c>
      <c r="G323" s="4">
        <v>2050</v>
      </c>
      <c r="H323" s="4" t="s">
        <v>54</v>
      </c>
      <c r="I323" s="4" t="s">
        <v>54</v>
      </c>
      <c r="J323" s="4" t="s">
        <v>54</v>
      </c>
      <c r="K323" s="4" t="s">
        <v>54</v>
      </c>
      <c r="L323" s="4">
        <v>4.2527790515249901E-2</v>
      </c>
      <c r="M323" s="4">
        <v>5.7237344094129602E-2</v>
      </c>
      <c r="N323" s="4">
        <v>1.9947661243361399E-2</v>
      </c>
      <c r="O323" s="4">
        <v>6.5720179607851301E-2</v>
      </c>
      <c r="P323" s="4">
        <v>2.2550860488642601E-2</v>
      </c>
      <c r="Q323" s="4">
        <v>5.58331201812109E-2</v>
      </c>
      <c r="R323" s="4">
        <v>0.13434045036819101</v>
      </c>
      <c r="S323" s="4">
        <v>5.65777152853012E-2</v>
      </c>
      <c r="T323" s="4">
        <v>5.20623234997655E-2</v>
      </c>
      <c r="U323" s="4">
        <v>4.6515411245279401E-2</v>
      </c>
      <c r="V323" s="4">
        <v>5.4423688817134497E-2</v>
      </c>
      <c r="W323" s="4">
        <v>4.4048070235725503E-2</v>
      </c>
      <c r="X323" s="4">
        <v>3.7346575463230003E-2</v>
      </c>
      <c r="Y323" s="4">
        <v>8.62776222585315E-2</v>
      </c>
      <c r="Z323" s="4">
        <v>4.8841188636031797E-2</v>
      </c>
      <c r="AA323" s="4">
        <v>3.5346708433832801E-2</v>
      </c>
      <c r="AB323" s="4">
        <v>4.4202748717651202E-2</v>
      </c>
      <c r="AC323" s="4">
        <v>4.7764367421425202E-2</v>
      </c>
      <c r="AD323" s="4">
        <v>3.5783574679225598E-2</v>
      </c>
      <c r="AE323" s="4">
        <v>5.4101644226366298E-2</v>
      </c>
      <c r="AF323" s="4">
        <v>3.1370792954099197E-2</v>
      </c>
      <c r="AG323" s="4">
        <v>4.4155857591167899E-2</v>
      </c>
      <c r="AH323" s="4">
        <v>7.2650034385559503E-2</v>
      </c>
      <c r="AI323" s="4">
        <v>5.5579713102225599E-2</v>
      </c>
      <c r="AJ323" s="4">
        <v>3.8777642280364497E-2</v>
      </c>
      <c r="AK323" s="4">
        <v>3.3116254959723E-2</v>
      </c>
      <c r="AL323" s="4">
        <v>0.19108097400551599</v>
      </c>
      <c r="AM323" s="4">
        <v>5.6954625530056598E-2</v>
      </c>
      <c r="AN323" s="4">
        <v>4.0879488599253701E-2</v>
      </c>
      <c r="AO323" s="4">
        <v>5.1397514471453298E-2</v>
      </c>
      <c r="AP323" s="4">
        <v>1.4915245243251E-2</v>
      </c>
      <c r="AQ323" s="4">
        <v>3.9342432429808803E-2</v>
      </c>
      <c r="AR323" s="4">
        <v>2.82850026436521E-2</v>
      </c>
      <c r="AS323" s="4">
        <v>6.7122380193944495E-2</v>
      </c>
      <c r="AT323" s="4">
        <v>4.5301609889963901E-2</v>
      </c>
      <c r="AU323" s="4">
        <v>5.35076463866338E-2</v>
      </c>
      <c r="AV323" s="4">
        <v>5.4312203512091803E-2</v>
      </c>
    </row>
    <row r="324" spans="1:48">
      <c r="A324" s="4" t="s">
        <v>271</v>
      </c>
      <c r="B324" s="4" t="s">
        <v>258</v>
      </c>
      <c r="C324" s="4" t="s">
        <v>89</v>
      </c>
      <c r="D324" s="4" t="s">
        <v>54</v>
      </c>
      <c r="E324" s="4" t="s">
        <v>260</v>
      </c>
      <c r="F324" s="4" t="s">
        <v>54</v>
      </c>
      <c r="G324" s="4">
        <v>2010</v>
      </c>
      <c r="H324" s="4" t="s">
        <v>54</v>
      </c>
      <c r="I324" s="4" t="s">
        <v>54</v>
      </c>
      <c r="J324" s="4" t="s">
        <v>54</v>
      </c>
      <c r="K324" s="4" t="s">
        <v>54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5.2749293906356402E-2</v>
      </c>
      <c r="R324" s="4">
        <v>1.6241382277644299E-2</v>
      </c>
      <c r="S324" s="4">
        <v>0</v>
      </c>
      <c r="T324" s="4">
        <v>5.4561239035387898E-2</v>
      </c>
      <c r="U324" s="4">
        <v>0</v>
      </c>
      <c r="V324" s="4">
        <v>0</v>
      </c>
      <c r="W324" s="4">
        <v>4.2562570334028001E-2</v>
      </c>
      <c r="X324" s="4">
        <v>3.8572365234728102E-2</v>
      </c>
      <c r="Y324" s="4">
        <v>0</v>
      </c>
      <c r="Z324" s="4">
        <v>4.93126302989777E-2</v>
      </c>
      <c r="AA324" s="4">
        <v>0</v>
      </c>
      <c r="AB324" s="4">
        <v>0</v>
      </c>
      <c r="AC324" s="4">
        <v>0</v>
      </c>
      <c r="AD324" s="4">
        <v>9.9380401370277899E-2</v>
      </c>
      <c r="AE324" s="4">
        <v>4.47672883893152E-2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4.9283253566313898E-2</v>
      </c>
      <c r="AP324" s="4">
        <v>0</v>
      </c>
      <c r="AQ324" s="4">
        <v>4.32622044134678E-2</v>
      </c>
      <c r="AR324" s="4">
        <v>0</v>
      </c>
      <c r="AS324" s="4">
        <v>0</v>
      </c>
      <c r="AT324" s="4">
        <v>4.5086632338402703E-2</v>
      </c>
      <c r="AU324" s="4">
        <v>0</v>
      </c>
      <c r="AV324" s="4">
        <v>0</v>
      </c>
    </row>
    <row r="325" spans="1:48">
      <c r="A325" s="4" t="s">
        <v>271</v>
      </c>
      <c r="B325" s="4" t="s">
        <v>258</v>
      </c>
      <c r="C325" s="4" t="s">
        <v>89</v>
      </c>
      <c r="D325" s="4" t="s">
        <v>54</v>
      </c>
      <c r="E325" s="4" t="s">
        <v>260</v>
      </c>
      <c r="F325" s="4" t="s">
        <v>54</v>
      </c>
      <c r="G325" s="4">
        <v>2014</v>
      </c>
      <c r="H325" s="4" t="s">
        <v>54</v>
      </c>
      <c r="I325" s="4" t="s">
        <v>54</v>
      </c>
      <c r="J325" s="4" t="s">
        <v>54</v>
      </c>
      <c r="K325" s="4" t="s">
        <v>54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4.4506207178038201E-2</v>
      </c>
      <c r="R325" s="4">
        <v>2.04338066065686E-2</v>
      </c>
      <c r="S325" s="4">
        <v>0</v>
      </c>
      <c r="T325" s="4">
        <v>4.0208721978271897E-2</v>
      </c>
      <c r="U325" s="4">
        <v>0</v>
      </c>
      <c r="V325" s="4">
        <v>0</v>
      </c>
      <c r="W325" s="4">
        <v>4.4148062670766201E-2</v>
      </c>
      <c r="X325" s="4">
        <v>3.1646372594296798E-2</v>
      </c>
      <c r="Y325" s="4">
        <v>0</v>
      </c>
      <c r="Z325" s="4">
        <v>3.7975435776256797E-2</v>
      </c>
      <c r="AA325" s="4">
        <v>0</v>
      </c>
      <c r="AB325" s="4">
        <v>0</v>
      </c>
      <c r="AC325" s="4">
        <v>0</v>
      </c>
      <c r="AD325" s="4">
        <v>8.59915881236748E-2</v>
      </c>
      <c r="AE325" s="4">
        <v>3.66778192060307E-2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3.9302709446368198E-2</v>
      </c>
      <c r="AP325" s="4">
        <v>0</v>
      </c>
      <c r="AQ325" s="4">
        <v>3.9501745538608198E-2</v>
      </c>
      <c r="AR325" s="4">
        <v>0</v>
      </c>
      <c r="AS325" s="4">
        <v>0</v>
      </c>
      <c r="AT325" s="4">
        <v>3.4726000055729303E-2</v>
      </c>
      <c r="AU325" s="4">
        <v>0</v>
      </c>
      <c r="AV325" s="4">
        <v>0</v>
      </c>
    </row>
    <row r="326" spans="1:48">
      <c r="A326" s="4" t="s">
        <v>271</v>
      </c>
      <c r="B326" s="4" t="s">
        <v>258</v>
      </c>
      <c r="C326" s="4" t="s">
        <v>89</v>
      </c>
      <c r="D326" s="4" t="s">
        <v>54</v>
      </c>
      <c r="E326" s="4" t="s">
        <v>260</v>
      </c>
      <c r="F326" s="4" t="s">
        <v>54</v>
      </c>
      <c r="G326" s="4">
        <v>2050</v>
      </c>
      <c r="H326" s="4" t="s">
        <v>54</v>
      </c>
      <c r="I326" s="4" t="s">
        <v>54</v>
      </c>
      <c r="J326" s="4" t="s">
        <v>54</v>
      </c>
      <c r="K326" s="4" t="s">
        <v>54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4.7322928163167501E-2</v>
      </c>
      <c r="R326" s="4">
        <v>2.6715200599438198E-2</v>
      </c>
      <c r="S326" s="4">
        <v>0</v>
      </c>
      <c r="T326" s="4">
        <v>4.5503485029967303E-2</v>
      </c>
      <c r="U326" s="4">
        <v>0</v>
      </c>
      <c r="V326" s="4">
        <v>0</v>
      </c>
      <c r="W326" s="4">
        <v>4.9018468637037099E-2</v>
      </c>
      <c r="X326" s="4">
        <v>3.45260041294339E-2</v>
      </c>
      <c r="Y326" s="4">
        <v>0</v>
      </c>
      <c r="Z326" s="4">
        <v>4.2046727966773501E-2</v>
      </c>
      <c r="AA326" s="4">
        <v>0</v>
      </c>
      <c r="AB326" s="4">
        <v>0</v>
      </c>
      <c r="AC326" s="4">
        <v>0</v>
      </c>
      <c r="AD326" s="4">
        <v>8.9211555080448104E-2</v>
      </c>
      <c r="AE326" s="4">
        <v>4.1172118222783403E-2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4.2690539203181201E-2</v>
      </c>
      <c r="AP326" s="4">
        <v>0</v>
      </c>
      <c r="AQ326" s="4">
        <v>4.2113607250649603E-2</v>
      </c>
      <c r="AR326" s="4">
        <v>0</v>
      </c>
      <c r="AS326" s="4">
        <v>0</v>
      </c>
      <c r="AT326" s="4">
        <v>4.2083557953111701E-2</v>
      </c>
      <c r="AU326" s="4">
        <v>0</v>
      </c>
      <c r="AV326" s="4">
        <v>0</v>
      </c>
    </row>
    <row r="327" spans="1:48">
      <c r="A327" s="4" t="s">
        <v>271</v>
      </c>
      <c r="B327" s="4" t="s">
        <v>258</v>
      </c>
      <c r="C327" s="4" t="s">
        <v>90</v>
      </c>
      <c r="D327" s="4" t="s">
        <v>54</v>
      </c>
      <c r="E327" s="4" t="s">
        <v>260</v>
      </c>
      <c r="F327" s="4" t="s">
        <v>54</v>
      </c>
      <c r="G327" s="4">
        <v>2010</v>
      </c>
      <c r="H327" s="4" t="s">
        <v>54</v>
      </c>
      <c r="I327" s="4" t="s">
        <v>54</v>
      </c>
      <c r="J327" s="4" t="s">
        <v>54</v>
      </c>
      <c r="K327" s="4" t="s">
        <v>54</v>
      </c>
      <c r="L327" s="4">
        <v>3.6926736499239998E-2</v>
      </c>
      <c r="M327" s="4">
        <v>5.2778461420695699E-2</v>
      </c>
      <c r="N327" s="4">
        <v>1.72546475238806E-2</v>
      </c>
      <c r="O327" s="4">
        <v>5.0330818812913701E-2</v>
      </c>
      <c r="P327" s="4">
        <v>1.8746908373495699E-2</v>
      </c>
      <c r="Q327" s="4">
        <v>5.2749293906356402E-2</v>
      </c>
      <c r="R327" s="4">
        <v>8.1671653621293194E-2</v>
      </c>
      <c r="S327" s="4">
        <v>4.8556253508131898E-2</v>
      </c>
      <c r="T327" s="4">
        <v>5.2725223695291902E-2</v>
      </c>
      <c r="U327" s="4">
        <v>4.6965540363047301E-2</v>
      </c>
      <c r="V327" s="4">
        <v>5.17623544580115E-2</v>
      </c>
      <c r="W327" s="4">
        <v>3.6566741513134798E-2</v>
      </c>
      <c r="X327" s="4">
        <v>5.2278260166361598E-2</v>
      </c>
      <c r="Y327" s="4">
        <v>8.1160091998453199E-2</v>
      </c>
      <c r="Z327" s="4">
        <v>4.7359643726054897E-2</v>
      </c>
      <c r="AA327" s="4">
        <v>3.03952079083275E-2</v>
      </c>
      <c r="AB327" s="4">
        <v>4.0249736338988998E-2</v>
      </c>
      <c r="AC327" s="4">
        <v>3.05482272071134E-2</v>
      </c>
      <c r="AD327" s="4">
        <v>9.9380401370277899E-2</v>
      </c>
      <c r="AE327" s="4">
        <v>4.95341817181272E-2</v>
      </c>
      <c r="AF327" s="4">
        <v>1.66741657375334E-2</v>
      </c>
      <c r="AG327" s="4">
        <v>3.9525691175877502E-2</v>
      </c>
      <c r="AH327" s="4">
        <v>3.6615680683219E-2</v>
      </c>
      <c r="AI327" s="4">
        <v>4.9904253045683501E-2</v>
      </c>
      <c r="AJ327" s="4">
        <v>3.9118738846552897E-2</v>
      </c>
      <c r="AK327" s="4">
        <v>1.7271121788433302E-2</v>
      </c>
      <c r="AL327" s="4">
        <v>0.14116912052671499</v>
      </c>
      <c r="AM327" s="4">
        <v>5.8473726272041802E-2</v>
      </c>
      <c r="AN327" s="4">
        <v>3.8994206407413801E-2</v>
      </c>
      <c r="AO327" s="4">
        <v>4.6875051927243297E-2</v>
      </c>
      <c r="AP327" s="4">
        <v>1.32985060222208E-2</v>
      </c>
      <c r="AQ327" s="4">
        <v>3.1972177226396101E-2</v>
      </c>
      <c r="AR327" s="4">
        <v>2.4466414627462602E-2</v>
      </c>
      <c r="AS327" s="4">
        <v>6.5784879295973001E-2</v>
      </c>
      <c r="AT327" s="4">
        <v>4.3339571482140203E-2</v>
      </c>
      <c r="AU327" s="4">
        <v>4.62291630613424E-2</v>
      </c>
      <c r="AV327" s="4">
        <v>4.8898548863638001E-2</v>
      </c>
    </row>
    <row r="328" spans="1:48">
      <c r="A328" s="4" t="s">
        <v>271</v>
      </c>
      <c r="B328" s="4" t="s">
        <v>258</v>
      </c>
      <c r="C328" s="4" t="s">
        <v>90</v>
      </c>
      <c r="D328" s="4" t="s">
        <v>54</v>
      </c>
      <c r="E328" s="4" t="s">
        <v>260</v>
      </c>
      <c r="F328" s="4" t="s">
        <v>54</v>
      </c>
      <c r="G328" s="4">
        <v>2014</v>
      </c>
      <c r="H328" s="4" t="s">
        <v>54</v>
      </c>
      <c r="I328" s="4" t="s">
        <v>54</v>
      </c>
      <c r="J328" s="4" t="s">
        <v>54</v>
      </c>
      <c r="K328" s="4" t="s">
        <v>54</v>
      </c>
      <c r="L328" s="4">
        <v>3.83022891804062E-2</v>
      </c>
      <c r="M328" s="4">
        <v>4.4530816710032298E-2</v>
      </c>
      <c r="N328" s="4">
        <v>1.3432996439873401E-2</v>
      </c>
      <c r="O328" s="4">
        <v>3.6704686915059903E-2</v>
      </c>
      <c r="P328" s="4">
        <v>1.71229243378784E-2</v>
      </c>
      <c r="Q328" s="4">
        <v>4.4506207178038201E-2</v>
      </c>
      <c r="R328" s="4">
        <v>0.102753740217869</v>
      </c>
      <c r="S328" s="4">
        <v>3.6967180535963103E-2</v>
      </c>
      <c r="T328" s="4">
        <v>3.8855676635773703E-2</v>
      </c>
      <c r="U328" s="4">
        <v>3.37610899887993E-2</v>
      </c>
      <c r="V328" s="4">
        <v>4.4502890642897697E-2</v>
      </c>
      <c r="W328" s="4">
        <v>3.7928884071574603E-2</v>
      </c>
      <c r="X328" s="4">
        <v>4.2891258799881302E-2</v>
      </c>
      <c r="Y328" s="4">
        <v>7.0225971187290903E-2</v>
      </c>
      <c r="Z328" s="4">
        <v>3.6471449561725898E-2</v>
      </c>
      <c r="AA328" s="4">
        <v>2.36631156363343E-2</v>
      </c>
      <c r="AB328" s="4">
        <v>3.1335010709386199E-2</v>
      </c>
      <c r="AC328" s="4">
        <v>2.5713244863452701E-2</v>
      </c>
      <c r="AD328" s="4">
        <v>8.59915881236748E-2</v>
      </c>
      <c r="AE328" s="4">
        <v>4.0583332762449999E-2</v>
      </c>
      <c r="AF328" s="4">
        <v>1.2981082846239E-2</v>
      </c>
      <c r="AG328" s="4">
        <v>3.3409668950432597E-2</v>
      </c>
      <c r="AH328" s="4">
        <v>2.7257032292500798E-2</v>
      </c>
      <c r="AI328" s="4">
        <v>4.2627045097567498E-2</v>
      </c>
      <c r="AJ328" s="4">
        <v>3.04545125555774E-2</v>
      </c>
      <c r="AK328" s="4">
        <v>1.3445821896712199E-2</v>
      </c>
      <c r="AL328" s="4">
        <v>0.13739399060372001</v>
      </c>
      <c r="AM328" s="4">
        <v>4.0489390099516603E-2</v>
      </c>
      <c r="AN328" s="4">
        <v>3.37407948686222E-2</v>
      </c>
      <c r="AO328" s="4">
        <v>3.7382202124721799E-2</v>
      </c>
      <c r="AP328" s="4">
        <v>1.1824826998754701E-2</v>
      </c>
      <c r="AQ328" s="4">
        <v>2.9193075716669101E-2</v>
      </c>
      <c r="AR328" s="4">
        <v>1.9047463017271601E-2</v>
      </c>
      <c r="AS328" s="4">
        <v>5.4735505305839302E-2</v>
      </c>
      <c r="AT328" s="4">
        <v>3.3380403096156398E-2</v>
      </c>
      <c r="AU328" s="4">
        <v>3.6237012675993503E-2</v>
      </c>
      <c r="AV328" s="4">
        <v>3.9373169312108797E-2</v>
      </c>
    </row>
    <row r="329" spans="1:48">
      <c r="A329" s="4" t="s">
        <v>271</v>
      </c>
      <c r="B329" s="4" t="s">
        <v>258</v>
      </c>
      <c r="C329" s="4" t="s">
        <v>90</v>
      </c>
      <c r="D329" s="4" t="s">
        <v>54</v>
      </c>
      <c r="E329" s="4" t="s">
        <v>260</v>
      </c>
      <c r="F329" s="4" t="s">
        <v>54</v>
      </c>
      <c r="G329" s="4">
        <v>2050</v>
      </c>
      <c r="H329" s="4" t="s">
        <v>54</v>
      </c>
      <c r="I329" s="4" t="s">
        <v>54</v>
      </c>
      <c r="J329" s="4" t="s">
        <v>54</v>
      </c>
      <c r="K329" s="4" t="s">
        <v>54</v>
      </c>
      <c r="L329" s="4">
        <v>4.2527790515249901E-2</v>
      </c>
      <c r="M329" s="4">
        <v>4.7349095189937997E-2</v>
      </c>
      <c r="N329" s="4">
        <v>1.71041953059736E-2</v>
      </c>
      <c r="O329" s="4">
        <v>4.2344217728572497E-2</v>
      </c>
      <c r="P329" s="4">
        <v>1.8040759857924901E-2</v>
      </c>
      <c r="Q329" s="4">
        <v>4.7322928163167501E-2</v>
      </c>
      <c r="R329" s="4">
        <v>0.13434045036819101</v>
      </c>
      <c r="S329" s="4">
        <v>4.20572944834273E-2</v>
      </c>
      <c r="T329" s="4">
        <v>4.3972268033801602E-2</v>
      </c>
      <c r="U329" s="4">
        <v>3.8514881698386898E-2</v>
      </c>
      <c r="V329" s="4">
        <v>4.43954114334911E-2</v>
      </c>
      <c r="W329" s="4">
        <v>4.2113191425077502E-2</v>
      </c>
      <c r="X329" s="4">
        <v>4.67941080459943E-2</v>
      </c>
      <c r="Y329" s="4">
        <v>7.2855592428907795E-2</v>
      </c>
      <c r="Z329" s="4">
        <v>4.0381501539860497E-2</v>
      </c>
      <c r="AA329" s="4">
        <v>3.0130176331343898E-2</v>
      </c>
      <c r="AB329" s="4">
        <v>3.7231821662076399E-2</v>
      </c>
      <c r="AC329" s="4">
        <v>2.6410591948723E-2</v>
      </c>
      <c r="AD329" s="4">
        <v>8.9211555080448104E-2</v>
      </c>
      <c r="AE329" s="4">
        <v>4.5556192013057703E-2</v>
      </c>
      <c r="AF329" s="4">
        <v>1.6528775041288399E-2</v>
      </c>
      <c r="AG329" s="4">
        <v>3.4119239400289297E-2</v>
      </c>
      <c r="AH329" s="4">
        <v>3.2542061887229003E-2</v>
      </c>
      <c r="AI329" s="4">
        <v>4.2806448051852297E-2</v>
      </c>
      <c r="AJ329" s="4">
        <v>3.8777642280364497E-2</v>
      </c>
      <c r="AK329" s="4">
        <v>1.71205259228722E-2</v>
      </c>
      <c r="AL329" s="4">
        <v>0.19108097400551599</v>
      </c>
      <c r="AM329" s="4">
        <v>4.7809096464222399E-2</v>
      </c>
      <c r="AN329" s="4">
        <v>3.5004223617210603E-2</v>
      </c>
      <c r="AO329" s="4">
        <v>4.0604487267840203E-2</v>
      </c>
      <c r="AP329" s="4">
        <v>1.2291223097141601E-2</v>
      </c>
      <c r="AQ329" s="4">
        <v>3.11233265367644E-2</v>
      </c>
      <c r="AR329" s="4">
        <v>2.4253079273040701E-2</v>
      </c>
      <c r="AS329" s="4">
        <v>5.6680858516368497E-2</v>
      </c>
      <c r="AT329" s="4">
        <v>4.0452863155587201E-2</v>
      </c>
      <c r="AU329" s="4">
        <v>4.2804257111802899E-2</v>
      </c>
      <c r="AV329" s="4">
        <v>4.1607342073076703E-2</v>
      </c>
    </row>
    <row r="330" spans="1:48">
      <c r="A330" s="4" t="s">
        <v>271</v>
      </c>
      <c r="B330" s="4" t="s">
        <v>258</v>
      </c>
      <c r="C330" s="4" t="s">
        <v>91</v>
      </c>
      <c r="D330" s="4" t="s">
        <v>54</v>
      </c>
      <c r="E330" s="4" t="s">
        <v>260</v>
      </c>
      <c r="F330" s="4" t="s">
        <v>54</v>
      </c>
      <c r="G330" s="4">
        <v>2010</v>
      </c>
      <c r="H330" s="4" t="s">
        <v>54</v>
      </c>
      <c r="I330" s="4" t="s">
        <v>54</v>
      </c>
      <c r="J330" s="4" t="s">
        <v>54</v>
      </c>
      <c r="K330" s="4" t="s">
        <v>54</v>
      </c>
      <c r="L330" s="4">
        <v>3.6926736499239998E-2</v>
      </c>
      <c r="M330" s="4">
        <v>5.8212381783087998E-2</v>
      </c>
      <c r="N330" s="4">
        <v>3.1646737264428397E-2</v>
      </c>
      <c r="O330" s="4">
        <v>7.0383206437197199E-2</v>
      </c>
      <c r="P330" s="4">
        <v>2.0510994990657599E-2</v>
      </c>
      <c r="Q330" s="4">
        <v>4.5010173780445702E-2</v>
      </c>
      <c r="R330" s="4">
        <v>1.84101104540157E-2</v>
      </c>
      <c r="S330" s="4">
        <v>4.1031014706854801E-2</v>
      </c>
      <c r="T330" s="4">
        <v>5.9006033670420503E-2</v>
      </c>
      <c r="U330" s="4">
        <v>5.4280533737697603E-2</v>
      </c>
      <c r="V330" s="4">
        <v>4.8812177883854897E-2</v>
      </c>
      <c r="W330" s="4">
        <v>5.5029468559600801E-2</v>
      </c>
      <c r="X330" s="4">
        <v>3.82782326066241E-2</v>
      </c>
      <c r="Y330" s="4">
        <v>4.63447226797419E-2</v>
      </c>
      <c r="Z330" s="4">
        <v>5.33072943730174E-2</v>
      </c>
      <c r="AA330" s="4">
        <v>3.6080155039647399E-2</v>
      </c>
      <c r="AB330" s="4">
        <v>4.9173696993107599E-2</v>
      </c>
      <c r="AC330" s="4">
        <v>5.1097524425166303E-2</v>
      </c>
      <c r="AD330" s="4">
        <v>3.9862392387151002E-2</v>
      </c>
      <c r="AE330" s="4">
        <v>5.4685897873609599E-2</v>
      </c>
      <c r="AF330" s="4">
        <v>1.8440362411366901E-2</v>
      </c>
      <c r="AG330" s="4">
        <v>4.5075116820147199E-2</v>
      </c>
      <c r="AH330" s="4">
        <v>3.6615680683219E-2</v>
      </c>
      <c r="AI330" s="4">
        <v>4.6437705699304797E-2</v>
      </c>
      <c r="AJ330" s="4">
        <v>3.9118738846552897E-2</v>
      </c>
      <c r="AK330" s="4">
        <v>3.3407552733066399E-2</v>
      </c>
      <c r="AL330" s="4">
        <v>1.4682818909157101E-2</v>
      </c>
      <c r="AM330" s="4">
        <v>3.9409411253992999E-2</v>
      </c>
      <c r="AN330" s="4">
        <v>4.4060079026159701E-2</v>
      </c>
      <c r="AO330" s="4">
        <v>4.1980549394752403E-2</v>
      </c>
      <c r="AP330" s="4">
        <v>1.3926709016252399E-2</v>
      </c>
      <c r="AQ330" s="4">
        <v>3.83932365536356E-2</v>
      </c>
      <c r="AR330" s="4">
        <v>2.70579985673047E-2</v>
      </c>
      <c r="AS330" s="4">
        <v>3.9892839693853599E-2</v>
      </c>
      <c r="AT330" s="4">
        <v>5.0424043168205999E-2</v>
      </c>
      <c r="AU330" s="4">
        <v>3.8473873101073898E-2</v>
      </c>
      <c r="AV330" s="4">
        <v>5.8988836286178202E-2</v>
      </c>
    </row>
    <row r="331" spans="1:48">
      <c r="A331" s="4" t="s">
        <v>271</v>
      </c>
      <c r="B331" s="4" t="s">
        <v>258</v>
      </c>
      <c r="C331" s="4" t="s">
        <v>91</v>
      </c>
      <c r="D331" s="4" t="s">
        <v>54</v>
      </c>
      <c r="E331" s="4" t="s">
        <v>260</v>
      </c>
      <c r="F331" s="4" t="s">
        <v>54</v>
      </c>
      <c r="G331" s="4">
        <v>2014</v>
      </c>
      <c r="H331" s="4" t="s">
        <v>54</v>
      </c>
      <c r="I331" s="4" t="s">
        <v>54</v>
      </c>
      <c r="J331" s="4" t="s">
        <v>54</v>
      </c>
      <c r="K331" s="4" t="s">
        <v>54</v>
      </c>
      <c r="L331" s="4">
        <v>3.83022891804062E-2</v>
      </c>
      <c r="M331" s="4">
        <v>4.9115583017367702E-2</v>
      </c>
      <c r="N331" s="4">
        <v>2.4637449615723599E-2</v>
      </c>
      <c r="O331" s="4">
        <v>5.1328264019668897E-2</v>
      </c>
      <c r="P331" s="4">
        <v>1.8734193837324602E-2</v>
      </c>
      <c r="Q331" s="4">
        <v>3.7976472688871797E-2</v>
      </c>
      <c r="R331" s="4">
        <v>2.3162353437166099E-2</v>
      </c>
      <c r="S331" s="4">
        <v>3.12380140281628E-2</v>
      </c>
      <c r="T331" s="4">
        <v>4.3484298466089998E-2</v>
      </c>
      <c r="U331" s="4">
        <v>3.9019459160749698E-2</v>
      </c>
      <c r="V331" s="4">
        <v>4.1966464569709101E-2</v>
      </c>
      <c r="W331" s="4">
        <v>5.7079363573254903E-2</v>
      </c>
      <c r="X331" s="4">
        <v>3.1405053953750102E-2</v>
      </c>
      <c r="Y331" s="4">
        <v>4.0101028466707198E-2</v>
      </c>
      <c r="Z331" s="4">
        <v>4.1051708691971799E-2</v>
      </c>
      <c r="AA331" s="4">
        <v>2.80889304476886E-2</v>
      </c>
      <c r="AB331" s="4">
        <v>3.8282445105275099E-2</v>
      </c>
      <c r="AC331" s="4">
        <v>4.3010127839909797E-2</v>
      </c>
      <c r="AD331" s="4">
        <v>3.4492016338398199E-2</v>
      </c>
      <c r="AE331" s="4">
        <v>4.4804131487365999E-2</v>
      </c>
      <c r="AF331" s="4">
        <v>1.43560928891208E-2</v>
      </c>
      <c r="AG331" s="4">
        <v>3.8100402195680498E-2</v>
      </c>
      <c r="AH331" s="4">
        <v>2.7257032292500798E-2</v>
      </c>
      <c r="AI331" s="4">
        <v>3.9666001478065399E-2</v>
      </c>
      <c r="AJ331" s="4">
        <v>3.04545125555774E-2</v>
      </c>
      <c r="AK331" s="4">
        <v>2.6008270311350799E-2</v>
      </c>
      <c r="AL331" s="4">
        <v>1.4290172494622199E-2</v>
      </c>
      <c r="AM331" s="4">
        <v>2.7288546969481201E-2</v>
      </c>
      <c r="AN331" s="4">
        <v>3.81241785711606E-2</v>
      </c>
      <c r="AO331" s="4">
        <v>3.3478904412038199E-2</v>
      </c>
      <c r="AP331" s="4">
        <v>1.2383415438096099E-2</v>
      </c>
      <c r="AQ331" s="4">
        <v>3.5056000527637798E-2</v>
      </c>
      <c r="AR331" s="4">
        <v>2.10650491655456E-2</v>
      </c>
      <c r="AS331" s="4">
        <v>3.3192350006509497E-2</v>
      </c>
      <c r="AT331" s="4">
        <v>3.88369065297825E-2</v>
      </c>
      <c r="AU331" s="4">
        <v>3.0157981129968099E-2</v>
      </c>
      <c r="AV331" s="4">
        <v>4.7497880665065599E-2</v>
      </c>
    </row>
    <row r="332" spans="1:48">
      <c r="A332" s="4" t="s">
        <v>271</v>
      </c>
      <c r="B332" s="4" t="s">
        <v>258</v>
      </c>
      <c r="C332" s="4" t="s">
        <v>91</v>
      </c>
      <c r="D332" s="4" t="s">
        <v>54</v>
      </c>
      <c r="E332" s="4" t="s">
        <v>260</v>
      </c>
      <c r="F332" s="4" t="s">
        <v>54</v>
      </c>
      <c r="G332" s="4">
        <v>2050</v>
      </c>
      <c r="H332" s="4" t="s">
        <v>54</v>
      </c>
      <c r="I332" s="4" t="s">
        <v>54</v>
      </c>
      <c r="J332" s="4" t="s">
        <v>54</v>
      </c>
      <c r="K332" s="4" t="s">
        <v>54</v>
      </c>
      <c r="L332" s="4">
        <v>4.2527790515249901E-2</v>
      </c>
      <c r="M332" s="4">
        <v>5.2224023438463503E-2</v>
      </c>
      <c r="N332" s="4">
        <v>3.1370792954099197E-2</v>
      </c>
      <c r="O332" s="4">
        <v>5.9214649952149499E-2</v>
      </c>
      <c r="P332" s="4">
        <v>1.9738397804125798E-2</v>
      </c>
      <c r="Q332" s="4">
        <v>4.0379938055759297E-2</v>
      </c>
      <c r="R332" s="4">
        <v>3.0282508312967301E-2</v>
      </c>
      <c r="S332" s="4">
        <v>3.5539263098027601E-2</v>
      </c>
      <c r="T332" s="4">
        <v>4.9210395828039599E-2</v>
      </c>
      <c r="U332" s="4">
        <v>4.4513665110039298E-2</v>
      </c>
      <c r="V332" s="4">
        <v>4.1865111098768698E-2</v>
      </c>
      <c r="W332" s="4">
        <v>6.3376348221739001E-2</v>
      </c>
      <c r="X332" s="4">
        <v>3.42627269290154E-2</v>
      </c>
      <c r="Y332" s="4">
        <v>4.1602617045461102E-2</v>
      </c>
      <c r="Z332" s="4">
        <v>4.5452803704803403E-2</v>
      </c>
      <c r="AA332" s="4">
        <v>3.5765553461108698E-2</v>
      </c>
      <c r="AB332" s="4">
        <v>4.5486666086279201E-2</v>
      </c>
      <c r="AC332" s="4">
        <v>4.4176569004591298E-2</v>
      </c>
      <c r="AD332" s="4">
        <v>3.5783574679225598E-2</v>
      </c>
      <c r="AE332" s="4">
        <v>5.0294184289006401E-2</v>
      </c>
      <c r="AF332" s="4">
        <v>1.8279571330589502E-2</v>
      </c>
      <c r="AG332" s="4">
        <v>3.89095966706638E-2</v>
      </c>
      <c r="AH332" s="4">
        <v>3.2542061887229003E-2</v>
      </c>
      <c r="AI332" s="4">
        <v>3.9832942391599201E-2</v>
      </c>
      <c r="AJ332" s="4">
        <v>3.8777642280364497E-2</v>
      </c>
      <c r="AK332" s="4">
        <v>3.3116254959723E-2</v>
      </c>
      <c r="AL332" s="4">
        <v>1.9874086682982701E-2</v>
      </c>
      <c r="AM332" s="4">
        <v>3.2221793690292398E-2</v>
      </c>
      <c r="AN332" s="4">
        <v>3.95517437311005E-2</v>
      </c>
      <c r="AO332" s="4">
        <v>3.6364731628285803E-2</v>
      </c>
      <c r="AP332" s="4">
        <v>1.28718434417903E-2</v>
      </c>
      <c r="AQ332" s="4">
        <v>3.7373908870851402E-2</v>
      </c>
      <c r="AR332" s="4">
        <v>2.6822065848833399E-2</v>
      </c>
      <c r="AS332" s="4">
        <v>3.4372038479090102E-2</v>
      </c>
      <c r="AT332" s="4">
        <v>4.7065461154257998E-2</v>
      </c>
      <c r="AU332" s="4">
        <v>3.5623520895673902E-2</v>
      </c>
      <c r="AV332" s="4">
        <v>5.0193078258746797E-2</v>
      </c>
    </row>
    <row r="333" spans="1:48">
      <c r="A333" s="4" t="s">
        <v>271</v>
      </c>
      <c r="B333" s="4" t="s">
        <v>258</v>
      </c>
      <c r="C333" s="4" t="s">
        <v>92</v>
      </c>
      <c r="D333" s="4" t="s">
        <v>54</v>
      </c>
      <c r="E333" s="4" t="s">
        <v>260</v>
      </c>
      <c r="F333" s="4" t="s">
        <v>54</v>
      </c>
      <c r="G333" s="4">
        <v>2010</v>
      </c>
      <c r="H333" s="4" t="s">
        <v>54</v>
      </c>
      <c r="I333" s="4" t="s">
        <v>54</v>
      </c>
      <c r="J333" s="4" t="s">
        <v>54</v>
      </c>
      <c r="K333" s="4" t="s">
        <v>54</v>
      </c>
      <c r="L333" s="4">
        <v>1.4914491248974799E-2</v>
      </c>
      <c r="M333" s="4">
        <v>5.8648231496618797E-2</v>
      </c>
      <c r="N333" s="4">
        <v>3.1646737264428397E-2</v>
      </c>
      <c r="O333" s="4">
        <v>6.7475696544232397E-2</v>
      </c>
      <c r="P333" s="4">
        <v>2.83154589597574E-2</v>
      </c>
      <c r="Q333" s="4">
        <v>5.8784316893751402E-2</v>
      </c>
      <c r="R333" s="4">
        <v>1.8269651218270299E-2</v>
      </c>
      <c r="S333" s="4">
        <v>4.1031014706854801E-2</v>
      </c>
      <c r="T333" s="4">
        <v>5.9228486404633303E-2</v>
      </c>
      <c r="U333" s="4">
        <v>5.2593012508551501E-2</v>
      </c>
      <c r="V333" s="4">
        <v>5.1674690687716497E-2</v>
      </c>
      <c r="W333" s="4">
        <v>3.58316445574468E-2</v>
      </c>
      <c r="X333" s="4">
        <v>3.8740483264305202E-2</v>
      </c>
      <c r="Y333" s="4">
        <v>9.1128013637083893E-2</v>
      </c>
      <c r="Z333" s="4">
        <v>5.0981941551351898E-2</v>
      </c>
      <c r="AA333" s="4">
        <v>3.5797773028002702E-2</v>
      </c>
      <c r="AB333" s="4">
        <v>3.3943525954844601E-2</v>
      </c>
      <c r="AC333" s="4">
        <v>5.2605733378109497E-2</v>
      </c>
      <c r="AD333" s="4">
        <v>0.111441668606682</v>
      </c>
      <c r="AE333" s="4">
        <v>5.4232907877919199E-2</v>
      </c>
      <c r="AF333" s="4">
        <v>1.8440362411366901E-2</v>
      </c>
      <c r="AG333" s="4">
        <v>4.6437169853539899E-2</v>
      </c>
      <c r="AH333" s="4">
        <v>7.7326779747237603E-2</v>
      </c>
      <c r="AI333" s="4">
        <v>5.5946728529930101E-2</v>
      </c>
      <c r="AJ333" s="4">
        <v>3.9118738846552897E-2</v>
      </c>
      <c r="AK333" s="4">
        <v>1.9169961658041201E-2</v>
      </c>
      <c r="AL333" s="4">
        <v>0.14116912052671499</v>
      </c>
      <c r="AM333" s="4">
        <v>6.5658033433090401E-2</v>
      </c>
      <c r="AN333" s="4">
        <v>4.3726724465968897E-2</v>
      </c>
      <c r="AO333" s="4">
        <v>5.1537854839630803E-2</v>
      </c>
      <c r="AP333" s="4">
        <v>1.4410623344262199E-2</v>
      </c>
      <c r="AQ333" s="4">
        <v>2.38871038021056E-2</v>
      </c>
      <c r="AR333" s="4">
        <v>2.70579985673047E-2</v>
      </c>
      <c r="AS333" s="4">
        <v>7.3863596218843405E-2</v>
      </c>
      <c r="AT333" s="4">
        <v>5.2429242519733903E-2</v>
      </c>
      <c r="AU333" s="4">
        <v>3.8473873101073898E-2</v>
      </c>
      <c r="AV333" s="4">
        <v>6.0293763048248503E-2</v>
      </c>
    </row>
    <row r="334" spans="1:48">
      <c r="A334" s="4" t="s">
        <v>271</v>
      </c>
      <c r="B334" s="4" t="s">
        <v>258</v>
      </c>
      <c r="C334" s="4" t="s">
        <v>92</v>
      </c>
      <c r="D334" s="4" t="s">
        <v>54</v>
      </c>
      <c r="E334" s="4" t="s">
        <v>260</v>
      </c>
      <c r="F334" s="4" t="s">
        <v>54</v>
      </c>
      <c r="G334" s="4">
        <v>2014</v>
      </c>
      <c r="H334" s="4" t="s">
        <v>54</v>
      </c>
      <c r="I334" s="4" t="s">
        <v>54</v>
      </c>
      <c r="J334" s="4" t="s">
        <v>54</v>
      </c>
      <c r="K334" s="4" t="s">
        <v>54</v>
      </c>
      <c r="L334" s="4">
        <v>1.54700688702514E-2</v>
      </c>
      <c r="M334" s="4">
        <v>4.9483322871541301E-2</v>
      </c>
      <c r="N334" s="4">
        <v>2.4637449615723599E-2</v>
      </c>
      <c r="O334" s="4">
        <v>4.9207908284539699E-2</v>
      </c>
      <c r="P334" s="4">
        <v>2.5862582336279801E-2</v>
      </c>
      <c r="Q334" s="4">
        <v>4.95981423208679E-2</v>
      </c>
      <c r="R334" s="4">
        <v>2.2985637144780201E-2</v>
      </c>
      <c r="S334" s="4">
        <v>3.12380140281628E-2</v>
      </c>
      <c r="T334" s="4">
        <v>4.3648234261929701E-2</v>
      </c>
      <c r="U334" s="4">
        <v>3.7806387712304497E-2</v>
      </c>
      <c r="V334" s="4">
        <v>4.4427521366835303E-2</v>
      </c>
      <c r="W334" s="4">
        <v>3.7166404122311203E-2</v>
      </c>
      <c r="X334" s="4">
        <v>3.1784303617490302E-2</v>
      </c>
      <c r="Y334" s="4">
        <v>7.8850985779499602E-2</v>
      </c>
      <c r="Z334" s="4">
        <v>3.9260964896702701E-2</v>
      </c>
      <c r="AA334" s="4">
        <v>2.7869091905530299E-2</v>
      </c>
      <c r="AB334" s="4">
        <v>2.6425533333968201E-2</v>
      </c>
      <c r="AC334" s="4">
        <v>4.4279626912616998E-2</v>
      </c>
      <c r="AD334" s="4">
        <v>9.6427926779403206E-2</v>
      </c>
      <c r="AE334" s="4">
        <v>4.4432996988005999E-2</v>
      </c>
      <c r="AF334" s="4">
        <v>1.43560928891208E-2</v>
      </c>
      <c r="AG334" s="4">
        <v>3.9251697456681597E-2</v>
      </c>
      <c r="AH334" s="4">
        <v>5.7562729773627003E-2</v>
      </c>
      <c r="AI334" s="4">
        <v>4.7788386250838297E-2</v>
      </c>
      <c r="AJ334" s="4">
        <v>3.04545125555774E-2</v>
      </c>
      <c r="AK334" s="4">
        <v>1.49240966150472E-2</v>
      </c>
      <c r="AL334" s="4">
        <v>0.13739399060372001</v>
      </c>
      <c r="AM334" s="4">
        <v>4.5464072470281301E-2</v>
      </c>
      <c r="AN334" s="4">
        <v>3.7835734495227799E-2</v>
      </c>
      <c r="AO334" s="4">
        <v>4.1100722612105102E-2</v>
      </c>
      <c r="AP334" s="4">
        <v>1.28137046150437E-2</v>
      </c>
      <c r="AQ334" s="4">
        <v>2.1810777070605102E-2</v>
      </c>
      <c r="AR334" s="4">
        <v>2.10650491655456E-2</v>
      </c>
      <c r="AS334" s="4">
        <v>6.1457303046117497E-2</v>
      </c>
      <c r="AT334" s="4">
        <v>4.0381323337635298E-2</v>
      </c>
      <c r="AU334" s="4">
        <v>3.0157981129968099E-2</v>
      </c>
      <c r="AV334" s="4">
        <v>4.8548609235481502E-2</v>
      </c>
    </row>
    <row r="335" spans="1:48">
      <c r="A335" s="4" t="s">
        <v>271</v>
      </c>
      <c r="B335" s="4" t="s">
        <v>258</v>
      </c>
      <c r="C335" s="4" t="s">
        <v>92</v>
      </c>
      <c r="D335" s="4" t="s">
        <v>54</v>
      </c>
      <c r="E335" s="4" t="s">
        <v>260</v>
      </c>
      <c r="F335" s="4" t="s">
        <v>54</v>
      </c>
      <c r="G335" s="4">
        <v>2050</v>
      </c>
      <c r="H335" s="4" t="s">
        <v>54</v>
      </c>
      <c r="I335" s="4" t="s">
        <v>54</v>
      </c>
      <c r="J335" s="4" t="s">
        <v>54</v>
      </c>
      <c r="K335" s="4" t="s">
        <v>54</v>
      </c>
      <c r="L335" s="4">
        <v>1.7176723956935099E-2</v>
      </c>
      <c r="M335" s="4">
        <v>5.2615036912880199E-2</v>
      </c>
      <c r="N335" s="4">
        <v>3.1370792954099197E-2</v>
      </c>
      <c r="O335" s="4">
        <v>5.6768509896027698E-2</v>
      </c>
      <c r="P335" s="4">
        <v>2.72488873995952E-2</v>
      </c>
      <c r="Q335" s="4">
        <v>5.2737123086848602E-2</v>
      </c>
      <c r="R335" s="4">
        <v>3.00514690704426E-2</v>
      </c>
      <c r="S335" s="4">
        <v>3.5539263098027601E-2</v>
      </c>
      <c r="T335" s="4">
        <v>4.9395919009699002E-2</v>
      </c>
      <c r="U335" s="4">
        <v>4.3129784928917801E-2</v>
      </c>
      <c r="V335" s="4">
        <v>4.4320224182238598E-2</v>
      </c>
      <c r="W335" s="4">
        <v>4.1266594831291199E-2</v>
      </c>
      <c r="X335" s="4">
        <v>3.46764860547214E-2</v>
      </c>
      <c r="Y335" s="4">
        <v>8.1803571890059906E-2</v>
      </c>
      <c r="Z335" s="4">
        <v>4.3470076826789703E-2</v>
      </c>
      <c r="AA335" s="4">
        <v>3.5485633684632298E-2</v>
      </c>
      <c r="AB335" s="4">
        <v>3.1398449278999201E-2</v>
      </c>
      <c r="AC335" s="4">
        <v>4.5480497083937199E-2</v>
      </c>
      <c r="AD335" s="4">
        <v>0.100038683886171</v>
      </c>
      <c r="AE335" s="4">
        <v>4.9877573001449502E-2</v>
      </c>
      <c r="AF335" s="4">
        <v>1.8279571330589502E-2</v>
      </c>
      <c r="AG335" s="4">
        <v>4.0085343688354799E-2</v>
      </c>
      <c r="AH335" s="4">
        <v>6.8723912955358193E-2</v>
      </c>
      <c r="AI335" s="4">
        <v>4.79895115611731E-2</v>
      </c>
      <c r="AJ335" s="4">
        <v>3.8777642280364497E-2</v>
      </c>
      <c r="AK335" s="4">
        <v>1.90028088231513E-2</v>
      </c>
      <c r="AL335" s="4">
        <v>0.19108097400551599</v>
      </c>
      <c r="AM335" s="4">
        <v>5.3683106143256602E-2</v>
      </c>
      <c r="AN335" s="4">
        <v>3.9252498826695501E-2</v>
      </c>
      <c r="AO335" s="4">
        <v>4.4643538185209899E-2</v>
      </c>
      <c r="AP335" s="4">
        <v>1.3319104130737801E-2</v>
      </c>
      <c r="AQ335" s="4">
        <v>2.3252909127399999E-2</v>
      </c>
      <c r="AR335" s="4">
        <v>2.6822065848833399E-2</v>
      </c>
      <c r="AS335" s="4">
        <v>6.3641555500227501E-2</v>
      </c>
      <c r="AT335" s="4">
        <v>4.8937100678900197E-2</v>
      </c>
      <c r="AU335" s="4">
        <v>3.5623520895673902E-2</v>
      </c>
      <c r="AV335" s="4">
        <v>5.1303428881240398E-2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1"/>
  <sheetViews>
    <sheetView workbookViewId="0">
      <selection activeCell="C215" sqref="C2:C215"/>
    </sheetView>
  </sheetViews>
  <sheetFormatPr defaultRowHeight="12.75"/>
  <cols>
    <col min="2" max="2" width="10.85546875" bestFit="1" customWidth="1"/>
    <col min="3" max="3" width="22.85546875" bestFit="1" customWidth="1"/>
    <col min="258" max="258" width="10.85546875" bestFit="1" customWidth="1"/>
    <col min="259" max="259" width="22.85546875" bestFit="1" customWidth="1"/>
    <col min="514" max="514" width="10.85546875" bestFit="1" customWidth="1"/>
    <col min="515" max="515" width="22.85546875" bestFit="1" customWidth="1"/>
    <col min="770" max="770" width="10.85546875" bestFit="1" customWidth="1"/>
    <col min="771" max="771" width="22.85546875" bestFit="1" customWidth="1"/>
    <col min="1026" max="1026" width="10.85546875" bestFit="1" customWidth="1"/>
    <col min="1027" max="1027" width="22.85546875" bestFit="1" customWidth="1"/>
    <col min="1282" max="1282" width="10.85546875" bestFit="1" customWidth="1"/>
    <col min="1283" max="1283" width="22.85546875" bestFit="1" customWidth="1"/>
    <col min="1538" max="1538" width="10.85546875" bestFit="1" customWidth="1"/>
    <col min="1539" max="1539" width="22.85546875" bestFit="1" customWidth="1"/>
    <col min="1794" max="1794" width="10.85546875" bestFit="1" customWidth="1"/>
    <col min="1795" max="1795" width="22.85546875" bestFit="1" customWidth="1"/>
    <col min="2050" max="2050" width="10.85546875" bestFit="1" customWidth="1"/>
    <col min="2051" max="2051" width="22.85546875" bestFit="1" customWidth="1"/>
    <col min="2306" max="2306" width="10.85546875" bestFit="1" customWidth="1"/>
    <col min="2307" max="2307" width="22.85546875" bestFit="1" customWidth="1"/>
    <col min="2562" max="2562" width="10.85546875" bestFit="1" customWidth="1"/>
    <col min="2563" max="2563" width="22.85546875" bestFit="1" customWidth="1"/>
    <col min="2818" max="2818" width="10.85546875" bestFit="1" customWidth="1"/>
    <col min="2819" max="2819" width="22.85546875" bestFit="1" customWidth="1"/>
    <col min="3074" max="3074" width="10.85546875" bestFit="1" customWidth="1"/>
    <col min="3075" max="3075" width="22.85546875" bestFit="1" customWidth="1"/>
    <col min="3330" max="3330" width="10.85546875" bestFit="1" customWidth="1"/>
    <col min="3331" max="3331" width="22.85546875" bestFit="1" customWidth="1"/>
    <col min="3586" max="3586" width="10.85546875" bestFit="1" customWidth="1"/>
    <col min="3587" max="3587" width="22.85546875" bestFit="1" customWidth="1"/>
    <col min="3842" max="3842" width="10.85546875" bestFit="1" customWidth="1"/>
    <col min="3843" max="3843" width="22.85546875" bestFit="1" customWidth="1"/>
    <col min="4098" max="4098" width="10.85546875" bestFit="1" customWidth="1"/>
    <col min="4099" max="4099" width="22.85546875" bestFit="1" customWidth="1"/>
    <col min="4354" max="4354" width="10.85546875" bestFit="1" customWidth="1"/>
    <col min="4355" max="4355" width="22.85546875" bestFit="1" customWidth="1"/>
    <col min="4610" max="4610" width="10.85546875" bestFit="1" customWidth="1"/>
    <col min="4611" max="4611" width="22.85546875" bestFit="1" customWidth="1"/>
    <col min="4866" max="4866" width="10.85546875" bestFit="1" customWidth="1"/>
    <col min="4867" max="4867" width="22.85546875" bestFit="1" customWidth="1"/>
    <col min="5122" max="5122" width="10.85546875" bestFit="1" customWidth="1"/>
    <col min="5123" max="5123" width="22.85546875" bestFit="1" customWidth="1"/>
    <col min="5378" max="5378" width="10.85546875" bestFit="1" customWidth="1"/>
    <col min="5379" max="5379" width="22.85546875" bestFit="1" customWidth="1"/>
    <col min="5634" max="5634" width="10.85546875" bestFit="1" customWidth="1"/>
    <col min="5635" max="5635" width="22.85546875" bestFit="1" customWidth="1"/>
    <col min="5890" max="5890" width="10.85546875" bestFit="1" customWidth="1"/>
    <col min="5891" max="5891" width="22.85546875" bestFit="1" customWidth="1"/>
    <col min="6146" max="6146" width="10.85546875" bestFit="1" customWidth="1"/>
    <col min="6147" max="6147" width="22.85546875" bestFit="1" customWidth="1"/>
    <col min="6402" max="6402" width="10.85546875" bestFit="1" customWidth="1"/>
    <col min="6403" max="6403" width="22.85546875" bestFit="1" customWidth="1"/>
    <col min="6658" max="6658" width="10.85546875" bestFit="1" customWidth="1"/>
    <col min="6659" max="6659" width="22.85546875" bestFit="1" customWidth="1"/>
    <col min="6914" max="6914" width="10.85546875" bestFit="1" customWidth="1"/>
    <col min="6915" max="6915" width="22.85546875" bestFit="1" customWidth="1"/>
    <col min="7170" max="7170" width="10.85546875" bestFit="1" customWidth="1"/>
    <col min="7171" max="7171" width="22.85546875" bestFit="1" customWidth="1"/>
    <col min="7426" max="7426" width="10.85546875" bestFit="1" customWidth="1"/>
    <col min="7427" max="7427" width="22.85546875" bestFit="1" customWidth="1"/>
    <col min="7682" max="7682" width="10.85546875" bestFit="1" customWidth="1"/>
    <col min="7683" max="7683" width="22.85546875" bestFit="1" customWidth="1"/>
    <col min="7938" max="7938" width="10.85546875" bestFit="1" customWidth="1"/>
    <col min="7939" max="7939" width="22.85546875" bestFit="1" customWidth="1"/>
    <col min="8194" max="8194" width="10.85546875" bestFit="1" customWidth="1"/>
    <col min="8195" max="8195" width="22.85546875" bestFit="1" customWidth="1"/>
    <col min="8450" max="8450" width="10.85546875" bestFit="1" customWidth="1"/>
    <col min="8451" max="8451" width="22.85546875" bestFit="1" customWidth="1"/>
    <col min="8706" max="8706" width="10.85546875" bestFit="1" customWidth="1"/>
    <col min="8707" max="8707" width="22.85546875" bestFit="1" customWidth="1"/>
    <col min="8962" max="8962" width="10.85546875" bestFit="1" customWidth="1"/>
    <col min="8963" max="8963" width="22.85546875" bestFit="1" customWidth="1"/>
    <col min="9218" max="9218" width="10.85546875" bestFit="1" customWidth="1"/>
    <col min="9219" max="9219" width="22.85546875" bestFit="1" customWidth="1"/>
    <col min="9474" max="9474" width="10.85546875" bestFit="1" customWidth="1"/>
    <col min="9475" max="9475" width="22.85546875" bestFit="1" customWidth="1"/>
    <col min="9730" max="9730" width="10.85546875" bestFit="1" customWidth="1"/>
    <col min="9731" max="9731" width="22.85546875" bestFit="1" customWidth="1"/>
    <col min="9986" max="9986" width="10.85546875" bestFit="1" customWidth="1"/>
    <col min="9987" max="9987" width="22.85546875" bestFit="1" customWidth="1"/>
    <col min="10242" max="10242" width="10.85546875" bestFit="1" customWidth="1"/>
    <col min="10243" max="10243" width="22.85546875" bestFit="1" customWidth="1"/>
    <col min="10498" max="10498" width="10.85546875" bestFit="1" customWidth="1"/>
    <col min="10499" max="10499" width="22.85546875" bestFit="1" customWidth="1"/>
    <col min="10754" max="10754" width="10.85546875" bestFit="1" customWidth="1"/>
    <col min="10755" max="10755" width="22.85546875" bestFit="1" customWidth="1"/>
    <col min="11010" max="11010" width="10.85546875" bestFit="1" customWidth="1"/>
    <col min="11011" max="11011" width="22.85546875" bestFit="1" customWidth="1"/>
    <col min="11266" max="11266" width="10.85546875" bestFit="1" customWidth="1"/>
    <col min="11267" max="11267" width="22.85546875" bestFit="1" customWidth="1"/>
    <col min="11522" max="11522" width="10.85546875" bestFit="1" customWidth="1"/>
    <col min="11523" max="11523" width="22.85546875" bestFit="1" customWidth="1"/>
    <col min="11778" max="11778" width="10.85546875" bestFit="1" customWidth="1"/>
    <col min="11779" max="11779" width="22.85546875" bestFit="1" customWidth="1"/>
    <col min="12034" max="12034" width="10.85546875" bestFit="1" customWidth="1"/>
    <col min="12035" max="12035" width="22.85546875" bestFit="1" customWidth="1"/>
    <col min="12290" max="12290" width="10.85546875" bestFit="1" customWidth="1"/>
    <col min="12291" max="12291" width="22.85546875" bestFit="1" customWidth="1"/>
    <col min="12546" max="12546" width="10.85546875" bestFit="1" customWidth="1"/>
    <col min="12547" max="12547" width="22.85546875" bestFit="1" customWidth="1"/>
    <col min="12802" max="12802" width="10.85546875" bestFit="1" customWidth="1"/>
    <col min="12803" max="12803" width="22.85546875" bestFit="1" customWidth="1"/>
    <col min="13058" max="13058" width="10.85546875" bestFit="1" customWidth="1"/>
    <col min="13059" max="13059" width="22.85546875" bestFit="1" customWidth="1"/>
    <col min="13314" max="13314" width="10.85546875" bestFit="1" customWidth="1"/>
    <col min="13315" max="13315" width="22.85546875" bestFit="1" customWidth="1"/>
    <col min="13570" max="13570" width="10.85546875" bestFit="1" customWidth="1"/>
    <col min="13571" max="13571" width="22.85546875" bestFit="1" customWidth="1"/>
    <col min="13826" max="13826" width="10.85546875" bestFit="1" customWidth="1"/>
    <col min="13827" max="13827" width="22.85546875" bestFit="1" customWidth="1"/>
    <col min="14082" max="14082" width="10.85546875" bestFit="1" customWidth="1"/>
    <col min="14083" max="14083" width="22.85546875" bestFit="1" customWidth="1"/>
    <col min="14338" max="14338" width="10.85546875" bestFit="1" customWidth="1"/>
    <col min="14339" max="14339" width="22.85546875" bestFit="1" customWidth="1"/>
    <col min="14594" max="14594" width="10.85546875" bestFit="1" customWidth="1"/>
    <col min="14595" max="14595" width="22.85546875" bestFit="1" customWidth="1"/>
    <col min="14850" max="14850" width="10.85546875" bestFit="1" customWidth="1"/>
    <col min="14851" max="14851" width="22.85546875" bestFit="1" customWidth="1"/>
    <col min="15106" max="15106" width="10.85546875" bestFit="1" customWidth="1"/>
    <col min="15107" max="15107" width="22.85546875" bestFit="1" customWidth="1"/>
    <col min="15362" max="15362" width="10.85546875" bestFit="1" customWidth="1"/>
    <col min="15363" max="15363" width="22.85546875" bestFit="1" customWidth="1"/>
    <col min="15618" max="15618" width="10.85546875" bestFit="1" customWidth="1"/>
    <col min="15619" max="15619" width="22.85546875" bestFit="1" customWidth="1"/>
    <col min="15874" max="15874" width="10.85546875" bestFit="1" customWidth="1"/>
    <col min="15875" max="15875" width="22.85546875" bestFit="1" customWidth="1"/>
    <col min="16130" max="16130" width="10.85546875" bestFit="1" customWidth="1"/>
    <col min="16131" max="16131" width="22.85546875" bestFit="1" customWidth="1"/>
  </cols>
  <sheetData>
    <row r="1" spans="1:48">
      <c r="A1" s="1" t="s">
        <v>8</v>
      </c>
      <c r="B1" s="2" t="s">
        <v>2</v>
      </c>
      <c r="C1" s="2" t="s">
        <v>9</v>
      </c>
      <c r="D1" s="2" t="s">
        <v>10</v>
      </c>
      <c r="E1" s="2" t="s">
        <v>1</v>
      </c>
      <c r="F1" s="2" t="s">
        <v>0</v>
      </c>
      <c r="G1" s="2" t="s">
        <v>3</v>
      </c>
      <c r="H1" s="2" t="s">
        <v>11</v>
      </c>
      <c r="I1" s="2" t="s">
        <v>12</v>
      </c>
      <c r="J1" s="2" t="s">
        <v>13</v>
      </c>
      <c r="K1" s="2" t="s">
        <v>14</v>
      </c>
      <c r="L1" s="2" t="str">
        <f>Stock!L1</f>
        <v>AL</v>
      </c>
      <c r="M1" s="2" t="str">
        <f>Stock!M1</f>
        <v>AT</v>
      </c>
      <c r="N1" s="2" t="str">
        <f>Stock!N1</f>
        <v>BA</v>
      </c>
      <c r="O1" s="2" t="str">
        <f>Stock!O1</f>
        <v>BE</v>
      </c>
      <c r="P1" s="2" t="str">
        <f>Stock!P1</f>
        <v>BG</v>
      </c>
      <c r="Q1" s="2" t="str">
        <f>Stock!Q1</f>
        <v>CH</v>
      </c>
      <c r="R1" s="2" t="str">
        <f>Stock!R1</f>
        <v>CY</v>
      </c>
      <c r="S1" s="2" t="str">
        <f>Stock!S1</f>
        <v>CZ</v>
      </c>
      <c r="T1" s="2" t="str">
        <f>Stock!T1</f>
        <v>DE</v>
      </c>
      <c r="U1" s="2" t="str">
        <f>Stock!U1</f>
        <v>DK</v>
      </c>
      <c r="V1" s="2" t="str">
        <f>Stock!V1</f>
        <v>EE</v>
      </c>
      <c r="W1" s="2" t="str">
        <f>Stock!W1</f>
        <v>EL</v>
      </c>
      <c r="X1" s="2" t="str">
        <f>Stock!X1</f>
        <v>ES</v>
      </c>
      <c r="Y1" s="2" t="str">
        <f>Stock!Y1</f>
        <v>FI</v>
      </c>
      <c r="Z1" s="2" t="str">
        <f>Stock!Z1</f>
        <v>FR</v>
      </c>
      <c r="AA1" s="2" t="str">
        <f>Stock!AA1</f>
        <v>HR</v>
      </c>
      <c r="AB1" s="2" t="str">
        <f>Stock!AB1</f>
        <v>HU</v>
      </c>
      <c r="AC1" s="2" t="str">
        <f>Stock!AC1</f>
        <v>IE</v>
      </c>
      <c r="AD1" s="2" t="str">
        <f>Stock!AD1</f>
        <v>IS</v>
      </c>
      <c r="AE1" s="2" t="str">
        <f>Stock!AE1</f>
        <v>IT</v>
      </c>
      <c r="AF1" s="2" t="str">
        <f>Stock!AF1</f>
        <v>KS</v>
      </c>
      <c r="AG1" s="2" t="str">
        <f>Stock!AG1</f>
        <v>LT</v>
      </c>
      <c r="AH1" s="2" t="str">
        <f>Stock!AH1</f>
        <v>LU</v>
      </c>
      <c r="AI1" s="2" t="str">
        <f>Stock!AI1</f>
        <v>LV</v>
      </c>
      <c r="AJ1" s="2" t="str">
        <f>Stock!AJ1</f>
        <v>ME</v>
      </c>
      <c r="AK1" s="2" t="str">
        <f>Stock!AK1</f>
        <v>MK</v>
      </c>
      <c r="AL1" s="2" t="str">
        <f>Stock!AL1</f>
        <v>MT</v>
      </c>
      <c r="AM1" s="2" t="str">
        <f>Stock!AM1</f>
        <v>NL</v>
      </c>
      <c r="AN1" s="2" t="str">
        <f>Stock!AN1</f>
        <v>NO</v>
      </c>
      <c r="AO1" s="2" t="str">
        <f>Stock!AO1</f>
        <v>PL</v>
      </c>
      <c r="AP1" s="2" t="str">
        <f>Stock!AP1</f>
        <v>PT</v>
      </c>
      <c r="AQ1" s="2" t="str">
        <f>Stock!AQ1</f>
        <v>RO</v>
      </c>
      <c r="AR1" s="2" t="str">
        <f>Stock!AR1</f>
        <v>RS</v>
      </c>
      <c r="AS1" s="2" t="str">
        <f>Stock!AS1</f>
        <v>SE</v>
      </c>
      <c r="AT1" s="2" t="str">
        <f>Stock!AT1</f>
        <v>SI</v>
      </c>
      <c r="AU1" s="2" t="str">
        <f>Stock!AU1</f>
        <v>SK</v>
      </c>
      <c r="AV1" s="3" t="str">
        <f>Stock!AV1</f>
        <v>UK</v>
      </c>
    </row>
    <row r="2" spans="1:48">
      <c r="A2" s="4" t="s">
        <v>52</v>
      </c>
      <c r="B2" s="4" t="s">
        <v>258</v>
      </c>
      <c r="C2" s="4" t="s">
        <v>115</v>
      </c>
      <c r="D2" s="4" t="s">
        <v>54</v>
      </c>
      <c r="E2" s="4" t="s">
        <v>260</v>
      </c>
      <c r="F2" s="4" t="s">
        <v>54</v>
      </c>
      <c r="G2" s="4">
        <v>2010</v>
      </c>
      <c r="H2" s="4" t="s">
        <v>54</v>
      </c>
      <c r="I2" s="4" t="s">
        <v>54</v>
      </c>
      <c r="J2" s="4" t="s">
        <v>54</v>
      </c>
      <c r="K2" s="4" t="s">
        <v>54</v>
      </c>
      <c r="L2" s="4">
        <f ca="1">OFFSET(AF!$K$1,MATCH(Stock!$C2,AF!$C$2:$C$299,0),MATCH(Stock!L$1,AF!$L$1:$AV$1,0))*Stock!L2</f>
        <v>3.1935496143987697E-2</v>
      </c>
      <c r="M2" s="4">
        <f ca="1">OFFSET(AF!$K$1,MATCH(Stock!$C2,AF!$C$2:$C$299,0),MATCH(Stock!M$1,AF!$L$1:$AV$1,0))*Stock!M2</f>
        <v>5.5512353493630401E-2</v>
      </c>
      <c r="N2" s="4">
        <f ca="1">OFFSET(AF!$K$1,MATCH(Stock!$C2,AF!$C$2:$C$299,0),MATCH(Stock!N$1,AF!$L$1:$AV$1,0))*Stock!N2</f>
        <v>0</v>
      </c>
      <c r="O2" s="4">
        <f ca="1">OFFSET(AF!$K$1,MATCH(Stock!$C2,AF!$C$2:$C$299,0),MATCH(Stock!O$1,AF!$L$1:$AV$1,0))*Stock!O2</f>
        <v>5.1466904638548902E-2</v>
      </c>
      <c r="P2" s="4">
        <f ca="1">OFFSET(AF!$K$1,MATCH(Stock!$C2,AF!$C$2:$C$299,0),MATCH(Stock!P$1,AF!$L$1:$AV$1,0))*Stock!P2</f>
        <v>3.5461389054193701E-2</v>
      </c>
      <c r="Q2" s="4">
        <f ca="1">OFFSET(AF!$K$1,MATCH(Stock!$C2,AF!$C$2:$C$299,0),MATCH(Stock!Q$1,AF!$L$1:$AV$1,0))*Stock!Q2</f>
        <v>0.58224504378126296</v>
      </c>
      <c r="R2" s="4">
        <f ca="1">OFFSET(AF!$K$1,MATCH(Stock!$C2,AF!$C$2:$C$299,0),MATCH(Stock!R$1,AF!$L$1:$AV$1,0))*Stock!R2</f>
        <v>6.5226609560409101E-3</v>
      </c>
      <c r="S2" s="4">
        <f ca="1">OFFSET(AF!$K$1,MATCH(Stock!$C2,AF!$C$2:$C$299,0),MATCH(Stock!S$1,AF!$L$1:$AV$1,0))*Stock!S2</f>
        <v>6.4452055715816498E-2</v>
      </c>
      <c r="T2" s="4">
        <f ca="1">OFFSET(AF!$K$1,MATCH(Stock!$C2,AF!$C$2:$C$299,0),MATCH(Stock!T$1,AF!$L$1:$AV$1,0))*Stock!T2</f>
        <v>0</v>
      </c>
      <c r="U2" s="4">
        <f ca="1">OFFSET(AF!$K$1,MATCH(Stock!$C2,AF!$C$2:$C$299,0),MATCH(Stock!U$1,AF!$L$1:$AV$1,0))*Stock!U2</f>
        <v>4.2844561152304797E-2</v>
      </c>
      <c r="V2" s="4">
        <f ca="1">OFFSET(AF!$K$1,MATCH(Stock!$C2,AF!$C$2:$C$299,0),MATCH(Stock!V$1,AF!$L$1:$AV$1,0))*Stock!V2</f>
        <v>5.9700609715443997E-3</v>
      </c>
      <c r="W2" s="4">
        <f ca="1">OFFSET(AF!$K$1,MATCH(Stock!$C2,AF!$C$2:$C$299,0),MATCH(Stock!W$1,AF!$L$1:$AV$1,0))*Stock!W2</f>
        <v>0</v>
      </c>
      <c r="X2" s="4">
        <f ca="1">OFFSET(AF!$K$1,MATCH(Stock!$C2,AF!$C$2:$C$299,0),MATCH(Stock!X$1,AF!$L$1:$AV$1,0))*Stock!X2</f>
        <v>0.160213632473651</v>
      </c>
      <c r="Y2" s="4">
        <f ca="1">OFFSET(AF!$K$1,MATCH(Stock!$C2,AF!$C$2:$C$299,0),MATCH(Stock!Y$1,AF!$L$1:$AV$1,0))*Stock!Y2</f>
        <v>8.9855763316336504E-2</v>
      </c>
      <c r="Z2" s="4">
        <f ca="1">OFFSET(AF!$K$1,MATCH(Stock!$C2,AF!$C$2:$C$299,0),MATCH(Stock!Z$1,AF!$L$1:$AV$1,0))*Stock!Z2</f>
        <v>1.4445428857001501</v>
      </c>
      <c r="AA2" s="4">
        <f ca="1">OFFSET(AF!$K$1,MATCH(Stock!$C2,AF!$C$2:$C$299,0),MATCH(Stock!AA$1,AF!$L$1:$AV$1,0))*Stock!AA2</f>
        <v>1.1062806097306499E-2</v>
      </c>
      <c r="AB2" s="4">
        <f ca="1">OFFSET(AF!$K$1,MATCH(Stock!$C2,AF!$C$2:$C$299,0),MATCH(Stock!AB$1,AF!$L$1:$AV$1,0))*Stock!AB2</f>
        <v>0.142334621714299</v>
      </c>
      <c r="AC2" s="4">
        <f ca="1">OFFSET(AF!$K$1,MATCH(Stock!$C2,AF!$C$2:$C$299,0),MATCH(Stock!AC$1,AF!$L$1:$AV$1,0))*Stock!AC2</f>
        <v>2.9621648678010901E-2</v>
      </c>
      <c r="AD2" s="4">
        <f ca="1">OFFSET(AF!$K$1,MATCH(Stock!$C2,AF!$C$2:$C$299,0),MATCH(Stock!AD$1,AF!$L$1:$AV$1,0))*Stock!AD2</f>
        <v>0</v>
      </c>
      <c r="AE2" s="4">
        <f ca="1">OFFSET(AF!$K$1,MATCH(Stock!$C2,AF!$C$2:$C$299,0),MATCH(Stock!AE$1,AF!$L$1:$AV$1,0))*Stock!AE2</f>
        <v>0</v>
      </c>
      <c r="AF2" s="4">
        <f ca="1">OFFSET(AF!$K$1,MATCH(Stock!$C2,AF!$C$2:$C$299,0),MATCH(Stock!AF$1,AF!$L$1:$AV$1,0))*Stock!AF2</f>
        <v>1.96792333870617E-2</v>
      </c>
      <c r="AG2" s="4">
        <f ca="1">OFFSET(AF!$K$1,MATCH(Stock!$C2,AF!$C$2:$C$299,0),MATCH(Stock!AG$1,AF!$L$1:$AV$1,0))*Stock!AG2</f>
        <v>3.3268163417206099E-2</v>
      </c>
      <c r="AH2" s="4">
        <f ca="1">OFFSET(AF!$K$1,MATCH(Stock!$C2,AF!$C$2:$C$299,0),MATCH(Stock!AH$1,AF!$L$1:$AV$1,0))*Stock!AH2</f>
        <v>0</v>
      </c>
      <c r="AI2" s="4">
        <f ca="1">OFFSET(AF!$K$1,MATCH(Stock!$C2,AF!$C$2:$C$299,0),MATCH(Stock!AI$1,AF!$L$1:$AV$1,0))*Stock!AI2</f>
        <v>1.59335909991483E-2</v>
      </c>
      <c r="AJ2" s="4">
        <f ca="1">OFFSET(AF!$K$1,MATCH(Stock!$C2,AF!$C$2:$C$299,0),MATCH(Stock!AJ$1,AF!$L$1:$AV$1,0))*Stock!AJ2</f>
        <v>0</v>
      </c>
      <c r="AK2" s="4">
        <f ca="1">OFFSET(AF!$K$1,MATCH(Stock!$C2,AF!$C$2:$C$299,0),MATCH(Stock!AK$1,AF!$L$1:$AV$1,0))*Stock!AK2</f>
        <v>6.2657547974990693E-2</v>
      </c>
      <c r="AL2" s="4">
        <f ca="1">OFFSET(AF!$K$1,MATCH(Stock!$C2,AF!$C$2:$C$299,0),MATCH(Stock!AL$1,AF!$L$1:$AV$1,0))*Stock!AL2</f>
        <v>0</v>
      </c>
      <c r="AM2" s="4">
        <f ca="1">OFFSET(AF!$K$1,MATCH(Stock!$C2,AF!$C$2:$C$299,0),MATCH(Stock!AM$1,AF!$L$1:$AV$1,0))*Stock!AM2</f>
        <v>1.40637116639527E-2</v>
      </c>
      <c r="AN2" s="4">
        <f ca="1">OFFSET(AF!$K$1,MATCH(Stock!$C2,AF!$C$2:$C$299,0),MATCH(Stock!AN$1,AF!$L$1:$AV$1,0))*Stock!AN2</f>
        <v>4.2248648782247399E-2</v>
      </c>
      <c r="AO2" s="4">
        <f ca="1">OFFSET(AF!$K$1,MATCH(Stock!$C2,AF!$C$2:$C$299,0),MATCH(Stock!AO$1,AF!$L$1:$AV$1,0))*Stock!AO2</f>
        <v>0.123280852712826</v>
      </c>
      <c r="AP2" s="4">
        <f ca="1">OFFSET(AF!$K$1,MATCH(Stock!$C2,AF!$C$2:$C$299,0),MATCH(Stock!AP$1,AF!$L$1:$AV$1,0))*Stock!AP2</f>
        <v>0</v>
      </c>
      <c r="AQ2" s="4">
        <f ca="1">OFFSET(AF!$K$1,MATCH(Stock!$C2,AF!$C$2:$C$299,0),MATCH(Stock!AQ$1,AF!$L$1:$AV$1,0))*Stock!AQ2</f>
        <v>0</v>
      </c>
      <c r="AR2" s="4">
        <f ca="1">OFFSET(AF!$K$1,MATCH(Stock!$C2,AF!$C$2:$C$299,0),MATCH(Stock!AR$1,AF!$L$1:$AV$1,0))*Stock!AR2</f>
        <v>0.15370985594331901</v>
      </c>
      <c r="AS2" s="4">
        <f ca="1">OFFSET(AF!$K$1,MATCH(Stock!$C2,AF!$C$2:$C$299,0),MATCH(Stock!AS$1,AF!$L$1:$AV$1,0))*Stock!AS2</f>
        <v>0.20514935860869901</v>
      </c>
      <c r="AT2" s="4">
        <f ca="1">OFFSET(AF!$K$1,MATCH(Stock!$C2,AF!$C$2:$C$299,0),MATCH(Stock!AT$1,AF!$L$1:$AV$1,0))*Stock!AT2</f>
        <v>0</v>
      </c>
      <c r="AU2" s="4">
        <f ca="1">OFFSET(AF!$K$1,MATCH(Stock!$C2,AF!$C$2:$C$299,0),MATCH(Stock!AU$1,AF!$L$1:$AV$1,0))*Stock!AU2</f>
        <v>8.4417111759283806E-2</v>
      </c>
      <c r="AV2" s="4">
        <f ca="1">OFFSET(AF!$K$1,MATCH(Stock!$C2,AF!$C$2:$C$299,0),MATCH(Stock!AV$1,AF!$L$1:$AV$1,0))*Stock!AV2</f>
        <v>7.4568225239071695E-2</v>
      </c>
    </row>
    <row r="3" spans="1:48">
      <c r="A3" s="4" t="s">
        <v>52</v>
      </c>
      <c r="B3" s="4" t="s">
        <v>258</v>
      </c>
      <c r="C3" s="4" t="s">
        <v>116</v>
      </c>
      <c r="D3" s="4" t="s">
        <v>54</v>
      </c>
      <c r="E3" s="4" t="s">
        <v>260</v>
      </c>
      <c r="F3" s="4" t="s">
        <v>54</v>
      </c>
      <c r="G3" s="4">
        <v>2010</v>
      </c>
      <c r="H3" s="4" t="s">
        <v>54</v>
      </c>
      <c r="I3" s="4" t="s">
        <v>54</v>
      </c>
      <c r="J3" s="4" t="s">
        <v>54</v>
      </c>
      <c r="K3" s="4" t="s">
        <v>54</v>
      </c>
      <c r="L3" s="4">
        <f ca="1">OFFSET(AF!$K$1,MATCH(Stock!$C3,AF!$C$2:$C$299,0),MATCH(Stock!L$1,AF!$L$1:$AV$1,0))*Stock!L3</f>
        <v>9.9894419727987196E-2</v>
      </c>
      <c r="M3" s="4">
        <f ca="1">OFFSET(AF!$K$1,MATCH(Stock!$C3,AF!$C$2:$C$299,0),MATCH(Stock!M$1,AF!$L$1:$AV$1,0))*Stock!M3</f>
        <v>2.8072310328478198</v>
      </c>
      <c r="N3" s="4">
        <f ca="1">OFFSET(AF!$K$1,MATCH(Stock!$C3,AF!$C$2:$C$299,0),MATCH(Stock!N$1,AF!$L$1:$AV$1,0))*Stock!N3</f>
        <v>0.67945643596713601</v>
      </c>
      <c r="O3" s="4">
        <f ca="1">OFFSET(AF!$K$1,MATCH(Stock!$C3,AF!$C$2:$C$299,0),MATCH(Stock!O$1,AF!$L$1:$AV$1,0))*Stock!O3</f>
        <v>14.1134753826443</v>
      </c>
      <c r="P3" s="4">
        <f ca="1">OFFSET(AF!$K$1,MATCH(Stock!$C3,AF!$C$2:$C$299,0),MATCH(Stock!P$1,AF!$L$1:$AV$1,0))*Stock!P3</f>
        <v>3.4950760617786698</v>
      </c>
      <c r="Q3" s="4">
        <f ca="1">OFFSET(AF!$K$1,MATCH(Stock!$C3,AF!$C$2:$C$299,0),MATCH(Stock!Q$1,AF!$L$1:$AV$1,0))*Stock!Q3</f>
        <v>3.5661051281885299</v>
      </c>
      <c r="R3" s="4">
        <f ca="1">OFFSET(AF!$K$1,MATCH(Stock!$C3,AF!$C$2:$C$299,0),MATCH(Stock!R$1,AF!$L$1:$AV$1,0))*Stock!R3</f>
        <v>0.249836958342566</v>
      </c>
      <c r="S3" s="4">
        <f ca="1">OFFSET(AF!$K$1,MATCH(Stock!$C3,AF!$C$2:$C$299,0),MATCH(Stock!S$1,AF!$L$1:$AV$1,0))*Stock!S3</f>
        <v>2.4760317681017798</v>
      </c>
      <c r="T3" s="4">
        <f ca="1">OFFSET(AF!$K$1,MATCH(Stock!$C3,AF!$C$2:$C$299,0),MATCH(Stock!T$1,AF!$L$1:$AV$1,0))*Stock!T3</f>
        <v>24.355826518759699</v>
      </c>
      <c r="U3" s="4">
        <f ca="1">OFFSET(AF!$K$1,MATCH(Stock!$C3,AF!$C$2:$C$299,0),MATCH(Stock!U$1,AF!$L$1:$AV$1,0))*Stock!U3</f>
        <v>2.6165210494222801</v>
      </c>
      <c r="V3" s="4">
        <f ca="1">OFFSET(AF!$K$1,MATCH(Stock!$C3,AF!$C$2:$C$299,0),MATCH(Stock!V$1,AF!$L$1:$AV$1,0))*Stock!V3</f>
        <v>0.465066343674716</v>
      </c>
      <c r="W3" s="4">
        <f ca="1">OFFSET(AF!$K$1,MATCH(Stock!$C3,AF!$C$2:$C$299,0),MATCH(Stock!W$1,AF!$L$1:$AV$1,0))*Stock!W3</f>
        <v>1.5996228669539101</v>
      </c>
      <c r="X3" s="4">
        <f ca="1">OFFSET(AF!$K$1,MATCH(Stock!$C3,AF!$C$2:$C$299,0),MATCH(Stock!X$1,AF!$L$1:$AV$1,0))*Stock!X3</f>
        <v>15.122604163102601</v>
      </c>
      <c r="Y3" s="4">
        <f ca="1">OFFSET(AF!$K$1,MATCH(Stock!$C3,AF!$C$2:$C$299,0),MATCH(Stock!Y$1,AF!$L$1:$AV$1,0))*Stock!Y3</f>
        <v>8.1962801347935805</v>
      </c>
      <c r="Z3" s="4">
        <f ca="1">OFFSET(AF!$K$1,MATCH(Stock!$C3,AF!$C$2:$C$299,0),MATCH(Stock!Z$1,AF!$L$1:$AV$1,0))*Stock!Z3</f>
        <v>67.050750628914798</v>
      </c>
      <c r="AA3" s="4">
        <f ca="1">OFFSET(AF!$K$1,MATCH(Stock!$C3,AF!$C$2:$C$299,0),MATCH(Stock!AA$1,AF!$L$1:$AV$1,0))*Stock!AA3</f>
        <v>2.1233539692352301</v>
      </c>
      <c r="AB3" s="4">
        <f ca="1">OFFSET(AF!$K$1,MATCH(Stock!$C3,AF!$C$2:$C$299,0),MATCH(Stock!AB$1,AF!$L$1:$AV$1,0))*Stock!AB3</f>
        <v>5.1968258927805397</v>
      </c>
      <c r="AC3" s="4">
        <f ca="1">OFFSET(AF!$K$1,MATCH(Stock!$C3,AF!$C$2:$C$299,0),MATCH(Stock!AC$1,AF!$L$1:$AV$1,0))*Stock!AC3</f>
        <v>1.7371772830839001</v>
      </c>
      <c r="AD3" s="4">
        <f ca="1">OFFSET(AF!$K$1,MATCH(Stock!$C3,AF!$C$2:$C$299,0),MATCH(Stock!AD$1,AF!$L$1:$AV$1,0))*Stock!AD3</f>
        <v>0.90468644572789603</v>
      </c>
      <c r="AE3" s="4">
        <f ca="1">OFFSET(AF!$K$1,MATCH(Stock!$C3,AF!$C$2:$C$299,0),MATCH(Stock!AE$1,AF!$L$1:$AV$1,0))*Stock!AE3</f>
        <v>10.433765154820801</v>
      </c>
      <c r="AF3" s="4">
        <f ca="1">OFFSET(AF!$K$1,MATCH(Stock!$C3,AF!$C$2:$C$299,0),MATCH(Stock!AF$1,AF!$L$1:$AV$1,0))*Stock!AF3</f>
        <v>8.1806342493335502E-2</v>
      </c>
      <c r="AG3" s="4">
        <f ca="1">OFFSET(AF!$K$1,MATCH(Stock!$C3,AF!$C$2:$C$299,0),MATCH(Stock!AG$1,AF!$L$1:$AV$1,0))*Stock!AG3</f>
        <v>1.80099558248212</v>
      </c>
      <c r="AH3" s="4">
        <f ca="1">OFFSET(AF!$K$1,MATCH(Stock!$C3,AF!$C$2:$C$299,0),MATCH(Stock!AH$1,AF!$L$1:$AV$1,0))*Stock!AH3</f>
        <v>0.52140112697364405</v>
      </c>
      <c r="AI3" s="4">
        <f ca="1">OFFSET(AF!$K$1,MATCH(Stock!$C3,AF!$C$2:$C$299,0),MATCH(Stock!AI$1,AF!$L$1:$AV$1,0))*Stock!AI3</f>
        <v>0.83725850000248303</v>
      </c>
      <c r="AJ3" s="4">
        <f ca="1">OFFSET(AF!$K$1,MATCH(Stock!$C3,AF!$C$2:$C$299,0),MATCH(Stock!AJ$1,AF!$L$1:$AV$1,0))*Stock!AJ3</f>
        <v>2.9917815178845402E-3</v>
      </c>
      <c r="AK3" s="4">
        <f ca="1">OFFSET(AF!$K$1,MATCH(Stock!$C3,AF!$C$2:$C$299,0),MATCH(Stock!AK$1,AF!$L$1:$AV$1,0))*Stock!AK3</f>
        <v>0.34136480193346302</v>
      </c>
      <c r="AL3" s="4">
        <f ca="1">OFFSET(AF!$K$1,MATCH(Stock!$C3,AF!$C$2:$C$299,0),MATCH(Stock!AL$1,AF!$L$1:$AV$1,0))*Stock!AL3</f>
        <v>4.0602194669997801E-2</v>
      </c>
      <c r="AM3" s="4">
        <f ca="1">OFFSET(AF!$K$1,MATCH(Stock!$C3,AF!$C$2:$C$299,0),MATCH(Stock!AM$1,AF!$L$1:$AV$1,0))*Stock!AM3</f>
        <v>2.3698316652733999</v>
      </c>
      <c r="AN3" s="4">
        <f ca="1">OFFSET(AF!$K$1,MATCH(Stock!$C3,AF!$C$2:$C$299,0),MATCH(Stock!AN$1,AF!$L$1:$AV$1,0))*Stock!AN3</f>
        <v>11.506352807975</v>
      </c>
      <c r="AO3" s="4">
        <f ca="1">OFFSET(AF!$K$1,MATCH(Stock!$C3,AF!$C$2:$C$299,0),MATCH(Stock!AO$1,AF!$L$1:$AV$1,0))*Stock!AO3</f>
        <v>6.4780018590962998</v>
      </c>
      <c r="AP3" s="4">
        <f ca="1">OFFSET(AF!$K$1,MATCH(Stock!$C3,AF!$C$2:$C$299,0),MATCH(Stock!AP$1,AF!$L$1:$AV$1,0))*Stock!AP3</f>
        <v>2.3913978314365401</v>
      </c>
      <c r="AQ3" s="4">
        <f ca="1">OFFSET(AF!$K$1,MATCH(Stock!$C3,AF!$C$2:$C$299,0),MATCH(Stock!AQ$1,AF!$L$1:$AV$1,0))*Stock!AQ3</f>
        <v>3.0446688379001499</v>
      </c>
      <c r="AR3" s="4">
        <f ca="1">OFFSET(AF!$K$1,MATCH(Stock!$C3,AF!$C$2:$C$299,0),MATCH(Stock!AR$1,AF!$L$1:$AV$1,0))*Stock!AR3</f>
        <v>1.3133612924159901</v>
      </c>
      <c r="AS3" s="4">
        <f ca="1">OFFSET(AF!$K$1,MATCH(Stock!$C3,AF!$C$2:$C$299,0),MATCH(Stock!AS$1,AF!$L$1:$AV$1,0))*Stock!AS3</f>
        <v>18.462718113616098</v>
      </c>
      <c r="AT3" s="4">
        <f ca="1">OFFSET(AF!$K$1,MATCH(Stock!$C3,AF!$C$2:$C$299,0),MATCH(Stock!AT$1,AF!$L$1:$AV$1,0))*Stock!AT3</f>
        <v>0.94786596964890801</v>
      </c>
      <c r="AU3" s="4">
        <f ca="1">OFFSET(AF!$K$1,MATCH(Stock!$C3,AF!$C$2:$C$299,0),MATCH(Stock!AU$1,AF!$L$1:$AV$1,0))*Stock!AU3</f>
        <v>3.4190847808793801</v>
      </c>
      <c r="AV3" s="4">
        <f ca="1">OFFSET(AF!$K$1,MATCH(Stock!$C3,AF!$C$2:$C$299,0),MATCH(Stock!AV$1,AF!$L$1:$AV$1,0))*Stock!AV3</f>
        <v>11.748744050549099</v>
      </c>
    </row>
    <row r="4" spans="1:48">
      <c r="A4" s="4" t="s">
        <v>52</v>
      </c>
      <c r="B4" s="4" t="s">
        <v>258</v>
      </c>
      <c r="C4" s="4" t="s">
        <v>117</v>
      </c>
      <c r="D4" s="4" t="s">
        <v>54</v>
      </c>
      <c r="E4" s="4" t="s">
        <v>260</v>
      </c>
      <c r="F4" s="4" t="s">
        <v>54</v>
      </c>
      <c r="G4" s="4">
        <v>2010</v>
      </c>
      <c r="H4" s="4" t="s">
        <v>54</v>
      </c>
      <c r="I4" s="4" t="s">
        <v>54</v>
      </c>
      <c r="J4" s="4" t="s">
        <v>54</v>
      </c>
      <c r="K4" s="4" t="s">
        <v>54</v>
      </c>
      <c r="L4" s="4">
        <f ca="1">OFFSET(AF!$K$1,MATCH(Stock!$C4,AF!$C$2:$C$299,0),MATCH(Stock!L$1,AF!$L$1:$AV$1,0))*Stock!L4</f>
        <v>0</v>
      </c>
      <c r="M4" s="4">
        <f ca="1">OFFSET(AF!$K$1,MATCH(Stock!$C4,AF!$C$2:$C$299,0),MATCH(Stock!M$1,AF!$L$1:$AV$1,0))*Stock!M4</f>
        <v>1.2182588801566301</v>
      </c>
      <c r="N4" s="4">
        <f ca="1">OFFSET(AF!$K$1,MATCH(Stock!$C4,AF!$C$2:$C$299,0),MATCH(Stock!N$1,AF!$L$1:$AV$1,0))*Stock!N4</f>
        <v>0</v>
      </c>
      <c r="O4" s="4">
        <f ca="1">OFFSET(AF!$K$1,MATCH(Stock!$C4,AF!$C$2:$C$299,0),MATCH(Stock!O$1,AF!$L$1:$AV$1,0))*Stock!O4</f>
        <v>7.3943911962243201</v>
      </c>
      <c r="P4" s="4">
        <f ca="1">OFFSET(AF!$K$1,MATCH(Stock!$C4,AF!$C$2:$C$299,0),MATCH(Stock!P$1,AF!$L$1:$AV$1,0))*Stock!P4</f>
        <v>0.420895178422868</v>
      </c>
      <c r="Q4" s="4">
        <f ca="1">OFFSET(AF!$K$1,MATCH(Stock!$C4,AF!$C$2:$C$299,0),MATCH(Stock!Q$1,AF!$L$1:$AV$1,0))*Stock!Q4</f>
        <v>1.4905573568891499</v>
      </c>
      <c r="R4" s="4">
        <f ca="1">OFFSET(AF!$K$1,MATCH(Stock!$C4,AF!$C$2:$C$299,0),MATCH(Stock!R$1,AF!$L$1:$AV$1,0))*Stock!R4</f>
        <v>0</v>
      </c>
      <c r="S4" s="4">
        <f ca="1">OFFSET(AF!$K$1,MATCH(Stock!$C4,AF!$C$2:$C$299,0),MATCH(Stock!S$1,AF!$L$1:$AV$1,0))*Stock!S4</f>
        <v>2.6015161761824102</v>
      </c>
      <c r="T4" s="4">
        <f ca="1">OFFSET(AF!$K$1,MATCH(Stock!$C4,AF!$C$2:$C$299,0),MATCH(Stock!T$1,AF!$L$1:$AV$1,0))*Stock!T4</f>
        <v>29.105760288790002</v>
      </c>
      <c r="U4" s="4">
        <f ca="1">OFFSET(AF!$K$1,MATCH(Stock!$C4,AF!$C$2:$C$299,0),MATCH(Stock!U$1,AF!$L$1:$AV$1,0))*Stock!U4</f>
        <v>0.89888846821844004</v>
      </c>
      <c r="V4" s="4">
        <f ca="1">OFFSET(AF!$K$1,MATCH(Stock!$C4,AF!$C$2:$C$299,0),MATCH(Stock!V$1,AF!$L$1:$AV$1,0))*Stock!V4</f>
        <v>5.7094853527618401E-2</v>
      </c>
      <c r="W4" s="4">
        <f ca="1">OFFSET(AF!$K$1,MATCH(Stock!$C4,AF!$C$2:$C$299,0),MATCH(Stock!W$1,AF!$L$1:$AV$1,0))*Stock!W4</f>
        <v>0.13332420554581101</v>
      </c>
      <c r="X4" s="4">
        <f ca="1">OFFSET(AF!$K$1,MATCH(Stock!$C4,AF!$C$2:$C$299,0),MATCH(Stock!X$1,AF!$L$1:$AV$1,0))*Stock!X4</f>
        <v>2.4560069086596101</v>
      </c>
      <c r="Y4" s="4">
        <f ca="1">OFFSET(AF!$K$1,MATCH(Stock!$C4,AF!$C$2:$C$299,0),MATCH(Stock!Y$1,AF!$L$1:$AV$1,0))*Stock!Y4</f>
        <v>0.139864101890082</v>
      </c>
      <c r="Z4" s="4">
        <f ca="1">OFFSET(AF!$K$1,MATCH(Stock!$C4,AF!$C$2:$C$299,0),MATCH(Stock!Z$1,AF!$L$1:$AV$1,0))*Stock!Z4</f>
        <v>29.589696550179799</v>
      </c>
      <c r="AA4" s="4">
        <f ca="1">OFFSET(AF!$K$1,MATCH(Stock!$C4,AF!$C$2:$C$299,0),MATCH(Stock!AA$1,AF!$L$1:$AV$1,0))*Stock!AA4</f>
        <v>0.71173777545696004</v>
      </c>
      <c r="AB4" s="4">
        <f ca="1">OFFSET(AF!$K$1,MATCH(Stock!$C4,AF!$C$2:$C$299,0),MATCH(Stock!AB$1,AF!$L$1:$AV$1,0))*Stock!AB4</f>
        <v>5.2775768928584004</v>
      </c>
      <c r="AC4" s="4">
        <f ca="1">OFFSET(AF!$K$1,MATCH(Stock!$C4,AF!$C$2:$C$299,0),MATCH(Stock!AC$1,AF!$L$1:$AV$1,0))*Stock!AC4</f>
        <v>0.88990540954205399</v>
      </c>
      <c r="AD4" s="4">
        <f ca="1">OFFSET(AF!$K$1,MATCH(Stock!$C4,AF!$C$2:$C$299,0),MATCH(Stock!AD$1,AF!$L$1:$AV$1,0))*Stock!AD4</f>
        <v>0</v>
      </c>
      <c r="AE4" s="4">
        <f ca="1">OFFSET(AF!$K$1,MATCH(Stock!$C4,AF!$C$2:$C$299,0),MATCH(Stock!AE$1,AF!$L$1:$AV$1,0))*Stock!AE4</f>
        <v>16.576169384090601</v>
      </c>
      <c r="AF4" s="4">
        <f ca="1">OFFSET(AF!$K$1,MATCH(Stock!$C4,AF!$C$2:$C$299,0),MATCH(Stock!AF$1,AF!$L$1:$AV$1,0))*Stock!AF4</f>
        <v>0</v>
      </c>
      <c r="AG4" s="4">
        <f ca="1">OFFSET(AF!$K$1,MATCH(Stock!$C4,AF!$C$2:$C$299,0),MATCH(Stock!AG$1,AF!$L$1:$AV$1,0))*Stock!AG4</f>
        <v>0.95846625410067698</v>
      </c>
      <c r="AH4" s="4">
        <f ca="1">OFFSET(AF!$K$1,MATCH(Stock!$C4,AF!$C$2:$C$299,0),MATCH(Stock!AH$1,AF!$L$1:$AV$1,0))*Stock!AH4</f>
        <v>0.47419893282893499</v>
      </c>
      <c r="AI4" s="4">
        <f ca="1">OFFSET(AF!$K$1,MATCH(Stock!$C4,AF!$C$2:$C$299,0),MATCH(Stock!AI$1,AF!$L$1:$AV$1,0))*Stock!AI4</f>
        <v>0.43770880220133102</v>
      </c>
      <c r="AJ4" s="4">
        <f ca="1">OFFSET(AF!$K$1,MATCH(Stock!$C4,AF!$C$2:$C$299,0),MATCH(Stock!AJ$1,AF!$L$1:$AV$1,0))*Stock!AJ4</f>
        <v>0</v>
      </c>
      <c r="AK4" s="4">
        <f ca="1">OFFSET(AF!$K$1,MATCH(Stock!$C4,AF!$C$2:$C$299,0),MATCH(Stock!AK$1,AF!$L$1:$AV$1,0))*Stock!AK4</f>
        <v>5.3810195625470401E-3</v>
      </c>
      <c r="AL4" s="4">
        <f ca="1">OFFSET(AF!$K$1,MATCH(Stock!$C4,AF!$C$2:$C$299,0),MATCH(Stock!AL$1,AF!$L$1:$AV$1,0))*Stock!AL4</f>
        <v>0</v>
      </c>
      <c r="AM4" s="4">
        <f ca="1">OFFSET(AF!$K$1,MATCH(Stock!$C4,AF!$C$2:$C$299,0),MATCH(Stock!AM$1,AF!$L$1:$AV$1,0))*Stock!AM4</f>
        <v>2.4286741653197601</v>
      </c>
      <c r="AN4" s="4">
        <f ca="1">OFFSET(AF!$K$1,MATCH(Stock!$C4,AF!$C$2:$C$299,0),MATCH(Stock!AN$1,AF!$L$1:$AV$1,0))*Stock!AN4</f>
        <v>7.8114278961651198E-2</v>
      </c>
      <c r="AO4" s="4">
        <f ca="1">OFFSET(AF!$K$1,MATCH(Stock!$C4,AF!$C$2:$C$299,0),MATCH(Stock!AO$1,AF!$L$1:$AV$1,0))*Stock!AO4</f>
        <v>3.0094130771085599</v>
      </c>
      <c r="AP4" s="4">
        <f ca="1">OFFSET(AF!$K$1,MATCH(Stock!$C4,AF!$C$2:$C$299,0),MATCH(Stock!AP$1,AF!$L$1:$AV$1,0))*Stock!AP4</f>
        <v>0.48001030672859102</v>
      </c>
      <c r="AQ4" s="4">
        <f ca="1">OFFSET(AF!$K$1,MATCH(Stock!$C4,AF!$C$2:$C$299,0),MATCH(Stock!AQ$1,AF!$L$1:$AV$1,0))*Stock!AQ4</f>
        <v>5.6949729491202898</v>
      </c>
      <c r="AR4" s="4">
        <f ca="1">OFFSET(AF!$K$1,MATCH(Stock!$C4,AF!$C$2:$C$299,0),MATCH(Stock!AR$1,AF!$L$1:$AV$1,0))*Stock!AR4</f>
        <v>0.429733967988642</v>
      </c>
      <c r="AS4" s="4">
        <f ca="1">OFFSET(AF!$K$1,MATCH(Stock!$C4,AF!$C$2:$C$299,0),MATCH(Stock!AS$1,AF!$L$1:$AV$1,0))*Stock!AS4</f>
        <v>0.16733806244268501</v>
      </c>
      <c r="AT4" s="4">
        <f ca="1">OFFSET(AF!$K$1,MATCH(Stock!$C4,AF!$C$2:$C$299,0),MATCH(Stock!AT$1,AF!$L$1:$AV$1,0))*Stock!AT4</f>
        <v>0.108270303135007</v>
      </c>
      <c r="AU4" s="4">
        <f ca="1">OFFSET(AF!$K$1,MATCH(Stock!$C4,AF!$C$2:$C$299,0),MATCH(Stock!AU$1,AF!$L$1:$AV$1,0))*Stock!AU4</f>
        <v>2.5569131131998302</v>
      </c>
      <c r="AV4" s="4">
        <f ca="1">OFFSET(AF!$K$1,MATCH(Stock!$C4,AF!$C$2:$C$299,0),MATCH(Stock!AV$1,AF!$L$1:$AV$1,0))*Stock!AV4</f>
        <v>11.444687724211899</v>
      </c>
    </row>
    <row r="5" spans="1:48">
      <c r="A5" s="4" t="s">
        <v>52</v>
      </c>
      <c r="B5" s="4" t="s">
        <v>258</v>
      </c>
      <c r="C5" s="4" t="s">
        <v>118</v>
      </c>
      <c r="D5" s="4" t="s">
        <v>54</v>
      </c>
      <c r="E5" s="4" t="s">
        <v>260</v>
      </c>
      <c r="F5" s="4" t="s">
        <v>54</v>
      </c>
      <c r="G5" s="4">
        <v>2010</v>
      </c>
      <c r="H5" s="4" t="s">
        <v>54</v>
      </c>
      <c r="I5" s="4" t="s">
        <v>54</v>
      </c>
      <c r="J5" s="4" t="s">
        <v>54</v>
      </c>
      <c r="K5" s="4" t="s">
        <v>54</v>
      </c>
      <c r="L5" s="4">
        <f ca="1">OFFSET(AF!$K$1,MATCH(Stock!$C5,AF!$C$2:$C$299,0),MATCH(Stock!L$1,AF!$L$1:$AV$1,0))*Stock!L5</f>
        <v>0.145849141539485</v>
      </c>
      <c r="M5" s="4">
        <f ca="1">OFFSET(AF!$K$1,MATCH(Stock!$C5,AF!$C$2:$C$299,0),MATCH(Stock!M$1,AF!$L$1:$AV$1,0))*Stock!M5</f>
        <v>0.48896678550191403</v>
      </c>
      <c r="N5" s="4">
        <f ca="1">OFFSET(AF!$K$1,MATCH(Stock!$C5,AF!$C$2:$C$299,0),MATCH(Stock!N$1,AF!$L$1:$AV$1,0))*Stock!N5</f>
        <v>0</v>
      </c>
      <c r="O5" s="4">
        <f ca="1">OFFSET(AF!$K$1,MATCH(Stock!$C5,AF!$C$2:$C$299,0),MATCH(Stock!O$1,AF!$L$1:$AV$1,0))*Stock!O5</f>
        <v>4.1413825674701803</v>
      </c>
      <c r="P5" s="4">
        <f ca="1">OFFSET(AF!$K$1,MATCH(Stock!$C5,AF!$C$2:$C$299,0),MATCH(Stock!P$1,AF!$L$1:$AV$1,0))*Stock!P5</f>
        <v>8.8567370744271498E-2</v>
      </c>
      <c r="Q5" s="4">
        <f ca="1">OFFSET(AF!$K$1,MATCH(Stock!$C5,AF!$C$2:$C$299,0),MATCH(Stock!Q$1,AF!$L$1:$AV$1,0))*Stock!Q5</f>
        <v>0</v>
      </c>
      <c r="R5" s="4">
        <f ca="1">OFFSET(AF!$K$1,MATCH(Stock!$C5,AF!$C$2:$C$299,0),MATCH(Stock!R$1,AF!$L$1:$AV$1,0))*Stock!R5</f>
        <v>0</v>
      </c>
      <c r="S5" s="4">
        <f ca="1">OFFSET(AF!$K$1,MATCH(Stock!$C5,AF!$C$2:$C$299,0),MATCH(Stock!S$1,AF!$L$1:$AV$1,0))*Stock!S5</f>
        <v>0</v>
      </c>
      <c r="T5" s="4">
        <f ca="1">OFFSET(AF!$K$1,MATCH(Stock!$C5,AF!$C$2:$C$299,0),MATCH(Stock!T$1,AF!$L$1:$AV$1,0))*Stock!T5</f>
        <v>10.9124131924504</v>
      </c>
      <c r="U5" s="4">
        <f ca="1">OFFSET(AF!$K$1,MATCH(Stock!$C5,AF!$C$2:$C$299,0),MATCH(Stock!U$1,AF!$L$1:$AV$1,0))*Stock!U5</f>
        <v>0.108745921206972</v>
      </c>
      <c r="V5" s="4">
        <f ca="1">OFFSET(AF!$K$1,MATCH(Stock!$C5,AF!$C$2:$C$299,0),MATCH(Stock!V$1,AF!$L$1:$AV$1,0))*Stock!V5</f>
        <v>9.8687418261206496E-3</v>
      </c>
      <c r="W5" s="4">
        <f ca="1">OFFSET(AF!$K$1,MATCH(Stock!$C5,AF!$C$2:$C$299,0),MATCH(Stock!W$1,AF!$L$1:$AV$1,0))*Stock!W5</f>
        <v>0.227052927500279</v>
      </c>
      <c r="X5" s="4">
        <f ca="1">OFFSET(AF!$K$1,MATCH(Stock!$C5,AF!$C$2:$C$299,0),MATCH(Stock!X$1,AF!$L$1:$AV$1,0))*Stock!X5</f>
        <v>1.31717529576418</v>
      </c>
      <c r="Y5" s="4">
        <f ca="1">OFFSET(AF!$K$1,MATCH(Stock!$C5,AF!$C$2:$C$299,0),MATCH(Stock!Y$1,AF!$L$1:$AV$1,0))*Stock!Y5</f>
        <v>0</v>
      </c>
      <c r="Z5" s="4">
        <f ca="1">OFFSET(AF!$K$1,MATCH(Stock!$C5,AF!$C$2:$C$299,0),MATCH(Stock!Z$1,AF!$L$1:$AV$1,0))*Stock!Z5</f>
        <v>18.779009935205199</v>
      </c>
      <c r="AA5" s="4">
        <f ca="1">OFFSET(AF!$K$1,MATCH(Stock!$C5,AF!$C$2:$C$299,0),MATCH(Stock!AA$1,AF!$L$1:$AV$1,0))*Stock!AA5</f>
        <v>0.30384544921050299</v>
      </c>
      <c r="AB5" s="4">
        <f ca="1">OFFSET(AF!$K$1,MATCH(Stock!$C5,AF!$C$2:$C$299,0),MATCH(Stock!AB$1,AF!$L$1:$AV$1,0))*Stock!AB5</f>
        <v>0.61926259264676198</v>
      </c>
      <c r="AC5" s="4">
        <f ca="1">OFFSET(AF!$K$1,MATCH(Stock!$C5,AF!$C$2:$C$299,0),MATCH(Stock!AC$1,AF!$L$1:$AV$1,0))*Stock!AC5</f>
        <v>0.13902663621061001</v>
      </c>
      <c r="AD5" s="4">
        <f ca="1">OFFSET(AF!$K$1,MATCH(Stock!$C5,AF!$C$2:$C$299,0),MATCH(Stock!AD$1,AF!$L$1:$AV$1,0))*Stock!AD5</f>
        <v>0.169807796012753</v>
      </c>
      <c r="AE5" s="4">
        <f ca="1">OFFSET(AF!$K$1,MATCH(Stock!$C5,AF!$C$2:$C$299,0),MATCH(Stock!AE$1,AF!$L$1:$AV$1,0))*Stock!AE5</f>
        <v>4.0284854610886196</v>
      </c>
      <c r="AF5" s="4">
        <f ca="1">OFFSET(AF!$K$1,MATCH(Stock!$C5,AF!$C$2:$C$299,0),MATCH(Stock!AF$1,AF!$L$1:$AV$1,0))*Stock!AF5</f>
        <v>0.121676839464074</v>
      </c>
      <c r="AG5" s="4">
        <f ca="1">OFFSET(AF!$K$1,MATCH(Stock!$C5,AF!$C$2:$C$299,0),MATCH(Stock!AG$1,AF!$L$1:$AV$1,0))*Stock!AG5</f>
        <v>0</v>
      </c>
      <c r="AH5" s="4">
        <f ca="1">OFFSET(AF!$K$1,MATCH(Stock!$C5,AF!$C$2:$C$299,0),MATCH(Stock!AH$1,AF!$L$1:$AV$1,0))*Stock!AH5</f>
        <v>0.19904642005286499</v>
      </c>
      <c r="AI5" s="4">
        <f ca="1">OFFSET(AF!$K$1,MATCH(Stock!$C5,AF!$C$2:$C$299,0),MATCH(Stock!AI$1,AF!$L$1:$AV$1,0))*Stock!AI5</f>
        <v>3.7099106797037103E-2</v>
      </c>
      <c r="AJ5" s="4">
        <f ca="1">OFFSET(AF!$K$1,MATCH(Stock!$C5,AF!$C$2:$C$299,0),MATCH(Stock!AJ$1,AF!$L$1:$AV$1,0))*Stock!AJ5</f>
        <v>0</v>
      </c>
      <c r="AK5" s="4">
        <f ca="1">OFFSET(AF!$K$1,MATCH(Stock!$C5,AF!$C$2:$C$299,0),MATCH(Stock!AK$1,AF!$L$1:$AV$1,0))*Stock!AK5</f>
        <v>8.7373787471265493E-2</v>
      </c>
      <c r="AL5" s="4">
        <f ca="1">OFFSET(AF!$K$1,MATCH(Stock!$C5,AF!$C$2:$C$299,0),MATCH(Stock!AL$1,AF!$L$1:$AV$1,0))*Stock!AL5</f>
        <v>6.9277533380499301E-3</v>
      </c>
      <c r="AM5" s="4">
        <f ca="1">OFFSET(AF!$K$1,MATCH(Stock!$C5,AF!$C$2:$C$299,0),MATCH(Stock!AM$1,AF!$L$1:$AV$1,0))*Stock!AM5</f>
        <v>0.60343045774288395</v>
      </c>
      <c r="AN5" s="4">
        <f ca="1">OFFSET(AF!$K$1,MATCH(Stock!$C5,AF!$C$2:$C$299,0),MATCH(Stock!AN$1,AF!$L$1:$AV$1,0))*Stock!AN5</f>
        <v>0.12393574207403001</v>
      </c>
      <c r="AO5" s="4">
        <f ca="1">OFFSET(AF!$K$1,MATCH(Stock!$C5,AF!$C$2:$C$299,0),MATCH(Stock!AO$1,AF!$L$1:$AV$1,0))*Stock!AO5</f>
        <v>0.63730421108231405</v>
      </c>
      <c r="AP5" s="4">
        <f ca="1">OFFSET(AF!$K$1,MATCH(Stock!$C5,AF!$C$2:$C$299,0),MATCH(Stock!AP$1,AF!$L$1:$AV$1,0))*Stock!AP5</f>
        <v>0.54866319754244497</v>
      </c>
      <c r="AQ5" s="4">
        <f ca="1">OFFSET(AF!$K$1,MATCH(Stock!$C5,AF!$C$2:$C$299,0),MATCH(Stock!AQ$1,AF!$L$1:$AV$1,0))*Stock!AQ5</f>
        <v>0.51035821297955697</v>
      </c>
      <c r="AR5" s="4">
        <f ca="1">OFFSET(AF!$K$1,MATCH(Stock!$C5,AF!$C$2:$C$299,0),MATCH(Stock!AR$1,AF!$L$1:$AV$1,0))*Stock!AR5</f>
        <v>0.15559315308910299</v>
      </c>
      <c r="AS5" s="4">
        <f ca="1">OFFSET(AF!$K$1,MATCH(Stock!$C5,AF!$C$2:$C$299,0),MATCH(Stock!AS$1,AF!$L$1:$AV$1,0))*Stock!AS5</f>
        <v>0.31179446533250599</v>
      </c>
      <c r="AT5" s="4">
        <f ca="1">OFFSET(AF!$K$1,MATCH(Stock!$C5,AF!$C$2:$C$299,0),MATCH(Stock!AT$1,AF!$L$1:$AV$1,0))*Stock!AT5</f>
        <v>0.18686372721608499</v>
      </c>
      <c r="AU5" s="4">
        <f ca="1">OFFSET(AF!$K$1,MATCH(Stock!$C5,AF!$C$2:$C$299,0),MATCH(Stock!AU$1,AF!$L$1:$AV$1,0))*Stock!AU5</f>
        <v>0.66958499416150496</v>
      </c>
      <c r="AV5" s="4">
        <f ca="1">OFFSET(AF!$K$1,MATCH(Stock!$C5,AF!$C$2:$C$299,0),MATCH(Stock!AV$1,AF!$L$1:$AV$1,0))*Stock!AV5</f>
        <v>0</v>
      </c>
    </row>
    <row r="6" spans="1:48">
      <c r="A6" s="4" t="s">
        <v>52</v>
      </c>
      <c r="B6" s="4" t="s">
        <v>258</v>
      </c>
      <c r="C6" s="4" t="s">
        <v>119</v>
      </c>
      <c r="D6" s="4" t="s">
        <v>54</v>
      </c>
      <c r="E6" s="4" t="s">
        <v>260</v>
      </c>
      <c r="F6" s="4" t="s">
        <v>54</v>
      </c>
      <c r="G6" s="4">
        <v>2010</v>
      </c>
      <c r="H6" s="4" t="s">
        <v>54</v>
      </c>
      <c r="I6" s="4" t="s">
        <v>54</v>
      </c>
      <c r="J6" s="4" t="s">
        <v>54</v>
      </c>
      <c r="K6" s="4" t="s">
        <v>54</v>
      </c>
      <c r="L6" s="4">
        <f ca="1">OFFSET(AF!$K$1,MATCH(Stock!$C6,AF!$C$2:$C$299,0),MATCH(Stock!L$1,AF!$L$1:$AV$1,0))*Stock!L6</f>
        <v>7.8204781646986604E-2</v>
      </c>
      <c r="M6" s="4">
        <f ca="1">OFFSET(AF!$K$1,MATCH(Stock!$C6,AF!$C$2:$C$299,0),MATCH(Stock!M$1,AF!$L$1:$AV$1,0))*Stock!M6</f>
        <v>0.44151075825237401</v>
      </c>
      <c r="N6" s="4">
        <f ca="1">OFFSET(AF!$K$1,MATCH(Stock!$C6,AF!$C$2:$C$299,0),MATCH(Stock!N$1,AF!$L$1:$AV$1,0))*Stock!N6</f>
        <v>0</v>
      </c>
      <c r="O6" s="4">
        <f ca="1">OFFSET(AF!$K$1,MATCH(Stock!$C6,AF!$C$2:$C$299,0),MATCH(Stock!O$1,AF!$L$1:$AV$1,0))*Stock!O6</f>
        <v>2.52235586881388E-2</v>
      </c>
      <c r="P6" s="4">
        <f ca="1">OFFSET(AF!$K$1,MATCH(Stock!$C6,AF!$C$2:$C$299,0),MATCH(Stock!P$1,AF!$L$1:$AV$1,0))*Stock!P6</f>
        <v>1.05330858576813E-2</v>
      </c>
      <c r="Q6" s="4">
        <f ca="1">OFFSET(AF!$K$1,MATCH(Stock!$C6,AF!$C$2:$C$299,0),MATCH(Stock!Q$1,AF!$L$1:$AV$1,0))*Stock!Q6</f>
        <v>4.3752231791206704</v>
      </c>
      <c r="R6" s="4">
        <f ca="1">OFFSET(AF!$K$1,MATCH(Stock!$C6,AF!$C$2:$C$299,0),MATCH(Stock!R$1,AF!$L$1:$AV$1,0))*Stock!R6</f>
        <v>8.0581858836742501E-2</v>
      </c>
      <c r="S6" s="4">
        <f ca="1">OFFSET(AF!$K$1,MATCH(Stock!$C6,AF!$C$2:$C$299,0),MATCH(Stock!S$1,AF!$L$1:$AV$1,0))*Stock!S6</f>
        <v>1.8538426760733698E-2</v>
      </c>
      <c r="T6" s="4">
        <f ca="1">OFFSET(AF!$K$1,MATCH(Stock!$C6,AF!$C$2:$C$299,0),MATCH(Stock!T$1,AF!$L$1:$AV$1,0))*Stock!T6</f>
        <v>0</v>
      </c>
      <c r="U6" s="4">
        <f ca="1">OFFSET(AF!$K$1,MATCH(Stock!$C6,AF!$C$2:$C$299,0),MATCH(Stock!U$1,AF!$L$1:$AV$1,0))*Stock!U6</f>
        <v>6.2169596370715598E-2</v>
      </c>
      <c r="V6" s="4">
        <f ca="1">OFFSET(AF!$K$1,MATCH(Stock!$C6,AF!$C$2:$C$299,0),MATCH(Stock!V$1,AF!$L$1:$AV$1,0))*Stock!V6</f>
        <v>6.3473510701178397E-3</v>
      </c>
      <c r="W6" s="4">
        <f ca="1">OFFSET(AF!$K$1,MATCH(Stock!$C6,AF!$C$2:$C$299,0),MATCH(Stock!W$1,AF!$L$1:$AV$1,0))*Stock!W6</f>
        <v>0</v>
      </c>
      <c r="X6" s="4">
        <f ca="1">OFFSET(AF!$K$1,MATCH(Stock!$C6,AF!$C$2:$C$299,0),MATCH(Stock!X$1,AF!$L$1:$AV$1,0))*Stock!X6</f>
        <v>0.30450342889014897</v>
      </c>
      <c r="Y6" s="4">
        <f ca="1">OFFSET(AF!$K$1,MATCH(Stock!$C6,AF!$C$2:$C$299,0),MATCH(Stock!Y$1,AF!$L$1:$AV$1,0))*Stock!Y6</f>
        <v>6.3835342892426997E-2</v>
      </c>
      <c r="Z6" s="4">
        <f ca="1">OFFSET(AF!$K$1,MATCH(Stock!$C6,AF!$C$2:$C$299,0),MATCH(Stock!Z$1,AF!$L$1:$AV$1,0))*Stock!Z6</f>
        <v>0.79256781633529605</v>
      </c>
      <c r="AA6" s="4">
        <f ca="1">OFFSET(AF!$K$1,MATCH(Stock!$C6,AF!$C$2:$C$299,0),MATCH(Stock!AA$1,AF!$L$1:$AV$1,0))*Stock!AA6</f>
        <v>3.0828352991160799E-2</v>
      </c>
      <c r="AB6" s="4">
        <f ca="1">OFFSET(AF!$K$1,MATCH(Stock!$C6,AF!$C$2:$C$299,0),MATCH(Stock!AB$1,AF!$L$1:$AV$1,0))*Stock!AB6</f>
        <v>0.36056161782254198</v>
      </c>
      <c r="AC6" s="4">
        <f ca="1">OFFSET(AF!$K$1,MATCH(Stock!$C6,AF!$C$2:$C$299,0),MATCH(Stock!AC$1,AF!$L$1:$AV$1,0))*Stock!AC6</f>
        <v>6.8996883817460705E-2</v>
      </c>
      <c r="AD6" s="4">
        <f ca="1">OFFSET(AF!$K$1,MATCH(Stock!$C6,AF!$C$2:$C$299,0),MATCH(Stock!AD$1,AF!$L$1:$AV$1,0))*Stock!AD6</f>
        <v>0</v>
      </c>
      <c r="AE6" s="4">
        <f ca="1">OFFSET(AF!$K$1,MATCH(Stock!$C6,AF!$C$2:$C$299,0),MATCH(Stock!AE$1,AF!$L$1:$AV$1,0))*Stock!AE6</f>
        <v>0</v>
      </c>
      <c r="AF6" s="4">
        <f ca="1">OFFSET(AF!$K$1,MATCH(Stock!$C6,AF!$C$2:$C$299,0),MATCH(Stock!AF$1,AF!$L$1:$AV$1,0))*Stock!AF6</f>
        <v>3.7847179743967299E-2</v>
      </c>
      <c r="AG6" s="4">
        <f ca="1">OFFSET(AF!$K$1,MATCH(Stock!$C6,AF!$C$2:$C$299,0),MATCH(Stock!AG$1,AF!$L$1:$AV$1,0))*Stock!AG6</f>
        <v>2.67419206184277E-2</v>
      </c>
      <c r="AH6" s="4">
        <f ca="1">OFFSET(AF!$K$1,MATCH(Stock!$C6,AF!$C$2:$C$299,0),MATCH(Stock!AH$1,AF!$L$1:$AV$1,0))*Stock!AH6</f>
        <v>0</v>
      </c>
      <c r="AI6" s="4">
        <f ca="1">OFFSET(AF!$K$1,MATCH(Stock!$C6,AF!$C$2:$C$299,0),MATCH(Stock!AI$1,AF!$L$1:$AV$1,0))*Stock!AI6</f>
        <v>1.7169404156461801E-2</v>
      </c>
      <c r="AJ6" s="4">
        <f ca="1">OFFSET(AF!$K$1,MATCH(Stock!$C6,AF!$C$2:$C$299,0),MATCH(Stock!AJ$1,AF!$L$1:$AV$1,0))*Stock!AJ6</f>
        <v>0</v>
      </c>
      <c r="AK6" s="4">
        <f ca="1">OFFSET(AF!$K$1,MATCH(Stock!$C6,AF!$C$2:$C$299,0),MATCH(Stock!AK$1,AF!$L$1:$AV$1,0))*Stock!AK6</f>
        <v>0.105302240873532</v>
      </c>
      <c r="AL6" s="4">
        <f ca="1">OFFSET(AF!$K$1,MATCH(Stock!$C6,AF!$C$2:$C$299,0),MATCH(Stock!AL$1,AF!$L$1:$AV$1,0))*Stock!AL6</f>
        <v>0</v>
      </c>
      <c r="AM6" s="4">
        <f ca="1">OFFSET(AF!$K$1,MATCH(Stock!$C6,AF!$C$2:$C$299,0),MATCH(Stock!AM$1,AF!$L$1:$AV$1,0))*Stock!AM6</f>
        <v>3.4671100099168399E-2</v>
      </c>
      <c r="AN6" s="4">
        <f ca="1">OFFSET(AF!$K$1,MATCH(Stock!$C6,AF!$C$2:$C$299,0),MATCH(Stock!AN$1,AF!$L$1:$AV$1,0))*Stock!AN6</f>
        <v>1.6457624161782002E-2</v>
      </c>
      <c r="AO6" s="4">
        <f ca="1">OFFSET(AF!$K$1,MATCH(Stock!$C6,AF!$C$2:$C$299,0),MATCH(Stock!AO$1,AF!$L$1:$AV$1,0))*Stock!AO6</f>
        <v>0.51358601140404903</v>
      </c>
      <c r="AP6" s="4">
        <f ca="1">OFFSET(AF!$K$1,MATCH(Stock!$C6,AF!$C$2:$C$299,0),MATCH(Stock!AP$1,AF!$L$1:$AV$1,0))*Stock!AP6</f>
        <v>0</v>
      </c>
      <c r="AQ6" s="4">
        <f ca="1">OFFSET(AF!$K$1,MATCH(Stock!$C6,AF!$C$2:$C$299,0),MATCH(Stock!AQ$1,AF!$L$1:$AV$1,0))*Stock!AQ6</f>
        <v>0</v>
      </c>
      <c r="AR6" s="4">
        <f ca="1">OFFSET(AF!$K$1,MATCH(Stock!$C6,AF!$C$2:$C$299,0),MATCH(Stock!AR$1,AF!$L$1:$AV$1,0))*Stock!AR6</f>
        <v>0.21677245202743001</v>
      </c>
      <c r="AS6" s="4">
        <f ca="1">OFFSET(AF!$K$1,MATCH(Stock!$C6,AF!$C$2:$C$299,0),MATCH(Stock!AS$1,AF!$L$1:$AV$1,0))*Stock!AS6</f>
        <v>6.9193845401106194E-2</v>
      </c>
      <c r="AT6" s="4">
        <f ca="1">OFFSET(AF!$K$1,MATCH(Stock!$C6,AF!$C$2:$C$299,0),MATCH(Stock!AT$1,AF!$L$1:$AV$1,0))*Stock!AT6</f>
        <v>0</v>
      </c>
      <c r="AU6" s="4">
        <f ca="1">OFFSET(AF!$K$1,MATCH(Stock!$C6,AF!$C$2:$C$299,0),MATCH(Stock!AU$1,AF!$L$1:$AV$1,0))*Stock!AU6</f>
        <v>7.0305781784663596E-2</v>
      </c>
      <c r="AV6" s="4">
        <f ca="1">OFFSET(AF!$K$1,MATCH(Stock!$C6,AF!$C$2:$C$299,0),MATCH(Stock!AV$1,AF!$L$1:$AV$1,0))*Stock!AV6</f>
        <v>0.215997241399699</v>
      </c>
    </row>
    <row r="7" spans="1:48">
      <c r="A7" s="4" t="s">
        <v>52</v>
      </c>
      <c r="B7" s="4" t="s">
        <v>258</v>
      </c>
      <c r="C7" s="4" t="s">
        <v>120</v>
      </c>
      <c r="D7" s="4" t="s">
        <v>54</v>
      </c>
      <c r="E7" s="4" t="s">
        <v>260</v>
      </c>
      <c r="F7" s="4" t="s">
        <v>54</v>
      </c>
      <c r="G7" s="4">
        <v>2010</v>
      </c>
      <c r="H7" s="4" t="s">
        <v>54</v>
      </c>
      <c r="I7" s="4" t="s">
        <v>54</v>
      </c>
      <c r="J7" s="4" t="s">
        <v>54</v>
      </c>
      <c r="K7" s="4" t="s">
        <v>54</v>
      </c>
      <c r="L7" s="4">
        <f ca="1">OFFSET(AF!$K$1,MATCH(Stock!$C7,AF!$C$2:$C$299,0),MATCH(Stock!L$1,AF!$L$1:$AV$1,0))*Stock!L7</f>
        <v>0.244625016857627</v>
      </c>
      <c r="M7" s="4">
        <f ca="1">OFFSET(AF!$K$1,MATCH(Stock!$C7,AF!$C$2:$C$299,0),MATCH(Stock!M$1,AF!$L$1:$AV$1,0))*Stock!M7</f>
        <v>22.326970915481901</v>
      </c>
      <c r="N7" s="4">
        <f ca="1">OFFSET(AF!$K$1,MATCH(Stock!$C7,AF!$C$2:$C$299,0),MATCH(Stock!N$1,AF!$L$1:$AV$1,0))*Stock!N7</f>
        <v>0.78448403105061804</v>
      </c>
      <c r="O7" s="4">
        <f ca="1">OFFSET(AF!$K$1,MATCH(Stock!$C7,AF!$C$2:$C$299,0),MATCH(Stock!O$1,AF!$L$1:$AV$1,0))*Stock!O7</f>
        <v>6.9169124723520197</v>
      </c>
      <c r="P7" s="4">
        <f ca="1">OFFSET(AF!$K$1,MATCH(Stock!$C7,AF!$C$2:$C$299,0),MATCH(Stock!P$1,AF!$L$1:$AV$1,0))*Stock!P7</f>
        <v>1.0381414044887101</v>
      </c>
      <c r="Q7" s="4">
        <f ca="1">OFFSET(AF!$K$1,MATCH(Stock!$C7,AF!$C$2:$C$299,0),MATCH(Stock!Q$1,AF!$L$1:$AV$1,0))*Stock!Q7</f>
        <v>26.7971466355548</v>
      </c>
      <c r="R7" s="4">
        <f ca="1">OFFSET(AF!$K$1,MATCH(Stock!$C7,AF!$C$2:$C$299,0),MATCH(Stock!R$1,AF!$L$1:$AV$1,0))*Stock!R7</f>
        <v>3.0865204622841</v>
      </c>
      <c r="S7" s="4">
        <f ca="1">OFFSET(AF!$K$1,MATCH(Stock!$C7,AF!$C$2:$C$299,0),MATCH(Stock!S$1,AF!$L$1:$AV$1,0))*Stock!S7</f>
        <v>0.712184166671048</v>
      </c>
      <c r="T7" s="4">
        <f ca="1">OFFSET(AF!$K$1,MATCH(Stock!$C7,AF!$C$2:$C$299,0),MATCH(Stock!T$1,AF!$L$1:$AV$1,0))*Stock!T7</f>
        <v>107.678072315516</v>
      </c>
      <c r="U7" s="4">
        <f ca="1">OFFSET(AF!$K$1,MATCH(Stock!$C7,AF!$C$2:$C$299,0),MATCH(Stock!U$1,AF!$L$1:$AV$1,0))*Stock!U7</f>
        <v>3.7967026190280802</v>
      </c>
      <c r="V7" s="4">
        <f ca="1">OFFSET(AF!$K$1,MATCH(Stock!$C7,AF!$C$2:$C$299,0),MATCH(Stock!V$1,AF!$L$1:$AV$1,0))*Stock!V7</f>
        <v>0.49445715349802599</v>
      </c>
      <c r="W7" s="4">
        <f ca="1">OFFSET(AF!$K$1,MATCH(Stock!$C7,AF!$C$2:$C$299,0),MATCH(Stock!W$1,AF!$L$1:$AV$1,0))*Stock!W7</f>
        <v>21.2660066552133</v>
      </c>
      <c r="X7" s="4">
        <f ca="1">OFFSET(AF!$K$1,MATCH(Stock!$C7,AF!$C$2:$C$299,0),MATCH(Stock!X$1,AF!$L$1:$AV$1,0))*Stock!X7</f>
        <v>28.742153525359399</v>
      </c>
      <c r="Y7" s="4">
        <f ca="1">OFFSET(AF!$K$1,MATCH(Stock!$C7,AF!$C$2:$C$299,0),MATCH(Stock!Y$1,AF!$L$1:$AV$1,0))*Stock!Y7</f>
        <v>5.8228023839157803</v>
      </c>
      <c r="Z7" s="4">
        <f ca="1">OFFSET(AF!$K$1,MATCH(Stock!$C7,AF!$C$2:$C$299,0),MATCH(Stock!Z$1,AF!$L$1:$AV$1,0))*Stock!Z7</f>
        <v>36.788293054964697</v>
      </c>
      <c r="AA7" s="4">
        <f ca="1">OFFSET(AF!$K$1,MATCH(Stock!$C7,AF!$C$2:$C$299,0),MATCH(Stock!AA$1,AF!$L$1:$AV$1,0))*Stock!AA7</f>
        <v>5.9170797276021796</v>
      </c>
      <c r="AB7" s="4">
        <f ca="1">OFFSET(AF!$K$1,MATCH(Stock!$C7,AF!$C$2:$C$299,0),MATCH(Stock!AB$1,AF!$L$1:$AV$1,0))*Stock!AB7</f>
        <v>13.1645830710406</v>
      </c>
      <c r="AC7" s="4">
        <f ca="1">OFFSET(AF!$K$1,MATCH(Stock!$C7,AF!$C$2:$C$299,0),MATCH(Stock!AC$1,AF!$L$1:$AV$1,0))*Stock!AC7</f>
        <v>4.04635881257507</v>
      </c>
      <c r="AD7" s="4">
        <f ca="1">OFFSET(AF!$K$1,MATCH(Stock!$C7,AF!$C$2:$C$299,0),MATCH(Stock!AD$1,AF!$L$1:$AV$1,0))*Stock!AD7</f>
        <v>0.27545471271912503</v>
      </c>
      <c r="AE7" s="4">
        <f ca="1">OFFSET(AF!$K$1,MATCH(Stock!$C7,AF!$C$2:$C$299,0),MATCH(Stock!AE$1,AF!$L$1:$AV$1,0))*Stock!AE7</f>
        <v>13.913179407743</v>
      </c>
      <c r="AF7" s="4">
        <f ca="1">OFFSET(AF!$K$1,MATCH(Stock!$C7,AF!$C$2:$C$299,0),MATCH(Stock!AF$1,AF!$L$1:$AV$1,0))*Stock!AF7</f>
        <v>0.15733028251890099</v>
      </c>
      <c r="AG7" s="4">
        <f ca="1">OFFSET(AF!$K$1,MATCH(Stock!$C7,AF!$C$2:$C$299,0),MATCH(Stock!AG$1,AF!$L$1:$AV$1,0))*Stock!AG7</f>
        <v>1.4476928075917299</v>
      </c>
      <c r="AH7" s="4">
        <f ca="1">OFFSET(AF!$K$1,MATCH(Stock!$C7,AF!$C$2:$C$299,0),MATCH(Stock!AH$1,AF!$L$1:$AV$1,0))*Stock!AH7</f>
        <v>0.58364092035788095</v>
      </c>
      <c r="AI7" s="4">
        <f ca="1">OFFSET(AF!$K$1,MATCH(Stock!$C7,AF!$C$2:$C$299,0),MATCH(Stock!AI$1,AF!$L$1:$AV$1,0))*Stock!AI7</f>
        <v>0.90219647101171196</v>
      </c>
      <c r="AJ7" s="4">
        <f ca="1">OFFSET(AF!$K$1,MATCH(Stock!$C7,AF!$C$2:$C$299,0),MATCH(Stock!AJ$1,AF!$L$1:$AV$1,0))*Stock!AJ7</f>
        <v>6.3291182578825598E-3</v>
      </c>
      <c r="AK7" s="4">
        <f ca="1">OFFSET(AF!$K$1,MATCH(Stock!$C7,AF!$C$2:$C$299,0),MATCH(Stock!AK$1,AF!$L$1:$AV$1,0))*Stock!AK7</f>
        <v>0.57369749951419802</v>
      </c>
      <c r="AL7" s="4">
        <f ca="1">OFFSET(AF!$K$1,MATCH(Stock!$C7,AF!$C$2:$C$299,0),MATCH(Stock!AL$1,AF!$L$1:$AV$1,0))*Stock!AL7</f>
        <v>0.61892043354399295</v>
      </c>
      <c r="AM7" s="4">
        <f ca="1">OFFSET(AF!$K$1,MATCH(Stock!$C7,AF!$C$2:$C$299,0),MATCH(Stock!AM$1,AF!$L$1:$AV$1,0))*Stock!AM7</f>
        <v>5.8423176504303003</v>
      </c>
      <c r="AN7" s="4">
        <f ca="1">OFFSET(AF!$K$1,MATCH(Stock!$C7,AF!$C$2:$C$299,0),MATCH(Stock!AN$1,AF!$L$1:$AV$1,0))*Stock!AN7</f>
        <v>4.4822079627334199</v>
      </c>
      <c r="AO7" s="4">
        <f ca="1">OFFSET(AF!$K$1,MATCH(Stock!$C7,AF!$C$2:$C$299,0),MATCH(Stock!AO$1,AF!$L$1:$AV$1,0))*Stock!AO7</f>
        <v>26.987249548243401</v>
      </c>
      <c r="AP7" s="4">
        <f ca="1">OFFSET(AF!$K$1,MATCH(Stock!$C7,AF!$C$2:$C$299,0),MATCH(Stock!AP$1,AF!$L$1:$AV$1,0))*Stock!AP7</f>
        <v>4.5097379390586303</v>
      </c>
      <c r="AQ7" s="4">
        <f ca="1">OFFSET(AF!$K$1,MATCH(Stock!$C7,AF!$C$2:$C$299,0),MATCH(Stock!AQ$1,AF!$L$1:$AV$1,0))*Stock!AQ7</f>
        <v>1.70172301534528</v>
      </c>
      <c r="AR7" s="4">
        <f ca="1">OFFSET(AF!$K$1,MATCH(Stock!$C7,AF!$C$2:$C$299,0),MATCH(Stock!AR$1,AF!$L$1:$AV$1,0))*Stock!AR7</f>
        <v>1.8521944868643501</v>
      </c>
      <c r="AS7" s="4">
        <f ca="1">OFFSET(AF!$K$1,MATCH(Stock!$C7,AF!$C$2:$C$299,0),MATCH(Stock!AS$1,AF!$L$1:$AV$1,0))*Stock!AS7</f>
        <v>6.2272018372451496</v>
      </c>
      <c r="AT7" s="4">
        <f ca="1">OFFSET(AF!$K$1,MATCH(Stock!$C7,AF!$C$2:$C$299,0),MATCH(Stock!AT$1,AF!$L$1:$AV$1,0))*Stock!AT7</f>
        <v>2.2915022033748702</v>
      </c>
      <c r="AU7" s="4">
        <f ca="1">OFFSET(AF!$K$1,MATCH(Stock!$C7,AF!$C$2:$C$299,0),MATCH(Stock!AU$1,AF!$L$1:$AV$1,0))*Stock!AU7</f>
        <v>2.8475438628274801</v>
      </c>
      <c r="AV7" s="4">
        <f ca="1">OFFSET(AF!$K$1,MATCH(Stock!$C7,AF!$C$2:$C$299,0),MATCH(Stock!AV$1,AF!$L$1:$AV$1,0))*Stock!AV7</f>
        <v>34.031872110321302</v>
      </c>
    </row>
    <row r="8" spans="1:48">
      <c r="A8" s="4" t="s">
        <v>52</v>
      </c>
      <c r="B8" s="4" t="s">
        <v>258</v>
      </c>
      <c r="C8" s="4" t="s">
        <v>121</v>
      </c>
      <c r="D8" s="4" t="s">
        <v>54</v>
      </c>
      <c r="E8" s="4" t="s">
        <v>260</v>
      </c>
      <c r="F8" s="4" t="s">
        <v>54</v>
      </c>
      <c r="G8" s="4">
        <v>2010</v>
      </c>
      <c r="H8" s="4" t="s">
        <v>54</v>
      </c>
      <c r="I8" s="4" t="s">
        <v>54</v>
      </c>
      <c r="J8" s="4" t="s">
        <v>54</v>
      </c>
      <c r="K8" s="4" t="s">
        <v>54</v>
      </c>
      <c r="L8" s="4">
        <f ca="1">OFFSET(AF!$K$1,MATCH(Stock!$C8,AF!$C$2:$C$299,0),MATCH(Stock!L$1,AF!$L$1:$AV$1,0))*Stock!L8</f>
        <v>0</v>
      </c>
      <c r="M8" s="4">
        <f ca="1">OFFSET(AF!$K$1,MATCH(Stock!$C8,AF!$C$2:$C$299,0),MATCH(Stock!M$1,AF!$L$1:$AV$1,0))*Stock!M8</f>
        <v>9.6892739737175901</v>
      </c>
      <c r="N8" s="4">
        <f ca="1">OFFSET(AF!$K$1,MATCH(Stock!$C8,AF!$C$2:$C$299,0),MATCH(Stock!N$1,AF!$L$1:$AV$1,0))*Stock!N8</f>
        <v>0</v>
      </c>
      <c r="O8" s="4">
        <f ca="1">OFFSET(AF!$K$1,MATCH(Stock!$C8,AF!$C$2:$C$299,0),MATCH(Stock!O$1,AF!$L$1:$AV$1,0))*Stock!O8</f>
        <v>3.6239377831423401</v>
      </c>
      <c r="P8" s="4">
        <f ca="1">OFFSET(AF!$K$1,MATCH(Stock!$C8,AF!$C$2:$C$299,0),MATCH(Stock!P$1,AF!$L$1:$AV$1,0))*Stock!P8</f>
        <v>0.125018369828575</v>
      </c>
      <c r="Q8" s="4">
        <f ca="1">OFFSET(AF!$K$1,MATCH(Stock!$C8,AF!$C$2:$C$299,0),MATCH(Stock!Q$1,AF!$L$1:$AV$1,0))*Stock!Q8</f>
        <v>11.2006468192802</v>
      </c>
      <c r="R8" s="4">
        <f ca="1">OFFSET(AF!$K$1,MATCH(Stock!$C8,AF!$C$2:$C$299,0),MATCH(Stock!R$1,AF!$L$1:$AV$1,0))*Stock!R8</f>
        <v>0</v>
      </c>
      <c r="S8" s="4">
        <f ca="1">OFFSET(AF!$K$1,MATCH(Stock!$C8,AF!$C$2:$C$299,0),MATCH(Stock!S$1,AF!$L$1:$AV$1,0))*Stock!S8</f>
        <v>0.74827740656821895</v>
      </c>
      <c r="T8" s="4">
        <f ca="1">OFFSET(AF!$K$1,MATCH(Stock!$C8,AF!$C$2:$C$299,0),MATCH(Stock!T$1,AF!$L$1:$AV$1,0))*Stock!T8</f>
        <v>128.67771737331299</v>
      </c>
      <c r="U8" s="4">
        <f ca="1">OFFSET(AF!$K$1,MATCH(Stock!$C8,AF!$C$2:$C$299,0),MATCH(Stock!U$1,AF!$L$1:$AV$1,0))*Stock!U8</f>
        <v>1.3043320260131801</v>
      </c>
      <c r="V8" s="4">
        <f ca="1">OFFSET(AF!$K$1,MATCH(Stock!$C8,AF!$C$2:$C$299,0),MATCH(Stock!V$1,AF!$L$1:$AV$1,0))*Stock!V8</f>
        <v>6.0703078471742999E-2</v>
      </c>
      <c r="W8" s="4">
        <f ca="1">OFFSET(AF!$K$1,MATCH(Stock!$C8,AF!$C$2:$C$299,0),MATCH(Stock!W$1,AF!$L$1:$AV$1,0))*Stock!W8</f>
        <v>1.77246368566693</v>
      </c>
      <c r="X8" s="4">
        <f ca="1">OFFSET(AF!$K$1,MATCH(Stock!$C8,AF!$C$2:$C$299,0),MATCH(Stock!X$1,AF!$L$1:$AV$1,0))*Stock!X8</f>
        <v>4.6679081768384698</v>
      </c>
      <c r="Y8" s="4">
        <f ca="1">OFFSET(AF!$K$1,MATCH(Stock!$C8,AF!$C$2:$C$299,0),MATCH(Stock!Y$1,AF!$L$1:$AV$1,0))*Stock!Y8</f>
        <v>9.9362273191791306E-2</v>
      </c>
      <c r="Z8" s="4">
        <f ca="1">OFFSET(AF!$K$1,MATCH(Stock!$C8,AF!$C$2:$C$299,0),MATCH(Stock!Z$1,AF!$L$1:$AV$1,0))*Stock!Z8</f>
        <v>16.2347836211407</v>
      </c>
      <c r="AA8" s="4">
        <f ca="1">OFFSET(AF!$K$1,MATCH(Stock!$C8,AF!$C$2:$C$299,0),MATCH(Stock!AA$1,AF!$L$1:$AV$1,0))*Stock!AA8</f>
        <v>1.9833759342733901</v>
      </c>
      <c r="AB8" s="4">
        <f ca="1">OFFSET(AF!$K$1,MATCH(Stock!$C8,AF!$C$2:$C$299,0),MATCH(Stock!AB$1,AF!$L$1:$AV$1,0))*Stock!AB8</f>
        <v>13.3691412514621</v>
      </c>
      <c r="AC8" s="4">
        <f ca="1">OFFSET(AF!$K$1,MATCH(Stock!$C8,AF!$C$2:$C$299,0),MATCH(Stock!AC$1,AF!$L$1:$AV$1,0))*Stock!AC8</f>
        <v>2.0728319621278399</v>
      </c>
      <c r="AD8" s="4">
        <f ca="1">OFFSET(AF!$K$1,MATCH(Stock!$C8,AF!$C$2:$C$299,0),MATCH(Stock!AD$1,AF!$L$1:$AV$1,0))*Stock!AD8</f>
        <v>0</v>
      </c>
      <c r="AE8" s="4">
        <f ca="1">OFFSET(AF!$K$1,MATCH(Stock!$C8,AF!$C$2:$C$299,0),MATCH(Stock!AE$1,AF!$L$1:$AV$1,0))*Stock!AE8</f>
        <v>22.103930375261498</v>
      </c>
      <c r="AF8" s="4">
        <f ca="1">OFFSET(AF!$K$1,MATCH(Stock!$C8,AF!$C$2:$C$299,0),MATCH(Stock!AF$1,AF!$L$1:$AV$1,0))*Stock!AF8</f>
        <v>0</v>
      </c>
      <c r="AG8" s="4">
        <f ca="1">OFFSET(AF!$K$1,MATCH(Stock!$C8,AF!$C$2:$C$299,0),MATCH(Stock!AG$1,AF!$L$1:$AV$1,0))*Stock!AG8</f>
        <v>0.77044314593410101</v>
      </c>
      <c r="AH8" s="4">
        <f ca="1">OFFSET(AF!$K$1,MATCH(Stock!$C8,AF!$C$2:$C$299,0),MATCH(Stock!AH$1,AF!$L$1:$AV$1,0))*Stock!AH8</f>
        <v>0.53080418754636605</v>
      </c>
      <c r="AI8" s="4">
        <f ca="1">OFFSET(AF!$K$1,MATCH(Stock!$C8,AF!$C$2:$C$299,0),MATCH(Stock!AI$1,AF!$L$1:$AV$1,0))*Stock!AI8</f>
        <v>0.471657602372067</v>
      </c>
      <c r="AJ8" s="4">
        <f ca="1">OFFSET(AF!$K$1,MATCH(Stock!$C8,AF!$C$2:$C$299,0),MATCH(Stock!AJ$1,AF!$L$1:$AV$1,0))*Stock!AJ8</f>
        <v>0</v>
      </c>
      <c r="AK8" s="4">
        <f ca="1">OFFSET(AF!$K$1,MATCH(Stock!$C8,AF!$C$2:$C$299,0),MATCH(Stock!AK$1,AF!$L$1:$AV$1,0))*Stock!AK8</f>
        <v>9.0433385351543494E-3</v>
      </c>
      <c r="AL8" s="4">
        <f ca="1">OFFSET(AF!$K$1,MATCH(Stock!$C8,AF!$C$2:$C$299,0),MATCH(Stock!AL$1,AF!$L$1:$AV$1,0))*Stock!AL8</f>
        <v>0</v>
      </c>
      <c r="AM8" s="4">
        <f ca="1">OFFSET(AF!$K$1,MATCH(Stock!$C8,AF!$C$2:$C$299,0),MATCH(Stock!AM$1,AF!$L$1:$AV$1,0))*Stock!AM8</f>
        <v>5.98738136177057</v>
      </c>
      <c r="AN8" s="4">
        <f ca="1">OFFSET(AF!$K$1,MATCH(Stock!$C8,AF!$C$2:$C$299,0),MATCH(Stock!AN$1,AF!$L$1:$AV$1,0))*Stock!AN8</f>
        <v>3.0428794337196401E-2</v>
      </c>
      <c r="AO8" s="4">
        <f ca="1">OFFSET(AF!$K$1,MATCH(Stock!$C8,AF!$C$2:$C$299,0),MATCH(Stock!AO$1,AF!$L$1:$AV$1,0))*Stock!AO8</f>
        <v>12.5371655445937</v>
      </c>
      <c r="AP8" s="4">
        <f ca="1">OFFSET(AF!$K$1,MATCH(Stock!$C8,AF!$C$2:$C$299,0),MATCH(Stock!AP$1,AF!$L$1:$AV$1,0))*Stock!AP8</f>
        <v>0.90521144701913503</v>
      </c>
      <c r="AQ8" s="4">
        <f ca="1">OFFSET(AF!$K$1,MATCH(Stock!$C8,AF!$C$2:$C$299,0),MATCH(Stock!AQ$1,AF!$L$1:$AV$1,0))*Stock!AQ8</f>
        <v>3.1830281239948</v>
      </c>
      <c r="AR8" s="4">
        <f ca="1">OFFSET(AF!$K$1,MATCH(Stock!$C8,AF!$C$2:$C$299,0),MATCH(Stock!AR$1,AF!$L$1:$AV$1,0))*Stock!AR8</f>
        <v>0.606041072569388</v>
      </c>
      <c r="AS8" s="4">
        <f ca="1">OFFSET(AF!$K$1,MATCH(Stock!$C8,AF!$C$2:$C$299,0),MATCH(Stock!AS$1,AF!$L$1:$AV$1,0))*Stock!AS8</f>
        <v>5.6440654267240702E-2</v>
      </c>
      <c r="AT8" s="4">
        <f ca="1">OFFSET(AF!$K$1,MATCH(Stock!$C8,AF!$C$2:$C$299,0),MATCH(Stock!AT$1,AF!$L$1:$AV$1,0))*Stock!AT8</f>
        <v>0.26174759527006902</v>
      </c>
      <c r="AU8" s="4">
        <f ca="1">OFFSET(AF!$K$1,MATCH(Stock!$C8,AF!$C$2:$C$299,0),MATCH(Stock!AU$1,AF!$L$1:$AV$1,0))*Stock!AU8</f>
        <v>2.1294945021523102</v>
      </c>
      <c r="AV8" s="4">
        <f ca="1">OFFSET(AF!$K$1,MATCH(Stock!$C8,AF!$C$2:$C$299,0),MATCH(Stock!AV$1,AF!$L$1:$AV$1,0))*Stock!AV8</f>
        <v>33.151130648279</v>
      </c>
    </row>
    <row r="9" spans="1:48">
      <c r="A9" s="4" t="s">
        <v>52</v>
      </c>
      <c r="B9" s="4" t="s">
        <v>258</v>
      </c>
      <c r="C9" s="4" t="s">
        <v>122</v>
      </c>
      <c r="D9" s="4" t="s">
        <v>54</v>
      </c>
      <c r="E9" s="4" t="s">
        <v>260</v>
      </c>
      <c r="F9" s="4" t="s">
        <v>54</v>
      </c>
      <c r="G9" s="4">
        <v>2010</v>
      </c>
      <c r="H9" s="4" t="s">
        <v>54</v>
      </c>
      <c r="I9" s="4" t="s">
        <v>54</v>
      </c>
      <c r="J9" s="4" t="s">
        <v>54</v>
      </c>
      <c r="K9" s="4" t="s">
        <v>54</v>
      </c>
      <c r="L9" s="4">
        <f ca="1">OFFSET(AF!$K$1,MATCH(Stock!$C9,AF!$C$2:$C$299,0),MATCH(Stock!L$1,AF!$L$1:$AV$1,0))*Stock!L9</f>
        <v>0.35716057818764202</v>
      </c>
      <c r="M9" s="4">
        <f ca="1">OFFSET(AF!$K$1,MATCH(Stock!$C9,AF!$C$2:$C$299,0),MATCH(Stock!M$1,AF!$L$1:$AV$1,0))*Stock!M9</f>
        <v>3.8889379145480998</v>
      </c>
      <c r="N9" s="4">
        <f ca="1">OFFSET(AF!$K$1,MATCH(Stock!$C9,AF!$C$2:$C$299,0),MATCH(Stock!N$1,AF!$L$1:$AV$1,0))*Stock!N9</f>
        <v>0</v>
      </c>
      <c r="O9" s="4">
        <f ca="1">OFFSET(AF!$K$1,MATCH(Stock!$C9,AF!$C$2:$C$299,0),MATCH(Stock!O$1,AF!$L$1:$AV$1,0))*Stock!O9</f>
        <v>2.0296617209494601</v>
      </c>
      <c r="P9" s="4">
        <f ca="1">OFFSET(AF!$K$1,MATCH(Stock!$C9,AF!$C$2:$C$299,0),MATCH(Stock!P$1,AF!$L$1:$AV$1,0))*Stock!P9</f>
        <v>2.63071398250312E-2</v>
      </c>
      <c r="Q9" s="4">
        <f ca="1">OFFSET(AF!$K$1,MATCH(Stock!$C9,AF!$C$2:$C$299,0),MATCH(Stock!Q$1,AF!$L$1:$AV$1,0))*Stock!Q9</f>
        <v>0</v>
      </c>
      <c r="R9" s="4">
        <f ca="1">OFFSET(AF!$K$1,MATCH(Stock!$C9,AF!$C$2:$C$299,0),MATCH(Stock!R$1,AF!$L$1:$AV$1,0))*Stock!R9</f>
        <v>0</v>
      </c>
      <c r="S9" s="4">
        <f ca="1">OFFSET(AF!$K$1,MATCH(Stock!$C9,AF!$C$2:$C$299,0),MATCH(Stock!S$1,AF!$L$1:$AV$1,0))*Stock!S9</f>
        <v>0</v>
      </c>
      <c r="T9" s="4">
        <f ca="1">OFFSET(AF!$K$1,MATCH(Stock!$C9,AF!$C$2:$C$299,0),MATCH(Stock!T$1,AF!$L$1:$AV$1,0))*Stock!T9</f>
        <v>48.244210311171798</v>
      </c>
      <c r="U9" s="4">
        <f ca="1">OFFSET(AF!$K$1,MATCH(Stock!$C9,AF!$C$2:$C$299,0),MATCH(Stock!U$1,AF!$L$1:$AV$1,0))*Stock!U9</f>
        <v>0.157795758588028</v>
      </c>
      <c r="V9" s="4">
        <f ca="1">OFFSET(AF!$K$1,MATCH(Stock!$C9,AF!$C$2:$C$299,0),MATCH(Stock!V$1,AF!$L$1:$AV$1,0))*Stock!V9</f>
        <v>1.0492416960113399E-2</v>
      </c>
      <c r="W9" s="4">
        <f ca="1">OFFSET(AF!$K$1,MATCH(Stock!$C9,AF!$C$2:$C$299,0),MATCH(Stock!W$1,AF!$L$1:$AV$1,0))*Stock!W9</f>
        <v>3.0185296591197801</v>
      </c>
      <c r="X9" s="4">
        <f ca="1">OFFSET(AF!$K$1,MATCH(Stock!$C9,AF!$C$2:$C$299,0),MATCH(Stock!X$1,AF!$L$1:$AV$1,0))*Stock!X9</f>
        <v>2.5034348689120098</v>
      </c>
      <c r="Y9" s="4">
        <f ca="1">OFFSET(AF!$K$1,MATCH(Stock!$C9,AF!$C$2:$C$299,0),MATCH(Stock!Y$1,AF!$L$1:$AV$1,0))*Stock!Y9</f>
        <v>0</v>
      </c>
      <c r="Z9" s="4">
        <f ca="1">OFFSET(AF!$K$1,MATCH(Stock!$C9,AF!$C$2:$C$299,0),MATCH(Stock!Z$1,AF!$L$1:$AV$1,0))*Stock!Z9</f>
        <v>10.303355507559401</v>
      </c>
      <c r="AA9" s="4">
        <f ca="1">OFFSET(AF!$K$1,MATCH(Stock!$C9,AF!$C$2:$C$299,0),MATCH(Stock!AA$1,AF!$L$1:$AV$1,0))*Stock!AA9</f>
        <v>0.84671598513326796</v>
      </c>
      <c r="AB9" s="4">
        <f ca="1">OFFSET(AF!$K$1,MATCH(Stock!$C9,AF!$C$2:$C$299,0),MATCH(Stock!AB$1,AF!$L$1:$AV$1,0))*Stock!AB9</f>
        <v>1.56871405967469</v>
      </c>
      <c r="AC9" s="4">
        <f ca="1">OFFSET(AF!$K$1,MATCH(Stock!$C9,AF!$C$2:$C$299,0),MATCH(Stock!AC$1,AF!$L$1:$AV$1,0))*Stock!AC9</f>
        <v>0.32383088363601398</v>
      </c>
      <c r="AD9" s="4">
        <f ca="1">OFFSET(AF!$K$1,MATCH(Stock!$C9,AF!$C$2:$C$299,0),MATCH(Stock!AD$1,AF!$L$1:$AV$1,0))*Stock!AD9</f>
        <v>5.1702286343559299E-2</v>
      </c>
      <c r="AE9" s="4">
        <f ca="1">OFFSET(AF!$K$1,MATCH(Stock!$C9,AF!$C$2:$C$299,0),MATCH(Stock!AE$1,AF!$L$1:$AV$1,0))*Stock!AE9</f>
        <v>5.3718902169954799</v>
      </c>
      <c r="AF9" s="4">
        <f ca="1">OFFSET(AF!$K$1,MATCH(Stock!$C9,AF!$C$2:$C$299,0),MATCH(Stock!AF$1,AF!$L$1:$AV$1,0))*Stock!AF9</f>
        <v>0.23400938051287801</v>
      </c>
      <c r="AG9" s="4">
        <f ca="1">OFFSET(AF!$K$1,MATCH(Stock!$C9,AF!$C$2:$C$299,0),MATCH(Stock!AG$1,AF!$L$1:$AV$1,0))*Stock!AG9</f>
        <v>0</v>
      </c>
      <c r="AH9" s="4">
        <f ca="1">OFFSET(AF!$K$1,MATCH(Stock!$C9,AF!$C$2:$C$299,0),MATCH(Stock!AH$1,AF!$L$1:$AV$1,0))*Stock!AH9</f>
        <v>0.22280664498730099</v>
      </c>
      <c r="AI9" s="4">
        <f ca="1">OFFSET(AF!$K$1,MATCH(Stock!$C9,AF!$C$2:$C$299,0),MATCH(Stock!AI$1,AF!$L$1:$AV$1,0))*Stock!AI9</f>
        <v>3.9976522459759203E-2</v>
      </c>
      <c r="AJ9" s="4">
        <f ca="1">OFFSET(AF!$K$1,MATCH(Stock!$C9,AF!$C$2:$C$299,0),MATCH(Stock!AJ$1,AF!$L$1:$AV$1,0))*Stock!AJ9</f>
        <v>0</v>
      </c>
      <c r="AK9" s="4">
        <f ca="1">OFFSET(AF!$K$1,MATCH(Stock!$C9,AF!$C$2:$C$299,0),MATCH(Stock!AK$1,AF!$L$1:$AV$1,0))*Stock!AK9</f>
        <v>0.14684033945925201</v>
      </c>
      <c r="AL9" s="4">
        <f ca="1">OFFSET(AF!$K$1,MATCH(Stock!$C9,AF!$C$2:$C$299,0),MATCH(Stock!AL$1,AF!$L$1:$AV$1,0))*Stock!AL9</f>
        <v>0.10560335800370001</v>
      </c>
      <c r="AM9" s="4">
        <f ca="1">OFFSET(AF!$K$1,MATCH(Stock!$C9,AF!$C$2:$C$299,0),MATCH(Stock!AM$1,AF!$L$1:$AV$1,0))*Stock!AM9</f>
        <v>1.4876298876999601</v>
      </c>
      <c r="AN9" s="4">
        <f ca="1">OFFSET(AF!$K$1,MATCH(Stock!$C9,AF!$C$2:$C$299,0),MATCH(Stock!AN$1,AF!$L$1:$AV$1,0))*Stock!AN9</f>
        <v>4.8278179824842102E-2</v>
      </c>
      <c r="AO9" s="4">
        <f ca="1">OFFSET(AF!$K$1,MATCH(Stock!$C9,AF!$C$2:$C$299,0),MATCH(Stock!AO$1,AF!$L$1:$AV$1,0))*Stock!AO9</f>
        <v>2.6549988957588999</v>
      </c>
      <c r="AP9" s="4">
        <f ca="1">OFFSET(AF!$K$1,MATCH(Stock!$C9,AF!$C$2:$C$299,0),MATCH(Stock!AP$1,AF!$L$1:$AV$1,0))*Stock!AP9</f>
        <v>1.0346782142208499</v>
      </c>
      <c r="AQ9" s="4">
        <f ca="1">OFFSET(AF!$K$1,MATCH(Stock!$C9,AF!$C$2:$C$299,0),MATCH(Stock!AQ$1,AF!$L$1:$AV$1,0))*Stock!AQ9</f>
        <v>0.285248860659925</v>
      </c>
      <c r="AR9" s="4">
        <f ca="1">OFFSET(AF!$K$1,MATCH(Stock!$C9,AF!$C$2:$C$299,0),MATCH(Stock!AR$1,AF!$L$1:$AV$1,0))*Stock!AR9</f>
        <v>0.219428410148544</v>
      </c>
      <c r="AS9" s="4">
        <f ca="1">OFFSET(AF!$K$1,MATCH(Stock!$C9,AF!$C$2:$C$299,0),MATCH(Stock!AS$1,AF!$L$1:$AV$1,0))*Stock!AS9</f>
        <v>0.105163663086506</v>
      </c>
      <c r="AT9" s="4">
        <f ca="1">OFFSET(AF!$K$1,MATCH(Stock!$C9,AF!$C$2:$C$299,0),MATCH(Stock!AT$1,AF!$L$1:$AV$1,0))*Stock!AT9</f>
        <v>0.451750201355058</v>
      </c>
      <c r="AU9" s="4">
        <f ca="1">OFFSET(AF!$K$1,MATCH(Stock!$C9,AF!$C$2:$C$299,0),MATCH(Stock!AU$1,AF!$L$1:$AV$1,0))*Stock!AU9</f>
        <v>0.557655853235548</v>
      </c>
      <c r="AV9" s="4">
        <f ca="1">OFFSET(AF!$K$1,MATCH(Stock!$C9,AF!$C$2:$C$299,0),MATCH(Stock!AV$1,AF!$L$1:$AV$1,0))*Stock!AV9</f>
        <v>0</v>
      </c>
    </row>
    <row r="10" spans="1:48">
      <c r="A10" s="4" t="s">
        <v>52</v>
      </c>
      <c r="B10" s="4" t="s">
        <v>258</v>
      </c>
      <c r="C10" s="4" t="s">
        <v>123</v>
      </c>
      <c r="D10" s="4" t="s">
        <v>54</v>
      </c>
      <c r="E10" s="4" t="s">
        <v>260</v>
      </c>
      <c r="F10" s="4" t="s">
        <v>54</v>
      </c>
      <c r="G10" s="4">
        <v>2010</v>
      </c>
      <c r="H10" s="4" t="s">
        <v>54</v>
      </c>
      <c r="I10" s="4" t="s">
        <v>54</v>
      </c>
      <c r="J10" s="4" t="s">
        <v>54</v>
      </c>
      <c r="K10" s="4" t="s">
        <v>54</v>
      </c>
      <c r="L10" s="4">
        <f ca="1">OFFSET(AF!$K$1,MATCH(Stock!$C10,AF!$C$2:$C$299,0),MATCH(Stock!L$1,AF!$L$1:$AV$1,0))*Stock!L10</f>
        <v>0.23807411933675199</v>
      </c>
      <c r="M10" s="4">
        <f ca="1">OFFSET(AF!$K$1,MATCH(Stock!$C10,AF!$C$2:$C$299,0),MATCH(Stock!M$1,AF!$L$1:$AV$1,0))*Stock!M10</f>
        <v>0.60886929566600201</v>
      </c>
      <c r="N10" s="4">
        <f ca="1">OFFSET(AF!$K$1,MATCH(Stock!$C10,AF!$C$2:$C$299,0),MATCH(Stock!N$1,AF!$L$1:$AV$1,0))*Stock!N10</f>
        <v>0</v>
      </c>
      <c r="O10" s="4">
        <f ca="1">OFFSET(AF!$K$1,MATCH(Stock!$C10,AF!$C$2:$C$299,0),MATCH(Stock!O$1,AF!$L$1:$AV$1,0))*Stock!O10</f>
        <v>0.17411402184879399</v>
      </c>
      <c r="P10" s="4">
        <f ca="1">OFFSET(AF!$K$1,MATCH(Stock!$C10,AF!$C$2:$C$299,0),MATCH(Stock!P$1,AF!$L$1:$AV$1,0))*Stock!P10</f>
        <v>0.33091444736215397</v>
      </c>
      <c r="Q10" s="4">
        <f ca="1">OFFSET(AF!$K$1,MATCH(Stock!$C10,AF!$C$2:$C$299,0),MATCH(Stock!Q$1,AF!$L$1:$AV$1,0))*Stock!Q10</f>
        <v>6.3983256663221901</v>
      </c>
      <c r="R10" s="4">
        <f ca="1">OFFSET(AF!$K$1,MATCH(Stock!$C10,AF!$C$2:$C$299,0),MATCH(Stock!R$1,AF!$L$1:$AV$1,0))*Stock!R10</f>
        <v>0.23164983662093799</v>
      </c>
      <c r="S10" s="4">
        <f ca="1">OFFSET(AF!$K$1,MATCH(Stock!$C10,AF!$C$2:$C$299,0),MATCH(Stock!S$1,AF!$L$1:$AV$1,0))*Stock!S10</f>
        <v>0.60196615631118</v>
      </c>
      <c r="T10" s="4">
        <f ca="1">OFFSET(AF!$K$1,MATCH(Stock!$C10,AF!$C$2:$C$299,0),MATCH(Stock!T$1,AF!$L$1:$AV$1,0))*Stock!T10</f>
        <v>0</v>
      </c>
      <c r="U10" s="4">
        <f ca="1">OFFSET(AF!$K$1,MATCH(Stock!$C10,AF!$C$2:$C$299,0),MATCH(Stock!U$1,AF!$L$1:$AV$1,0))*Stock!U10</f>
        <v>0.85726510522686405</v>
      </c>
      <c r="V10" s="4">
        <f ca="1">OFFSET(AF!$K$1,MATCH(Stock!$C10,AF!$C$2:$C$299,0),MATCH(Stock!V$1,AF!$L$1:$AV$1,0))*Stock!V10</f>
        <v>4.3432748406365802E-2</v>
      </c>
      <c r="W10" s="4">
        <f ca="1">OFFSET(AF!$K$1,MATCH(Stock!$C10,AF!$C$2:$C$299,0),MATCH(Stock!W$1,AF!$L$1:$AV$1,0))*Stock!W10</f>
        <v>0</v>
      </c>
      <c r="X10" s="4">
        <f ca="1">OFFSET(AF!$K$1,MATCH(Stock!$C10,AF!$C$2:$C$299,0),MATCH(Stock!X$1,AF!$L$1:$AV$1,0))*Stock!X10</f>
        <v>1.1611789047124701</v>
      </c>
      <c r="Y10" s="4">
        <f ca="1">OFFSET(AF!$K$1,MATCH(Stock!$C10,AF!$C$2:$C$299,0),MATCH(Stock!Y$1,AF!$L$1:$AV$1,0))*Stock!Y10</f>
        <v>0.29966139914420298</v>
      </c>
      <c r="Z10" s="4">
        <f ca="1">OFFSET(AF!$K$1,MATCH(Stock!$C10,AF!$C$2:$C$299,0),MATCH(Stock!Z$1,AF!$L$1:$AV$1,0))*Stock!Z10</f>
        <v>4.8760244489997797</v>
      </c>
      <c r="AA10" s="4">
        <f ca="1">OFFSET(AF!$K$1,MATCH(Stock!$C10,AF!$C$2:$C$299,0),MATCH(Stock!AA$1,AF!$L$1:$AV$1,0))*Stock!AA10</f>
        <v>4.0809462492286203E-2</v>
      </c>
      <c r="AB10" s="4">
        <f ca="1">OFFSET(AF!$K$1,MATCH(Stock!$C10,AF!$C$2:$C$299,0),MATCH(Stock!AB$1,AF!$L$1:$AV$1,0))*Stock!AB10</f>
        <v>0.266123685739942</v>
      </c>
      <c r="AC10" s="4">
        <f ca="1">OFFSET(AF!$K$1,MATCH(Stock!$C10,AF!$C$2:$C$299,0),MATCH(Stock!AC$1,AF!$L$1:$AV$1,0))*Stock!AC10</f>
        <v>0.29332796146314399</v>
      </c>
      <c r="AD10" s="4">
        <f ca="1">OFFSET(AF!$K$1,MATCH(Stock!$C10,AF!$C$2:$C$299,0),MATCH(Stock!AD$1,AF!$L$1:$AV$1,0))*Stock!AD10</f>
        <v>0</v>
      </c>
      <c r="AE10" s="4">
        <f ca="1">OFFSET(AF!$K$1,MATCH(Stock!$C10,AF!$C$2:$C$299,0),MATCH(Stock!AE$1,AF!$L$1:$AV$1,0))*Stock!AE10</f>
        <v>0</v>
      </c>
      <c r="AF10" s="4">
        <f ca="1">OFFSET(AF!$K$1,MATCH(Stock!$C10,AF!$C$2:$C$299,0),MATCH(Stock!AF$1,AF!$L$1:$AV$1,0))*Stock!AF10</f>
        <v>0.15071703847059501</v>
      </c>
      <c r="AG10" s="4">
        <f ca="1">OFFSET(AF!$K$1,MATCH(Stock!$C10,AF!$C$2:$C$299,0),MATCH(Stock!AG$1,AF!$L$1:$AV$1,0))*Stock!AG10</f>
        <v>0.233472014271878</v>
      </c>
      <c r="AH10" s="4">
        <f ca="1">OFFSET(AF!$K$1,MATCH(Stock!$C10,AF!$C$2:$C$299,0),MATCH(Stock!AH$1,AF!$L$1:$AV$1,0))*Stock!AH10</f>
        <v>0</v>
      </c>
      <c r="AI10" s="4">
        <f ca="1">OFFSET(AF!$K$1,MATCH(Stock!$C10,AF!$C$2:$C$299,0),MATCH(Stock!AI$1,AF!$L$1:$AV$1,0))*Stock!AI10</f>
        <v>0.102668477544964</v>
      </c>
      <c r="AJ10" s="4">
        <f ca="1">OFFSET(AF!$K$1,MATCH(Stock!$C10,AF!$C$2:$C$299,0),MATCH(Stock!AJ$1,AF!$L$1:$AV$1,0))*Stock!AJ10</f>
        <v>0</v>
      </c>
      <c r="AK10" s="4">
        <f ca="1">OFFSET(AF!$K$1,MATCH(Stock!$C10,AF!$C$2:$C$299,0),MATCH(Stock!AK$1,AF!$L$1:$AV$1,0))*Stock!AK10</f>
        <v>0.46302769281745798</v>
      </c>
      <c r="AL10" s="4">
        <f ca="1">OFFSET(AF!$K$1,MATCH(Stock!$C10,AF!$C$2:$C$299,0),MATCH(Stock!AL$1,AF!$L$1:$AV$1,0))*Stock!AL10</f>
        <v>0</v>
      </c>
      <c r="AM10" s="4">
        <f ca="1">OFFSET(AF!$K$1,MATCH(Stock!$C10,AF!$C$2:$C$299,0),MATCH(Stock!AM$1,AF!$L$1:$AV$1,0))*Stock!AM10</f>
        <v>0.13349619952802899</v>
      </c>
      <c r="AN10" s="4">
        <f ca="1">OFFSET(AF!$K$1,MATCH(Stock!$C10,AF!$C$2:$C$299,0),MATCH(Stock!AN$1,AF!$L$1:$AV$1,0))*Stock!AN10</f>
        <v>0.15622189266380501</v>
      </c>
      <c r="AO10" s="4">
        <f ca="1">OFFSET(AF!$K$1,MATCH(Stock!$C10,AF!$C$2:$C$299,0),MATCH(Stock!AO$1,AF!$L$1:$AV$1,0))*Stock!AO10</f>
        <v>2.28742040405794</v>
      </c>
      <c r="AP10" s="4">
        <f ca="1">OFFSET(AF!$K$1,MATCH(Stock!$C10,AF!$C$2:$C$299,0),MATCH(Stock!AP$1,AF!$L$1:$AV$1,0))*Stock!AP10</f>
        <v>0</v>
      </c>
      <c r="AQ10" s="4">
        <f ca="1">OFFSET(AF!$K$1,MATCH(Stock!$C10,AF!$C$2:$C$299,0),MATCH(Stock!AQ$1,AF!$L$1:$AV$1,0))*Stock!AQ10</f>
        <v>0</v>
      </c>
      <c r="AR10" s="4">
        <f ca="1">OFFSET(AF!$K$1,MATCH(Stock!$C10,AF!$C$2:$C$299,0),MATCH(Stock!AR$1,AF!$L$1:$AV$1,0))*Stock!AR10</f>
        <v>1.15587674605576</v>
      </c>
      <c r="AS10" s="4">
        <f ca="1">OFFSET(AF!$K$1,MATCH(Stock!$C10,AF!$C$2:$C$299,0),MATCH(Stock!AS$1,AF!$L$1:$AV$1,0))*Stock!AS10</f>
        <v>0.89223417186926601</v>
      </c>
      <c r="AT10" s="4">
        <f ca="1">OFFSET(AF!$K$1,MATCH(Stock!$C10,AF!$C$2:$C$299,0),MATCH(Stock!AT$1,AF!$L$1:$AV$1,0))*Stock!AT10</f>
        <v>0</v>
      </c>
      <c r="AU10" s="4">
        <f ca="1">OFFSET(AF!$K$1,MATCH(Stock!$C10,AF!$C$2:$C$299,0),MATCH(Stock!AU$1,AF!$L$1:$AV$1,0))*Stock!AU10</f>
        <v>0.25851956513504298</v>
      </c>
      <c r="AV10" s="4">
        <f ca="1">OFFSET(AF!$K$1,MATCH(Stock!$C10,AF!$C$2:$C$299,0),MATCH(Stock!AV$1,AF!$L$1:$AV$1,0))*Stock!AV10</f>
        <v>0.73658074991181999</v>
      </c>
    </row>
    <row r="11" spans="1:48">
      <c r="A11" s="4" t="s">
        <v>52</v>
      </c>
      <c r="B11" s="4" t="s">
        <v>258</v>
      </c>
      <c r="C11" s="4" t="s">
        <v>124</v>
      </c>
      <c r="D11" s="4" t="s">
        <v>54</v>
      </c>
      <c r="E11" s="4" t="s">
        <v>260</v>
      </c>
      <c r="F11" s="4" t="s">
        <v>54</v>
      </c>
      <c r="G11" s="4">
        <v>2010</v>
      </c>
      <c r="H11" s="4" t="s">
        <v>54</v>
      </c>
      <c r="I11" s="4" t="s">
        <v>54</v>
      </c>
      <c r="J11" s="4" t="s">
        <v>54</v>
      </c>
      <c r="K11" s="4" t="s">
        <v>54</v>
      </c>
      <c r="L11" s="4">
        <f ca="1">OFFSET(AF!$K$1,MATCH(Stock!$C11,AF!$C$2:$C$299,0),MATCH(Stock!L$1,AF!$L$1:$AV$1,0))*Stock!L11</f>
        <v>0.74469724522735403</v>
      </c>
      <c r="M11" s="4">
        <f ca="1">OFFSET(AF!$K$1,MATCH(Stock!$C11,AF!$C$2:$C$299,0),MATCH(Stock!M$1,AF!$L$1:$AV$1,0))*Stock!M11</f>
        <v>30.790205678055401</v>
      </c>
      <c r="N11" s="4">
        <f ca="1">OFFSET(AF!$K$1,MATCH(Stock!$C11,AF!$C$2:$C$299,0),MATCH(Stock!N$1,AF!$L$1:$AV$1,0))*Stock!N11</f>
        <v>5.0876389394866397</v>
      </c>
      <c r="O11" s="4">
        <f ca="1">OFFSET(AF!$K$1,MATCH(Stock!$C11,AF!$C$2:$C$299,0),MATCH(Stock!O$1,AF!$L$1:$AV$1,0))*Stock!O11</f>
        <v>47.746294019314</v>
      </c>
      <c r="P11" s="4">
        <f ca="1">OFFSET(AF!$K$1,MATCH(Stock!$C11,AF!$C$2:$C$299,0),MATCH(Stock!P$1,AF!$L$1:$AV$1,0))*Stock!P11</f>
        <v>32.6149424576871</v>
      </c>
      <c r="Q11" s="4">
        <f ca="1">OFFSET(AF!$K$1,MATCH(Stock!$C11,AF!$C$2:$C$299,0),MATCH(Stock!Q$1,AF!$L$1:$AV$1,0))*Stock!Q11</f>
        <v>39.188142886217101</v>
      </c>
      <c r="R11" s="4">
        <f ca="1">OFFSET(AF!$K$1,MATCH(Stock!$C11,AF!$C$2:$C$299,0),MATCH(Stock!R$1,AF!$L$1:$AV$1,0))*Stock!R11</f>
        <v>8.8728650733145198</v>
      </c>
      <c r="S11" s="4">
        <f ca="1">OFFSET(AF!$K$1,MATCH(Stock!$C11,AF!$C$2:$C$299,0),MATCH(Stock!S$1,AF!$L$1:$AV$1,0))*Stock!S11</f>
        <v>23.125520354548399</v>
      </c>
      <c r="T11" s="4">
        <f ca="1">OFFSET(AF!$K$1,MATCH(Stock!$C11,AF!$C$2:$C$299,0),MATCH(Stock!T$1,AF!$L$1:$AV$1,0))*Stock!T11</f>
        <v>209.93197053309501</v>
      </c>
      <c r="U11" s="4">
        <f ca="1">OFFSET(AF!$K$1,MATCH(Stock!$C11,AF!$C$2:$C$299,0),MATCH(Stock!U$1,AF!$L$1:$AV$1,0))*Stock!U11</f>
        <v>52.353254005511801</v>
      </c>
      <c r="V11" s="4">
        <f ca="1">OFFSET(AF!$K$1,MATCH(Stock!$C11,AF!$C$2:$C$299,0),MATCH(Stock!V$1,AF!$L$1:$AV$1,0))*Stock!V11</f>
        <v>3.3834008720127202</v>
      </c>
      <c r="W11" s="4">
        <f ca="1">OFFSET(AF!$K$1,MATCH(Stock!$C11,AF!$C$2:$C$299,0),MATCH(Stock!W$1,AF!$L$1:$AV$1,0))*Stock!W11</f>
        <v>56.979219428190902</v>
      </c>
      <c r="X11" s="4">
        <f ca="1">OFFSET(AF!$K$1,MATCH(Stock!$C11,AF!$C$2:$C$299,0),MATCH(Stock!X$1,AF!$L$1:$AV$1,0))*Stock!X11</f>
        <v>109.603962330732</v>
      </c>
      <c r="Y11" s="4">
        <f ca="1">OFFSET(AF!$K$1,MATCH(Stock!$C11,AF!$C$2:$C$299,0),MATCH(Stock!Y$1,AF!$L$1:$AV$1,0))*Stock!Y11</f>
        <v>27.333903606420598</v>
      </c>
      <c r="Z11" s="4">
        <f ca="1">OFFSET(AF!$K$1,MATCH(Stock!$C11,AF!$C$2:$C$299,0),MATCH(Stock!Z$1,AF!$L$1:$AV$1,0))*Stock!Z11</f>
        <v>226.32841338726499</v>
      </c>
      <c r="AA11" s="4">
        <f ca="1">OFFSET(AF!$K$1,MATCH(Stock!$C11,AF!$C$2:$C$299,0),MATCH(Stock!AA$1,AF!$L$1:$AV$1,0))*Stock!AA11</f>
        <v>7.8328168642899598</v>
      </c>
      <c r="AB11" s="4">
        <f ca="1">OFFSET(AF!$K$1,MATCH(Stock!$C11,AF!$C$2:$C$299,0),MATCH(Stock!AB$1,AF!$L$1:$AV$1,0))*Stock!AB11</f>
        <v>9.7165288675270194</v>
      </c>
      <c r="AC11" s="4">
        <f ca="1">OFFSET(AF!$K$1,MATCH(Stock!$C11,AF!$C$2:$C$299,0),MATCH(Stock!AC$1,AF!$L$1:$AV$1,0))*Stock!AC11</f>
        <v>17.202373733010599</v>
      </c>
      <c r="AD11" s="4">
        <f ca="1">OFFSET(AF!$K$1,MATCH(Stock!$C11,AF!$C$2:$C$299,0),MATCH(Stock!AD$1,AF!$L$1:$AV$1,0))*Stock!AD11</f>
        <v>4.2544290438288401</v>
      </c>
      <c r="AE11" s="4">
        <f ca="1">OFFSET(AF!$K$1,MATCH(Stock!$C11,AF!$C$2:$C$299,0),MATCH(Stock!AE$1,AF!$L$1:$AV$1,0))*Stock!AE11</f>
        <v>43.6765375885333</v>
      </c>
      <c r="AF11" s="4">
        <f ca="1">OFFSET(AF!$K$1,MATCH(Stock!$C11,AF!$C$2:$C$299,0),MATCH(Stock!AF$1,AF!$L$1:$AV$1,0))*Stock!AF11</f>
        <v>0.62652896208919195</v>
      </c>
      <c r="AG11" s="4">
        <f ca="1">OFFSET(AF!$K$1,MATCH(Stock!$C11,AF!$C$2:$C$299,0),MATCH(Stock!AG$1,AF!$L$1:$AV$1,0))*Stock!AG11</f>
        <v>12.639172805054301</v>
      </c>
      <c r="AH11" s="4">
        <f ca="1">OFFSET(AF!$K$1,MATCH(Stock!$C11,AF!$C$2:$C$299,0),MATCH(Stock!AH$1,AF!$L$1:$AV$1,0))*Stock!AH11</f>
        <v>3.0441104617112802</v>
      </c>
      <c r="AI11" s="4">
        <f ca="1">OFFSET(AF!$K$1,MATCH(Stock!$C11,AF!$C$2:$C$299,0),MATCH(Stock!AI$1,AF!$L$1:$AV$1,0))*Stock!AI11</f>
        <v>5.3948953196696197</v>
      </c>
      <c r="AJ11" s="4">
        <f ca="1">OFFSET(AF!$K$1,MATCH(Stock!$C11,AF!$C$2:$C$299,0),MATCH(Stock!AJ$1,AF!$L$1:$AV$1,0))*Stock!AJ11</f>
        <v>2.07125362023617E-2</v>
      </c>
      <c r="AK11" s="4">
        <f ca="1">OFFSET(AF!$K$1,MATCH(Stock!$C11,AF!$C$2:$C$299,0),MATCH(Stock!AK$1,AF!$L$1:$AV$1,0))*Stock!AK11</f>
        <v>2.52262276065174</v>
      </c>
      <c r="AL11" s="4">
        <f ca="1">OFFSET(AF!$K$1,MATCH(Stock!$C11,AF!$C$2:$C$299,0),MATCH(Stock!AL$1,AF!$L$1:$AV$1,0))*Stock!AL11</f>
        <v>1.2762954842229799</v>
      </c>
      <c r="AM11" s="4">
        <f ca="1">OFFSET(AF!$K$1,MATCH(Stock!$C11,AF!$C$2:$C$299,0),MATCH(Stock!AM$1,AF!$L$1:$AV$1,0))*Stock!AM11</f>
        <v>22.495023248099301</v>
      </c>
      <c r="AN11" s="4">
        <f ca="1">OFFSET(AF!$K$1,MATCH(Stock!$C11,AF!$C$2:$C$299,0),MATCH(Stock!AN$1,AF!$L$1:$AV$1,0))*Stock!AN11</f>
        <v>42.546785876727299</v>
      </c>
      <c r="AO11" s="4">
        <f ca="1">OFFSET(AF!$K$1,MATCH(Stock!$C11,AF!$C$2:$C$299,0),MATCH(Stock!AO$1,AF!$L$1:$AV$1,0))*Stock!AO11</f>
        <v>120.196391442387</v>
      </c>
      <c r="AP11" s="4">
        <f ca="1">OFFSET(AF!$K$1,MATCH(Stock!$C11,AF!$C$2:$C$299,0),MATCH(Stock!AP$1,AF!$L$1:$AV$1,0))*Stock!AP11</f>
        <v>17.425566464904001</v>
      </c>
      <c r="AQ11" s="4">
        <f ca="1">OFFSET(AF!$K$1,MATCH(Stock!$C11,AF!$C$2:$C$299,0),MATCH(Stock!AQ$1,AF!$L$1:$AV$1,0))*Stock!AQ11</f>
        <v>8.3091481236704308</v>
      </c>
      <c r="AR11" s="4">
        <f ca="1">OFFSET(AF!$K$1,MATCH(Stock!$C11,AF!$C$2:$C$299,0),MATCH(Stock!AR$1,AF!$L$1:$AV$1,0))*Stock!AR11</f>
        <v>9.8762943192997508</v>
      </c>
      <c r="AS11" s="4">
        <f ca="1">OFFSET(AF!$K$1,MATCH(Stock!$C11,AF!$C$2:$C$299,0),MATCH(Stock!AS$1,AF!$L$1:$AV$1,0))*Stock!AS11</f>
        <v>80.297925951494605</v>
      </c>
      <c r="AT11" s="4">
        <f ca="1">OFFSET(AF!$K$1,MATCH(Stock!$C11,AF!$C$2:$C$299,0),MATCH(Stock!AT$1,AF!$L$1:$AV$1,0))*Stock!AT11</f>
        <v>8.3180386137814004</v>
      </c>
      <c r="AU11" s="4">
        <f ca="1">OFFSET(AF!$K$1,MATCH(Stock!$C11,AF!$C$2:$C$299,0),MATCH(Stock!AU$1,AF!$L$1:$AV$1,0))*Stock!AU11</f>
        <v>10.4706296187109</v>
      </c>
      <c r="AV11" s="4">
        <f ca="1">OFFSET(AF!$K$1,MATCH(Stock!$C11,AF!$C$2:$C$299,0),MATCH(Stock!AV$1,AF!$L$1:$AV$1,0))*Stock!AV11</f>
        <v>116.053435300765</v>
      </c>
    </row>
    <row r="12" spans="1:48">
      <c r="A12" s="4" t="s">
        <v>52</v>
      </c>
      <c r="B12" s="4" t="s">
        <v>258</v>
      </c>
      <c r="C12" s="4" t="s">
        <v>125</v>
      </c>
      <c r="D12" s="4" t="s">
        <v>54</v>
      </c>
      <c r="E12" s="4" t="s">
        <v>260</v>
      </c>
      <c r="F12" s="4" t="s">
        <v>54</v>
      </c>
      <c r="G12" s="4">
        <v>2010</v>
      </c>
      <c r="H12" s="4" t="s">
        <v>54</v>
      </c>
      <c r="I12" s="4" t="s">
        <v>54</v>
      </c>
      <c r="J12" s="4" t="s">
        <v>54</v>
      </c>
      <c r="K12" s="4" t="s">
        <v>54</v>
      </c>
      <c r="L12" s="4">
        <f ca="1">OFFSET(AF!$K$1,MATCH(Stock!$C12,AF!$C$2:$C$299,0),MATCH(Stock!L$1,AF!$L$1:$AV$1,0))*Stock!L12</f>
        <v>0</v>
      </c>
      <c r="M12" s="4">
        <f ca="1">OFFSET(AF!$K$1,MATCH(Stock!$C12,AF!$C$2:$C$299,0),MATCH(Stock!M$1,AF!$L$1:$AV$1,0))*Stock!M12</f>
        <v>13.362078521584101</v>
      </c>
      <c r="N12" s="4">
        <f ca="1">OFFSET(AF!$K$1,MATCH(Stock!$C12,AF!$C$2:$C$299,0),MATCH(Stock!N$1,AF!$L$1:$AV$1,0))*Stock!N12</f>
        <v>0</v>
      </c>
      <c r="O12" s="4">
        <f ca="1">OFFSET(AF!$K$1,MATCH(Stock!$C12,AF!$C$2:$C$299,0),MATCH(Stock!O$1,AF!$L$1:$AV$1,0))*Stock!O12</f>
        <v>25.015438549098501</v>
      </c>
      <c r="P12" s="4">
        <f ca="1">OFFSET(AF!$K$1,MATCH(Stock!$C12,AF!$C$2:$C$299,0),MATCH(Stock!P$1,AF!$L$1:$AV$1,0))*Stock!P12</f>
        <v>3.9276604521143801</v>
      </c>
      <c r="Q12" s="4">
        <f ca="1">OFFSET(AF!$K$1,MATCH(Stock!$C12,AF!$C$2:$C$299,0),MATCH(Stock!Q$1,AF!$L$1:$AV$1,0))*Stock!Q12</f>
        <v>16.3798240887939</v>
      </c>
      <c r="R12" s="4">
        <f ca="1">OFFSET(AF!$K$1,MATCH(Stock!$C12,AF!$C$2:$C$299,0),MATCH(Stock!R$1,AF!$L$1:$AV$1,0))*Stock!R12</f>
        <v>0</v>
      </c>
      <c r="S12" s="4">
        <f ca="1">OFFSET(AF!$K$1,MATCH(Stock!$C12,AF!$C$2:$C$299,0),MATCH(Stock!S$1,AF!$L$1:$AV$1,0))*Stock!S12</f>
        <v>24.2975134891404</v>
      </c>
      <c r="T12" s="4">
        <f ca="1">OFFSET(AF!$K$1,MATCH(Stock!$C12,AF!$C$2:$C$299,0),MATCH(Stock!T$1,AF!$L$1:$AV$1,0))*Stock!T12</f>
        <v>250.873424746365</v>
      </c>
      <c r="U12" s="4">
        <f ca="1">OFFSET(AF!$K$1,MATCH(Stock!$C12,AF!$C$2:$C$299,0),MATCH(Stock!U$1,AF!$L$1:$AV$1,0))*Stock!U12</f>
        <v>17.985613496079502</v>
      </c>
      <c r="V12" s="4">
        <f ca="1">OFFSET(AF!$K$1,MATCH(Stock!$C12,AF!$C$2:$C$299,0),MATCH(Stock!V$1,AF!$L$1:$AV$1,0))*Stock!V12</f>
        <v>0.41537036562657698</v>
      </c>
      <c r="W12" s="4">
        <f ca="1">OFFSET(AF!$K$1,MATCH(Stock!$C12,AF!$C$2:$C$299,0),MATCH(Stock!W$1,AF!$L$1:$AV$1,0))*Stock!W12</f>
        <v>4.7490626195848602</v>
      </c>
      <c r="X12" s="4">
        <f ca="1">OFFSET(AF!$K$1,MATCH(Stock!$C12,AF!$C$2:$C$299,0),MATCH(Stock!X$1,AF!$L$1:$AV$1,0))*Stock!X12</f>
        <v>17.8003792070107</v>
      </c>
      <c r="Y12" s="4">
        <f ca="1">OFFSET(AF!$K$1,MATCH(Stock!$C12,AF!$C$2:$C$299,0),MATCH(Stock!Y$1,AF!$L$1:$AV$1,0))*Stock!Y12</f>
        <v>0.466434994435238</v>
      </c>
      <c r="Z12" s="4">
        <f ca="1">OFFSET(AF!$K$1,MATCH(Stock!$C12,AF!$C$2:$C$299,0),MATCH(Stock!Z$1,AF!$L$1:$AV$1,0))*Stock!Z12</f>
        <v>99.8794049283145</v>
      </c>
      <c r="AA12" s="4">
        <f ca="1">OFFSET(AF!$K$1,MATCH(Stock!$C12,AF!$C$2:$C$299,0),MATCH(Stock!AA$1,AF!$L$1:$AV$1,0))*Stock!AA12</f>
        <v>2.6255215716856699</v>
      </c>
      <c r="AB12" s="4">
        <f ca="1">OFFSET(AF!$K$1,MATCH(Stock!$C12,AF!$C$2:$C$299,0),MATCH(Stock!AB$1,AF!$L$1:$AV$1,0))*Stock!AB12</f>
        <v>9.8675093774625502</v>
      </c>
      <c r="AC12" s="4">
        <f ca="1">OFFSET(AF!$K$1,MATCH(Stock!$C12,AF!$C$2:$C$299,0),MATCH(Stock!AC$1,AF!$L$1:$AV$1,0))*Stock!AC12</f>
        <v>8.8122758632867395</v>
      </c>
      <c r="AD12" s="4">
        <f ca="1">OFFSET(AF!$K$1,MATCH(Stock!$C12,AF!$C$2:$C$299,0),MATCH(Stock!AD$1,AF!$L$1:$AV$1,0))*Stock!AD12</f>
        <v>0</v>
      </c>
      <c r="AE12" s="4">
        <f ca="1">OFFSET(AF!$K$1,MATCH(Stock!$C12,AF!$C$2:$C$299,0),MATCH(Stock!AE$1,AF!$L$1:$AV$1,0))*Stock!AE12</f>
        <v>69.389110683942803</v>
      </c>
      <c r="AF12" s="4">
        <f ca="1">OFFSET(AF!$K$1,MATCH(Stock!$C12,AF!$C$2:$C$299,0),MATCH(Stock!AF$1,AF!$L$1:$AV$1,0))*Stock!AF12</f>
        <v>0</v>
      </c>
      <c r="AG12" s="4">
        <f ca="1">OFFSET(AF!$K$1,MATCH(Stock!$C12,AF!$C$2:$C$299,0),MATCH(Stock!AG$1,AF!$L$1:$AV$1,0))*Stock!AG12</f>
        <v>6.7264021806737899</v>
      </c>
      <c r="AH12" s="4">
        <f ca="1">OFFSET(AF!$K$1,MATCH(Stock!$C12,AF!$C$2:$C$299,0),MATCH(Stock!AH$1,AF!$L$1:$AV$1,0))*Stock!AH12</f>
        <v>2.76852860049505</v>
      </c>
      <c r="AI12" s="4">
        <f ca="1">OFFSET(AF!$K$1,MATCH(Stock!$C12,AF!$C$2:$C$299,0),MATCH(Stock!AI$1,AF!$L$1:$AV$1,0))*Stock!AI12</f>
        <v>2.82038721418433</v>
      </c>
      <c r="AJ12" s="4">
        <f ca="1">OFFSET(AF!$K$1,MATCH(Stock!$C12,AF!$C$2:$C$299,0),MATCH(Stock!AJ$1,AF!$L$1:$AV$1,0))*Stock!AJ12</f>
        <v>0</v>
      </c>
      <c r="AK12" s="4">
        <f ca="1">OFFSET(AF!$K$1,MATCH(Stock!$C12,AF!$C$2:$C$299,0),MATCH(Stock!AK$1,AF!$L$1:$AV$1,0))*Stock!AK12</f>
        <v>3.9764739501875403E-2</v>
      </c>
      <c r="AL12" s="4">
        <f ca="1">OFFSET(AF!$K$1,MATCH(Stock!$C12,AF!$C$2:$C$299,0),MATCH(Stock!AL$1,AF!$L$1:$AV$1,0))*Stock!AL12</f>
        <v>0</v>
      </c>
      <c r="AM12" s="4">
        <f ca="1">OFFSET(AF!$K$1,MATCH(Stock!$C12,AF!$C$2:$C$299,0),MATCH(Stock!AM$1,AF!$L$1:$AV$1,0))*Stock!AM12</f>
        <v>23.0535706866855</v>
      </c>
      <c r="AN12" s="4">
        <f ca="1">OFFSET(AF!$K$1,MATCH(Stock!$C12,AF!$C$2:$C$299,0),MATCH(Stock!AN$1,AF!$L$1:$AV$1,0))*Stock!AN12</f>
        <v>0.28884143884348901</v>
      </c>
      <c r="AO12" s="4">
        <f ca="1">OFFSET(AF!$K$1,MATCH(Stock!$C12,AF!$C$2:$C$299,0),MATCH(Stock!AO$1,AF!$L$1:$AV$1,0))*Stock!AO12</f>
        <v>55.838297069961101</v>
      </c>
      <c r="AP12" s="4">
        <f ca="1">OFFSET(AF!$K$1,MATCH(Stock!$C12,AF!$C$2:$C$299,0),MATCH(Stock!AP$1,AF!$L$1:$AV$1,0))*Stock!AP12</f>
        <v>3.4977248008598401</v>
      </c>
      <c r="AQ12" s="4">
        <f ca="1">OFFSET(AF!$K$1,MATCH(Stock!$C12,AF!$C$2:$C$299,0),MATCH(Stock!AQ$1,AF!$L$1:$AV$1,0))*Stock!AQ12</f>
        <v>15.5420429327127</v>
      </c>
      <c r="AR12" s="4">
        <f ca="1">OFFSET(AF!$K$1,MATCH(Stock!$C12,AF!$C$2:$C$299,0),MATCH(Stock!AR$1,AF!$L$1:$AV$1,0))*Stock!AR12</f>
        <v>3.2315396923637101</v>
      </c>
      <c r="AS12" s="4">
        <f ca="1">OFFSET(AF!$K$1,MATCH(Stock!$C12,AF!$C$2:$C$299,0),MATCH(Stock!AS$1,AF!$L$1:$AV$1,0))*Stock!AS12</f>
        <v>0.72778554404617601</v>
      </c>
      <c r="AT12" s="4">
        <f ca="1">OFFSET(AF!$K$1,MATCH(Stock!$C12,AF!$C$2:$C$299,0),MATCH(Stock!AT$1,AF!$L$1:$AV$1,0))*Stock!AT12</f>
        <v>0.95013070522659304</v>
      </c>
      <c r="AU12" s="4">
        <f ca="1">OFFSET(AF!$K$1,MATCH(Stock!$C12,AF!$C$2:$C$299,0),MATCH(Stock!AU$1,AF!$L$1:$AV$1,0))*Stock!AU12</f>
        <v>7.8303089543905697</v>
      </c>
      <c r="AV12" s="4">
        <f ca="1">OFFSET(AF!$K$1,MATCH(Stock!$C12,AF!$C$2:$C$299,0),MATCH(Stock!AV$1,AF!$L$1:$AV$1,0))*Stock!AV12</f>
        <v>113.04998394932301</v>
      </c>
    </row>
    <row r="13" spans="1:48">
      <c r="A13" s="4" t="s">
        <v>52</v>
      </c>
      <c r="B13" s="4" t="s">
        <v>258</v>
      </c>
      <c r="C13" s="4" t="s">
        <v>126</v>
      </c>
      <c r="D13" s="4" t="s">
        <v>54</v>
      </c>
      <c r="E13" s="4" t="s">
        <v>260</v>
      </c>
      <c r="F13" s="4" t="s">
        <v>54</v>
      </c>
      <c r="G13" s="4">
        <v>2010</v>
      </c>
      <c r="H13" s="4" t="s">
        <v>54</v>
      </c>
      <c r="I13" s="4" t="s">
        <v>54</v>
      </c>
      <c r="J13" s="4" t="s">
        <v>54</v>
      </c>
      <c r="K13" s="4" t="s">
        <v>54</v>
      </c>
      <c r="L13" s="4">
        <f ca="1">OFFSET(AF!$K$1,MATCH(Stock!$C13,AF!$C$2:$C$299,0),MATCH(Stock!L$1,AF!$L$1:$AV$1,0))*Stock!L13</f>
        <v>1.0872824950481099</v>
      </c>
      <c r="M13" s="4">
        <f ca="1">OFFSET(AF!$K$1,MATCH(Stock!$C13,AF!$C$2:$C$299,0),MATCH(Stock!M$1,AF!$L$1:$AV$1,0))*Stock!M13</f>
        <v>5.3630740466944999</v>
      </c>
      <c r="N13" s="4">
        <f ca="1">OFFSET(AF!$K$1,MATCH(Stock!$C13,AF!$C$2:$C$299,0),MATCH(Stock!N$1,AF!$L$1:$AV$1,0))*Stock!N13</f>
        <v>0</v>
      </c>
      <c r="O13" s="4">
        <f ca="1">OFFSET(AF!$K$1,MATCH(Stock!$C13,AF!$C$2:$C$299,0),MATCH(Stock!O$1,AF!$L$1:$AV$1,0))*Stock!O13</f>
        <v>14.010416594912799</v>
      </c>
      <c r="P13" s="4">
        <f ca="1">OFFSET(AF!$K$1,MATCH(Stock!$C13,AF!$C$2:$C$299,0),MATCH(Stock!P$1,AF!$L$1:$AV$1,0))*Stock!P13</f>
        <v>0.82648264283639605</v>
      </c>
      <c r="Q13" s="4">
        <f ca="1">OFFSET(AF!$K$1,MATCH(Stock!$C13,AF!$C$2:$C$299,0),MATCH(Stock!Q$1,AF!$L$1:$AV$1,0))*Stock!Q13</f>
        <v>0</v>
      </c>
      <c r="R13" s="4">
        <f ca="1">OFFSET(AF!$K$1,MATCH(Stock!$C13,AF!$C$2:$C$299,0),MATCH(Stock!R$1,AF!$L$1:$AV$1,0))*Stock!R13</f>
        <v>0</v>
      </c>
      <c r="S13" s="4">
        <f ca="1">OFFSET(AF!$K$1,MATCH(Stock!$C13,AF!$C$2:$C$299,0),MATCH(Stock!S$1,AF!$L$1:$AV$1,0))*Stock!S13</f>
        <v>0</v>
      </c>
      <c r="T13" s="4">
        <f ca="1">OFFSET(AF!$K$1,MATCH(Stock!$C13,AF!$C$2:$C$299,0),MATCH(Stock!T$1,AF!$L$1:$AV$1,0))*Stock!T13</f>
        <v>94.058167272539293</v>
      </c>
      <c r="U13" s="4">
        <f ca="1">OFFSET(AF!$K$1,MATCH(Stock!$C13,AF!$C$2:$C$299,0),MATCH(Stock!U$1,AF!$L$1:$AV$1,0))*Stock!U13</f>
        <v>2.1758673931818802</v>
      </c>
      <c r="V13" s="4">
        <f ca="1">OFFSET(AF!$K$1,MATCH(Stock!$C13,AF!$C$2:$C$299,0),MATCH(Stock!V$1,AF!$L$1:$AV$1,0))*Stock!V13</f>
        <v>7.17960139543425E-2</v>
      </c>
      <c r="W13" s="4">
        <f ca="1">OFFSET(AF!$K$1,MATCH(Stock!$C13,AF!$C$2:$C$299,0),MATCH(Stock!W$1,AF!$L$1:$AV$1,0))*Stock!W13</f>
        <v>8.0877179522242297</v>
      </c>
      <c r="X13" s="4">
        <f ca="1">OFFSET(AF!$K$1,MATCH(Stock!$C13,AF!$C$2:$C$299,0),MATCH(Stock!X$1,AF!$L$1:$AV$1,0))*Stock!X13</f>
        <v>9.5464795575452897</v>
      </c>
      <c r="Y13" s="4">
        <f ca="1">OFFSET(AF!$K$1,MATCH(Stock!$C13,AF!$C$2:$C$299,0),MATCH(Stock!Y$1,AF!$L$1:$AV$1,0))*Stock!Y13</f>
        <v>0</v>
      </c>
      <c r="Z13" s="4">
        <f ca="1">OFFSET(AF!$K$1,MATCH(Stock!$C13,AF!$C$2:$C$299,0),MATCH(Stock!Z$1,AF!$L$1:$AV$1,0))*Stock!Z13</f>
        <v>63.388157235421197</v>
      </c>
      <c r="AA13" s="4">
        <f ca="1">OFFSET(AF!$K$1,MATCH(Stock!$C13,AF!$C$2:$C$299,0),MATCH(Stock!AA$1,AF!$L$1:$AV$1,0))*Stock!AA13</f>
        <v>1.12085210153208</v>
      </c>
      <c r="AB13" s="4">
        <f ca="1">OFFSET(AF!$K$1,MATCH(Stock!$C13,AF!$C$2:$C$299,0),MATCH(Stock!AB$1,AF!$L$1:$AV$1,0))*Stock!AB13</f>
        <v>1.1578380692704899</v>
      </c>
      <c r="AC13" s="4">
        <f ca="1">OFFSET(AF!$K$1,MATCH(Stock!$C13,AF!$C$2:$C$299,0),MATCH(Stock!AC$1,AF!$L$1:$AV$1,0))*Stock!AC13</f>
        <v>1.37670931932323</v>
      </c>
      <c r="AD13" s="4">
        <f ca="1">OFFSET(AF!$K$1,MATCH(Stock!$C13,AF!$C$2:$C$299,0),MATCH(Stock!AD$1,AF!$L$1:$AV$1,0))*Stock!AD13</f>
        <v>0.79854763231691706</v>
      </c>
      <c r="AE13" s="4">
        <f ca="1">OFFSET(AF!$K$1,MATCH(Stock!$C13,AF!$C$2:$C$299,0),MATCH(Stock!AE$1,AF!$L$1:$AV$1,0))*Stock!AE13</f>
        <v>16.863547727523901</v>
      </c>
      <c r="AF13" s="4">
        <f ca="1">OFFSET(AF!$K$1,MATCH(Stock!$C13,AF!$C$2:$C$299,0),MATCH(Stock!AF$1,AF!$L$1:$AV$1,0))*Stock!AF13</f>
        <v>0.93188451672839301</v>
      </c>
      <c r="AG13" s="4">
        <f ca="1">OFFSET(AF!$K$1,MATCH(Stock!$C13,AF!$C$2:$C$299,0),MATCH(Stock!AG$1,AF!$L$1:$AV$1,0))*Stock!AG13</f>
        <v>0</v>
      </c>
      <c r="AH13" s="4">
        <f ca="1">OFFSET(AF!$K$1,MATCH(Stock!$C13,AF!$C$2:$C$299,0),MATCH(Stock!AH$1,AF!$L$1:$AV$1,0))*Stock!AH13</f>
        <v>1.1620981587938399</v>
      </c>
      <c r="AI13" s="4">
        <f ca="1">OFFSET(AF!$K$1,MATCH(Stock!$C13,AF!$C$2:$C$299,0),MATCH(Stock!AI$1,AF!$L$1:$AV$1,0))*Stock!AI13</f>
        <v>0.239048988601089</v>
      </c>
      <c r="AJ13" s="4">
        <f ca="1">OFFSET(AF!$K$1,MATCH(Stock!$C13,AF!$C$2:$C$299,0),MATCH(Stock!AJ$1,AF!$L$1:$AV$1,0))*Stock!AJ13</f>
        <v>0</v>
      </c>
      <c r="AK13" s="4">
        <f ca="1">OFFSET(AF!$K$1,MATCH(Stock!$C13,AF!$C$2:$C$299,0),MATCH(Stock!AK$1,AF!$L$1:$AV$1,0))*Stock!AK13</f>
        <v>0.64567613213480501</v>
      </c>
      <c r="AL13" s="4">
        <f ca="1">OFFSET(AF!$K$1,MATCH(Stock!$C13,AF!$C$2:$C$299,0),MATCH(Stock!AL$1,AF!$L$1:$AV$1,0))*Stock!AL13</f>
        <v>0.217768038723713</v>
      </c>
      <c r="AM13" s="4">
        <f ca="1">OFFSET(AF!$K$1,MATCH(Stock!$C13,AF!$C$2:$C$299,0),MATCH(Stock!AM$1,AF!$L$1:$AV$1,0))*Stock!AM13</f>
        <v>5.7279098656871597</v>
      </c>
      <c r="AN13" s="4">
        <f ca="1">OFFSET(AF!$K$1,MATCH(Stock!$C13,AF!$C$2:$C$299,0),MATCH(Stock!AN$1,AF!$L$1:$AV$1,0))*Stock!AN13</f>
        <v>0.45827444790692701</v>
      </c>
      <c r="AO13" s="4">
        <f ca="1">OFFSET(AF!$K$1,MATCH(Stock!$C13,AF!$C$2:$C$299,0),MATCH(Stock!AO$1,AF!$L$1:$AV$1,0))*Stock!AO13</f>
        <v>11.8248910835937</v>
      </c>
      <c r="AP13" s="4">
        <f ca="1">OFFSET(AF!$K$1,MATCH(Stock!$C13,AF!$C$2:$C$299,0),MATCH(Stock!AP$1,AF!$L$1:$AV$1,0))*Stock!AP13</f>
        <v>3.9979826400860201</v>
      </c>
      <c r="AQ13" s="4">
        <f ca="1">OFFSET(AF!$K$1,MATCH(Stock!$C13,AF!$C$2:$C$299,0),MATCH(Stock!AQ$1,AF!$L$1:$AV$1,0))*Stock!AQ13</f>
        <v>1.39280894361686</v>
      </c>
      <c r="AR13" s="4">
        <f ca="1">OFFSET(AF!$K$1,MATCH(Stock!$C13,AF!$C$2:$C$299,0),MATCH(Stock!AR$1,AF!$L$1:$AV$1,0))*Stock!AR13</f>
        <v>1.1700388787528899</v>
      </c>
      <c r="AS13" s="4">
        <f ca="1">OFFSET(AF!$K$1,MATCH(Stock!$C13,AF!$C$2:$C$299,0),MATCH(Stock!AS$1,AF!$L$1:$AV$1,0))*Stock!AS13</f>
        <v>1.3560543325899199</v>
      </c>
      <c r="AT13" s="4">
        <f ca="1">OFFSET(AF!$K$1,MATCH(Stock!$C13,AF!$C$2:$C$299,0),MATCH(Stock!AT$1,AF!$L$1:$AV$1,0))*Stock!AT13</f>
        <v>1.639830680992</v>
      </c>
      <c r="AU13" s="4">
        <f ca="1">OFFSET(AF!$K$1,MATCH(Stock!$C13,AF!$C$2:$C$299,0),MATCH(Stock!AU$1,AF!$L$1:$AV$1,0))*Stock!AU13</f>
        <v>2.05054186176354</v>
      </c>
      <c r="AV13" s="4">
        <f ca="1">OFFSET(AF!$K$1,MATCH(Stock!$C13,AF!$C$2:$C$299,0),MATCH(Stock!AV$1,AF!$L$1:$AV$1,0))*Stock!AV13</f>
        <v>0</v>
      </c>
    </row>
    <row r="14" spans="1:48">
      <c r="A14" s="4" t="s">
        <v>52</v>
      </c>
      <c r="B14" s="4" t="s">
        <v>258</v>
      </c>
      <c r="C14" s="4" t="s">
        <v>127</v>
      </c>
      <c r="D14" s="4" t="s">
        <v>54</v>
      </c>
      <c r="E14" s="4" t="s">
        <v>260</v>
      </c>
      <c r="F14" s="4" t="s">
        <v>54</v>
      </c>
      <c r="G14" s="4">
        <v>2010</v>
      </c>
      <c r="H14" s="4" t="s">
        <v>54</v>
      </c>
      <c r="I14" s="4" t="s">
        <v>54</v>
      </c>
      <c r="J14" s="4" t="s">
        <v>54</v>
      </c>
      <c r="K14" s="4" t="s">
        <v>54</v>
      </c>
      <c r="L14" s="4">
        <f ca="1">OFFSET(AF!$K$1,MATCH(Stock!$C14,AF!$C$2:$C$299,0),MATCH(Stock!L$1,AF!$L$1:$AV$1,0))*Stock!L14</f>
        <v>6.11753395983516E-2</v>
      </c>
      <c r="M14" s="4">
        <f ca="1">OFFSET(AF!$K$1,MATCH(Stock!$C14,AF!$C$2:$C$299,0),MATCH(Stock!M$1,AF!$L$1:$AV$1,0))*Stock!M14</f>
        <v>0.103230896616784</v>
      </c>
      <c r="N14" s="4">
        <f ca="1">OFFSET(AF!$K$1,MATCH(Stock!$C14,AF!$C$2:$C$299,0),MATCH(Stock!N$1,AF!$L$1:$AV$1,0))*Stock!N14</f>
        <v>0</v>
      </c>
      <c r="O14" s="4">
        <f ca="1">OFFSET(AF!$K$1,MATCH(Stock!$C14,AF!$C$2:$C$299,0),MATCH(Stock!O$1,AF!$L$1:$AV$1,0))*Stock!O14</f>
        <v>4.6630821203873497E-2</v>
      </c>
      <c r="P14" s="4">
        <f ca="1">OFFSET(AF!$K$1,MATCH(Stock!$C14,AF!$C$2:$C$299,0),MATCH(Stock!P$1,AF!$L$1:$AV$1,0))*Stock!P14</f>
        <v>6.2113328709520001E-2</v>
      </c>
      <c r="Q14" s="4">
        <f ca="1">OFFSET(AF!$K$1,MATCH(Stock!$C14,AF!$C$2:$C$299,0),MATCH(Stock!Q$1,AF!$L$1:$AV$1,0))*Stock!Q14</f>
        <v>1.0867539186431701</v>
      </c>
      <c r="R14" s="4">
        <f ca="1">OFFSET(AF!$K$1,MATCH(Stock!$C14,AF!$C$2:$C$299,0),MATCH(Stock!R$1,AF!$L$1:$AV$1,0))*Stock!R14</f>
        <v>4.3769637520679E-2</v>
      </c>
      <c r="S14" s="4">
        <f ca="1">OFFSET(AF!$K$1,MATCH(Stock!$C14,AF!$C$2:$C$299,0),MATCH(Stock!S$1,AF!$L$1:$AV$1,0))*Stock!S14</f>
        <v>0.119401511304657</v>
      </c>
      <c r="T14" s="4">
        <f ca="1">OFFSET(AF!$K$1,MATCH(Stock!$C14,AF!$C$2:$C$299,0),MATCH(Stock!T$1,AF!$L$1:$AV$1,0))*Stock!T14</f>
        <v>0</v>
      </c>
      <c r="U14" s="4">
        <f ca="1">OFFSET(AF!$K$1,MATCH(Stock!$C14,AF!$C$2:$C$299,0),MATCH(Stock!U$1,AF!$L$1:$AV$1,0))*Stock!U14</f>
        <v>8.8049431143123497E-2</v>
      </c>
      <c r="V14" s="4">
        <f ca="1">OFFSET(AF!$K$1,MATCH(Stock!$C14,AF!$C$2:$C$299,0),MATCH(Stock!V$1,AF!$L$1:$AV$1,0))*Stock!V14</f>
        <v>1.24003143113479E-2</v>
      </c>
      <c r="W14" s="4">
        <f ca="1">OFFSET(AF!$K$1,MATCH(Stock!$C14,AF!$C$2:$C$299,0),MATCH(Stock!W$1,AF!$L$1:$AV$1,0))*Stock!W14</f>
        <v>0</v>
      </c>
      <c r="X14" s="4">
        <f ca="1">OFFSET(AF!$K$1,MATCH(Stock!$C14,AF!$C$2:$C$299,0),MATCH(Stock!X$1,AF!$L$1:$AV$1,0))*Stock!X14</f>
        <v>0.301800046266818</v>
      </c>
      <c r="Y14" s="4">
        <f ca="1">OFFSET(AF!$K$1,MATCH(Stock!$C14,AF!$C$2:$C$299,0),MATCH(Stock!Y$1,AF!$L$1:$AV$1,0))*Stock!Y14</f>
        <v>0.20522270272101001</v>
      </c>
      <c r="Z14" s="4">
        <f ca="1">OFFSET(AF!$K$1,MATCH(Stock!$C14,AF!$C$2:$C$299,0),MATCH(Stock!Z$1,AF!$L$1:$AV$1,0))*Stock!Z14</f>
        <v>1.28055097660425</v>
      </c>
      <c r="AA14" s="4">
        <f ca="1">OFFSET(AF!$K$1,MATCH(Stock!$C14,AF!$C$2:$C$299,0),MATCH(Stock!AA$1,AF!$L$1:$AV$1,0))*Stock!AA14</f>
        <v>5.03857815577101E-3</v>
      </c>
      <c r="AB14" s="4">
        <f ca="1">OFFSET(AF!$K$1,MATCH(Stock!$C14,AF!$C$2:$C$299,0),MATCH(Stock!AB$1,AF!$L$1:$AV$1,0))*Stock!AB14</f>
        <v>0.198138421766477</v>
      </c>
      <c r="AC14" s="4">
        <f ca="1">OFFSET(AF!$K$1,MATCH(Stock!$C14,AF!$C$2:$C$299,0),MATCH(Stock!AC$1,AF!$L$1:$AV$1,0))*Stock!AC14</f>
        <v>0.256816946893619</v>
      </c>
      <c r="AD14" s="4">
        <f ca="1">OFFSET(AF!$K$1,MATCH(Stock!$C14,AF!$C$2:$C$299,0),MATCH(Stock!AD$1,AF!$L$1:$AV$1,0))*Stock!AD14</f>
        <v>0</v>
      </c>
      <c r="AE14" s="4">
        <f ca="1">OFFSET(AF!$K$1,MATCH(Stock!$C14,AF!$C$2:$C$299,0),MATCH(Stock!AE$1,AF!$L$1:$AV$1,0))*Stock!AE14</f>
        <v>0</v>
      </c>
      <c r="AF14" s="4">
        <f ca="1">OFFSET(AF!$K$1,MATCH(Stock!$C14,AF!$C$2:$C$299,0),MATCH(Stock!AF$1,AF!$L$1:$AV$1,0))*Stock!AF14</f>
        <v>3.9376261554183299E-2</v>
      </c>
      <c r="AG14" s="4">
        <f ca="1">OFFSET(AF!$K$1,MATCH(Stock!$C14,AF!$C$2:$C$299,0),MATCH(Stock!AG$1,AF!$L$1:$AV$1,0))*Stock!AG14</f>
        <v>6.3106833326284903E-2</v>
      </c>
      <c r="AH14" s="4">
        <f ca="1">OFFSET(AF!$K$1,MATCH(Stock!$C14,AF!$C$2:$C$299,0),MATCH(Stock!AH$1,AF!$L$1:$AV$1,0))*Stock!AH14</f>
        <v>0</v>
      </c>
      <c r="AI14" s="4">
        <f ca="1">OFFSET(AF!$K$1,MATCH(Stock!$C14,AF!$C$2:$C$299,0),MATCH(Stock!AI$1,AF!$L$1:$AV$1,0))*Stock!AI14</f>
        <v>1.58256073252083E-2</v>
      </c>
      <c r="AJ14" s="4">
        <f ca="1">OFFSET(AF!$K$1,MATCH(Stock!$C14,AF!$C$2:$C$299,0),MATCH(Stock!AJ$1,AF!$L$1:$AV$1,0))*Stock!AJ14</f>
        <v>0</v>
      </c>
      <c r="AK14" s="4">
        <f ca="1">OFFSET(AF!$K$1,MATCH(Stock!$C14,AF!$C$2:$C$299,0),MATCH(Stock!AK$1,AF!$L$1:$AV$1,0))*Stock!AK14</f>
        <v>0.120325880834236</v>
      </c>
      <c r="AL14" s="4">
        <f ca="1">OFFSET(AF!$K$1,MATCH(Stock!$C14,AF!$C$2:$C$299,0),MATCH(Stock!AL$1,AF!$L$1:$AV$1,0))*Stock!AL14</f>
        <v>0</v>
      </c>
      <c r="AM14" s="4">
        <f ca="1">OFFSET(AF!$K$1,MATCH(Stock!$C14,AF!$C$2:$C$299,0),MATCH(Stock!AM$1,AF!$L$1:$AV$1,0))*Stock!AM14</f>
        <v>0.1153933254761</v>
      </c>
      <c r="AN14" s="4">
        <f ca="1">OFFSET(AF!$K$1,MATCH(Stock!$C14,AF!$C$2:$C$299,0),MATCH(Stock!AN$1,AF!$L$1:$AV$1,0))*Stock!AN14</f>
        <v>1.5987238792302998E-2</v>
      </c>
      <c r="AO14" s="4">
        <f ca="1">OFFSET(AF!$K$1,MATCH(Stock!$C14,AF!$C$2:$C$299,0),MATCH(Stock!AO$1,AF!$L$1:$AV$1,0))*Stock!AO14</f>
        <v>0.69740777864438297</v>
      </c>
      <c r="AP14" s="4">
        <f ca="1">OFFSET(AF!$K$1,MATCH(Stock!$C14,AF!$C$2:$C$299,0),MATCH(Stock!AP$1,AF!$L$1:$AV$1,0))*Stock!AP14</f>
        <v>0</v>
      </c>
      <c r="AQ14" s="4">
        <f ca="1">OFFSET(AF!$K$1,MATCH(Stock!$C14,AF!$C$2:$C$299,0),MATCH(Stock!AQ$1,AF!$L$1:$AV$1,0))*Stock!AQ14</f>
        <v>0</v>
      </c>
      <c r="AR14" s="4">
        <f ca="1">OFFSET(AF!$K$1,MATCH(Stock!$C14,AF!$C$2:$C$299,0),MATCH(Stock!AR$1,AF!$L$1:$AV$1,0))*Stock!AR14</f>
        <v>0.30357900102053997</v>
      </c>
      <c r="AS14" s="4">
        <f ca="1">OFFSET(AF!$K$1,MATCH(Stock!$C14,AF!$C$2:$C$299,0),MATCH(Stock!AS$1,AF!$L$1:$AV$1,0))*Stock!AS14</f>
        <v>8.8854027568764093E-2</v>
      </c>
      <c r="AT14" s="4">
        <f ca="1">OFFSET(AF!$K$1,MATCH(Stock!$C14,AF!$C$2:$C$299,0),MATCH(Stock!AT$1,AF!$L$1:$AV$1,0))*Stock!AT14</f>
        <v>0</v>
      </c>
      <c r="AU14" s="4">
        <f ca="1">OFFSET(AF!$K$1,MATCH(Stock!$C14,AF!$C$2:$C$299,0),MATCH(Stock!AU$1,AF!$L$1:$AV$1,0))*Stock!AU14</f>
        <v>2.2683558060711899E-3</v>
      </c>
      <c r="AV14" s="4">
        <f ca="1">OFFSET(AF!$K$1,MATCH(Stock!$C14,AF!$C$2:$C$299,0),MATCH(Stock!AV$1,AF!$L$1:$AV$1,0))*Stock!AV14</f>
        <v>0.63377180391597598</v>
      </c>
    </row>
    <row r="15" spans="1:48">
      <c r="A15" s="4" t="s">
        <v>52</v>
      </c>
      <c r="B15" s="4" t="s">
        <v>258</v>
      </c>
      <c r="C15" s="4" t="s">
        <v>128</v>
      </c>
      <c r="D15" s="4" t="s">
        <v>54</v>
      </c>
      <c r="E15" s="4" t="s">
        <v>260</v>
      </c>
      <c r="F15" s="4" t="s">
        <v>54</v>
      </c>
      <c r="G15" s="4">
        <v>2010</v>
      </c>
      <c r="H15" s="4" t="s">
        <v>54</v>
      </c>
      <c r="I15" s="4" t="s">
        <v>54</v>
      </c>
      <c r="J15" s="4" t="s">
        <v>54</v>
      </c>
      <c r="K15" s="4" t="s">
        <v>54</v>
      </c>
      <c r="L15" s="4">
        <f ca="1">OFFSET(AF!$K$1,MATCH(Stock!$C15,AF!$C$2:$C$299,0),MATCH(Stock!L$1,AF!$L$1:$AV$1,0))*Stock!L15</f>
        <v>0.191356821991644</v>
      </c>
      <c r="M15" s="4">
        <f ca="1">OFFSET(AF!$K$1,MATCH(Stock!$C15,AF!$C$2:$C$299,0),MATCH(Stock!M$1,AF!$L$1:$AV$1,0))*Stock!M15</f>
        <v>5.2203331023353803</v>
      </c>
      <c r="N15" s="4">
        <f ca="1">OFFSET(AF!$K$1,MATCH(Stock!$C15,AF!$C$2:$C$299,0),MATCH(Stock!N$1,AF!$L$1:$AV$1,0))*Stock!N15</f>
        <v>1.3384770096107801</v>
      </c>
      <c r="O15" s="4">
        <f ca="1">OFFSET(AF!$K$1,MATCH(Stock!$C15,AF!$C$2:$C$299,0),MATCH(Stock!O$1,AF!$L$1:$AV$1,0))*Stock!O15</f>
        <v>12.787303836423501</v>
      </c>
      <c r="P15" s="4">
        <f ca="1">OFFSET(AF!$K$1,MATCH(Stock!$C15,AF!$C$2:$C$299,0),MATCH(Stock!P$1,AF!$L$1:$AV$1,0))*Stock!P15</f>
        <v>6.1218924041092899</v>
      </c>
      <c r="Q15" s="4">
        <f ca="1">OFFSET(AF!$K$1,MATCH(Stock!$C15,AF!$C$2:$C$299,0),MATCH(Stock!Q$1,AF!$L$1:$AV$1,0))*Stock!Q15</f>
        <v>6.6560956829859004</v>
      </c>
      <c r="R15" s="4">
        <f ca="1">OFFSET(AF!$K$1,MATCH(Stock!$C15,AF!$C$2:$C$299,0),MATCH(Stock!R$1,AF!$L$1:$AV$1,0))*Stock!R15</f>
        <v>1.67650490798475</v>
      </c>
      <c r="S15" s="4">
        <f ca="1">OFFSET(AF!$K$1,MATCH(Stock!$C15,AF!$C$2:$C$299,0),MATCH(Stock!S$1,AF!$L$1:$AV$1,0))*Stock!S15</f>
        <v>4.5870055169884196</v>
      </c>
      <c r="T15" s="4">
        <f ca="1">OFFSET(AF!$K$1,MATCH(Stock!$C15,AF!$C$2:$C$299,0),MATCH(Stock!T$1,AF!$L$1:$AV$1,0))*Stock!T15</f>
        <v>116.452654176067</v>
      </c>
      <c r="U15" s="4">
        <f ca="1">OFFSET(AF!$K$1,MATCH(Stock!$C15,AF!$C$2:$C$299,0),MATCH(Stock!U$1,AF!$L$1:$AV$1,0))*Stock!U15</f>
        <v>5.3771863634375698</v>
      </c>
      <c r="V15" s="4">
        <f ca="1">OFFSET(AF!$K$1,MATCH(Stock!$C15,AF!$C$2:$C$299,0),MATCH(Stock!V$1,AF!$L$1:$AV$1,0))*Stock!V15</f>
        <v>0.96598156445695105</v>
      </c>
      <c r="W15" s="4">
        <f ca="1">OFFSET(AF!$K$1,MATCH(Stock!$C15,AF!$C$2:$C$299,0),MATCH(Stock!W$1,AF!$L$1:$AV$1,0))*Stock!W15</f>
        <v>10.553218285571001</v>
      </c>
      <c r="X15" s="4">
        <f ca="1">OFFSET(AF!$K$1,MATCH(Stock!$C15,AF!$C$2:$C$299,0),MATCH(Stock!X$1,AF!$L$1:$AV$1,0))*Stock!X15</f>
        <v>28.486980574825601</v>
      </c>
      <c r="Y15" s="4">
        <f ca="1">OFFSET(AF!$K$1,MATCH(Stock!$C15,AF!$C$2:$C$299,0),MATCH(Stock!Y$1,AF!$L$1:$AV$1,0))*Stock!Y15</f>
        <v>18.719586807127499</v>
      </c>
      <c r="Z15" s="4">
        <f ca="1">OFFSET(AF!$K$1,MATCH(Stock!$C15,AF!$C$2:$C$299,0),MATCH(Stock!Z$1,AF!$L$1:$AV$1,0))*Stock!Z15</f>
        <v>59.438805901763502</v>
      </c>
      <c r="AA15" s="4">
        <f ca="1">OFFSET(AF!$K$1,MATCH(Stock!$C15,AF!$C$2:$C$299,0),MATCH(Stock!AA$1,AF!$L$1:$AV$1,0))*Stock!AA15</f>
        <v>0.96708600261584199</v>
      </c>
      <c r="AB15" s="4">
        <f ca="1">OFFSET(AF!$K$1,MATCH(Stock!$C15,AF!$C$2:$C$299,0),MATCH(Stock!AB$1,AF!$L$1:$AV$1,0))*Stock!AB15</f>
        <v>7.2342966748985997</v>
      </c>
      <c r="AC15" s="4">
        <f ca="1">OFFSET(AF!$K$1,MATCH(Stock!$C15,AF!$C$2:$C$299,0),MATCH(Stock!AC$1,AF!$L$1:$AV$1,0))*Stock!AC15</f>
        <v>15.0611659365787</v>
      </c>
      <c r="AD15" s="4">
        <f ca="1">OFFSET(AF!$K$1,MATCH(Stock!$C15,AF!$C$2:$C$299,0),MATCH(Stock!AD$1,AF!$L$1:$AV$1,0))*Stock!AD15</f>
        <v>0.42290534451153</v>
      </c>
      <c r="AE15" s="4">
        <f ca="1">OFFSET(AF!$K$1,MATCH(Stock!$C15,AF!$C$2:$C$299,0),MATCH(Stock!AE$1,AF!$L$1:$AV$1,0))*Stock!AE15</f>
        <v>23.201099570662201</v>
      </c>
      <c r="AF15" s="4">
        <f ca="1">OFFSET(AF!$K$1,MATCH(Stock!$C15,AF!$C$2:$C$299,0),MATCH(Stock!AF$1,AF!$L$1:$AV$1,0))*Stock!AF15</f>
        <v>0.16368665767877399</v>
      </c>
      <c r="AG15" s="4">
        <f ca="1">OFFSET(AF!$K$1,MATCH(Stock!$C15,AF!$C$2:$C$299,0),MATCH(Stock!AG$1,AF!$L$1:$AV$1,0))*Stock!AG15</f>
        <v>3.4163331056108999</v>
      </c>
      <c r="AH15" s="4">
        <f ca="1">OFFSET(AF!$K$1,MATCH(Stock!$C15,AF!$C$2:$C$299,0),MATCH(Stock!AH$1,AF!$L$1:$AV$1,0))*Stock!AH15</f>
        <v>1.0559471455323</v>
      </c>
      <c r="AI15" s="4">
        <f ca="1">OFFSET(AF!$K$1,MATCH(Stock!$C15,AF!$C$2:$C$299,0),MATCH(Stock!AI$1,AF!$L$1:$AV$1,0))*Stock!AI15</f>
        <v>0.83158430836090003</v>
      </c>
      <c r="AJ15" s="4">
        <f ca="1">OFFSET(AF!$K$1,MATCH(Stock!$C15,AF!$C$2:$C$299,0),MATCH(Stock!AJ$1,AF!$L$1:$AV$1,0))*Stock!AJ15</f>
        <v>5.3180310999297398E-3</v>
      </c>
      <c r="AK15" s="4">
        <f ca="1">OFFSET(AF!$K$1,MATCH(Stock!$C15,AF!$C$2:$C$299,0),MATCH(Stock!AK$1,AF!$L$1:$AV$1,0))*Stock!AK15</f>
        <v>0.65554784389014598</v>
      </c>
      <c r="AL15" s="4">
        <f ca="1">OFFSET(AF!$K$1,MATCH(Stock!$C15,AF!$C$2:$C$299,0),MATCH(Stock!AL$1,AF!$L$1:$AV$1,0))*Stock!AL15</f>
        <v>0.22604250596736</v>
      </c>
      <c r="AM15" s="4">
        <f ca="1">OFFSET(AF!$K$1,MATCH(Stock!$C15,AF!$C$2:$C$299,0),MATCH(Stock!AM$1,AF!$L$1:$AV$1,0))*Stock!AM15</f>
        <v>19.4445650770407</v>
      </c>
      <c r="AN15" s="4">
        <f ca="1">OFFSET(AF!$K$1,MATCH(Stock!$C15,AF!$C$2:$C$299,0),MATCH(Stock!AN$1,AF!$L$1:$AV$1,0))*Stock!AN15</f>
        <v>4.35409924984108</v>
      </c>
      <c r="AO15" s="4">
        <f ca="1">OFFSET(AF!$K$1,MATCH(Stock!$C15,AF!$C$2:$C$299,0),MATCH(Stock!AO$1,AF!$L$1:$AV$1,0))*Stock!AO15</f>
        <v>36.6464766197752</v>
      </c>
      <c r="AP15" s="4">
        <f ca="1">OFFSET(AF!$K$1,MATCH(Stock!$C15,AF!$C$2:$C$299,0),MATCH(Stock!AP$1,AF!$L$1:$AV$1,0))*Stock!AP15</f>
        <v>4.5259213803740899</v>
      </c>
      <c r="AQ15" s="4">
        <f ca="1">OFFSET(AF!$K$1,MATCH(Stock!$C15,AF!$C$2:$C$299,0),MATCH(Stock!AQ$1,AF!$L$1:$AV$1,0))*Stock!AQ15</f>
        <v>3.6431242513548701</v>
      </c>
      <c r="AR15" s="4">
        <f ca="1">OFFSET(AF!$K$1,MATCH(Stock!$C15,AF!$C$2:$C$299,0),MATCH(Stock!AR$1,AF!$L$1:$AV$1,0))*Stock!AR15</f>
        <v>2.59390594496241</v>
      </c>
      <c r="AS15" s="4">
        <f ca="1">OFFSET(AF!$K$1,MATCH(Stock!$C15,AF!$C$2:$C$299,0),MATCH(Stock!AS$1,AF!$L$1:$AV$1,0))*Stock!AS15</f>
        <v>7.9965488334312598</v>
      </c>
      <c r="AT15" s="4">
        <f ca="1">OFFSET(AF!$K$1,MATCH(Stock!$C15,AF!$C$2:$C$299,0),MATCH(Stock!AT$1,AF!$L$1:$AV$1,0))*Stock!AT15</f>
        <v>2.4082542715096</v>
      </c>
      <c r="AU15" s="4">
        <f ca="1">OFFSET(AF!$K$1,MATCH(Stock!$C15,AF!$C$2:$C$299,0),MATCH(Stock!AU$1,AF!$L$1:$AV$1,0))*Stock!AU15</f>
        <v>9.1873562747240595E-2</v>
      </c>
      <c r="AV15" s="4">
        <f ca="1">OFFSET(AF!$K$1,MATCH(Stock!$C15,AF!$C$2:$C$299,0),MATCH(Stock!AV$1,AF!$L$1:$AV$1,0))*Stock!AV15</f>
        <v>99.855168696733998</v>
      </c>
    </row>
    <row r="16" spans="1:48">
      <c r="A16" s="4" t="s">
        <v>52</v>
      </c>
      <c r="B16" s="4" t="s">
        <v>258</v>
      </c>
      <c r="C16" s="4" t="s">
        <v>129</v>
      </c>
      <c r="D16" s="4" t="s">
        <v>54</v>
      </c>
      <c r="E16" s="4" t="s">
        <v>260</v>
      </c>
      <c r="F16" s="4" t="s">
        <v>54</v>
      </c>
      <c r="G16" s="4">
        <v>2010</v>
      </c>
      <c r="H16" s="4" t="s">
        <v>54</v>
      </c>
      <c r="I16" s="4" t="s">
        <v>54</v>
      </c>
      <c r="J16" s="4" t="s">
        <v>54</v>
      </c>
      <c r="K16" s="4" t="s">
        <v>54</v>
      </c>
      <c r="L16" s="4">
        <f ca="1">OFFSET(AF!$K$1,MATCH(Stock!$C16,AF!$C$2:$C$299,0),MATCH(Stock!L$1,AF!$L$1:$AV$1,0))*Stock!L16</f>
        <v>0</v>
      </c>
      <c r="M16" s="4">
        <f ca="1">OFFSET(AF!$K$1,MATCH(Stock!$C16,AF!$C$2:$C$299,0),MATCH(Stock!M$1,AF!$L$1:$AV$1,0))*Stock!M16</f>
        <v>2.2654769361266398</v>
      </c>
      <c r="N16" s="4">
        <f ca="1">OFFSET(AF!$K$1,MATCH(Stock!$C16,AF!$C$2:$C$299,0),MATCH(Stock!N$1,AF!$L$1:$AV$1,0))*Stock!N16</f>
        <v>0</v>
      </c>
      <c r="O16" s="4">
        <f ca="1">OFFSET(AF!$K$1,MATCH(Stock!$C16,AF!$C$2:$C$299,0),MATCH(Stock!O$1,AF!$L$1:$AV$1,0))*Stock!O16</f>
        <v>6.6995778394718402</v>
      </c>
      <c r="P16" s="4">
        <f ca="1">OFFSET(AF!$K$1,MATCH(Stock!$C16,AF!$C$2:$C$299,0),MATCH(Stock!P$1,AF!$L$1:$AV$1,0))*Stock!P16</f>
        <v>0.73723002022505102</v>
      </c>
      <c r="Q16" s="4">
        <f ca="1">OFFSET(AF!$K$1,MATCH(Stock!$C16,AF!$C$2:$C$299,0),MATCH(Stock!Q$1,AF!$L$1:$AV$1,0))*Stock!Q16</f>
        <v>2.78210878025136</v>
      </c>
      <c r="R16" s="4">
        <f ca="1">OFFSET(AF!$K$1,MATCH(Stock!$C16,AF!$C$2:$C$299,0),MATCH(Stock!R$1,AF!$L$1:$AV$1,0))*Stock!R16</f>
        <v>0</v>
      </c>
      <c r="S16" s="4">
        <f ca="1">OFFSET(AF!$K$1,MATCH(Stock!$C16,AF!$C$2:$C$299,0),MATCH(Stock!S$1,AF!$L$1:$AV$1,0))*Stock!S16</f>
        <v>4.8194733227642503</v>
      </c>
      <c r="T16" s="4">
        <f ca="1">OFFSET(AF!$K$1,MATCH(Stock!$C16,AF!$C$2:$C$299,0),MATCH(Stock!T$1,AF!$L$1:$AV$1,0))*Stock!T16</f>
        <v>139.16353997805399</v>
      </c>
      <c r="U16" s="4">
        <f ca="1">OFFSET(AF!$K$1,MATCH(Stock!$C16,AF!$C$2:$C$299,0),MATCH(Stock!U$1,AF!$L$1:$AV$1,0))*Stock!U16</f>
        <v>1.84729674336948</v>
      </c>
      <c r="V16" s="4">
        <f ca="1">OFFSET(AF!$K$1,MATCH(Stock!$C16,AF!$C$2:$C$299,0),MATCH(Stock!V$1,AF!$L$1:$AV$1,0))*Stock!V16</f>
        <v>0.11859077029152799</v>
      </c>
      <c r="W16" s="4">
        <f ca="1">OFFSET(AF!$K$1,MATCH(Stock!$C16,AF!$C$2:$C$299,0),MATCH(Stock!W$1,AF!$L$1:$AV$1,0))*Stock!W16</f>
        <v>0.87958197706598296</v>
      </c>
      <c r="X16" s="4">
        <f ca="1">OFFSET(AF!$K$1,MATCH(Stock!$C16,AF!$C$2:$C$299,0),MATCH(Stock!X$1,AF!$L$1:$AV$1,0))*Stock!X16</f>
        <v>4.6264664699303903</v>
      </c>
      <c r="Y16" s="4">
        <f ca="1">OFFSET(AF!$K$1,MATCH(Stock!$C16,AF!$C$2:$C$299,0),MATCH(Stock!Y$1,AF!$L$1:$AV$1,0))*Stock!Y16</f>
        <v>0.31943737323202898</v>
      </c>
      <c r="Z16" s="4">
        <f ca="1">OFFSET(AF!$K$1,MATCH(Stock!$C16,AF!$C$2:$C$299,0),MATCH(Stock!Z$1,AF!$L$1:$AV$1,0))*Stock!Z16</f>
        <v>26.230522603273698</v>
      </c>
      <c r="AA16" s="4">
        <f ca="1">OFFSET(AF!$K$1,MATCH(Stock!$C16,AF!$C$2:$C$299,0),MATCH(Stock!AA$1,AF!$L$1:$AV$1,0))*Stock!AA16</f>
        <v>0.32416245720221198</v>
      </c>
      <c r="AB16" s="4">
        <f ca="1">OFFSET(AF!$K$1,MATCH(Stock!$C16,AF!$C$2:$C$299,0),MATCH(Stock!AB$1,AF!$L$1:$AV$1,0))*Stock!AB16</f>
        <v>7.3467069621413401</v>
      </c>
      <c r="AC16" s="4">
        <f ca="1">OFFSET(AF!$K$1,MATCH(Stock!$C16,AF!$C$2:$C$299,0),MATCH(Stock!AC$1,AF!$L$1:$AV$1,0))*Stock!AC16</f>
        <v>7.7153973699094101</v>
      </c>
      <c r="AD16" s="4">
        <f ca="1">OFFSET(AF!$K$1,MATCH(Stock!$C16,AF!$C$2:$C$299,0),MATCH(Stock!AD$1,AF!$L$1:$AV$1,0))*Stock!AD16</f>
        <v>0</v>
      </c>
      <c r="AE16" s="4">
        <f ca="1">OFFSET(AF!$K$1,MATCH(Stock!$C16,AF!$C$2:$C$299,0),MATCH(Stock!AE$1,AF!$L$1:$AV$1,0))*Stock!AE16</f>
        <v>36.859690693992199</v>
      </c>
      <c r="AF16" s="4">
        <f ca="1">OFFSET(AF!$K$1,MATCH(Stock!$C16,AF!$C$2:$C$299,0),MATCH(Stock!AF$1,AF!$L$1:$AV$1,0))*Stock!AF16</f>
        <v>0</v>
      </c>
      <c r="AG16" s="4">
        <f ca="1">OFFSET(AF!$K$1,MATCH(Stock!$C16,AF!$C$2:$C$299,0),MATCH(Stock!AG$1,AF!$L$1:$AV$1,0))*Stock!AG16</f>
        <v>1.81812772132522</v>
      </c>
      <c r="AH16" s="4">
        <f ca="1">OFFSET(AF!$K$1,MATCH(Stock!$C16,AF!$C$2:$C$299,0),MATCH(Stock!AH$1,AF!$L$1:$AV$1,0))*Stock!AH16</f>
        <v>0.96035275650734897</v>
      </c>
      <c r="AI16" s="4">
        <f ca="1">OFFSET(AF!$K$1,MATCH(Stock!$C16,AF!$C$2:$C$299,0),MATCH(Stock!AI$1,AF!$L$1:$AV$1,0))*Stock!AI16</f>
        <v>0.43474240218641202</v>
      </c>
      <c r="AJ16" s="4">
        <f ca="1">OFFSET(AF!$K$1,MATCH(Stock!$C16,AF!$C$2:$C$299,0),MATCH(Stock!AJ$1,AF!$L$1:$AV$1,0))*Stock!AJ16</f>
        <v>0</v>
      </c>
      <c r="AK16" s="4">
        <f ca="1">OFFSET(AF!$K$1,MATCH(Stock!$C16,AF!$C$2:$C$299,0),MATCH(Stock!AK$1,AF!$L$1:$AV$1,0))*Stock!AK16</f>
        <v>1.03335661795793E-2</v>
      </c>
      <c r="AL16" s="4">
        <f ca="1">OFFSET(AF!$K$1,MATCH(Stock!$C16,AF!$C$2:$C$299,0),MATCH(Stock!AL$1,AF!$L$1:$AV$1,0))*Stock!AL16</f>
        <v>0</v>
      </c>
      <c r="AM16" s="4">
        <f ca="1">OFFSET(AF!$K$1,MATCH(Stock!$C16,AF!$C$2:$C$299,0),MATCH(Stock!AM$1,AF!$L$1:$AV$1,0))*Stock!AM16</f>
        <v>19.927370180125902</v>
      </c>
      <c r="AN16" s="4">
        <f ca="1">OFFSET(AF!$K$1,MATCH(Stock!$C16,AF!$C$2:$C$299,0),MATCH(Stock!AN$1,AF!$L$1:$AV$1,0))*Stock!AN16</f>
        <v>2.9559090452455899E-2</v>
      </c>
      <c r="AO16" s="4">
        <f ca="1">OFFSET(AF!$K$1,MATCH(Stock!$C16,AF!$C$2:$C$299,0),MATCH(Stock!AO$1,AF!$L$1:$AV$1,0))*Stock!AO16</f>
        <v>17.024444939706999</v>
      </c>
      <c r="AP16" s="4">
        <f ca="1">OFFSET(AF!$K$1,MATCH(Stock!$C16,AF!$C$2:$C$299,0),MATCH(Stock!AP$1,AF!$L$1:$AV$1,0))*Stock!AP16</f>
        <v>0.90845984781955502</v>
      </c>
      <c r="AQ16" s="4">
        <f ca="1">OFFSET(AF!$K$1,MATCH(Stock!$C16,AF!$C$2:$C$299,0),MATCH(Stock!AQ$1,AF!$L$1:$AV$1,0))*Stock!AQ16</f>
        <v>6.8143680532623003</v>
      </c>
      <c r="AR16" s="4">
        <f ca="1">OFFSET(AF!$K$1,MATCH(Stock!$C16,AF!$C$2:$C$299,0),MATCH(Stock!AR$1,AF!$L$1:$AV$1,0))*Stock!AR16</f>
        <v>0.84873027761272202</v>
      </c>
      <c r="AS16" s="4">
        <f ca="1">OFFSET(AF!$K$1,MATCH(Stock!$C16,AF!$C$2:$C$299,0),MATCH(Stock!AS$1,AF!$L$1:$AV$1,0))*Stock!AS16</f>
        <v>7.2477247379292495E-2</v>
      </c>
      <c r="AT16" s="4">
        <f ca="1">OFFSET(AF!$K$1,MATCH(Stock!$C16,AF!$C$2:$C$299,0),MATCH(Stock!AT$1,AF!$L$1:$AV$1,0))*Stock!AT16</f>
        <v>0.27508363877553199</v>
      </c>
      <c r="AU16" s="4">
        <f ca="1">OFFSET(AF!$K$1,MATCH(Stock!$C16,AF!$C$2:$C$299,0),MATCH(Stock!AU$1,AF!$L$1:$AV$1,0))*Stock!AU16</f>
        <v>6.8706315403032403E-2</v>
      </c>
      <c r="AV16" s="4">
        <f ca="1">OFFSET(AF!$K$1,MATCH(Stock!$C16,AF!$C$2:$C$299,0),MATCH(Stock!AV$1,AF!$L$1:$AV$1,0))*Stock!AV16</f>
        <v>97.270926872324694</v>
      </c>
    </row>
    <row r="17" spans="1:48">
      <c r="A17" s="4" t="s">
        <v>52</v>
      </c>
      <c r="B17" s="4" t="s">
        <v>258</v>
      </c>
      <c r="C17" s="4" t="s">
        <v>130</v>
      </c>
      <c r="D17" s="4" t="s">
        <v>54</v>
      </c>
      <c r="E17" s="4" t="s">
        <v>260</v>
      </c>
      <c r="F17" s="4" t="s">
        <v>54</v>
      </c>
      <c r="G17" s="4">
        <v>2010</v>
      </c>
      <c r="H17" s="4" t="s">
        <v>54</v>
      </c>
      <c r="I17" s="4" t="s">
        <v>54</v>
      </c>
      <c r="J17" s="4" t="s">
        <v>54</v>
      </c>
      <c r="K17" s="4" t="s">
        <v>54</v>
      </c>
      <c r="L17" s="4">
        <f ca="1">OFFSET(AF!$K$1,MATCH(Stock!$C17,AF!$C$2:$C$299,0),MATCH(Stock!L$1,AF!$L$1:$AV$1,0))*Stock!L17</f>
        <v>0.27938725998111003</v>
      </c>
      <c r="M17" s="4">
        <f ca="1">OFFSET(AF!$K$1,MATCH(Stock!$C17,AF!$C$2:$C$299,0),MATCH(Stock!M$1,AF!$L$1:$AV$1,0))*Stock!M17</f>
        <v>0.90928372707132898</v>
      </c>
      <c r="N17" s="4">
        <f ca="1">OFFSET(AF!$K$1,MATCH(Stock!$C17,AF!$C$2:$C$299,0),MATCH(Stock!N$1,AF!$L$1:$AV$1,0))*Stock!N17</f>
        <v>0</v>
      </c>
      <c r="O17" s="4">
        <f ca="1">OFFSET(AF!$K$1,MATCH(Stock!$C17,AF!$C$2:$C$299,0),MATCH(Stock!O$1,AF!$L$1:$AV$1,0))*Stock!O17</f>
        <v>3.7522378972815802</v>
      </c>
      <c r="P17" s="4">
        <f ca="1">OFFSET(AF!$K$1,MATCH(Stock!$C17,AF!$C$2:$C$299,0),MATCH(Stock!P$1,AF!$L$1:$AV$1,0))*Stock!P17</f>
        <v>0.155132507741579</v>
      </c>
      <c r="Q17" s="4">
        <f ca="1">OFFSET(AF!$K$1,MATCH(Stock!$C17,AF!$C$2:$C$299,0),MATCH(Stock!Q$1,AF!$L$1:$AV$1,0))*Stock!Q17</f>
        <v>0</v>
      </c>
      <c r="R17" s="4">
        <f ca="1">OFFSET(AF!$K$1,MATCH(Stock!$C17,AF!$C$2:$C$299,0),MATCH(Stock!R$1,AF!$L$1:$AV$1,0))*Stock!R17</f>
        <v>0</v>
      </c>
      <c r="S17" s="4">
        <f ca="1">OFFSET(AF!$K$1,MATCH(Stock!$C17,AF!$C$2:$C$299,0),MATCH(Stock!S$1,AF!$L$1:$AV$1,0))*Stock!S17</f>
        <v>0</v>
      </c>
      <c r="T17" s="4">
        <f ca="1">OFFSET(AF!$K$1,MATCH(Stock!$C17,AF!$C$2:$C$299,0),MATCH(Stock!T$1,AF!$L$1:$AV$1,0))*Stock!T17</f>
        <v>52.175584300042999</v>
      </c>
      <c r="U17" s="4">
        <f ca="1">OFFSET(AF!$K$1,MATCH(Stock!$C17,AF!$C$2:$C$299,0),MATCH(Stock!U$1,AF!$L$1:$AV$1,0))*Stock!U17</f>
        <v>0.22348266019977001</v>
      </c>
      <c r="V17" s="4">
        <f ca="1">OFFSET(AF!$K$1,MATCH(Stock!$C17,AF!$C$2:$C$299,0),MATCH(Stock!V$1,AF!$L$1:$AV$1,0))*Stock!V17</f>
        <v>2.04981994463257E-2</v>
      </c>
      <c r="W17" s="4">
        <f ca="1">OFFSET(AF!$K$1,MATCH(Stock!$C17,AF!$C$2:$C$299,0),MATCH(Stock!W$1,AF!$L$1:$AV$1,0))*Stock!W17</f>
        <v>1.49794001810641</v>
      </c>
      <c r="X17" s="4">
        <f ca="1">OFFSET(AF!$K$1,MATCH(Stock!$C17,AF!$C$2:$C$299,0),MATCH(Stock!X$1,AF!$L$1:$AV$1,0))*Stock!X17</f>
        <v>2.4812093644310802</v>
      </c>
      <c r="Y17" s="4">
        <f ca="1">OFFSET(AF!$K$1,MATCH(Stock!$C17,AF!$C$2:$C$299,0),MATCH(Stock!Y$1,AF!$L$1:$AV$1,0))*Stock!Y17</f>
        <v>0</v>
      </c>
      <c r="Z17" s="4">
        <f ca="1">OFFSET(AF!$K$1,MATCH(Stock!$C17,AF!$C$2:$C$299,0),MATCH(Stock!Z$1,AF!$L$1:$AV$1,0))*Stock!Z17</f>
        <v>16.647120518358498</v>
      </c>
      <c r="AA17" s="4">
        <f ca="1">OFFSET(AF!$K$1,MATCH(Stock!$C17,AF!$C$2:$C$299,0),MATCH(Stock!AA$1,AF!$L$1:$AV$1,0))*Stock!AA17</f>
        <v>0.13838704481092001</v>
      </c>
      <c r="AB17" s="4">
        <f ca="1">OFFSET(AF!$K$1,MATCH(Stock!$C17,AF!$C$2:$C$299,0),MATCH(Stock!AB$1,AF!$L$1:$AV$1,0))*Stock!AB17</f>
        <v>0.86205106872968296</v>
      </c>
      <c r="AC17" s="4">
        <f ca="1">OFFSET(AF!$K$1,MATCH(Stock!$C17,AF!$C$2:$C$299,0),MATCH(Stock!AC$1,AF!$L$1:$AV$1,0))*Stock!AC17</f>
        <v>1.2053480424606899</v>
      </c>
      <c r="AD17" s="4">
        <f ca="1">OFFSET(AF!$K$1,MATCH(Stock!$C17,AF!$C$2:$C$299,0),MATCH(Stock!AD$1,AF!$L$1:$AV$1,0))*Stock!AD17</f>
        <v>7.9378468432493798E-2</v>
      </c>
      <c r="AE17" s="4">
        <f ca="1">OFFSET(AF!$K$1,MATCH(Stock!$C17,AF!$C$2:$C$299,0),MATCH(Stock!AE$1,AF!$L$1:$AV$1,0))*Stock!AE17</f>
        <v>8.9579639674463607</v>
      </c>
      <c r="AF17" s="4">
        <f ca="1">OFFSET(AF!$K$1,MATCH(Stock!$C17,AF!$C$2:$C$299,0),MATCH(Stock!AF$1,AF!$L$1:$AV$1,0))*Stock!AF17</f>
        <v>0.24346370417933799</v>
      </c>
      <c r="AG17" s="4">
        <f ca="1">OFFSET(AF!$K$1,MATCH(Stock!$C17,AF!$C$2:$C$299,0),MATCH(Stock!AG$1,AF!$L$1:$AV$1,0))*Stock!AG17</f>
        <v>0</v>
      </c>
      <c r="AH17" s="4">
        <f ca="1">OFFSET(AF!$K$1,MATCH(Stock!$C17,AF!$C$2:$C$299,0),MATCH(Stock!AH$1,AF!$L$1:$AV$1,0))*Stock!AH17</f>
        <v>0.40311094128852998</v>
      </c>
      <c r="AI17" s="4">
        <f ca="1">OFFSET(AF!$K$1,MATCH(Stock!$C17,AF!$C$2:$C$299,0),MATCH(Stock!AI$1,AF!$L$1:$AV$1,0))*Stock!AI17</f>
        <v>3.6847682127478902E-2</v>
      </c>
      <c r="AJ17" s="4">
        <f ca="1">OFFSET(AF!$K$1,MATCH(Stock!$C17,AF!$C$2:$C$299,0),MATCH(Stock!AJ$1,AF!$L$1:$AV$1,0))*Stock!AJ17</f>
        <v>0</v>
      </c>
      <c r="AK17" s="4">
        <f ca="1">OFFSET(AF!$K$1,MATCH(Stock!$C17,AF!$C$2:$C$299,0),MATCH(Stock!AK$1,AF!$L$1:$AV$1,0))*Stock!AK17</f>
        <v>0.16779028671054499</v>
      </c>
      <c r="AL17" s="4">
        <f ca="1">OFFSET(AF!$K$1,MATCH(Stock!$C17,AF!$C$2:$C$299,0),MATCH(Stock!AL$1,AF!$L$1:$AV$1,0))*Stock!AL17</f>
        <v>3.8568524139747901E-2</v>
      </c>
      <c r="AM17" s="4">
        <f ca="1">OFFSET(AF!$K$1,MATCH(Stock!$C17,AF!$C$2:$C$299,0),MATCH(Stock!AM$1,AF!$L$1:$AV$1,0))*Stock!AM17</f>
        <v>4.9511714173573003</v>
      </c>
      <c r="AN17" s="4">
        <f ca="1">OFFSET(AF!$K$1,MATCH(Stock!$C17,AF!$C$2:$C$299,0),MATCH(Stock!AN$1,AF!$L$1:$AV$1,0))*Stock!AN17</f>
        <v>4.6898311793378902E-2</v>
      </c>
      <c r="AO17" s="4">
        <f ca="1">OFFSET(AF!$K$1,MATCH(Stock!$C17,AF!$C$2:$C$299,0),MATCH(Stock!AO$1,AF!$L$1:$AV$1,0))*Stock!AO17</f>
        <v>3.6052712517082202</v>
      </c>
      <c r="AP17" s="4">
        <f ca="1">OFFSET(AF!$K$1,MATCH(Stock!$C17,AF!$C$2:$C$299,0),MATCH(Stock!AP$1,AF!$L$1:$AV$1,0))*Stock!AP17</f>
        <v>1.03839121359831</v>
      </c>
      <c r="AQ17" s="4">
        <f ca="1">OFFSET(AF!$K$1,MATCH(Stock!$C17,AF!$C$2:$C$299,0),MATCH(Stock!AQ$1,AF!$L$1:$AV$1,0))*Stock!AQ17</f>
        <v>0.61067343661134399</v>
      </c>
      <c r="AR17" s="4">
        <f ca="1">OFFSET(AF!$K$1,MATCH(Stock!$C17,AF!$C$2:$C$299,0),MATCH(Stock!AR$1,AF!$L$1:$AV$1,0))*Stock!AR17</f>
        <v>0.30729853782339001</v>
      </c>
      <c r="AS17" s="4">
        <f ca="1">OFFSET(AF!$K$1,MATCH(Stock!$C17,AF!$C$2:$C$299,0),MATCH(Stock!AS$1,AF!$L$1:$AV$1,0))*Stock!AS17</f>
        <v>0.13504401966610799</v>
      </c>
      <c r="AT17" s="4">
        <f ca="1">OFFSET(AF!$K$1,MATCH(Stock!$C17,AF!$C$2:$C$299,0),MATCH(Stock!AT$1,AF!$L$1:$AV$1,0))*Stock!AT17</f>
        <v>0.47476688020040297</v>
      </c>
      <c r="AU17" s="4">
        <f ca="1">OFFSET(AF!$K$1,MATCH(Stock!$C17,AF!$C$2:$C$299,0),MATCH(Stock!AU$1,AF!$L$1:$AV$1,0))*Stock!AU17</f>
        <v>1.7992288263728201E-2</v>
      </c>
      <c r="AV17" s="4">
        <f ca="1">OFFSET(AF!$K$1,MATCH(Stock!$C17,AF!$C$2:$C$299,0),MATCH(Stock!AV$1,AF!$L$1:$AV$1,0))*Stock!AV17</f>
        <v>0</v>
      </c>
    </row>
    <row r="18" spans="1:48">
      <c r="A18" s="4" t="s">
        <v>52</v>
      </c>
      <c r="B18" s="4" t="s">
        <v>258</v>
      </c>
      <c r="C18" s="4" t="s">
        <v>131</v>
      </c>
      <c r="D18" s="4" t="s">
        <v>54</v>
      </c>
      <c r="E18" s="4" t="s">
        <v>260</v>
      </c>
      <c r="F18" s="4" t="s">
        <v>54</v>
      </c>
      <c r="G18" s="4">
        <v>2010</v>
      </c>
      <c r="H18" s="4" t="s">
        <v>54</v>
      </c>
      <c r="I18" s="4" t="s">
        <v>54</v>
      </c>
      <c r="J18" s="4" t="s">
        <v>54</v>
      </c>
      <c r="K18" s="4" t="s">
        <v>54</v>
      </c>
      <c r="L18" s="4">
        <f ca="1">OFFSET(AF!$K$1,MATCH(Stock!$C18,AF!$C$2:$C$299,0),MATCH(Stock!L$1,AF!$L$1:$AV$1,0))*Stock!L18</f>
        <v>0.140898120694638</v>
      </c>
      <c r="M18" s="4">
        <f ca="1">OFFSET(AF!$K$1,MATCH(Stock!$C18,AF!$C$2:$C$299,0),MATCH(Stock!M$1,AF!$L$1:$AV$1,0))*Stock!M18</f>
        <v>0.112100269229561</v>
      </c>
      <c r="N18" s="4">
        <f ca="1">OFFSET(AF!$K$1,MATCH(Stock!$C18,AF!$C$2:$C$299,0),MATCH(Stock!N$1,AF!$L$1:$AV$1,0))*Stock!N18</f>
        <v>0</v>
      </c>
      <c r="O18" s="4">
        <f ca="1">OFFSET(AF!$K$1,MATCH(Stock!$C18,AF!$C$2:$C$299,0),MATCH(Stock!O$1,AF!$L$1:$AV$1,0))*Stock!O18</f>
        <v>5.3116269235436997E-2</v>
      </c>
      <c r="P18" s="4">
        <f ca="1">OFFSET(AF!$K$1,MATCH(Stock!$C18,AF!$C$2:$C$299,0),MATCH(Stock!P$1,AF!$L$1:$AV$1,0))*Stock!P18</f>
        <v>8.0779990956867498E-2</v>
      </c>
      <c r="Q18" s="4">
        <f ca="1">OFFSET(AF!$K$1,MATCH(Stock!$C18,AF!$C$2:$C$299,0),MATCH(Stock!Q$1,AF!$L$1:$AV$1,0))*Stock!Q18</f>
        <v>1.14894144503131</v>
      </c>
      <c r="R18" s="4">
        <f ca="1">OFFSET(AF!$K$1,MATCH(Stock!$C18,AF!$C$2:$C$299,0),MATCH(Stock!R$1,AF!$L$1:$AV$1,0))*Stock!R18</f>
        <v>4.4643974773458897E-2</v>
      </c>
      <c r="S18" s="4">
        <f ca="1">OFFSET(AF!$K$1,MATCH(Stock!$C18,AF!$C$2:$C$299,0),MATCH(Stock!S$1,AF!$L$1:$AV$1,0))*Stock!S18</f>
        <v>0.22990657447287199</v>
      </c>
      <c r="T18" s="4">
        <f ca="1">OFFSET(AF!$K$1,MATCH(Stock!$C18,AF!$C$2:$C$299,0),MATCH(Stock!T$1,AF!$L$1:$AV$1,0))*Stock!T18</f>
        <v>0</v>
      </c>
      <c r="U18" s="4">
        <f ca="1">OFFSET(AF!$K$1,MATCH(Stock!$C18,AF!$C$2:$C$299,0),MATCH(Stock!U$1,AF!$L$1:$AV$1,0))*Stock!U18</f>
        <v>0.30653665295660498</v>
      </c>
      <c r="V18" s="4">
        <f ca="1">OFFSET(AF!$K$1,MATCH(Stock!$C18,AF!$C$2:$C$299,0),MATCH(Stock!V$1,AF!$L$1:$AV$1,0))*Stock!V18</f>
        <v>5.4707064293148498E-2</v>
      </c>
      <c r="W18" s="4">
        <f ca="1">OFFSET(AF!$K$1,MATCH(Stock!$C18,AF!$C$2:$C$299,0),MATCH(Stock!W$1,AF!$L$1:$AV$1,0))*Stock!W18</f>
        <v>0</v>
      </c>
      <c r="X18" s="4">
        <f ca="1">OFFSET(AF!$K$1,MATCH(Stock!$C18,AF!$C$2:$C$299,0),MATCH(Stock!X$1,AF!$L$1:$AV$1,0))*Stock!X18</f>
        <v>0.65407114567171099</v>
      </c>
      <c r="Y18" s="4">
        <f ca="1">OFFSET(AF!$K$1,MATCH(Stock!$C18,AF!$C$2:$C$299,0),MATCH(Stock!Y$1,AF!$L$1:$AV$1,0))*Stock!Y18</f>
        <v>0.31047480336954902</v>
      </c>
      <c r="Z18" s="4">
        <f ca="1">OFFSET(AF!$K$1,MATCH(Stock!$C18,AF!$C$2:$C$299,0),MATCH(Stock!Z$1,AF!$L$1:$AV$1,0))*Stock!Z18</f>
        <v>1.54168710923107</v>
      </c>
      <c r="AA18" s="4">
        <f ca="1">OFFSET(AF!$K$1,MATCH(Stock!$C18,AF!$C$2:$C$299,0),MATCH(Stock!AA$1,AF!$L$1:$AV$1,0))*Stock!AA18</f>
        <v>1.9323034649962E-2</v>
      </c>
      <c r="AB18" s="4">
        <f ca="1">OFFSET(AF!$K$1,MATCH(Stock!$C18,AF!$C$2:$C$299,0),MATCH(Stock!AB$1,AF!$L$1:$AV$1,0))*Stock!AB18</f>
        <v>0.154343630381543</v>
      </c>
      <c r="AC18" s="4">
        <f ca="1">OFFSET(AF!$K$1,MATCH(Stock!$C18,AF!$C$2:$C$299,0),MATCH(Stock!AC$1,AF!$L$1:$AV$1,0))*Stock!AC18</f>
        <v>0.15660071275691101</v>
      </c>
      <c r="AD18" s="4">
        <f ca="1">OFFSET(AF!$K$1,MATCH(Stock!$C18,AF!$C$2:$C$299,0),MATCH(Stock!AD$1,AF!$L$1:$AV$1,0))*Stock!AD18</f>
        <v>0</v>
      </c>
      <c r="AE18" s="4">
        <f ca="1">OFFSET(AF!$K$1,MATCH(Stock!$C18,AF!$C$2:$C$299,0),MATCH(Stock!AE$1,AF!$L$1:$AV$1,0))*Stock!AE18</f>
        <v>0</v>
      </c>
      <c r="AF18" s="4">
        <f ca="1">OFFSET(AF!$K$1,MATCH(Stock!$C18,AF!$C$2:$C$299,0),MATCH(Stock!AF$1,AF!$L$1:$AV$1,0))*Stock!AF18</f>
        <v>8.1066024729713707E-2</v>
      </c>
      <c r="AG18" s="4">
        <f ca="1">OFFSET(AF!$K$1,MATCH(Stock!$C18,AF!$C$2:$C$299,0),MATCH(Stock!AG$1,AF!$L$1:$AV$1,0))*Stock!AG18</f>
        <v>2.1845134035133801E-2</v>
      </c>
      <c r="AH18" s="4">
        <f ca="1">OFFSET(AF!$K$1,MATCH(Stock!$C18,AF!$C$2:$C$299,0),MATCH(Stock!AH$1,AF!$L$1:$AV$1,0))*Stock!AH18</f>
        <v>0</v>
      </c>
      <c r="AI18" s="4">
        <f ca="1">OFFSET(AF!$K$1,MATCH(Stock!$C18,AF!$C$2:$C$299,0),MATCH(Stock!AI$1,AF!$L$1:$AV$1,0))*Stock!AI18</f>
        <v>3.1459243674523199E-2</v>
      </c>
      <c r="AJ18" s="4">
        <f ca="1">OFFSET(AF!$K$1,MATCH(Stock!$C18,AF!$C$2:$C$299,0),MATCH(Stock!AJ$1,AF!$L$1:$AV$1,0))*Stock!AJ18</f>
        <v>0</v>
      </c>
      <c r="AK18" s="4">
        <f ca="1">OFFSET(AF!$K$1,MATCH(Stock!$C18,AF!$C$2:$C$299,0),MATCH(Stock!AK$1,AF!$L$1:$AV$1,0))*Stock!AK18</f>
        <v>0.2489826168057</v>
      </c>
      <c r="AL18" s="4">
        <f ca="1">OFFSET(AF!$K$1,MATCH(Stock!$C18,AF!$C$2:$C$299,0),MATCH(Stock!AL$1,AF!$L$1:$AV$1,0))*Stock!AL18</f>
        <v>0</v>
      </c>
      <c r="AM18" s="4">
        <f ca="1">OFFSET(AF!$K$1,MATCH(Stock!$C18,AF!$C$2:$C$299,0),MATCH(Stock!AM$1,AF!$L$1:$AV$1,0))*Stock!AM18</f>
        <v>0.35253798935466601</v>
      </c>
      <c r="AN18" s="4">
        <f ca="1">OFFSET(AF!$K$1,MATCH(Stock!$C18,AF!$C$2:$C$299,0),MATCH(Stock!AN$1,AF!$L$1:$AV$1,0))*Stock!AN18</f>
        <v>5.9524965627257898E-2</v>
      </c>
      <c r="AO18" s="4">
        <f ca="1">OFFSET(AF!$K$1,MATCH(Stock!$C18,AF!$C$2:$C$299,0),MATCH(Stock!AO$1,AF!$L$1:$AV$1,0))*Stock!AO18</f>
        <v>0.55864944566070796</v>
      </c>
      <c r="AP18" s="4">
        <f ca="1">OFFSET(AF!$K$1,MATCH(Stock!$C18,AF!$C$2:$C$299,0),MATCH(Stock!AP$1,AF!$L$1:$AV$1,0))*Stock!AP18</f>
        <v>0</v>
      </c>
      <c r="AQ18" s="4">
        <f ca="1">OFFSET(AF!$K$1,MATCH(Stock!$C18,AF!$C$2:$C$299,0),MATCH(Stock!AQ$1,AF!$L$1:$AV$1,0))*Stock!AQ18</f>
        <v>0</v>
      </c>
      <c r="AR18" s="4">
        <f ca="1">OFFSET(AF!$K$1,MATCH(Stock!$C18,AF!$C$2:$C$299,0),MATCH(Stock!AR$1,AF!$L$1:$AV$1,0))*Stock!AR18</f>
        <v>0.58752902243626204</v>
      </c>
      <c r="AS18" s="4">
        <f ca="1">OFFSET(AF!$K$1,MATCH(Stock!$C18,AF!$C$2:$C$299,0),MATCH(Stock!AS$1,AF!$L$1:$AV$1,0))*Stock!AS18</f>
        <v>0.30349719182900797</v>
      </c>
      <c r="AT18" s="4">
        <f ca="1">OFFSET(AF!$K$1,MATCH(Stock!$C18,AF!$C$2:$C$299,0),MATCH(Stock!AT$1,AF!$L$1:$AV$1,0))*Stock!AT18</f>
        <v>0</v>
      </c>
      <c r="AU18" s="4">
        <f ca="1">OFFSET(AF!$K$1,MATCH(Stock!$C18,AF!$C$2:$C$299,0),MATCH(Stock!AU$1,AF!$L$1:$AV$1,0))*Stock!AU18</f>
        <v>6.1537942093766201E-2</v>
      </c>
      <c r="AV18" s="4">
        <f ca="1">OFFSET(AF!$K$1,MATCH(Stock!$C18,AF!$C$2:$C$299,0),MATCH(Stock!AV$1,AF!$L$1:$AV$1,0))*Stock!AV18</f>
        <v>0.43618309679232597</v>
      </c>
    </row>
    <row r="19" spans="1:48">
      <c r="A19" s="4" t="s">
        <v>52</v>
      </c>
      <c r="B19" s="4" t="s">
        <v>258</v>
      </c>
      <c r="C19" s="4" t="s">
        <v>132</v>
      </c>
      <c r="D19" s="4" t="s">
        <v>54</v>
      </c>
      <c r="E19" s="4" t="s">
        <v>260</v>
      </c>
      <c r="F19" s="4" t="s">
        <v>54</v>
      </c>
      <c r="G19" s="4">
        <v>2010</v>
      </c>
      <c r="H19" s="4" t="s">
        <v>54</v>
      </c>
      <c r="I19" s="4" t="s">
        <v>54</v>
      </c>
      <c r="J19" s="4" t="s">
        <v>54</v>
      </c>
      <c r="K19" s="4" t="s">
        <v>54</v>
      </c>
      <c r="L19" s="4">
        <f ca="1">OFFSET(AF!$K$1,MATCH(Stock!$C19,AF!$C$2:$C$299,0),MATCH(Stock!L$1,AF!$L$1:$AV$1,0))*Stock!L19</f>
        <v>0.44073015005293897</v>
      </c>
      <c r="M19" s="4">
        <f ca="1">OFFSET(AF!$K$1,MATCH(Stock!$C19,AF!$C$2:$C$299,0),MATCH(Stock!M$1,AF!$L$1:$AV$1,0))*Stock!M19</f>
        <v>5.6688526925440001</v>
      </c>
      <c r="N19" s="4">
        <f ca="1">OFFSET(AF!$K$1,MATCH(Stock!$C19,AF!$C$2:$C$299,0),MATCH(Stock!N$1,AF!$L$1:$AV$1,0))*Stock!N19</f>
        <v>2.4992713513806701</v>
      </c>
      <c r="O19" s="4">
        <f ca="1">OFFSET(AF!$K$1,MATCH(Stock!$C19,AF!$C$2:$C$299,0),MATCH(Stock!O$1,AF!$L$1:$AV$1,0))*Stock!O19</f>
        <v>14.565771218165599</v>
      </c>
      <c r="P19" s="4">
        <f ca="1">OFFSET(AF!$K$1,MATCH(Stock!$C19,AF!$C$2:$C$299,0),MATCH(Stock!P$1,AF!$L$1:$AV$1,0))*Stock!P19</f>
        <v>7.9616794545913496</v>
      </c>
      <c r="Q19" s="4">
        <f ca="1">OFFSET(AF!$K$1,MATCH(Stock!$C19,AF!$C$2:$C$299,0),MATCH(Stock!Q$1,AF!$L$1:$AV$1,0))*Stock!Q19</f>
        <v>7.0369787134740296</v>
      </c>
      <c r="R19" s="4">
        <f ca="1">OFFSET(AF!$K$1,MATCH(Stock!$C19,AF!$C$2:$C$299,0),MATCH(Stock!R$1,AF!$L$1:$AV$1,0))*Stock!R19</f>
        <v>1.70999457750342</v>
      </c>
      <c r="S19" s="4">
        <f ca="1">OFFSET(AF!$K$1,MATCH(Stock!$C19,AF!$C$2:$C$299,0),MATCH(Stock!S$1,AF!$L$1:$AV$1,0))*Stock!S19</f>
        <v>8.8322393408251205</v>
      </c>
      <c r="T19" s="4">
        <f ca="1">OFFSET(AF!$K$1,MATCH(Stock!$C19,AF!$C$2:$C$299,0),MATCH(Stock!T$1,AF!$L$1:$AV$1,0))*Stock!T19</f>
        <v>16.206571425281499</v>
      </c>
      <c r="U19" s="4">
        <f ca="1">OFFSET(AF!$K$1,MATCH(Stock!$C19,AF!$C$2:$C$299,0),MATCH(Stock!U$1,AF!$L$1:$AV$1,0))*Stock!U19</f>
        <v>18.7202198670965</v>
      </c>
      <c r="V19" s="4">
        <f ca="1">OFFSET(AF!$K$1,MATCH(Stock!$C19,AF!$C$2:$C$299,0),MATCH(Stock!V$1,AF!$L$1:$AV$1,0))*Stock!V19</f>
        <v>4.2616674243798398</v>
      </c>
      <c r="W19" s="4">
        <f ca="1">OFFSET(AF!$K$1,MATCH(Stock!$C19,AF!$C$2:$C$299,0),MATCH(Stock!W$1,AF!$L$1:$AV$1,0))*Stock!W19</f>
        <v>11.2259247627301</v>
      </c>
      <c r="X19" s="4">
        <f ca="1">OFFSET(AF!$K$1,MATCH(Stock!$C19,AF!$C$2:$C$299,0),MATCH(Stock!X$1,AF!$L$1:$AV$1,0))*Stock!X19</f>
        <v>61.737936265361398</v>
      </c>
      <c r="Y19" s="4">
        <f ca="1">OFFSET(AF!$K$1,MATCH(Stock!$C19,AF!$C$2:$C$299,0),MATCH(Stock!Y$1,AF!$L$1:$AV$1,0))*Stock!Y19</f>
        <v>28.320258704531302</v>
      </c>
      <c r="Z19" s="4">
        <f ca="1">OFFSET(AF!$K$1,MATCH(Stock!$C19,AF!$C$2:$C$299,0),MATCH(Stock!Z$1,AF!$L$1:$AV$1,0))*Stock!Z19</f>
        <v>71.559853938682096</v>
      </c>
      <c r="AA19" s="4">
        <f ca="1">OFFSET(AF!$K$1,MATCH(Stock!$C19,AF!$C$2:$C$299,0),MATCH(Stock!AA$1,AF!$L$1:$AV$1,0))*Stock!AA19</f>
        <v>3.7087915995975398</v>
      </c>
      <c r="AB19" s="4">
        <f ca="1">OFFSET(AF!$K$1,MATCH(Stock!$C19,AF!$C$2:$C$299,0),MATCH(Stock!AB$1,AF!$L$1:$AV$1,0))*Stock!AB19</f>
        <v>5.63529073314686</v>
      </c>
      <c r="AC19" s="4">
        <f ca="1">OFFSET(AF!$K$1,MATCH(Stock!$C19,AF!$C$2:$C$299,0),MATCH(Stock!AC$1,AF!$L$1:$AV$1,0))*Stock!AC19</f>
        <v>9.1839317815554509</v>
      </c>
      <c r="AD19" s="4">
        <f ca="1">OFFSET(AF!$K$1,MATCH(Stock!$C19,AF!$C$2:$C$299,0),MATCH(Stock!AD$1,AF!$L$1:$AV$1,0))*Stock!AD19</f>
        <v>1.3529547084122899</v>
      </c>
      <c r="AE19" s="4">
        <f ca="1">OFFSET(AF!$K$1,MATCH(Stock!$C19,AF!$C$2:$C$299,0),MATCH(Stock!AE$1,AF!$L$1:$AV$1,0))*Stock!AE19</f>
        <v>24.679934421166902</v>
      </c>
      <c r="AF19" s="4">
        <f ca="1">OFFSET(AF!$K$1,MATCH(Stock!$C19,AF!$C$2:$C$299,0),MATCH(Stock!AF$1,AF!$L$1:$AV$1,0))*Stock!AF19</f>
        <v>0.33699051447665901</v>
      </c>
      <c r="AG19" s="4">
        <f ca="1">OFFSET(AF!$K$1,MATCH(Stock!$C19,AF!$C$2:$C$299,0),MATCH(Stock!AG$1,AF!$L$1:$AV$1,0))*Stock!AG19</f>
        <v>1.1826017986811299</v>
      </c>
      <c r="AH19" s="4">
        <f ca="1">OFFSET(AF!$K$1,MATCH(Stock!$C19,AF!$C$2:$C$299,0),MATCH(Stock!AH$1,AF!$L$1:$AV$1,0))*Stock!AH19</f>
        <v>0.62814139576928796</v>
      </c>
      <c r="AI19" s="4">
        <f ca="1">OFFSET(AF!$K$1,MATCH(Stock!$C19,AF!$C$2:$C$299,0),MATCH(Stock!AI$1,AF!$L$1:$AV$1,0))*Stock!AI19</f>
        <v>1.65308116491454</v>
      </c>
      <c r="AJ19" s="4">
        <f ca="1">OFFSET(AF!$K$1,MATCH(Stock!$C19,AF!$C$2:$C$299,0),MATCH(Stock!AJ$1,AF!$L$1:$AV$1,0))*Stock!AJ19</f>
        <v>1.25338034482156E-2</v>
      </c>
      <c r="AK19" s="4">
        <f ca="1">OFFSET(AF!$K$1,MATCH(Stock!$C19,AF!$C$2:$C$299,0),MATCH(Stock!AK$1,AF!$L$1:$AV$1,0))*Stock!AK19</f>
        <v>1.3564830482143699</v>
      </c>
      <c r="AL19" s="4">
        <f ca="1">OFFSET(AF!$K$1,MATCH(Stock!$C19,AF!$C$2:$C$299,0),MATCH(Stock!AL$1,AF!$L$1:$AV$1,0))*Stock!AL19</f>
        <v>0.294498415458471</v>
      </c>
      <c r="AM19" s="4">
        <f ca="1">OFFSET(AF!$K$1,MATCH(Stock!$C19,AF!$C$2:$C$299,0),MATCH(Stock!AM$1,AF!$L$1:$AV$1,0))*Stock!AM19</f>
        <v>59.405063922484999</v>
      </c>
      <c r="AN19" s="4">
        <f ca="1">OFFSET(AF!$K$1,MATCH(Stock!$C19,AF!$C$2:$C$299,0),MATCH(Stock!AN$1,AF!$L$1:$AV$1,0))*Stock!AN19</f>
        <v>16.211530430710699</v>
      </c>
      <c r="AO19" s="4">
        <f ca="1">OFFSET(AF!$K$1,MATCH(Stock!$C19,AF!$C$2:$C$299,0),MATCH(Stock!AO$1,AF!$L$1:$AV$1,0))*Stock!AO19</f>
        <v>29.355184263717099</v>
      </c>
      <c r="AP19" s="4">
        <f ca="1">OFFSET(AF!$K$1,MATCH(Stock!$C19,AF!$C$2:$C$299,0),MATCH(Stock!AP$1,AF!$L$1:$AV$1,0))*Stock!AP19</f>
        <v>9.7528670886408708</v>
      </c>
      <c r="AQ19" s="4">
        <f ca="1">OFFSET(AF!$K$1,MATCH(Stock!$C19,AF!$C$2:$C$299,0),MATCH(Stock!AQ$1,AF!$L$1:$AV$1,0))*Stock!AQ19</f>
        <v>0.45258590833650902</v>
      </c>
      <c r="AR19" s="4">
        <f ca="1">OFFSET(AF!$K$1,MATCH(Stock!$C19,AF!$C$2:$C$299,0),MATCH(Stock!AR$1,AF!$L$1:$AV$1,0))*Stock!AR19</f>
        <v>5.0200936791153801</v>
      </c>
      <c r="AS19" s="4">
        <f ca="1">OFFSET(AF!$K$1,MATCH(Stock!$C19,AF!$C$2:$C$299,0),MATCH(Stock!AS$1,AF!$L$1:$AV$1,0))*Stock!AS19</f>
        <v>27.313675943296101</v>
      </c>
      <c r="AT19" s="4">
        <f ca="1">OFFSET(AF!$K$1,MATCH(Stock!$C19,AF!$C$2:$C$299,0),MATCH(Stock!AT$1,AF!$L$1:$AV$1,0))*Stock!AT19</f>
        <v>4.1430054811766004</v>
      </c>
      <c r="AU19" s="4">
        <f ca="1">OFFSET(AF!$K$1,MATCH(Stock!$C19,AF!$C$2:$C$299,0),MATCH(Stock!AU$1,AF!$L$1:$AV$1,0))*Stock!AU19</f>
        <v>2.4924264390778998</v>
      </c>
      <c r="AV19" s="4">
        <f ca="1">OFFSET(AF!$K$1,MATCH(Stock!$C19,AF!$C$2:$C$299,0),MATCH(Stock!AV$1,AF!$L$1:$AV$1,0))*Stock!AV19</f>
        <v>68.723689573662497</v>
      </c>
    </row>
    <row r="20" spans="1:48">
      <c r="A20" s="4" t="s">
        <v>52</v>
      </c>
      <c r="B20" s="4" t="s">
        <v>258</v>
      </c>
      <c r="C20" s="4" t="s">
        <v>133</v>
      </c>
      <c r="D20" s="4" t="s">
        <v>54</v>
      </c>
      <c r="E20" s="4" t="s">
        <v>260</v>
      </c>
      <c r="F20" s="4" t="s">
        <v>54</v>
      </c>
      <c r="G20" s="4">
        <v>2010</v>
      </c>
      <c r="H20" s="4" t="s">
        <v>54</v>
      </c>
      <c r="I20" s="4" t="s">
        <v>54</v>
      </c>
      <c r="J20" s="4" t="s">
        <v>54</v>
      </c>
      <c r="K20" s="4" t="s">
        <v>54</v>
      </c>
      <c r="L20" s="4">
        <f ca="1">OFFSET(AF!$K$1,MATCH(Stock!$C20,AF!$C$2:$C$299,0),MATCH(Stock!L$1,AF!$L$1:$AV$1,0))*Stock!L20</f>
        <v>0</v>
      </c>
      <c r="M20" s="4">
        <f ca="1">OFFSET(AF!$K$1,MATCH(Stock!$C20,AF!$C$2:$C$299,0),MATCH(Stock!M$1,AF!$L$1:$AV$1,0))*Stock!M20</f>
        <v>2.46012175420617</v>
      </c>
      <c r="N20" s="4">
        <f ca="1">OFFSET(AF!$K$1,MATCH(Stock!$C20,AF!$C$2:$C$299,0),MATCH(Stock!N$1,AF!$L$1:$AV$1,0))*Stock!N20</f>
        <v>0</v>
      </c>
      <c r="O20" s="4">
        <f ca="1">OFFSET(AF!$K$1,MATCH(Stock!$C20,AF!$C$2:$C$299,0),MATCH(Stock!O$1,AF!$L$1:$AV$1,0))*Stock!O20</f>
        <v>7.6313599267171703</v>
      </c>
      <c r="P20" s="4">
        <f ca="1">OFFSET(AF!$K$1,MATCH(Stock!$C20,AF!$C$2:$C$299,0),MATCH(Stock!P$1,AF!$L$1:$AV$1,0))*Stock!P20</f>
        <v>0.95878671461030895</v>
      </c>
      <c r="Q20" s="4">
        <f ca="1">OFFSET(AF!$K$1,MATCH(Stock!$C20,AF!$C$2:$C$299,0),MATCH(Stock!Q$1,AF!$L$1:$AV$1,0))*Stock!Q20</f>
        <v>2.9413099206553999</v>
      </c>
      <c r="R20" s="4">
        <f ca="1">OFFSET(AF!$K$1,MATCH(Stock!$C20,AF!$C$2:$C$299,0),MATCH(Stock!R$1,AF!$L$1:$AV$1,0))*Stock!R20</f>
        <v>0</v>
      </c>
      <c r="S20" s="4">
        <f ca="1">OFFSET(AF!$K$1,MATCH(Stock!$C20,AF!$C$2:$C$299,0),MATCH(Stock!S$1,AF!$L$1:$AV$1,0))*Stock!S20</f>
        <v>9.2798540847020092</v>
      </c>
      <c r="T20" s="4">
        <f ca="1">OFFSET(AF!$K$1,MATCH(Stock!$C20,AF!$C$2:$C$299,0),MATCH(Stock!T$1,AF!$L$1:$AV$1,0))*Stock!T20</f>
        <v>19.3672172300978</v>
      </c>
      <c r="U20" s="4">
        <f ca="1">OFFSET(AF!$K$1,MATCH(Stock!$C20,AF!$C$2:$C$299,0),MATCH(Stock!U$1,AF!$L$1:$AV$1,0))*Stock!U20</f>
        <v>6.4312074862773301</v>
      </c>
      <c r="V20" s="4">
        <f ca="1">OFFSET(AF!$K$1,MATCH(Stock!$C20,AF!$C$2:$C$299,0),MATCH(Stock!V$1,AF!$L$1:$AV$1,0))*Stock!V20</f>
        <v>0.52319261689806495</v>
      </c>
      <c r="W20" s="4">
        <f ca="1">OFFSET(AF!$K$1,MATCH(Stock!$C20,AF!$C$2:$C$299,0),MATCH(Stock!W$1,AF!$L$1:$AV$1,0))*Stock!W20</f>
        <v>0.93565022820542199</v>
      </c>
      <c r="X20" s="4">
        <f ca="1">OFFSET(AF!$K$1,MATCH(Stock!$C20,AF!$C$2:$C$299,0),MATCH(Stock!X$1,AF!$L$1:$AV$1,0))*Stock!X20</f>
        <v>10.0266327385644</v>
      </c>
      <c r="Y20" s="4">
        <f ca="1">OFFSET(AF!$K$1,MATCH(Stock!$C20,AF!$C$2:$C$299,0),MATCH(Stock!Y$1,AF!$L$1:$AV$1,0))*Stock!Y20</f>
        <v>0.48326649209919997</v>
      </c>
      <c r="Z20" s="4">
        <f ca="1">OFFSET(AF!$K$1,MATCH(Stock!$C20,AF!$C$2:$C$299,0),MATCH(Stock!Z$1,AF!$L$1:$AV$1,0))*Stock!Z20</f>
        <v>31.579577310618198</v>
      </c>
      <c r="AA20" s="4">
        <f ca="1">OFFSET(AF!$K$1,MATCH(Stock!$C20,AF!$C$2:$C$299,0),MATCH(Stock!AA$1,AF!$L$1:$AV$1,0))*Stock!AA20</f>
        <v>1.2431686477981601</v>
      </c>
      <c r="AB20" s="4">
        <f ca="1">OFFSET(AF!$K$1,MATCH(Stock!$C20,AF!$C$2:$C$299,0),MATCH(Stock!AB$1,AF!$L$1:$AV$1,0))*Stock!AB20</f>
        <v>5.7228548293508998</v>
      </c>
      <c r="AC20" s="4">
        <f ca="1">OFFSET(AF!$K$1,MATCH(Stock!$C20,AF!$C$2:$C$299,0),MATCH(Stock!AC$1,AF!$L$1:$AV$1,0))*Stock!AC20</f>
        <v>4.7046612069222302</v>
      </c>
      <c r="AD20" s="4">
        <f ca="1">OFFSET(AF!$K$1,MATCH(Stock!$C20,AF!$C$2:$C$299,0),MATCH(Stock!AD$1,AF!$L$1:$AV$1,0))*Stock!AD20</f>
        <v>0</v>
      </c>
      <c r="AE20" s="4">
        <f ca="1">OFFSET(AF!$K$1,MATCH(Stock!$C20,AF!$C$2:$C$299,0),MATCH(Stock!AE$1,AF!$L$1:$AV$1,0))*Stock!AE20</f>
        <v>39.209122237574</v>
      </c>
      <c r="AF20" s="4">
        <f ca="1">OFFSET(AF!$K$1,MATCH(Stock!$C20,AF!$C$2:$C$299,0),MATCH(Stock!AF$1,AF!$L$1:$AV$1,0))*Stock!AF20</f>
        <v>0</v>
      </c>
      <c r="AG20" s="4">
        <f ca="1">OFFSET(AF!$K$1,MATCH(Stock!$C20,AF!$C$2:$C$299,0),MATCH(Stock!AG$1,AF!$L$1:$AV$1,0))*Stock!AG20</f>
        <v>0.62936518395701302</v>
      </c>
      <c r="AH20" s="4">
        <f ca="1">OFFSET(AF!$K$1,MATCH(Stock!$C20,AF!$C$2:$C$299,0),MATCH(Stock!AH$1,AF!$L$1:$AV$1,0))*Stock!AH20</f>
        <v>0.57127605624552202</v>
      </c>
      <c r="AI20" s="4">
        <f ca="1">OFFSET(AF!$K$1,MATCH(Stock!$C20,AF!$C$2:$C$299,0),MATCH(Stock!AI$1,AF!$L$1:$AV$1,0))*Stock!AI20</f>
        <v>0.86421120434630305</v>
      </c>
      <c r="AJ20" s="4">
        <f ca="1">OFFSET(AF!$K$1,MATCH(Stock!$C20,AF!$C$2:$C$299,0),MATCH(Stock!AJ$1,AF!$L$1:$AV$1,0))*Stock!AJ20</f>
        <v>0</v>
      </c>
      <c r="AK20" s="4">
        <f ca="1">OFFSET(AF!$K$1,MATCH(Stock!$C20,AF!$C$2:$C$299,0),MATCH(Stock!AK$1,AF!$L$1:$AV$1,0))*Stock!AK20</f>
        <v>2.13825847813322E-2</v>
      </c>
      <c r="AL20" s="4">
        <f ca="1">OFFSET(AF!$K$1,MATCH(Stock!$C20,AF!$C$2:$C$299,0),MATCH(Stock!AL$1,AF!$L$1:$AV$1,0))*Stock!AL20</f>
        <v>0</v>
      </c>
      <c r="AM20" s="4">
        <f ca="1">OFFSET(AF!$K$1,MATCH(Stock!$C20,AF!$C$2:$C$299,0),MATCH(Stock!AM$1,AF!$L$1:$AV$1,0))*Stock!AM20</f>
        <v>60.880081126379601</v>
      </c>
      <c r="AN20" s="4">
        <f ca="1">OFFSET(AF!$K$1,MATCH(Stock!$C20,AF!$C$2:$C$299,0),MATCH(Stock!AN$1,AF!$L$1:$AV$1,0))*Stock!AN20</f>
        <v>0.11005676877751699</v>
      </c>
      <c r="AO20" s="4">
        <f ca="1">OFFSET(AF!$K$1,MATCH(Stock!$C20,AF!$C$2:$C$299,0),MATCH(Stock!AO$1,AF!$L$1:$AV$1,0))*Stock!AO20</f>
        <v>13.6372105667295</v>
      </c>
      <c r="AP20" s="4">
        <f ca="1">OFFSET(AF!$K$1,MATCH(Stock!$C20,AF!$C$2:$C$299,0),MATCH(Stock!AP$1,AF!$L$1:$AV$1,0))*Stock!AP20</f>
        <v>1.9576319176845001</v>
      </c>
      <c r="AQ20" s="4">
        <f ca="1">OFFSET(AF!$K$1,MATCH(Stock!$C20,AF!$C$2:$C$299,0),MATCH(Stock!AQ$1,AF!$L$1:$AV$1,0))*Stock!AQ20</f>
        <v>0.84655003297733999</v>
      </c>
      <c r="AR20" s="4">
        <f ca="1">OFFSET(AF!$K$1,MATCH(Stock!$C20,AF!$C$2:$C$299,0),MATCH(Stock!AR$1,AF!$L$1:$AV$1,0))*Stock!AR20</f>
        <v>1.6425828816932</v>
      </c>
      <c r="AS20" s="4">
        <f ca="1">OFFSET(AF!$K$1,MATCH(Stock!$C20,AF!$C$2:$C$299,0),MATCH(Stock!AS$1,AF!$L$1:$AV$1,0))*Stock!AS20</f>
        <v>0.24755930207089799</v>
      </c>
      <c r="AT20" s="4">
        <f ca="1">OFFSET(AF!$K$1,MATCH(Stock!$C20,AF!$C$2:$C$299,0),MATCH(Stock!AT$1,AF!$L$1:$AV$1,0))*Stock!AT20</f>
        <v>0.47323616808728303</v>
      </c>
      <c r="AU20" s="4">
        <f ca="1">OFFSET(AF!$K$1,MATCH(Stock!$C20,AF!$C$2:$C$299,0),MATCH(Stock!AU$1,AF!$L$1:$AV$1,0))*Stock!AU20</f>
        <v>1.86392507182145</v>
      </c>
      <c r="AV20" s="4">
        <f ca="1">OFFSET(AF!$K$1,MATCH(Stock!$C20,AF!$C$2:$C$299,0),MATCH(Stock!AV$1,AF!$L$1:$AV$1,0))*Stock!AV20</f>
        <v>66.945127329545201</v>
      </c>
    </row>
    <row r="21" spans="1:48">
      <c r="A21" s="4" t="s">
        <v>52</v>
      </c>
      <c r="B21" s="4" t="s">
        <v>258</v>
      </c>
      <c r="C21" s="4" t="s">
        <v>134</v>
      </c>
      <c r="D21" s="4" t="s">
        <v>54</v>
      </c>
      <c r="E21" s="4" t="s">
        <v>260</v>
      </c>
      <c r="F21" s="4" t="s">
        <v>54</v>
      </c>
      <c r="G21" s="4">
        <v>2010</v>
      </c>
      <c r="H21" s="4" t="s">
        <v>54</v>
      </c>
      <c r="I21" s="4" t="s">
        <v>54</v>
      </c>
      <c r="J21" s="4" t="s">
        <v>54</v>
      </c>
      <c r="K21" s="4" t="s">
        <v>54</v>
      </c>
      <c r="L21" s="4">
        <f ca="1">OFFSET(AF!$K$1,MATCH(Stock!$C21,AF!$C$2:$C$299,0),MATCH(Stock!L$1,AF!$L$1:$AV$1,0))*Stock!L21</f>
        <v>0.64348052885060503</v>
      </c>
      <c r="M21" s="4">
        <f ca="1">OFFSET(AF!$K$1,MATCH(Stock!$C21,AF!$C$2:$C$299,0),MATCH(Stock!M$1,AF!$L$1:$AV$1,0))*Stock!M21</f>
        <v>0.987407394020274</v>
      </c>
      <c r="N21" s="4">
        <f ca="1">OFFSET(AF!$K$1,MATCH(Stock!$C21,AF!$C$2:$C$299,0),MATCH(Stock!N$1,AF!$L$1:$AV$1,0))*Stock!N21</f>
        <v>0</v>
      </c>
      <c r="O21" s="4">
        <f ca="1">OFFSET(AF!$K$1,MATCH(Stock!$C21,AF!$C$2:$C$299,0),MATCH(Stock!O$1,AF!$L$1:$AV$1,0))*Stock!O21</f>
        <v>4.2741018331211098</v>
      </c>
      <c r="P21" s="4">
        <f ca="1">OFFSET(AF!$K$1,MATCH(Stock!$C21,AF!$C$2:$C$299,0),MATCH(Stock!P$1,AF!$L$1:$AV$1,0))*Stock!P21</f>
        <v>0.201753839841468</v>
      </c>
      <c r="Q21" s="4">
        <f ca="1">OFFSET(AF!$K$1,MATCH(Stock!$C21,AF!$C$2:$C$299,0),MATCH(Stock!Q$1,AF!$L$1:$AV$1,0))*Stock!Q21</f>
        <v>0</v>
      </c>
      <c r="R21" s="4">
        <f ca="1">OFFSET(AF!$K$1,MATCH(Stock!$C21,AF!$C$2:$C$299,0),MATCH(Stock!R$1,AF!$L$1:$AV$1,0))*Stock!R21</f>
        <v>0</v>
      </c>
      <c r="S21" s="4">
        <f ca="1">OFFSET(AF!$K$1,MATCH(Stock!$C21,AF!$C$2:$C$299,0),MATCH(Stock!S$1,AF!$L$1:$AV$1,0))*Stock!S21</f>
        <v>0</v>
      </c>
      <c r="T21" s="4">
        <f ca="1">OFFSET(AF!$K$1,MATCH(Stock!$C21,AF!$C$2:$C$299,0),MATCH(Stock!T$1,AF!$L$1:$AV$1,0))*Stock!T21</f>
        <v>7.2612113446206701</v>
      </c>
      <c r="U21" s="4">
        <f ca="1">OFFSET(AF!$K$1,MATCH(Stock!$C21,AF!$C$2:$C$299,0),MATCH(Stock!U$1,AF!$L$1:$AV$1,0))*Stock!U21</f>
        <v>0.77803599366951703</v>
      </c>
      <c r="V21" s="4">
        <f ca="1">OFFSET(AF!$K$1,MATCH(Stock!$C21,AF!$C$2:$C$299,0),MATCH(Stock!V$1,AF!$L$1:$AV$1,0))*Stock!V21</f>
        <v>9.0432894428949501E-2</v>
      </c>
      <c r="W21" s="4">
        <f ca="1">OFFSET(AF!$K$1,MATCH(Stock!$C21,AF!$C$2:$C$299,0),MATCH(Stock!W$1,AF!$L$1:$AV$1,0))*Stock!W21</f>
        <v>1.5934250090644599</v>
      </c>
      <c r="X21" s="4">
        <f ca="1">OFFSET(AF!$K$1,MATCH(Stock!$C21,AF!$C$2:$C$299,0),MATCH(Stock!X$1,AF!$L$1:$AV$1,0))*Stock!X21</f>
        <v>5.3773598504025202</v>
      </c>
      <c r="Y21" s="4">
        <f ca="1">OFFSET(AF!$K$1,MATCH(Stock!$C21,AF!$C$2:$C$299,0),MATCH(Stock!Y$1,AF!$L$1:$AV$1,0))*Stock!Y21</f>
        <v>0</v>
      </c>
      <c r="Z21" s="4">
        <f ca="1">OFFSET(AF!$K$1,MATCH(Stock!$C21,AF!$C$2:$C$299,0),MATCH(Stock!Z$1,AF!$L$1:$AV$1,0))*Stock!Z21</f>
        <v>20.041881641468699</v>
      </c>
      <c r="AA21" s="4">
        <f ca="1">OFFSET(AF!$K$1,MATCH(Stock!$C21,AF!$C$2:$C$299,0),MATCH(Stock!AA$1,AF!$L$1:$AV$1,0))*Stock!AA21</f>
        <v>0.53071671795434505</v>
      </c>
      <c r="AB21" s="4">
        <f ca="1">OFFSET(AF!$K$1,MATCH(Stock!$C21,AF!$C$2:$C$299,0),MATCH(Stock!AB$1,AF!$L$1:$AV$1,0))*Stock!AB21</f>
        <v>0.671510807120697</v>
      </c>
      <c r="AC21" s="4">
        <f ca="1">OFFSET(AF!$K$1,MATCH(Stock!$C21,AF!$C$2:$C$299,0),MATCH(Stock!AC$1,AF!$L$1:$AV$1,0))*Stock!AC21</f>
        <v>0.73499184867921297</v>
      </c>
      <c r="AD21" s="4">
        <f ca="1">OFFSET(AF!$K$1,MATCH(Stock!$C21,AF!$C$2:$C$299,0),MATCH(Stock!AD$1,AF!$L$1:$AV$1,0))*Stock!AD21</f>
        <v>0.253946832325669</v>
      </c>
      <c r="AE21" s="4">
        <f ca="1">OFFSET(AF!$K$1,MATCH(Stock!$C21,AF!$C$2:$C$299,0),MATCH(Stock!AE$1,AF!$L$1:$AV$1,0))*Stock!AE21</f>
        <v>9.5289433412591293</v>
      </c>
      <c r="AF21" s="4">
        <f ca="1">OFFSET(AF!$K$1,MATCH(Stock!$C21,AF!$C$2:$C$299,0),MATCH(Stock!AF$1,AF!$L$1:$AV$1,0))*Stock!AF21</f>
        <v>0.50123180527515299</v>
      </c>
      <c r="AG21" s="4">
        <f ca="1">OFFSET(AF!$K$1,MATCH(Stock!$C21,AF!$C$2:$C$299,0),MATCH(Stock!AG$1,AF!$L$1:$AV$1,0))*Stock!AG21</f>
        <v>0</v>
      </c>
      <c r="AH21" s="4">
        <f ca="1">OFFSET(AF!$K$1,MATCH(Stock!$C21,AF!$C$2:$C$299,0),MATCH(Stock!AH$1,AF!$L$1:$AV$1,0))*Stock!AH21</f>
        <v>0.23979483289687401</v>
      </c>
      <c r="AI21" s="4">
        <f ca="1">OFFSET(AF!$K$1,MATCH(Stock!$C21,AF!$C$2:$C$299,0),MATCH(Stock!AI$1,AF!$L$1:$AV$1,0))*Stock!AI21</f>
        <v>7.3248387064632103E-2</v>
      </c>
      <c r="AJ21" s="4">
        <f ca="1">OFFSET(AF!$K$1,MATCH(Stock!$C21,AF!$C$2:$C$299,0),MATCH(Stock!AJ$1,AF!$L$1:$AV$1,0))*Stock!AJ21</f>
        <v>0</v>
      </c>
      <c r="AK21" s="4">
        <f ca="1">OFFSET(AF!$K$1,MATCH(Stock!$C21,AF!$C$2:$C$299,0),MATCH(Stock!AK$1,AF!$L$1:$AV$1,0))*Stock!AK21</f>
        <v>0.34719766329675</v>
      </c>
      <c r="AL21" s="4">
        <f ca="1">OFFSET(AF!$K$1,MATCH(Stock!$C21,AF!$C$2:$C$299,0),MATCH(Stock!AL$1,AF!$L$1:$AV$1,0))*Stock!AL21</f>
        <v>5.02488202257306E-2</v>
      </c>
      <c r="AM21" s="4">
        <f ca="1">OFFSET(AF!$K$1,MATCH(Stock!$C21,AF!$C$2:$C$299,0),MATCH(Stock!AM$1,AF!$L$1:$AV$1,0))*Stock!AM21</f>
        <v>15.1263169617808</v>
      </c>
      <c r="AN21" s="4">
        <f ca="1">OFFSET(AF!$K$1,MATCH(Stock!$C21,AF!$C$2:$C$299,0),MATCH(Stock!AN$1,AF!$L$1:$AV$1,0))*Stock!AN21</f>
        <v>0.17461554391877299</v>
      </c>
      <c r="AO21" s="4">
        <f ca="1">OFFSET(AF!$K$1,MATCH(Stock!$C21,AF!$C$2:$C$299,0),MATCH(Stock!AO$1,AF!$L$1:$AV$1,0))*Stock!AO21</f>
        <v>2.8879557238926199</v>
      </c>
      <c r="AP21" s="4">
        <f ca="1">OFFSET(AF!$K$1,MATCH(Stock!$C21,AF!$C$2:$C$299,0),MATCH(Stock!AP$1,AF!$L$1:$AV$1,0))*Stock!AP21</f>
        <v>2.2376198438073098</v>
      </c>
      <c r="AQ21" s="4">
        <f ca="1">OFFSET(AF!$K$1,MATCH(Stock!$C21,AF!$C$2:$C$299,0),MATCH(Stock!AQ$1,AF!$L$1:$AV$1,0))*Stock!AQ21</f>
        <v>7.5864058686150301E-2</v>
      </c>
      <c r="AR21" s="4">
        <f ca="1">OFFSET(AF!$K$1,MATCH(Stock!$C21,AF!$C$2:$C$299,0),MATCH(Stock!AR$1,AF!$L$1:$AV$1,0))*Stock!AR21</f>
        <v>0.594727596166157</v>
      </c>
      <c r="AS21" s="4">
        <f ca="1">OFFSET(AF!$K$1,MATCH(Stock!$C21,AF!$C$2:$C$299,0),MATCH(Stock!AS$1,AF!$L$1:$AV$1,0))*Stock!AS21</f>
        <v>0.46126756280401998</v>
      </c>
      <c r="AT21" s="4">
        <f ca="1">OFFSET(AF!$K$1,MATCH(Stock!$C21,AF!$C$2:$C$299,0),MATCH(Stock!AT$1,AF!$L$1:$AV$1,0))*Stock!AT21</f>
        <v>0.81675835073611602</v>
      </c>
      <c r="AU21" s="4">
        <f ca="1">OFFSET(AF!$K$1,MATCH(Stock!$C21,AF!$C$2:$C$299,0),MATCH(Stock!AU$1,AF!$L$1:$AV$1,0))*Stock!AU21</f>
        <v>0.488110547006886</v>
      </c>
      <c r="AV21" s="4">
        <f ca="1">OFFSET(AF!$K$1,MATCH(Stock!$C21,AF!$C$2:$C$299,0),MATCH(Stock!AV$1,AF!$L$1:$AV$1,0))*Stock!AV21</f>
        <v>0</v>
      </c>
    </row>
    <row r="22" spans="1:48">
      <c r="A22" s="4" t="s">
        <v>52</v>
      </c>
      <c r="B22" s="4" t="s">
        <v>258</v>
      </c>
      <c r="C22" s="4" t="s">
        <v>135</v>
      </c>
      <c r="D22" s="4" t="s">
        <v>54</v>
      </c>
      <c r="E22" s="4" t="s">
        <v>260</v>
      </c>
      <c r="F22" s="4" t="s">
        <v>54</v>
      </c>
      <c r="G22" s="4">
        <v>2010</v>
      </c>
      <c r="H22" s="4" t="s">
        <v>54</v>
      </c>
      <c r="I22" s="4" t="s">
        <v>54</v>
      </c>
      <c r="J22" s="4" t="s">
        <v>54</v>
      </c>
      <c r="K22" s="4" t="s">
        <v>54</v>
      </c>
      <c r="L22" s="4">
        <f ca="1">OFFSET(AF!$K$1,MATCH(Stock!$C22,AF!$C$2:$C$299,0),MATCH(Stock!L$1,AF!$L$1:$AV$1,0))*Stock!L22</f>
        <v>7.3142497495886902E-2</v>
      </c>
      <c r="M22" s="4">
        <f ca="1">OFFSET(AF!$K$1,MATCH(Stock!$C22,AF!$C$2:$C$299,0),MATCH(Stock!M$1,AF!$L$1:$AV$1,0))*Stock!M22</f>
        <v>6.74500863260558E-2</v>
      </c>
      <c r="N22" s="4">
        <f ca="1">OFFSET(AF!$K$1,MATCH(Stock!$C22,AF!$C$2:$C$299,0),MATCH(Stock!N$1,AF!$L$1:$AV$1,0))*Stock!N22</f>
        <v>0</v>
      </c>
      <c r="O22" s="4">
        <f ca="1">OFFSET(AF!$K$1,MATCH(Stock!$C22,AF!$C$2:$C$299,0),MATCH(Stock!O$1,AF!$L$1:$AV$1,0))*Stock!O22</f>
        <v>4.6630821203873497E-2</v>
      </c>
      <c r="P22" s="4">
        <f ca="1">OFFSET(AF!$K$1,MATCH(Stock!$C22,AF!$C$2:$C$299,0),MATCH(Stock!P$1,AF!$L$1:$AV$1,0))*Stock!P22</f>
        <v>4.0584258402872699E-2</v>
      </c>
      <c r="Q22" s="4">
        <f ca="1">OFFSET(AF!$K$1,MATCH(Stock!$C22,AF!$C$2:$C$299,0),MATCH(Stock!Q$1,AF!$L$1:$AV$1,0))*Stock!Q22</f>
        <v>0.71007467754322895</v>
      </c>
      <c r="R22" s="4">
        <f ca="1">OFFSET(AF!$K$1,MATCH(Stock!$C22,AF!$C$2:$C$299,0),MATCH(Stock!R$1,AF!$L$1:$AV$1,0))*Stock!R22</f>
        <v>5.2331881175832602E-2</v>
      </c>
      <c r="S22" s="4">
        <f ca="1">OFFSET(AF!$K$1,MATCH(Stock!$C22,AF!$C$2:$C$299,0),MATCH(Stock!S$1,AF!$L$1:$AV$1,0))*Stock!S22</f>
        <v>7.8015812212283403E-2</v>
      </c>
      <c r="T22" s="4">
        <f ca="1">OFFSET(AF!$K$1,MATCH(Stock!$C22,AF!$C$2:$C$299,0),MATCH(Stock!T$1,AF!$L$1:$AV$1,0))*Stock!T22</f>
        <v>0</v>
      </c>
      <c r="U22" s="4">
        <f ca="1">OFFSET(AF!$K$1,MATCH(Stock!$C22,AF!$C$2:$C$299,0),MATCH(Stock!U$1,AF!$L$1:$AV$1,0))*Stock!U22</f>
        <v>7.4343957309531306E-2</v>
      </c>
      <c r="V22" s="4">
        <f ca="1">OFFSET(AF!$K$1,MATCH(Stock!$C22,AF!$C$2:$C$299,0),MATCH(Stock!V$1,AF!$L$1:$AV$1,0))*Stock!V22</f>
        <v>1.04701237227655E-2</v>
      </c>
      <c r="W22" s="4">
        <f ca="1">OFFSET(AF!$K$1,MATCH(Stock!$C22,AF!$C$2:$C$299,0),MATCH(Stock!W$1,AF!$L$1:$AV$1,0))*Stock!W22</f>
        <v>0</v>
      </c>
      <c r="X22" s="4">
        <f ca="1">OFFSET(AF!$K$1,MATCH(Stock!$C22,AF!$C$2:$C$299,0),MATCH(Stock!X$1,AF!$L$1:$AV$1,0))*Stock!X22</f>
        <v>0.36083835861410002</v>
      </c>
      <c r="Y22" s="4">
        <f ca="1">OFFSET(AF!$K$1,MATCH(Stock!$C22,AF!$C$2:$C$299,0),MATCH(Stock!Y$1,AF!$L$1:$AV$1,0))*Stock!Y22</f>
        <v>0.17327843748629301</v>
      </c>
      <c r="Z22" s="4">
        <f ca="1">OFFSET(AF!$K$1,MATCH(Stock!$C22,AF!$C$2:$C$299,0),MATCH(Stock!Z$1,AF!$L$1:$AV$1,0))*Stock!Z22</f>
        <v>1.28055097660425</v>
      </c>
      <c r="AA22" s="4">
        <f ca="1">OFFSET(AF!$K$1,MATCH(Stock!$C22,AF!$C$2:$C$299,0),MATCH(Stock!AA$1,AF!$L$1:$AV$1,0))*Stock!AA22</f>
        <v>6.0242279415354798E-3</v>
      </c>
      <c r="AB22" s="4">
        <f ca="1">OFFSET(AF!$K$1,MATCH(Stock!$C22,AF!$C$2:$C$299,0),MATCH(Stock!AB$1,AF!$L$1:$AV$1,0))*Stock!AB22</f>
        <v>0.12946176087445199</v>
      </c>
      <c r="AC22" s="4">
        <f ca="1">OFFSET(AF!$K$1,MATCH(Stock!$C22,AF!$C$2:$C$299,0),MATCH(Stock!AC$1,AF!$L$1:$AV$1,0))*Stock!AC22</f>
        <v>0.10613202841156399</v>
      </c>
      <c r="AD22" s="4">
        <f ca="1">OFFSET(AF!$K$1,MATCH(Stock!$C22,AF!$C$2:$C$299,0),MATCH(Stock!AD$1,AF!$L$1:$AV$1,0))*Stock!AD22</f>
        <v>0</v>
      </c>
      <c r="AE22" s="4">
        <f ca="1">OFFSET(AF!$K$1,MATCH(Stock!$C22,AF!$C$2:$C$299,0),MATCH(Stock!AE$1,AF!$L$1:$AV$1,0))*Stock!AE22</f>
        <v>0</v>
      </c>
      <c r="AF22" s="4">
        <f ca="1">OFFSET(AF!$K$1,MATCH(Stock!$C22,AF!$C$2:$C$299,0),MATCH(Stock!AF$1,AF!$L$1:$AV$1,0))*Stock!AF22</f>
        <v>4.7079070276249801E-2</v>
      </c>
      <c r="AG22" s="4">
        <f ca="1">OFFSET(AF!$K$1,MATCH(Stock!$C22,AF!$C$2:$C$299,0),MATCH(Stock!AG$1,AF!$L$1:$AV$1,0))*Stock!AG22</f>
        <v>4.1233404873186698E-2</v>
      </c>
      <c r="AH22" s="4">
        <f ca="1">OFFSET(AF!$K$1,MATCH(Stock!$C22,AF!$C$2:$C$299,0),MATCH(Stock!AH$1,AF!$L$1:$AV$1,0))*Stock!AH22</f>
        <v>0</v>
      </c>
      <c r="AI22" s="4">
        <f ca="1">OFFSET(AF!$K$1,MATCH(Stock!$C22,AF!$C$2:$C$299,0),MATCH(Stock!AI$1,AF!$L$1:$AV$1,0))*Stock!AI22</f>
        <v>1.58256073252083E-2</v>
      </c>
      <c r="AJ22" s="4">
        <f ca="1">OFFSET(AF!$K$1,MATCH(Stock!$C22,AF!$C$2:$C$299,0),MATCH(Stock!AJ$1,AF!$L$1:$AV$1,0))*Stock!AJ22</f>
        <v>0</v>
      </c>
      <c r="AK22" s="4">
        <f ca="1">OFFSET(AF!$K$1,MATCH(Stock!$C22,AF!$C$2:$C$299,0),MATCH(Stock!AK$1,AF!$L$1:$AV$1,0))*Stock!AK22</f>
        <v>0.14386410431705501</v>
      </c>
      <c r="AL22" s="4">
        <f ca="1">OFFSET(AF!$K$1,MATCH(Stock!$C22,AF!$C$2:$C$299,0),MATCH(Stock!AL$1,AF!$L$1:$AV$1,0))*Stock!AL22</f>
        <v>0</v>
      </c>
      <c r="AM22" s="4">
        <f ca="1">OFFSET(AF!$K$1,MATCH(Stock!$C22,AF!$C$2:$C$299,0),MATCH(Stock!AM$1,AF!$L$1:$AV$1,0))*Stock!AM22</f>
        <v>0.1153933254761</v>
      </c>
      <c r="AN22" s="4">
        <f ca="1">OFFSET(AF!$K$1,MATCH(Stock!$C22,AF!$C$2:$C$299,0),MATCH(Stock!AN$1,AF!$L$1:$AV$1,0))*Stock!AN22</f>
        <v>1.3498719785483599E-2</v>
      </c>
      <c r="AO22" s="4">
        <f ca="1">OFFSET(AF!$K$1,MATCH(Stock!$C22,AF!$C$2:$C$299,0),MATCH(Stock!AO$1,AF!$L$1:$AV$1,0))*Stock!AO22</f>
        <v>0.455679611586153</v>
      </c>
      <c r="AP22" s="4">
        <f ca="1">OFFSET(AF!$K$1,MATCH(Stock!$C22,AF!$C$2:$C$299,0),MATCH(Stock!AP$1,AF!$L$1:$AV$1,0))*Stock!AP22</f>
        <v>0</v>
      </c>
      <c r="AQ22" s="4">
        <f ca="1">OFFSET(AF!$K$1,MATCH(Stock!$C22,AF!$C$2:$C$299,0),MATCH(Stock!AQ$1,AF!$L$1:$AV$1,0))*Stock!AQ22</f>
        <v>0</v>
      </c>
      <c r="AR22" s="4">
        <f ca="1">OFFSET(AF!$K$1,MATCH(Stock!$C22,AF!$C$2:$C$299,0),MATCH(Stock!AR$1,AF!$L$1:$AV$1,0))*Stock!AR22</f>
        <v>0.36296531360076101</v>
      </c>
      <c r="AS22" s="4">
        <f ca="1">OFFSET(AF!$K$1,MATCH(Stock!$C22,AF!$C$2:$C$299,0),MATCH(Stock!AS$1,AF!$L$1:$AV$1,0))*Stock!AS22</f>
        <v>7.5023313002607797E-2</v>
      </c>
      <c r="AT22" s="4">
        <f ca="1">OFFSET(AF!$K$1,MATCH(Stock!$C22,AF!$C$2:$C$299,0),MATCH(Stock!AT$1,AF!$L$1:$AV$1,0))*Stock!AT22</f>
        <v>0</v>
      </c>
      <c r="AU22" s="4">
        <f ca="1">OFFSET(AF!$K$1,MATCH(Stock!$C22,AF!$C$2:$C$299,0),MATCH(Stock!AU$1,AF!$L$1:$AV$1,0))*Stock!AU22</f>
        <v>1.4821221160723299E-3</v>
      </c>
      <c r="AV22" s="4">
        <f ca="1">OFFSET(AF!$K$1,MATCH(Stock!$C22,AF!$C$2:$C$299,0),MATCH(Stock!AV$1,AF!$L$1:$AV$1,0))*Stock!AV22</f>
        <v>0.26191218263925897</v>
      </c>
    </row>
    <row r="23" spans="1:48">
      <c r="A23" s="4" t="s">
        <v>52</v>
      </c>
      <c r="B23" s="4" t="s">
        <v>258</v>
      </c>
      <c r="C23" s="4" t="s">
        <v>136</v>
      </c>
      <c r="D23" s="4" t="s">
        <v>54</v>
      </c>
      <c r="E23" s="4" t="s">
        <v>260</v>
      </c>
      <c r="F23" s="4" t="s">
        <v>54</v>
      </c>
      <c r="G23" s="4">
        <v>2010</v>
      </c>
      <c r="H23" s="4" t="s">
        <v>54</v>
      </c>
      <c r="I23" s="4" t="s">
        <v>54</v>
      </c>
      <c r="J23" s="4" t="s">
        <v>54</v>
      </c>
      <c r="K23" s="4" t="s">
        <v>54</v>
      </c>
      <c r="L23" s="4">
        <f ca="1">OFFSET(AF!$K$1,MATCH(Stock!$C23,AF!$C$2:$C$299,0),MATCH(Stock!L$1,AF!$L$1:$AV$1,0))*Stock!L23</f>
        <v>0.22879016226534901</v>
      </c>
      <c r="M23" s="4">
        <f ca="1">OFFSET(AF!$K$1,MATCH(Stock!$C23,AF!$C$2:$C$299,0),MATCH(Stock!M$1,AF!$L$1:$AV$1,0))*Stock!M23</f>
        <v>3.4109160139372299</v>
      </c>
      <c r="N23" s="4">
        <f ca="1">OFFSET(AF!$K$1,MATCH(Stock!$C23,AF!$C$2:$C$299,0),MATCH(Stock!N$1,AF!$L$1:$AV$1,0))*Stock!N23</f>
        <v>1.60031071288726</v>
      </c>
      <c r="O23" s="4">
        <f ca="1">OFFSET(AF!$K$1,MATCH(Stock!$C23,AF!$C$2:$C$299,0),MATCH(Stock!O$1,AF!$L$1:$AV$1,0))*Stock!O23</f>
        <v>12.787303836423501</v>
      </c>
      <c r="P23" s="4">
        <f ca="1">OFFSET(AF!$K$1,MATCH(Stock!$C23,AF!$C$2:$C$299,0),MATCH(Stock!P$1,AF!$L$1:$AV$1,0))*Stock!P23</f>
        <v>3.9999862896556602</v>
      </c>
      <c r="Q23" s="4">
        <f ca="1">OFFSET(AF!$K$1,MATCH(Stock!$C23,AF!$C$2:$C$299,0),MATCH(Stock!Q$1,AF!$L$1:$AV$1,0))*Stock!Q23</f>
        <v>4.3490296328482296</v>
      </c>
      <c r="R23" s="4">
        <f ca="1">OFFSET(AF!$K$1,MATCH(Stock!$C23,AF!$C$2:$C$299,0),MATCH(Stock!R$1,AF!$L$1:$AV$1,0))*Stock!R23</f>
        <v>2.0044638385206599</v>
      </c>
      <c r="S23" s="4">
        <f ca="1">OFFSET(AF!$K$1,MATCH(Stock!$C23,AF!$C$2:$C$299,0),MATCH(Stock!S$1,AF!$L$1:$AV$1,0))*Stock!S23</f>
        <v>2.9971057913746701</v>
      </c>
      <c r="T23" s="4">
        <f ca="1">OFFSET(AF!$K$1,MATCH(Stock!$C23,AF!$C$2:$C$299,0),MATCH(Stock!T$1,AF!$L$1:$AV$1,0))*Stock!T23</f>
        <v>76.089057002309701</v>
      </c>
      <c r="U23" s="4">
        <f ca="1">OFFSET(AF!$K$1,MATCH(Stock!$C23,AF!$C$2:$C$299,0),MATCH(Stock!U$1,AF!$L$1:$AV$1,0))*Stock!U23</f>
        <v>4.5401918928810403</v>
      </c>
      <c r="V23" s="4">
        <f ca="1">OFFSET(AF!$K$1,MATCH(Stock!$C23,AF!$C$2:$C$299,0),MATCH(Stock!V$1,AF!$L$1:$AV$1,0))*Stock!V23</f>
        <v>0.81562017218541105</v>
      </c>
      <c r="W23" s="4">
        <f ca="1">OFFSET(AF!$K$1,MATCH(Stock!$C23,AF!$C$2:$C$299,0),MATCH(Stock!W$1,AF!$L$1:$AV$1,0))*Stock!W23</f>
        <v>12.6176453959027</v>
      </c>
      <c r="X23" s="4">
        <f ca="1">OFFSET(AF!$K$1,MATCH(Stock!$C23,AF!$C$2:$C$299,0),MATCH(Stock!X$1,AF!$L$1:$AV$1,0))*Stock!X23</f>
        <v>34.059621393841901</v>
      </c>
      <c r="Y23" s="4">
        <f ca="1">OFFSET(AF!$K$1,MATCH(Stock!$C23,AF!$C$2:$C$299,0),MATCH(Stock!Y$1,AF!$L$1:$AV$1,0))*Stock!Y23</f>
        <v>15.8057598370962</v>
      </c>
      <c r="Z23" s="4">
        <f ca="1">OFFSET(AF!$K$1,MATCH(Stock!$C23,AF!$C$2:$C$299,0),MATCH(Stock!Z$1,AF!$L$1:$AV$1,0))*Stock!Z23</f>
        <v>59.438805901763502</v>
      </c>
      <c r="AA23" s="4">
        <f ca="1">OFFSET(AF!$K$1,MATCH(Stock!$C23,AF!$C$2:$C$299,0),MATCH(Stock!AA$1,AF!$L$1:$AV$1,0))*Stock!AA23</f>
        <v>1.15626796661939</v>
      </c>
      <c r="AB23" s="4">
        <f ca="1">OFFSET(AF!$K$1,MATCH(Stock!$C23,AF!$C$2:$C$299,0),MATCH(Stock!AB$1,AF!$L$1:$AV$1,0))*Stock!AB23</f>
        <v>4.7268206634066301</v>
      </c>
      <c r="AC23" s="4">
        <f ca="1">OFFSET(AF!$K$1,MATCH(Stock!$C23,AF!$C$2:$C$299,0),MATCH(Stock!AC$1,AF!$L$1:$AV$1,0))*Stock!AC23</f>
        <v>6.2241690450217098</v>
      </c>
      <c r="AD23" s="4">
        <f ca="1">OFFSET(AF!$K$1,MATCH(Stock!$C23,AF!$C$2:$C$299,0),MATCH(Stock!AD$1,AF!$L$1:$AV$1,0))*Stock!AD23</f>
        <v>0.357077342467229</v>
      </c>
      <c r="AE23" s="4">
        <f ca="1">OFFSET(AF!$K$1,MATCH(Stock!$C23,AF!$C$2:$C$299,0),MATCH(Stock!AE$1,AF!$L$1:$AV$1,0))*Stock!AE23</f>
        <v>27.7397130672359</v>
      </c>
      <c r="AF23" s="4">
        <f ca="1">OFFSET(AF!$K$1,MATCH(Stock!$C23,AF!$C$2:$C$299,0),MATCH(Stock!AF$1,AF!$L$1:$AV$1,0))*Stock!AF23</f>
        <v>0.19570714323754199</v>
      </c>
      <c r="AG23" s="4">
        <f ca="1">OFFSET(AF!$K$1,MATCH(Stock!$C23,AF!$C$2:$C$299,0),MATCH(Stock!AG$1,AF!$L$1:$AV$1,0))*Stock!AG23</f>
        <v>2.2321995685790799</v>
      </c>
      <c r="AH23" s="4">
        <f ca="1">OFFSET(AF!$K$1,MATCH(Stock!$C23,AF!$C$2:$C$299,0),MATCH(Stock!AH$1,AF!$L$1:$AV$1,0))*Stock!AH23</f>
        <v>0.68994582490457501</v>
      </c>
      <c r="AI23" s="4">
        <f ca="1">OFFSET(AF!$K$1,MATCH(Stock!$C23,AF!$C$2:$C$299,0),MATCH(Stock!AI$1,AF!$L$1:$AV$1,0))*Stock!AI23</f>
        <v>0.83158430836090003</v>
      </c>
      <c r="AJ23" s="4">
        <f ca="1">OFFSET(AF!$K$1,MATCH(Stock!$C23,AF!$C$2:$C$299,0),MATCH(Stock!AJ$1,AF!$L$1:$AV$1,0))*Stock!AJ23</f>
        <v>6.3583476440585499E-3</v>
      </c>
      <c r="AK23" s="4">
        <f ca="1">OFFSET(AF!$K$1,MATCH(Stock!$C23,AF!$C$2:$C$299,0),MATCH(Stock!AK$1,AF!$L$1:$AV$1,0))*Stock!AK23</f>
        <v>0.78378651994375104</v>
      </c>
      <c r="AL23" s="4">
        <f ca="1">OFFSET(AF!$K$1,MATCH(Stock!$C23,AF!$C$2:$C$299,0),MATCH(Stock!AL$1,AF!$L$1:$AV$1,0))*Stock!AL23</f>
        <v>0.27026108126626902</v>
      </c>
      <c r="AM23" s="4">
        <f ca="1">OFFSET(AF!$K$1,MATCH(Stock!$C23,AF!$C$2:$C$299,0),MATCH(Stock!AM$1,AF!$L$1:$AV$1,0))*Stock!AM23</f>
        <v>19.4445650770407</v>
      </c>
      <c r="AN23" s="4">
        <f ca="1">OFFSET(AF!$K$1,MATCH(Stock!$C23,AF!$C$2:$C$299,0),MATCH(Stock!AN$1,AF!$L$1:$AV$1,0))*Stock!AN23</f>
        <v>3.6763550263655298</v>
      </c>
      <c r="AO23" s="4">
        <f ca="1">OFFSET(AF!$K$1,MATCH(Stock!$C23,AF!$C$2:$C$299,0),MATCH(Stock!AO$1,AF!$L$1:$AV$1,0))*Stock!AO23</f>
        <v>23.9444593872464</v>
      </c>
      <c r="AP23" s="4">
        <f ca="1">OFFSET(AF!$K$1,MATCH(Stock!$C23,AF!$C$2:$C$299,0),MATCH(Stock!AP$1,AF!$L$1:$AV$1,0))*Stock!AP23</f>
        <v>5.4112849295815497</v>
      </c>
      <c r="AQ23" s="4">
        <f ca="1">OFFSET(AF!$K$1,MATCH(Stock!$C23,AF!$C$2:$C$299,0),MATCH(Stock!AQ$1,AF!$L$1:$AV$1,0))*Stock!AQ23</f>
        <v>2.3803827468692198</v>
      </c>
      <c r="AR23" s="4">
        <f ca="1">OFFSET(AF!$K$1,MATCH(Stock!$C23,AF!$C$2:$C$299,0),MATCH(Stock!AR$1,AF!$L$1:$AV$1,0))*Stock!AR23</f>
        <v>3.1013274356893299</v>
      </c>
      <c r="AS23" s="4">
        <f ca="1">OFFSET(AF!$K$1,MATCH(Stock!$C23,AF!$C$2:$C$299,0),MATCH(Stock!AS$1,AF!$L$1:$AV$1,0))*Stock!AS23</f>
        <v>6.7518333438162701</v>
      </c>
      <c r="AT23" s="4">
        <f ca="1">OFFSET(AF!$K$1,MATCH(Stock!$C23,AF!$C$2:$C$299,0),MATCH(Stock!AT$1,AF!$L$1:$AV$1,0))*Stock!AT23</f>
        <v>2.8793584666605798</v>
      </c>
      <c r="AU23" s="4">
        <f ca="1">OFFSET(AF!$K$1,MATCH(Stock!$C23,AF!$C$2:$C$299,0),MATCH(Stock!AU$1,AF!$L$1:$AV$1,0))*Stock!AU23</f>
        <v>6.0029312361665102E-2</v>
      </c>
      <c r="AV23" s="4">
        <f ca="1">OFFSET(AF!$K$1,MATCH(Stock!$C23,AF!$C$2:$C$299,0),MATCH(Stock!AV$1,AF!$L$1:$AV$1,0))*Stock!AV23</f>
        <v>41.266091390585601</v>
      </c>
    </row>
    <row r="24" spans="1:48">
      <c r="A24" s="4" t="s">
        <v>52</v>
      </c>
      <c r="B24" s="4" t="s">
        <v>258</v>
      </c>
      <c r="C24" s="4" t="s">
        <v>137</v>
      </c>
      <c r="D24" s="4" t="s">
        <v>54</v>
      </c>
      <c r="E24" s="4" t="s">
        <v>260</v>
      </c>
      <c r="F24" s="4" t="s">
        <v>54</v>
      </c>
      <c r="G24" s="4">
        <v>2010</v>
      </c>
      <c r="H24" s="4" t="s">
        <v>54</v>
      </c>
      <c r="I24" s="4" t="s">
        <v>54</v>
      </c>
      <c r="J24" s="4" t="s">
        <v>54</v>
      </c>
      <c r="K24" s="4" t="s">
        <v>54</v>
      </c>
      <c r="L24" s="4">
        <f ca="1">OFFSET(AF!$K$1,MATCH(Stock!$C24,AF!$C$2:$C$299,0),MATCH(Stock!L$1,AF!$L$1:$AV$1,0))*Stock!L24</f>
        <v>0</v>
      </c>
      <c r="M24" s="4">
        <f ca="1">OFFSET(AF!$K$1,MATCH(Stock!$C24,AF!$C$2:$C$299,0),MATCH(Stock!M$1,AF!$L$1:$AV$1,0))*Stock!M24</f>
        <v>1.4802410898229601</v>
      </c>
      <c r="N24" s="4">
        <f ca="1">OFFSET(AF!$K$1,MATCH(Stock!$C24,AF!$C$2:$C$299,0),MATCH(Stock!N$1,AF!$L$1:$AV$1,0))*Stock!N24</f>
        <v>0</v>
      </c>
      <c r="O24" s="4">
        <f ca="1">OFFSET(AF!$K$1,MATCH(Stock!$C24,AF!$C$2:$C$299,0),MATCH(Stock!O$1,AF!$L$1:$AV$1,0))*Stock!O24</f>
        <v>6.6995778394718402</v>
      </c>
      <c r="P24" s="4">
        <f ca="1">OFFSET(AF!$K$1,MATCH(Stock!$C24,AF!$C$2:$C$299,0),MATCH(Stock!P$1,AF!$L$1:$AV$1,0))*Stock!P24</f>
        <v>0.48169908560355101</v>
      </c>
      <c r="Q24" s="4">
        <f ca="1">OFFSET(AF!$K$1,MATCH(Stock!$C24,AF!$C$2:$C$299,0),MATCH(Stock!Q$1,AF!$L$1:$AV$1,0))*Stock!Q24</f>
        <v>1.8178034246185399</v>
      </c>
      <c r="R24" s="4">
        <f ca="1">OFFSET(AF!$K$1,MATCH(Stock!$C24,AF!$C$2:$C$299,0),MATCH(Stock!R$1,AF!$L$1:$AV$1,0))*Stock!R24</f>
        <v>0</v>
      </c>
      <c r="S24" s="4">
        <f ca="1">OFFSET(AF!$K$1,MATCH(Stock!$C24,AF!$C$2:$C$299,0),MATCH(Stock!S$1,AF!$L$1:$AV$1,0))*Stock!S24</f>
        <v>3.1489980453557198</v>
      </c>
      <c r="T24" s="4">
        <f ca="1">OFFSET(AF!$K$1,MATCH(Stock!$C24,AF!$C$2:$C$299,0),MATCH(Stock!T$1,AF!$L$1:$AV$1,0))*Stock!T24</f>
        <v>90.928133849348896</v>
      </c>
      <c r="U24" s="4">
        <f ca="1">OFFSET(AF!$K$1,MATCH(Stock!$C24,AF!$C$2:$C$299,0),MATCH(Stock!U$1,AF!$L$1:$AV$1,0))*Stock!U24</f>
        <v>1.55975283933248</v>
      </c>
      <c r="V24" s="4">
        <f ca="1">OFFSET(AF!$K$1,MATCH(Stock!$C24,AF!$C$2:$C$299,0),MATCH(Stock!V$1,AF!$L$1:$AV$1,0))*Stock!V24</f>
        <v>0.10013133588025901</v>
      </c>
      <c r="W24" s="4">
        <f ca="1">OFFSET(AF!$K$1,MATCH(Stock!$C24,AF!$C$2:$C$299,0),MATCH(Stock!W$1,AF!$L$1:$AV$1,0))*Stock!W24</f>
        <v>1.0516463492866299</v>
      </c>
      <c r="X24" s="4">
        <f ca="1">OFFSET(AF!$K$1,MATCH(Stock!$C24,AF!$C$2:$C$299,0),MATCH(Stock!X$1,AF!$L$1:$AV$1,0))*Stock!X24</f>
        <v>5.5314987119549599</v>
      </c>
      <c r="Y24" s="4">
        <f ca="1">OFFSET(AF!$K$1,MATCH(Stock!$C24,AF!$C$2:$C$299,0),MATCH(Stock!Y$1,AF!$L$1:$AV$1,0))*Stock!Y24</f>
        <v>0.26971484233700799</v>
      </c>
      <c r="Z24" s="4">
        <f ca="1">OFFSET(AF!$K$1,MATCH(Stock!$C24,AF!$C$2:$C$299,0),MATCH(Stock!Z$1,AF!$L$1:$AV$1,0))*Stock!Z24</f>
        <v>26.230522603273698</v>
      </c>
      <c r="AA24" s="4">
        <f ca="1">OFFSET(AF!$K$1,MATCH(Stock!$C24,AF!$C$2:$C$299,0),MATCH(Stock!AA$1,AF!$L$1:$AV$1,0))*Stock!AA24</f>
        <v>0.387575318254748</v>
      </c>
      <c r="AB24" s="4">
        <f ca="1">OFFSET(AF!$K$1,MATCH(Stock!$C24,AF!$C$2:$C$299,0),MATCH(Stock!AB$1,AF!$L$1:$AV$1,0))*Stock!AB24</f>
        <v>4.8002684762896903</v>
      </c>
      <c r="AC24" s="4">
        <f ca="1">OFFSET(AF!$K$1,MATCH(Stock!$C24,AF!$C$2:$C$299,0),MATCH(Stock!AC$1,AF!$L$1:$AV$1,0))*Stock!AC24</f>
        <v>3.1884608191721902</v>
      </c>
      <c r="AD24" s="4">
        <f ca="1">OFFSET(AF!$K$1,MATCH(Stock!$C24,AF!$C$2:$C$299,0),MATCH(Stock!AD$1,AF!$L$1:$AV$1,0))*Stock!AD24</f>
        <v>0</v>
      </c>
      <c r="AE24" s="4">
        <f ca="1">OFFSET(AF!$K$1,MATCH(Stock!$C24,AF!$C$2:$C$299,0),MATCH(Stock!AE$1,AF!$L$1:$AV$1,0))*Stock!AE24</f>
        <v>44.0702062626087</v>
      </c>
      <c r="AF24" s="4">
        <f ca="1">OFFSET(AF!$K$1,MATCH(Stock!$C24,AF!$C$2:$C$299,0),MATCH(Stock!AF$1,AF!$L$1:$AV$1,0))*Stock!AF24</f>
        <v>0</v>
      </c>
      <c r="AG24" s="4">
        <f ca="1">OFFSET(AF!$K$1,MATCH(Stock!$C24,AF!$C$2:$C$299,0),MATCH(Stock!AG$1,AF!$L$1:$AV$1,0))*Stock!AG24</f>
        <v>1.1879473662853299</v>
      </c>
      <c r="AH24" s="4">
        <f ca="1">OFFSET(AF!$K$1,MATCH(Stock!$C24,AF!$C$2:$C$299,0),MATCH(Stock!AH$1,AF!$L$1:$AV$1,0))*Stock!AH24</f>
        <v>0.62748536003081301</v>
      </c>
      <c r="AI24" s="4">
        <f ca="1">OFFSET(AF!$K$1,MATCH(Stock!$C24,AF!$C$2:$C$299,0),MATCH(Stock!AI$1,AF!$L$1:$AV$1,0))*Stock!AI24</f>
        <v>0.43474240218641202</v>
      </c>
      <c r="AJ24" s="4">
        <f ca="1">OFFSET(AF!$K$1,MATCH(Stock!$C24,AF!$C$2:$C$299,0),MATCH(Stock!AJ$1,AF!$L$1:$AV$1,0))*Stock!AJ24</f>
        <v>0</v>
      </c>
      <c r="AK24" s="4">
        <f ca="1">OFFSET(AF!$K$1,MATCH(Stock!$C24,AF!$C$2:$C$299,0),MATCH(Stock!AK$1,AF!$L$1:$AV$1,0))*Stock!AK24</f>
        <v>1.23550248086212E-2</v>
      </c>
      <c r="AL24" s="4">
        <f ca="1">OFFSET(AF!$K$1,MATCH(Stock!$C24,AF!$C$2:$C$299,0),MATCH(Stock!AL$1,AF!$L$1:$AV$1,0))*Stock!AL24</f>
        <v>0</v>
      </c>
      <c r="AM24" s="4">
        <f ca="1">OFFSET(AF!$K$1,MATCH(Stock!$C24,AF!$C$2:$C$299,0),MATCH(Stock!AM$1,AF!$L$1:$AV$1,0))*Stock!AM24</f>
        <v>19.927370180125902</v>
      </c>
      <c r="AN24" s="4">
        <f ca="1">OFFSET(AF!$K$1,MATCH(Stock!$C24,AF!$C$2:$C$299,0),MATCH(Stock!AN$1,AF!$L$1:$AV$1,0))*Stock!AN24</f>
        <v>2.49580233531989E-2</v>
      </c>
      <c r="AO24" s="4">
        <f ca="1">OFFSET(AF!$K$1,MATCH(Stock!$C24,AF!$C$2:$C$299,0),MATCH(Stock!AO$1,AF!$L$1:$AV$1,0))*Stock!AO24</f>
        <v>11.1236104545247</v>
      </c>
      <c r="AP24" s="4">
        <f ca="1">OFFSET(AF!$K$1,MATCH(Stock!$C24,AF!$C$2:$C$299,0),MATCH(Stock!AP$1,AF!$L$1:$AV$1,0))*Stock!AP24</f>
        <v>1.0861733270385701</v>
      </c>
      <c r="AQ24" s="4">
        <f ca="1">OFFSET(AF!$K$1,MATCH(Stock!$C24,AF!$C$2:$C$299,0),MATCH(Stock!AQ$1,AF!$L$1:$AV$1,0))*Stock!AQ24</f>
        <v>4.45244329472703</v>
      </c>
      <c r="AR24" s="4">
        <f ca="1">OFFSET(AF!$K$1,MATCH(Stock!$C24,AF!$C$2:$C$299,0),MATCH(Stock!AR$1,AF!$L$1:$AV$1,0))*Stock!AR24</f>
        <v>1.0147594212398099</v>
      </c>
      <c r="AS24" s="4">
        <f ca="1">OFFSET(AF!$K$1,MATCH(Stock!$C24,AF!$C$2:$C$299,0),MATCH(Stock!AS$1,AF!$L$1:$AV$1,0))*Stock!AS24</f>
        <v>6.11956865038676E-2</v>
      </c>
      <c r="AT24" s="4">
        <f ca="1">OFFSET(AF!$K$1,MATCH(Stock!$C24,AF!$C$2:$C$299,0),MATCH(Stock!AT$1,AF!$L$1:$AV$1,0))*Stock!AT24</f>
        <v>0.32889567090921301</v>
      </c>
      <c r="AU24" s="4">
        <f ca="1">OFFSET(AF!$K$1,MATCH(Stock!$C24,AF!$C$2:$C$299,0),MATCH(Stock!AU$1,AF!$L$1:$AV$1,0))*Stock!AU24</f>
        <v>4.4892053222041699E-2</v>
      </c>
      <c r="AV24" s="4">
        <f ca="1">OFFSET(AF!$K$1,MATCH(Stock!$C24,AF!$C$2:$C$299,0),MATCH(Stock!AV$1,AF!$L$1:$AV$1,0))*Stock!AV24</f>
        <v>40.1981290538004</v>
      </c>
    </row>
    <row r="25" spans="1:48">
      <c r="A25" s="4" t="s">
        <v>52</v>
      </c>
      <c r="B25" s="4" t="s">
        <v>258</v>
      </c>
      <c r="C25" s="4" t="s">
        <v>138</v>
      </c>
      <c r="D25" s="4" t="s">
        <v>54</v>
      </c>
      <c r="E25" s="4" t="s">
        <v>260</v>
      </c>
      <c r="F25" s="4" t="s">
        <v>54</v>
      </c>
      <c r="G25" s="4">
        <v>2010</v>
      </c>
      <c r="H25" s="4" t="s">
        <v>54</v>
      </c>
      <c r="I25" s="4" t="s">
        <v>54</v>
      </c>
      <c r="J25" s="4" t="s">
        <v>54</v>
      </c>
      <c r="K25" s="4" t="s">
        <v>54</v>
      </c>
      <c r="L25" s="4">
        <f ca="1">OFFSET(AF!$K$1,MATCH(Stock!$C25,AF!$C$2:$C$299,0),MATCH(Stock!L$1,AF!$L$1:$AV$1,0))*Stock!L25</f>
        <v>0.33404116916584697</v>
      </c>
      <c r="M25" s="4">
        <f ca="1">OFFSET(AF!$K$1,MATCH(Stock!$C25,AF!$C$2:$C$299,0),MATCH(Stock!M$1,AF!$L$1:$AV$1,0))*Stock!M25</f>
        <v>0.59411734176362097</v>
      </c>
      <c r="N25" s="4">
        <f ca="1">OFFSET(AF!$K$1,MATCH(Stock!$C25,AF!$C$2:$C$299,0),MATCH(Stock!N$1,AF!$L$1:$AV$1,0))*Stock!N25</f>
        <v>0</v>
      </c>
      <c r="O25" s="4">
        <f ca="1">OFFSET(AF!$K$1,MATCH(Stock!$C25,AF!$C$2:$C$299,0),MATCH(Stock!O$1,AF!$L$1:$AV$1,0))*Stock!O25</f>
        <v>3.7522378972815802</v>
      </c>
      <c r="P25" s="4">
        <f ca="1">OFFSET(AF!$K$1,MATCH(Stock!$C25,AF!$C$2:$C$299,0),MATCH(Stock!P$1,AF!$L$1:$AV$1,0))*Stock!P25</f>
        <v>0.101362105552474</v>
      </c>
      <c r="Q25" s="4">
        <f ca="1">OFFSET(AF!$K$1,MATCH(Stock!$C25,AF!$C$2:$C$299,0),MATCH(Stock!Q$1,AF!$L$1:$AV$1,0))*Stock!Q25</f>
        <v>0</v>
      </c>
      <c r="R25" s="4">
        <f ca="1">OFFSET(AF!$K$1,MATCH(Stock!$C25,AF!$C$2:$C$299,0),MATCH(Stock!R$1,AF!$L$1:$AV$1,0))*Stock!R25</f>
        <v>0</v>
      </c>
      <c r="S25" s="4">
        <f ca="1">OFFSET(AF!$K$1,MATCH(Stock!$C25,AF!$C$2:$C$299,0),MATCH(Stock!S$1,AF!$L$1:$AV$1,0))*Stock!S25</f>
        <v>0</v>
      </c>
      <c r="T25" s="4">
        <f ca="1">OFFSET(AF!$K$1,MATCH(Stock!$C25,AF!$C$2:$C$299,0),MATCH(Stock!T$1,AF!$L$1:$AV$1,0))*Stock!T25</f>
        <v>34.091030694178002</v>
      </c>
      <c r="U25" s="4">
        <f ca="1">OFFSET(AF!$K$1,MATCH(Stock!$C25,AF!$C$2:$C$299,0),MATCH(Stock!U$1,AF!$L$1:$AV$1,0))*Stock!U25</f>
        <v>0.18869611232701</v>
      </c>
      <c r="V25" s="4">
        <f ca="1">OFFSET(AF!$K$1,MATCH(Stock!$C25,AF!$C$2:$C$299,0),MATCH(Stock!V$1,AF!$L$1:$AV$1,0))*Stock!V25</f>
        <v>1.7307519705411601E-2</v>
      </c>
      <c r="W25" s="4">
        <f ca="1">OFFSET(AF!$K$1,MATCH(Stock!$C25,AF!$C$2:$C$299,0),MATCH(Stock!W$1,AF!$L$1:$AV$1,0))*Stock!W25</f>
        <v>1.7909679740672799</v>
      </c>
      <c r="X25" s="4">
        <f ca="1">OFFSET(AF!$K$1,MATCH(Stock!$C25,AF!$C$2:$C$299,0),MATCH(Stock!X$1,AF!$L$1:$AV$1,0))*Stock!X25</f>
        <v>2.9665850801351601</v>
      </c>
      <c r="Y25" s="4">
        <f ca="1">OFFSET(AF!$K$1,MATCH(Stock!$C25,AF!$C$2:$C$299,0),MATCH(Stock!Y$1,AF!$L$1:$AV$1,0))*Stock!Y25</f>
        <v>0</v>
      </c>
      <c r="Z25" s="4">
        <f ca="1">OFFSET(AF!$K$1,MATCH(Stock!$C25,AF!$C$2:$C$299,0),MATCH(Stock!Z$1,AF!$L$1:$AV$1,0))*Stock!Z25</f>
        <v>16.647120518358498</v>
      </c>
      <c r="AA25" s="4">
        <f ca="1">OFFSET(AF!$K$1,MATCH(Stock!$C25,AF!$C$2:$C$299,0),MATCH(Stock!AA$1,AF!$L$1:$AV$1,0))*Stock!AA25</f>
        <v>0.16545840439958301</v>
      </c>
      <c r="AB25" s="4">
        <f ca="1">OFFSET(AF!$K$1,MATCH(Stock!$C25,AF!$C$2:$C$299,0),MATCH(Stock!AB$1,AF!$L$1:$AV$1,0))*Stock!AB25</f>
        <v>0.56325597189312904</v>
      </c>
      <c r="AC25" s="4">
        <f ca="1">OFFSET(AF!$K$1,MATCH(Stock!$C25,AF!$C$2:$C$299,0),MATCH(Stock!AC$1,AF!$L$1:$AV$1,0))*Stock!AC25</f>
        <v>0.498121460579668</v>
      </c>
      <c r="AD25" s="4">
        <f ca="1">OFFSET(AF!$K$1,MATCH(Stock!$C25,AF!$C$2:$C$299,0),MATCH(Stock!AD$1,AF!$L$1:$AV$1,0))*Stock!AD25</f>
        <v>6.7022687050059204E-2</v>
      </c>
      <c r="AE25" s="4">
        <f ca="1">OFFSET(AF!$K$1,MATCH(Stock!$C25,AF!$C$2:$C$299,0),MATCH(Stock!AE$1,AF!$L$1:$AV$1,0))*Stock!AE25</f>
        <v>10.710326438054601</v>
      </c>
      <c r="AF25" s="4">
        <f ca="1">OFFSET(AF!$K$1,MATCH(Stock!$C25,AF!$C$2:$C$299,0),MATCH(Stock!AF$1,AF!$L$1:$AV$1,0))*Stock!AF25</f>
        <v>0.29109022508403798</v>
      </c>
      <c r="AG25" s="4">
        <f ca="1">OFFSET(AF!$K$1,MATCH(Stock!$C25,AF!$C$2:$C$299,0),MATCH(Stock!AG$1,AF!$L$1:$AV$1,0))*Stock!AG25</f>
        <v>0</v>
      </c>
      <c r="AH25" s="4">
        <f ca="1">OFFSET(AF!$K$1,MATCH(Stock!$C25,AF!$C$2:$C$299,0),MATCH(Stock!AH$1,AF!$L$1:$AV$1,0))*Stock!AH25</f>
        <v>0.26338885624353198</v>
      </c>
      <c r="AI25" s="4">
        <f ca="1">OFFSET(AF!$K$1,MATCH(Stock!$C25,AF!$C$2:$C$299,0),MATCH(Stock!AI$1,AF!$L$1:$AV$1,0))*Stock!AI25</f>
        <v>3.6847682127478902E-2</v>
      </c>
      <c r="AJ25" s="4">
        <f ca="1">OFFSET(AF!$K$1,MATCH(Stock!$C25,AF!$C$2:$C$299,0),MATCH(Stock!AJ$1,AF!$L$1:$AV$1,0))*Stock!AJ25</f>
        <v>0</v>
      </c>
      <c r="AK25" s="4">
        <f ca="1">OFFSET(AF!$K$1,MATCH(Stock!$C25,AF!$C$2:$C$299,0),MATCH(Stock!AK$1,AF!$L$1:$AV$1,0))*Stock!AK25</f>
        <v>0.200613526727212</v>
      </c>
      <c r="AL25" s="4">
        <f ca="1">OFFSET(AF!$K$1,MATCH(Stock!$C25,AF!$C$2:$C$299,0),MATCH(Stock!AL$1,AF!$L$1:$AV$1,0))*Stock!AL25</f>
        <v>4.6113322767522197E-2</v>
      </c>
      <c r="AM25" s="4">
        <f ca="1">OFFSET(AF!$K$1,MATCH(Stock!$C25,AF!$C$2:$C$299,0),MATCH(Stock!AM$1,AF!$L$1:$AV$1,0))*Stock!AM25</f>
        <v>4.9511714173573003</v>
      </c>
      <c r="AN25" s="4">
        <f ca="1">OFFSET(AF!$K$1,MATCH(Stock!$C25,AF!$C$2:$C$299,0),MATCH(Stock!AN$1,AF!$L$1:$AV$1,0))*Stock!AN25</f>
        <v>3.9598280699719803E-2</v>
      </c>
      <c r="AO25" s="4">
        <f ca="1">OFFSET(AF!$K$1,MATCH(Stock!$C25,AF!$C$2:$C$299,0),MATCH(Stock!AO$1,AF!$L$1:$AV$1,0))*Stock!AO25</f>
        <v>2.3556499568078801</v>
      </c>
      <c r="AP25" s="4">
        <f ca="1">OFFSET(AF!$K$1,MATCH(Stock!$C25,AF!$C$2:$C$299,0),MATCH(Stock!AP$1,AF!$L$1:$AV$1,0))*Stock!AP25</f>
        <v>1.2415219472261401</v>
      </c>
      <c r="AQ25" s="4">
        <f ca="1">OFFSET(AF!$K$1,MATCH(Stock!$C25,AF!$C$2:$C$299,0),MATCH(Stock!AQ$1,AF!$L$1:$AV$1,0))*Stock!AQ25</f>
        <v>0.39900821717523799</v>
      </c>
      <c r="AR25" s="4">
        <f ca="1">OFFSET(AF!$K$1,MATCH(Stock!$C25,AF!$C$2:$C$299,0),MATCH(Stock!AR$1,AF!$L$1:$AV$1,0))*Stock!AR25</f>
        <v>0.36741246850132198</v>
      </c>
      <c r="AS25" s="4">
        <f ca="1">OFFSET(AF!$K$1,MATCH(Stock!$C25,AF!$C$2:$C$299,0),MATCH(Stock!AS$1,AF!$L$1:$AV$1,0))*Stock!AS25</f>
        <v>0.114023528631834</v>
      </c>
      <c r="AT25" s="4">
        <f ca="1">OFFSET(AF!$K$1,MATCH(Stock!$C25,AF!$C$2:$C$299,0),MATCH(Stock!AT$1,AF!$L$1:$AV$1,0))*Stock!AT25</f>
        <v>0.56764107194467905</v>
      </c>
      <c r="AU25" s="4">
        <f ca="1">OFFSET(AF!$K$1,MATCH(Stock!$C25,AF!$C$2:$C$299,0),MATCH(Stock!AU$1,AF!$L$1:$AV$1,0))*Stock!AU25</f>
        <v>1.17559900801485E-2</v>
      </c>
      <c r="AV25" s="4">
        <f ca="1">OFFSET(AF!$K$1,MATCH(Stock!$C25,AF!$C$2:$C$299,0),MATCH(Stock!AV$1,AF!$L$1:$AV$1,0))*Stock!AV25</f>
        <v>0</v>
      </c>
    </row>
    <row r="26" spans="1:48">
      <c r="A26" s="4" t="s">
        <v>52</v>
      </c>
      <c r="B26" s="4" t="s">
        <v>258</v>
      </c>
      <c r="C26" s="4" t="s">
        <v>139</v>
      </c>
      <c r="D26" s="4" t="s">
        <v>54</v>
      </c>
      <c r="E26" s="4" t="s">
        <v>260</v>
      </c>
      <c r="F26" s="4" t="s">
        <v>54</v>
      </c>
      <c r="G26" s="4">
        <v>2010</v>
      </c>
      <c r="H26" s="4" t="s">
        <v>54</v>
      </c>
      <c r="I26" s="4" t="s">
        <v>54</v>
      </c>
      <c r="J26" s="4" t="s">
        <v>54</v>
      </c>
      <c r="K26" s="4" t="s">
        <v>54</v>
      </c>
      <c r="L26" s="4">
        <f ca="1">OFFSET(AF!$K$1,MATCH(Stock!$C26,AF!$C$2:$C$299,0),MATCH(Stock!L$1,AF!$L$1:$AV$1,0))*Stock!L26</f>
        <v>3.1492795677377605E-3</v>
      </c>
      <c r="M26" s="4">
        <f ca="1">OFFSET(AF!$K$1,MATCH(Stock!$C26,AF!$C$2:$C$299,0),MATCH(Stock!M$1,AF!$L$1:$AV$1,0))*Stock!M26</f>
        <v>1.11132301201558E-2</v>
      </c>
      <c r="N26" s="4">
        <f ca="1">OFFSET(AF!$K$1,MATCH(Stock!$C26,AF!$C$2:$C$299,0),MATCH(Stock!N$1,AF!$L$1:$AV$1,0))*Stock!N26</f>
        <v>5.7358072482811807E-4</v>
      </c>
      <c r="O26" s="4">
        <f ca="1">OFFSET(AF!$K$1,MATCH(Stock!$C26,AF!$C$2:$C$299,0),MATCH(Stock!O$1,AF!$L$1:$AV$1,0))*Stock!O26</f>
        <v>4.4157439923097105E-2</v>
      </c>
      <c r="P26" s="4">
        <f ca="1">OFFSET(AF!$K$1,MATCH(Stock!$C26,AF!$C$2:$C$299,0),MATCH(Stock!P$1,AF!$L$1:$AV$1,0))*Stock!P26</f>
        <v>6.4211135390295397E-3</v>
      </c>
      <c r="Q26" s="4">
        <f ca="1">OFFSET(AF!$K$1,MATCH(Stock!$C26,AF!$C$2:$C$299,0),MATCH(Stock!Q$1,AF!$L$1:$AV$1,0))*Stock!Q26</f>
        <v>1.7783860237161799E-2</v>
      </c>
      <c r="R26" s="4">
        <f ca="1">OFFSET(AF!$K$1,MATCH(Stock!$C26,AF!$C$2:$C$299,0),MATCH(Stock!R$1,AF!$L$1:$AV$1,0))*Stock!R26</f>
        <v>1.2292532280827001E-2</v>
      </c>
      <c r="S26" s="4">
        <f ca="1">OFFSET(AF!$K$1,MATCH(Stock!$C26,AF!$C$2:$C$299,0),MATCH(Stock!S$1,AF!$L$1:$AV$1,0))*Stock!S26</f>
        <v>1.1166927001350701E-2</v>
      </c>
      <c r="T26" s="4">
        <f ca="1">OFFSET(AF!$K$1,MATCH(Stock!$C26,AF!$C$2:$C$299,0),MATCH(Stock!T$1,AF!$L$1:$AV$1,0))*Stock!T26</f>
        <v>9.4496815632803002E-2</v>
      </c>
      <c r="U26" s="4">
        <f ca="1">OFFSET(AF!$K$1,MATCH(Stock!$C26,AF!$C$2:$C$299,0),MATCH(Stock!U$1,AF!$L$1:$AV$1,0))*Stock!U26</f>
        <v>2.0113724664991603E-2</v>
      </c>
      <c r="V26" s="4">
        <f ca="1">OFFSET(AF!$K$1,MATCH(Stock!$C26,AF!$C$2:$C$299,0),MATCH(Stock!V$1,AF!$L$1:$AV$1,0))*Stock!V26</f>
        <v>4.8253159766808903E-4</v>
      </c>
      <c r="W26" s="4">
        <f ca="1">OFFSET(AF!$K$1,MATCH(Stock!$C26,AF!$C$2:$C$299,0),MATCH(Stock!W$1,AF!$L$1:$AV$1,0))*Stock!W26</f>
        <v>5.8899210384993295E-2</v>
      </c>
      <c r="X26" s="4">
        <f ca="1">OFFSET(AF!$K$1,MATCH(Stock!$C26,AF!$C$2:$C$299,0),MATCH(Stock!X$1,AF!$L$1:$AV$1,0))*Stock!X26</f>
        <v>0.30151030687181202</v>
      </c>
      <c r="Y26" s="4">
        <f ca="1">OFFSET(AF!$K$1,MATCH(Stock!$C26,AF!$C$2:$C$299,0),MATCH(Stock!Y$1,AF!$L$1:$AV$1,0))*Stock!Y26</f>
        <v>1.57381044848427E-2</v>
      </c>
      <c r="Z26" s="4">
        <f ca="1">OFFSET(AF!$K$1,MATCH(Stock!$C26,AF!$C$2:$C$299,0),MATCH(Stock!Z$1,AF!$L$1:$AV$1,0))*Stock!Z26</f>
        <v>0.57466820272588803</v>
      </c>
      <c r="AA26" s="4">
        <f ca="1">OFFSET(AF!$K$1,MATCH(Stock!$C26,AF!$C$2:$C$299,0),MATCH(Stock!AA$1,AF!$L$1:$AV$1,0))*Stock!AA26</f>
        <v>1.32472652742158E-2</v>
      </c>
      <c r="AB26" s="4">
        <f ca="1">OFFSET(AF!$K$1,MATCH(Stock!$C26,AF!$C$2:$C$299,0),MATCH(Stock!AB$1,AF!$L$1:$AV$1,0))*Stock!AB26</f>
        <v>8.4448893280638909E-3</v>
      </c>
      <c r="AC26" s="4">
        <f ca="1">OFFSET(AF!$K$1,MATCH(Stock!$C26,AF!$C$2:$C$299,0),MATCH(Stock!AC$1,AF!$L$1:$AV$1,0))*Stock!AC26</f>
        <v>9.7244059066505413E-3</v>
      </c>
      <c r="AD26" s="4">
        <f ca="1">OFFSET(AF!$K$1,MATCH(Stock!$C26,AF!$C$2:$C$299,0),MATCH(Stock!AD$1,AF!$L$1:$AV$1,0))*Stock!AD26</f>
        <v>6.3622962383825903E-4</v>
      </c>
      <c r="AE26" s="4">
        <f ca="1">OFFSET(AF!$K$1,MATCH(Stock!$C26,AF!$C$2:$C$299,0),MATCH(Stock!AE$1,AF!$L$1:$AV$1,0))*Stock!AE26</f>
        <v>0.31480676280632003</v>
      </c>
      <c r="AF26" s="4">
        <f ca="1">OFFSET(AF!$K$1,MATCH(Stock!$C26,AF!$C$2:$C$299,0),MATCH(Stock!AF$1,AF!$L$1:$AV$1,0))*Stock!AF26</f>
        <v>1.0623554549454199E-3</v>
      </c>
      <c r="AG26" s="4">
        <f ca="1">OFFSET(AF!$K$1,MATCH(Stock!$C26,AF!$C$2:$C$299,0),MATCH(Stock!AG$1,AF!$L$1:$AV$1,0))*Stock!AG26</f>
        <v>2.0053973921968003E-4</v>
      </c>
      <c r="AH26" s="4">
        <f ca="1">OFFSET(AF!$K$1,MATCH(Stock!$C26,AF!$C$2:$C$299,0),MATCH(Stock!AH$1,AF!$L$1:$AV$1,0))*Stock!AH26</f>
        <v>3.8807929303578599E-3</v>
      </c>
      <c r="AI26" s="4">
        <f ca="1">OFFSET(AF!$K$1,MATCH(Stock!$C26,AF!$C$2:$C$299,0),MATCH(Stock!AI$1,AF!$L$1:$AV$1,0))*Stock!AI26</f>
        <v>7.3631232666797808E-4</v>
      </c>
      <c r="AJ26" s="4">
        <f ca="1">OFFSET(AF!$K$1,MATCH(Stock!$C26,AF!$C$2:$C$299,0),MATCH(Stock!AJ$1,AF!$L$1:$AV$1,0))*Stock!AJ26</f>
        <v>6.9927886448619596E-5</v>
      </c>
      <c r="AK26" s="4">
        <f ca="1">OFFSET(AF!$K$1,MATCH(Stock!$C26,AF!$C$2:$C$299,0),MATCH(Stock!AK$1,AF!$L$1:$AV$1,0))*Stock!AK26</f>
        <v>3.1427040390263903E-3</v>
      </c>
      <c r="AL26" s="4">
        <f ca="1">OFFSET(AF!$K$1,MATCH(Stock!$C26,AF!$C$2:$C$299,0),MATCH(Stock!AL$1,AF!$L$1:$AV$1,0))*Stock!AL26</f>
        <v>2.6011475908330199E-3</v>
      </c>
      <c r="AM26" s="4">
        <f ca="1">OFFSET(AF!$K$1,MATCH(Stock!$C26,AF!$C$2:$C$299,0),MATCH(Stock!AM$1,AF!$L$1:$AV$1,0))*Stock!AM26</f>
        <v>0.107709439315523</v>
      </c>
      <c r="AN26" s="4">
        <f ca="1">OFFSET(AF!$K$1,MATCH(Stock!$C26,AF!$C$2:$C$299,0),MATCH(Stock!AN$1,AF!$L$1:$AV$1,0))*Stock!AN26</f>
        <v>8.8937123194963108E-2</v>
      </c>
      <c r="AO26" s="4">
        <f ca="1">OFFSET(AF!$K$1,MATCH(Stock!$C26,AF!$C$2:$C$299,0),MATCH(Stock!AO$1,AF!$L$1:$AV$1,0))*Stock!AO26</f>
        <v>1.48421802031347E-2</v>
      </c>
      <c r="AP26" s="4">
        <f ca="1">OFFSET(AF!$K$1,MATCH(Stock!$C26,AF!$C$2:$C$299,0),MATCH(Stock!AP$1,AF!$L$1:$AV$1,0))*Stock!AP26</f>
        <v>4.7688350936960201E-2</v>
      </c>
      <c r="AQ26" s="4">
        <f ca="1">OFFSET(AF!$K$1,MATCH(Stock!$C26,AF!$C$2:$C$299,0),MATCH(Stock!AQ$1,AF!$L$1:$AV$1,0))*Stock!AQ26</f>
        <v>4.0611782270862E-3</v>
      </c>
      <c r="AR26" s="4">
        <f ca="1">OFFSET(AF!$K$1,MATCH(Stock!$C26,AF!$C$2:$C$299,0),MATCH(Stock!AR$1,AF!$L$1:$AV$1,0))*Stock!AR26</f>
        <v>6.8623309245942898E-3</v>
      </c>
      <c r="AS26" s="4">
        <f ca="1">OFFSET(AF!$K$1,MATCH(Stock!$C26,AF!$C$2:$C$299,0),MATCH(Stock!AS$1,AF!$L$1:$AV$1,0))*Stock!AS26</f>
        <v>4.4526552106334799E-2</v>
      </c>
      <c r="AT26" s="4">
        <f ca="1">OFFSET(AF!$K$1,MATCH(Stock!$C26,AF!$C$2:$C$299,0),MATCH(Stock!AT$1,AF!$L$1:$AV$1,0))*Stock!AT26</f>
        <v>4.7102707769613207E-3</v>
      </c>
      <c r="AU26" s="4">
        <f ca="1">OFFSET(AF!$K$1,MATCH(Stock!$C26,AF!$C$2:$C$299,0),MATCH(Stock!AU$1,AF!$L$1:$AV$1,0))*Stock!AU26</f>
        <v>7.4295814536134699E-3</v>
      </c>
      <c r="AV26" s="4">
        <f ca="1">OFFSET(AF!$K$1,MATCH(Stock!$C26,AF!$C$2:$C$299,0),MATCH(Stock!AV$1,AF!$L$1:$AV$1,0))*Stock!AV26</f>
        <v>0.101107309064837</v>
      </c>
    </row>
    <row r="27" spans="1:48">
      <c r="A27" s="4" t="s">
        <v>52</v>
      </c>
      <c r="B27" s="4" t="s">
        <v>258</v>
      </c>
      <c r="C27" s="4" t="s">
        <v>140</v>
      </c>
      <c r="D27" s="4" t="s">
        <v>54</v>
      </c>
      <c r="E27" s="4" t="s">
        <v>260</v>
      </c>
      <c r="F27" s="4" t="s">
        <v>54</v>
      </c>
      <c r="G27" s="4">
        <v>2010</v>
      </c>
      <c r="H27" s="4" t="s">
        <v>54</v>
      </c>
      <c r="I27" s="4" t="s">
        <v>54</v>
      </c>
      <c r="J27" s="4" t="s">
        <v>54</v>
      </c>
      <c r="K27" s="4" t="s">
        <v>54</v>
      </c>
      <c r="L27" s="4">
        <f ca="1">OFFSET(AF!$K$1,MATCH(Stock!$C27,AF!$C$2:$C$299,0),MATCH(Stock!L$1,AF!$L$1:$AV$1,0))*Stock!L27</f>
        <v>0</v>
      </c>
      <c r="M27" s="4">
        <f ca="1">OFFSET(AF!$K$1,MATCH(Stock!$C27,AF!$C$2:$C$299,0),MATCH(Stock!M$1,AF!$L$1:$AV$1,0))*Stock!M27</f>
        <v>3.3243803072619302E-5</v>
      </c>
      <c r="N27" s="4">
        <f ca="1">OFFSET(AF!$K$1,MATCH(Stock!$C27,AF!$C$2:$C$299,0),MATCH(Stock!N$1,AF!$L$1:$AV$1,0))*Stock!N27</f>
        <v>0</v>
      </c>
      <c r="O27" s="4">
        <f ca="1">OFFSET(AF!$K$1,MATCH(Stock!$C27,AF!$C$2:$C$299,0),MATCH(Stock!O$1,AF!$L$1:$AV$1,0))*Stock!O27</f>
        <v>1.5247650954811702E-4</v>
      </c>
      <c r="P27" s="4">
        <f ca="1">OFFSET(AF!$K$1,MATCH(Stock!$C27,AF!$C$2:$C$299,0),MATCH(Stock!P$1,AF!$L$1:$AV$1,0))*Stock!P27</f>
        <v>0</v>
      </c>
      <c r="Q27" s="4">
        <f ca="1">OFFSET(AF!$K$1,MATCH(Stock!$C27,AF!$C$2:$C$299,0),MATCH(Stock!Q$1,AF!$L$1:$AV$1,0))*Stock!Q27</f>
        <v>1.7478721599052302E-5</v>
      </c>
      <c r="R27" s="4">
        <f ca="1">OFFSET(AF!$K$1,MATCH(Stock!$C27,AF!$C$2:$C$299,0),MATCH(Stock!R$1,AF!$L$1:$AV$1,0))*Stock!R27</f>
        <v>0</v>
      </c>
      <c r="S27" s="4">
        <f ca="1">OFFSET(AF!$K$1,MATCH(Stock!$C27,AF!$C$2:$C$299,0),MATCH(Stock!S$1,AF!$L$1:$AV$1,0))*Stock!S27</f>
        <v>2.7173924668977101E-5</v>
      </c>
      <c r="T27" s="4">
        <f ca="1">OFFSET(AF!$K$1,MATCH(Stock!$C27,AF!$C$2:$C$299,0),MATCH(Stock!T$1,AF!$L$1:$AV$1,0))*Stock!T27</f>
        <v>2.6553533916600302E-4</v>
      </c>
      <c r="U27" s="4">
        <f ca="1">OFFSET(AF!$K$1,MATCH(Stock!$C27,AF!$C$2:$C$299,0),MATCH(Stock!U$1,AF!$L$1:$AV$1,0))*Stock!U27</f>
        <v>3.2060579050736201E-5</v>
      </c>
      <c r="V27" s="4">
        <f ca="1">OFFSET(AF!$K$1,MATCH(Stock!$C27,AF!$C$2:$C$299,0),MATCH(Stock!V$1,AF!$L$1:$AV$1,0))*Stock!V27</f>
        <v>0</v>
      </c>
      <c r="W27" s="4">
        <f ca="1">OFFSET(AF!$K$1,MATCH(Stock!$C27,AF!$C$2:$C$299,0),MATCH(Stock!W$1,AF!$L$1:$AV$1,0))*Stock!W27</f>
        <v>2.9874701353622703E-5</v>
      </c>
      <c r="X27" s="4">
        <f ca="1">OFFSET(AF!$K$1,MATCH(Stock!$C27,AF!$C$2:$C$299,0),MATCH(Stock!X$1,AF!$L$1:$AV$1,0))*Stock!X27</f>
        <v>7.6505697112295209E-4</v>
      </c>
      <c r="Y27" s="4">
        <f ca="1">OFFSET(AF!$K$1,MATCH(Stock!$C27,AF!$C$2:$C$299,0),MATCH(Stock!Y$1,AF!$L$1:$AV$1,0))*Stock!Y27</f>
        <v>0</v>
      </c>
      <c r="Z27" s="4">
        <f ca="1">OFFSET(AF!$K$1,MATCH(Stock!$C27,AF!$C$2:$C$299,0),MATCH(Stock!Z$1,AF!$L$1:$AV$1,0))*Stock!Z27</f>
        <v>1.3079114064178401E-3</v>
      </c>
      <c r="AA27" s="4">
        <f ca="1">OFFSET(AF!$K$1,MATCH(Stock!$C27,AF!$C$2:$C$299,0),MATCH(Stock!AA$1,AF!$L$1:$AV$1,0))*Stock!AA27</f>
        <v>1.7046928241259101E-5</v>
      </c>
      <c r="AB27" s="4">
        <f ca="1">OFFSET(AF!$K$1,MATCH(Stock!$C27,AF!$C$2:$C$299,0),MATCH(Stock!AB$1,AF!$L$1:$AV$1,0))*Stock!AB27</f>
        <v>2.9471597168677802E-5</v>
      </c>
      <c r="AC27" s="4">
        <f ca="1">OFFSET(AF!$K$1,MATCH(Stock!$C27,AF!$C$2:$C$299,0),MATCH(Stock!AC$1,AF!$L$1:$AV$1,0))*Stock!AC27</f>
        <v>2.6914200998444102E-5</v>
      </c>
      <c r="AD27" s="4">
        <f ca="1">OFFSET(AF!$K$1,MATCH(Stock!$C27,AF!$C$2:$C$299,0),MATCH(Stock!AD$1,AF!$L$1:$AV$1,0))*Stock!AD27</f>
        <v>0</v>
      </c>
      <c r="AE27" s="4">
        <f ca="1">OFFSET(AF!$K$1,MATCH(Stock!$C27,AF!$C$2:$C$299,0),MATCH(Stock!AE$1,AF!$L$1:$AV$1,0))*Stock!AE27</f>
        <v>7.6584287732740905E-4</v>
      </c>
      <c r="AF27" s="4">
        <f ca="1">OFFSET(AF!$K$1,MATCH(Stock!$C27,AF!$C$2:$C$299,0),MATCH(Stock!AF$1,AF!$L$1:$AV$1,0))*Stock!AF27</f>
        <v>0</v>
      </c>
      <c r="AG27" s="4">
        <f ca="1">OFFSET(AF!$K$1,MATCH(Stock!$C27,AF!$C$2:$C$299,0),MATCH(Stock!AG$1,AF!$L$1:$AV$1,0))*Stock!AG27</f>
        <v>0</v>
      </c>
      <c r="AH27" s="4">
        <f ca="1">OFFSET(AF!$K$1,MATCH(Stock!$C27,AF!$C$2:$C$299,0),MATCH(Stock!AH$1,AF!$L$1:$AV$1,0))*Stock!AH27</f>
        <v>2.0020413371221203E-5</v>
      </c>
      <c r="AI27" s="4">
        <f ca="1">OFFSET(AF!$K$1,MATCH(Stock!$C27,AF!$C$2:$C$299,0),MATCH(Stock!AI$1,AF!$L$1:$AV$1,0))*Stock!AI27</f>
        <v>0</v>
      </c>
      <c r="AJ27" s="4">
        <f ca="1">OFFSET(AF!$K$1,MATCH(Stock!$C27,AF!$C$2:$C$299,0),MATCH(Stock!AJ$1,AF!$L$1:$AV$1,0))*Stock!AJ27</f>
        <v>0</v>
      </c>
      <c r="AK27" s="4">
        <f ca="1">OFFSET(AF!$K$1,MATCH(Stock!$C27,AF!$C$2:$C$299,0),MATCH(Stock!AK$1,AF!$L$1:$AV$1,0))*Stock!AK27</f>
        <v>1.9018249661515201E-7</v>
      </c>
      <c r="AL27" s="4">
        <f ca="1">OFFSET(AF!$K$1,MATCH(Stock!$C27,AF!$C$2:$C$299,0),MATCH(Stock!AL$1,AF!$L$1:$AV$1,0))*Stock!AL27</f>
        <v>0</v>
      </c>
      <c r="AM27" s="4">
        <f ca="1">OFFSET(AF!$K$1,MATCH(Stock!$C27,AF!$C$2:$C$299,0),MATCH(Stock!AM$1,AF!$L$1:$AV$1,0))*Stock!AM27</f>
        <v>6.7410559882600401E-4</v>
      </c>
      <c r="AN27" s="4">
        <f ca="1">OFFSET(AF!$K$1,MATCH(Stock!$C27,AF!$C$2:$C$299,0),MATCH(Stock!AN$1,AF!$L$1:$AV$1,0))*Stock!AN27</f>
        <v>2.8013869722131403E-6</v>
      </c>
      <c r="AO27" s="4">
        <f ca="1">OFFSET(AF!$K$1,MATCH(Stock!$C27,AF!$C$2:$C$299,0),MATCH(Stock!AO$1,AF!$L$1:$AV$1,0))*Stock!AO27</f>
        <v>3.6417991924681899E-5</v>
      </c>
      <c r="AP27" s="4">
        <f ca="1">OFFSET(AF!$K$1,MATCH(Stock!$C27,AF!$C$2:$C$299,0),MATCH(Stock!AP$1,AF!$L$1:$AV$1,0))*Stock!AP27</f>
        <v>1.9454628469774501E-4</v>
      </c>
      <c r="AQ27" s="4">
        <f ca="1">OFFSET(AF!$K$1,MATCH(Stock!$C27,AF!$C$2:$C$299,0),MATCH(Stock!AQ$1,AF!$L$1:$AV$1,0))*Stock!AQ27</f>
        <v>4.1767437172292599E-6</v>
      </c>
      <c r="AR27" s="4">
        <f ca="1">OFFSET(AF!$K$1,MATCH(Stock!$C27,AF!$C$2:$C$299,0),MATCH(Stock!AR$1,AF!$L$1:$AV$1,0))*Stock!AR27</f>
        <v>8.6200216590817501E-6</v>
      </c>
      <c r="AS27" s="4">
        <f ca="1">OFFSET(AF!$K$1,MATCH(Stock!$C27,AF!$C$2:$C$299,0),MATCH(Stock!AS$1,AF!$L$1:$AV$1,0))*Stock!AS27</f>
        <v>0</v>
      </c>
      <c r="AT27" s="4">
        <f ca="1">OFFSET(AF!$K$1,MATCH(Stock!$C27,AF!$C$2:$C$299,0),MATCH(Stock!AT$1,AF!$L$1:$AV$1,0))*Stock!AT27</f>
        <v>0</v>
      </c>
      <c r="AU27" s="4">
        <f ca="1">OFFSET(AF!$K$1,MATCH(Stock!$C27,AF!$C$2:$C$299,0),MATCH(Stock!AU$1,AF!$L$1:$AV$1,0))*Stock!AU27</f>
        <v>1.54208067145821E-5</v>
      </c>
      <c r="AV27" s="4">
        <f ca="1">OFFSET(AF!$K$1,MATCH(Stock!$C27,AF!$C$2:$C$299,0),MATCH(Stock!AV$1,AF!$L$1:$AV$1,0))*Stock!AV27</f>
        <v>4.6006424279000408E-4</v>
      </c>
    </row>
    <row r="28" spans="1:48">
      <c r="A28" s="4" t="s">
        <v>52</v>
      </c>
      <c r="B28" s="4" t="s">
        <v>258</v>
      </c>
      <c r="C28" s="4" t="s">
        <v>141</v>
      </c>
      <c r="D28" s="4" t="s">
        <v>54</v>
      </c>
      <c r="E28" s="4" t="s">
        <v>260</v>
      </c>
      <c r="F28" s="4" t="s">
        <v>54</v>
      </c>
      <c r="G28" s="4">
        <v>2010</v>
      </c>
      <c r="H28" s="4" t="s">
        <v>54</v>
      </c>
      <c r="I28" s="4" t="s">
        <v>54</v>
      </c>
      <c r="J28" s="4" t="s">
        <v>54</v>
      </c>
      <c r="K28" s="4" t="s">
        <v>54</v>
      </c>
      <c r="L28" s="4">
        <f ca="1">OFFSET(AF!$K$1,MATCH(Stock!$C28,AF!$C$2:$C$299,0),MATCH(Stock!L$1,AF!$L$1:$AV$1,0))*Stock!L28</f>
        <v>7.6730249805092203E-3</v>
      </c>
      <c r="M28" s="4">
        <f ca="1">OFFSET(AF!$K$1,MATCH(Stock!$C28,AF!$C$2:$C$299,0),MATCH(Stock!M$1,AF!$L$1:$AV$1,0))*Stock!M28</f>
        <v>3.3942994844501105E-2</v>
      </c>
      <c r="N28" s="4">
        <f ca="1">OFFSET(AF!$K$1,MATCH(Stock!$C28,AF!$C$2:$C$299,0),MATCH(Stock!N$1,AF!$L$1:$AV$1,0))*Stock!N28</f>
        <v>1.39749397768017E-3</v>
      </c>
      <c r="O28" s="4">
        <f ca="1">OFFSET(AF!$K$1,MATCH(Stock!$C28,AF!$C$2:$C$299,0),MATCH(Stock!O$1,AF!$L$1:$AV$1,0))*Stock!O28</f>
        <v>5.674683337616851E-2</v>
      </c>
      <c r="P28" s="4">
        <f ca="1">OFFSET(AF!$K$1,MATCH(Stock!$C28,AF!$C$2:$C$299,0),MATCH(Stock!P$1,AF!$L$1:$AV$1,0))*Stock!P28</f>
        <v>1.9611923931633704E-2</v>
      </c>
      <c r="Q28" s="4">
        <f ca="1">OFFSET(AF!$K$1,MATCH(Stock!$C28,AF!$C$2:$C$299,0),MATCH(Stock!Q$1,AF!$L$1:$AV$1,0))*Stock!Q28</f>
        <v>5.431701402911731E-2</v>
      </c>
      <c r="R28" s="4">
        <f ca="1">OFFSET(AF!$K$1,MATCH(Stock!$C28,AF!$C$2:$C$299,0),MATCH(Stock!R$1,AF!$L$1:$AV$1,0))*Stock!R28</f>
        <v>2.9949994986394803E-2</v>
      </c>
      <c r="S28" s="4">
        <f ca="1">OFFSET(AF!$K$1,MATCH(Stock!$C28,AF!$C$2:$C$299,0),MATCH(Stock!S$1,AF!$L$1:$AV$1,0))*Stock!S28</f>
        <v>3.4107000533383502E-2</v>
      </c>
      <c r="T28" s="4">
        <f ca="1">OFFSET(AF!$K$1,MATCH(Stock!$C28,AF!$C$2:$C$299,0),MATCH(Stock!T$1,AF!$L$1:$AV$1,0))*Stock!T28</f>
        <v>0.28862040029465702</v>
      </c>
      <c r="U28" s="4">
        <f ca="1">OFFSET(AF!$K$1,MATCH(Stock!$C28,AF!$C$2:$C$299,0),MATCH(Stock!U$1,AF!$L$1:$AV$1,0))*Stock!U28</f>
        <v>4.4474143961288999E-3</v>
      </c>
      <c r="V28" s="4">
        <f ca="1">OFFSET(AF!$K$1,MATCH(Stock!$C28,AF!$C$2:$C$299,0),MATCH(Stock!V$1,AF!$L$1:$AV$1,0))*Stock!V28</f>
        <v>1.0669421053532301E-4</v>
      </c>
      <c r="W28" s="4">
        <f ca="1">OFFSET(AF!$K$1,MATCH(Stock!$C28,AF!$C$2:$C$299,0),MATCH(Stock!W$1,AF!$L$1:$AV$1,0))*Stock!W28</f>
        <v>0.14350428499460399</v>
      </c>
      <c r="X28" s="4">
        <f ca="1">OFFSET(AF!$K$1,MATCH(Stock!$C28,AF!$C$2:$C$299,0),MATCH(Stock!X$1,AF!$L$1:$AV$1,0))*Stock!X28</f>
        <v>0.73461122353462005</v>
      </c>
      <c r="Y28" s="4">
        <f ca="1">OFFSET(AF!$K$1,MATCH(Stock!$C28,AF!$C$2:$C$299,0),MATCH(Stock!Y$1,AF!$L$1:$AV$1,0))*Stock!Y28</f>
        <v>3.4799060651106504E-3</v>
      </c>
      <c r="Z28" s="4">
        <f ca="1">OFFSET(AF!$K$1,MATCH(Stock!$C28,AF!$C$2:$C$299,0),MATCH(Stock!Z$1,AF!$L$1:$AV$1,0))*Stock!Z28</f>
        <v>0.73850750413659805</v>
      </c>
      <c r="AA28" s="4">
        <f ca="1">OFFSET(AF!$K$1,MATCH(Stock!$C28,AF!$C$2:$C$299,0),MATCH(Stock!AA$1,AF!$L$1:$AV$1,0))*Stock!AA28</f>
        <v>3.2276142903853604E-2</v>
      </c>
      <c r="AB28" s="4">
        <f ca="1">OFFSET(AF!$K$1,MATCH(Stock!$C28,AF!$C$2:$C$299,0),MATCH(Stock!AB$1,AF!$L$1:$AV$1,0))*Stock!AB28</f>
        <v>2.5793116117066202E-2</v>
      </c>
      <c r="AC28" s="4">
        <f ca="1">OFFSET(AF!$K$1,MATCH(Stock!$C28,AF!$C$2:$C$299,0),MATCH(Stock!AC$1,AF!$L$1:$AV$1,0))*Stock!AC28</f>
        <v>1.2525807660740303E-2</v>
      </c>
      <c r="AD28" s="4">
        <f ca="1">OFFSET(AF!$K$1,MATCH(Stock!$C28,AF!$C$2:$C$299,0),MATCH(Stock!AD$1,AF!$L$1:$AV$1,0))*Stock!AD28</f>
        <v>1.4067890634035E-4</v>
      </c>
      <c r="AE28" s="4">
        <f ca="1">OFFSET(AF!$K$1,MATCH(Stock!$C28,AF!$C$2:$C$299,0),MATCH(Stock!AE$1,AF!$L$1:$AV$1,0))*Stock!AE28</f>
        <v>0.76700721644134207</v>
      </c>
      <c r="AF28" s="4">
        <f ca="1">OFFSET(AF!$K$1,MATCH(Stock!$C28,AF!$C$2:$C$299,0),MATCH(Stock!AF$1,AF!$L$1:$AV$1,0))*Stock!AF28</f>
        <v>2.5883633918953402E-3</v>
      </c>
      <c r="AG28" s="4">
        <f ca="1">OFFSET(AF!$K$1,MATCH(Stock!$C28,AF!$C$2:$C$299,0),MATCH(Stock!AG$1,AF!$L$1:$AV$1,0))*Stock!AG28</f>
        <v>6.1250592859637303E-4</v>
      </c>
      <c r="AH28" s="4">
        <f ca="1">OFFSET(AF!$K$1,MATCH(Stock!$C28,AF!$C$2:$C$299,0),MATCH(Stock!AH$1,AF!$L$1:$AV$1,0))*Stock!AH28</f>
        <v>1.1853055592613501E-2</v>
      </c>
      <c r="AI28" s="4">
        <f ca="1">OFFSET(AF!$K$1,MATCH(Stock!$C28,AF!$C$2:$C$299,0),MATCH(Stock!AI$1,AF!$L$1:$AV$1,0))*Stock!AI28</f>
        <v>9.4623676071382303E-4</v>
      </c>
      <c r="AJ28" s="4">
        <f ca="1">OFFSET(AF!$K$1,MATCH(Stock!$C28,AF!$C$2:$C$299,0),MATCH(Stock!AJ$1,AF!$L$1:$AV$1,0))*Stock!AJ28</f>
        <v>1.7037497243850601E-4</v>
      </c>
      <c r="AK28" s="4">
        <f ca="1">OFFSET(AF!$K$1,MATCH(Stock!$C28,AF!$C$2:$C$299,0),MATCH(Stock!AK$1,AF!$L$1:$AV$1,0))*Stock!AK28</f>
        <v>7.6570041112986103E-3</v>
      </c>
      <c r="AL28" s="4">
        <f ca="1">OFFSET(AF!$K$1,MATCH(Stock!$C28,AF!$C$2:$C$299,0),MATCH(Stock!AL$1,AF!$L$1:$AV$1,0))*Stock!AL28</f>
        <v>6.3375353039203707E-3</v>
      </c>
      <c r="AM28" s="4">
        <f ca="1">OFFSET(AF!$K$1,MATCH(Stock!$C28,AF!$C$2:$C$299,0),MATCH(Stock!AM$1,AF!$L$1:$AV$1,0))*Stock!AM28</f>
        <v>0.138417662267632</v>
      </c>
      <c r="AN28" s="4">
        <f ca="1">OFFSET(AF!$K$1,MATCH(Stock!$C28,AF!$C$2:$C$299,0),MATCH(Stock!AN$1,AF!$L$1:$AV$1,0))*Stock!AN28</f>
        <v>1.9665191238101003E-2</v>
      </c>
      <c r="AO28" s="4">
        <f ca="1">OFFSET(AF!$K$1,MATCH(Stock!$C28,AF!$C$2:$C$299,0),MATCH(Stock!AO$1,AF!$L$1:$AV$1,0))*Stock!AO28</f>
        <v>4.5332278794664005E-2</v>
      </c>
      <c r="AP28" s="4">
        <f ca="1">OFFSET(AF!$K$1,MATCH(Stock!$C28,AF!$C$2:$C$299,0),MATCH(Stock!AP$1,AF!$L$1:$AV$1,0))*Stock!AP28</f>
        <v>0.116189718997045</v>
      </c>
      <c r="AQ28" s="4">
        <f ca="1">OFFSET(AF!$K$1,MATCH(Stock!$C28,AF!$C$2:$C$299,0),MATCH(Stock!AQ$1,AF!$L$1:$AV$1,0))*Stock!AQ28</f>
        <v>1.2404004068499799E-2</v>
      </c>
      <c r="AR28" s="4">
        <f ca="1">OFFSET(AF!$K$1,MATCH(Stock!$C28,AF!$C$2:$C$299,0),MATCH(Stock!AR$1,AF!$L$1:$AV$1,0))*Stock!AR28</f>
        <v>1.67196450732244E-2</v>
      </c>
      <c r="AS28" s="4">
        <f ca="1">OFFSET(AF!$K$1,MATCH(Stock!$C28,AF!$C$2:$C$299,0),MATCH(Stock!AS$1,AF!$L$1:$AV$1,0))*Stock!AS28</f>
        <v>9.8454180986363507E-3</v>
      </c>
      <c r="AT28" s="4">
        <f ca="1">OFFSET(AF!$K$1,MATCH(Stock!$C28,AF!$C$2:$C$299,0),MATCH(Stock!AT$1,AF!$L$1:$AV$1,0))*Stock!AT28</f>
        <v>1.1476283562386001E-2</v>
      </c>
      <c r="AU28" s="4">
        <f ca="1">OFFSET(AF!$K$1,MATCH(Stock!$C28,AF!$C$2:$C$299,0),MATCH(Stock!AU$1,AF!$L$1:$AV$1,0))*Stock!AU28</f>
        <v>2.2692074423927101E-2</v>
      </c>
      <c r="AV28" s="4">
        <f ca="1">OFFSET(AF!$K$1,MATCH(Stock!$C28,AF!$C$2:$C$299,0),MATCH(Stock!AV$1,AF!$L$1:$AV$1,0))*Stock!AV28</f>
        <v>0.13023424963935801</v>
      </c>
    </row>
    <row r="29" spans="1:48">
      <c r="A29" s="4" t="s">
        <v>52</v>
      </c>
      <c r="B29" s="4" t="s">
        <v>258</v>
      </c>
      <c r="C29" s="4" t="s">
        <v>142</v>
      </c>
      <c r="D29" s="4" t="s">
        <v>54</v>
      </c>
      <c r="E29" s="4" t="s">
        <v>260</v>
      </c>
      <c r="F29" s="4" t="s">
        <v>54</v>
      </c>
      <c r="G29" s="4">
        <v>2010</v>
      </c>
      <c r="H29" s="4" t="s">
        <v>54</v>
      </c>
      <c r="I29" s="4" t="s">
        <v>54</v>
      </c>
      <c r="J29" s="4" t="s">
        <v>54</v>
      </c>
      <c r="K29" s="4" t="s">
        <v>54</v>
      </c>
      <c r="L29" s="4">
        <f ca="1">OFFSET(AF!$K$1,MATCH(Stock!$C29,AF!$C$2:$C$299,0),MATCH(Stock!L$1,AF!$L$1:$AV$1,0))*Stock!L29</f>
        <v>0</v>
      </c>
      <c r="M29" s="4">
        <f ca="1">OFFSET(AF!$K$1,MATCH(Stock!$C29,AF!$C$2:$C$299,0),MATCH(Stock!M$1,AF!$L$1:$AV$1,0))*Stock!M29</f>
        <v>1.0153611723192799E-4</v>
      </c>
      <c r="N29" s="4">
        <f ca="1">OFFSET(AF!$K$1,MATCH(Stock!$C29,AF!$C$2:$C$299,0),MATCH(Stock!N$1,AF!$L$1:$AV$1,0))*Stock!N29</f>
        <v>0</v>
      </c>
      <c r="O29" s="4">
        <f ca="1">OFFSET(AF!$K$1,MATCH(Stock!$C29,AF!$C$2:$C$299,0),MATCH(Stock!O$1,AF!$L$1:$AV$1,0))*Stock!O29</f>
        <v>1.9594793303633003E-4</v>
      </c>
      <c r="P29" s="4">
        <f ca="1">OFFSET(AF!$K$1,MATCH(Stock!$C29,AF!$C$2:$C$299,0),MATCH(Stock!P$1,AF!$L$1:$AV$1,0))*Stock!P29</f>
        <v>0</v>
      </c>
      <c r="Q29" s="4">
        <f ca="1">OFFSET(AF!$K$1,MATCH(Stock!$C29,AF!$C$2:$C$299,0),MATCH(Stock!Q$1,AF!$L$1:$AV$1,0))*Stock!Q29</f>
        <v>5.33850330381521E-5</v>
      </c>
      <c r="R29" s="4">
        <f ca="1">OFFSET(AF!$K$1,MATCH(Stock!$C29,AF!$C$2:$C$299,0),MATCH(Stock!R$1,AF!$L$1:$AV$1,0))*Stock!R29</f>
        <v>0</v>
      </c>
      <c r="S29" s="4">
        <f ca="1">OFFSET(AF!$K$1,MATCH(Stock!$C29,AF!$C$2:$C$299,0),MATCH(Stock!S$1,AF!$L$1:$AV$1,0))*Stock!S29</f>
        <v>8.2996966225965506E-5</v>
      </c>
      <c r="T29" s="4">
        <f ca="1">OFFSET(AF!$K$1,MATCH(Stock!$C29,AF!$C$2:$C$299,0),MATCH(Stock!T$1,AF!$L$1:$AV$1,0))*Stock!T29</f>
        <v>8.1102114784771203E-4</v>
      </c>
      <c r="U29" s="4">
        <f ca="1">OFFSET(AF!$K$1,MATCH(Stock!$C29,AF!$C$2:$C$299,0),MATCH(Stock!U$1,AF!$L$1:$AV$1,0))*Stock!U29</f>
        <v>7.0890241958342097E-6</v>
      </c>
      <c r="V29" s="4">
        <f ca="1">OFFSET(AF!$K$1,MATCH(Stock!$C29,AF!$C$2:$C$299,0),MATCH(Stock!V$1,AF!$L$1:$AV$1,0))*Stock!V29</f>
        <v>0</v>
      </c>
      <c r="W29" s="4">
        <f ca="1">OFFSET(AF!$K$1,MATCH(Stock!$C29,AF!$C$2:$C$299,0),MATCH(Stock!W$1,AF!$L$1:$AV$1,0))*Stock!W29</f>
        <v>7.2787863014734796E-5</v>
      </c>
      <c r="X29" s="4">
        <f ca="1">OFFSET(AF!$K$1,MATCH(Stock!$C29,AF!$C$2:$C$299,0),MATCH(Stock!X$1,AF!$L$1:$AV$1,0))*Stock!X29</f>
        <v>1.8640140148484701E-3</v>
      </c>
      <c r="Y29" s="4">
        <f ca="1">OFFSET(AF!$K$1,MATCH(Stock!$C29,AF!$C$2:$C$299,0),MATCH(Stock!Y$1,AF!$L$1:$AV$1,0))*Stock!Y29</f>
        <v>0</v>
      </c>
      <c r="Z29" s="4">
        <f ca="1">OFFSET(AF!$K$1,MATCH(Stock!$C29,AF!$C$2:$C$299,0),MATCH(Stock!Z$1,AF!$L$1:$AV$1,0))*Stock!Z29</f>
        <v>1.6808001274539902E-3</v>
      </c>
      <c r="AA29" s="4">
        <f ca="1">OFFSET(AF!$K$1,MATCH(Stock!$C29,AF!$C$2:$C$299,0),MATCH(Stock!AA$1,AF!$L$1:$AV$1,0))*Stock!AA29</f>
        <v>4.1533786830519098E-5</v>
      </c>
      <c r="AB29" s="4">
        <f ca="1">OFFSET(AF!$K$1,MATCH(Stock!$C29,AF!$C$2:$C$299,0),MATCH(Stock!AB$1,AF!$L$1:$AV$1,0))*Stock!AB29</f>
        <v>9.0014717587943001E-5</v>
      </c>
      <c r="AC29" s="4">
        <f ca="1">OFFSET(AF!$K$1,MATCH(Stock!$C29,AF!$C$2:$C$299,0),MATCH(Stock!AC$1,AF!$L$1:$AV$1,0))*Stock!AC29</f>
        <v>3.4667629908214401E-5</v>
      </c>
      <c r="AD29" s="4">
        <f ca="1">OFFSET(AF!$K$1,MATCH(Stock!$C29,AF!$C$2:$C$299,0),MATCH(Stock!AD$1,AF!$L$1:$AV$1,0))*Stock!AD29</f>
        <v>0</v>
      </c>
      <c r="AE29" s="4">
        <f ca="1">OFFSET(AF!$K$1,MATCH(Stock!$C29,AF!$C$2:$C$299,0),MATCH(Stock!AE$1,AF!$L$1:$AV$1,0))*Stock!AE29</f>
        <v>1.8659288267314602E-3</v>
      </c>
      <c r="AF29" s="4">
        <f ca="1">OFFSET(AF!$K$1,MATCH(Stock!$C29,AF!$C$2:$C$299,0),MATCH(Stock!AF$1,AF!$L$1:$AV$1,0))*Stock!AF29</f>
        <v>0</v>
      </c>
      <c r="AG29" s="4">
        <f ca="1">OFFSET(AF!$K$1,MATCH(Stock!$C29,AF!$C$2:$C$299,0),MATCH(Stock!AG$1,AF!$L$1:$AV$1,0))*Stock!AG29</f>
        <v>0</v>
      </c>
      <c r="AH29" s="4">
        <f ca="1">OFFSET(AF!$K$1,MATCH(Stock!$C29,AF!$C$2:$C$299,0),MATCH(Stock!AH$1,AF!$L$1:$AV$1,0))*Stock!AH29</f>
        <v>6.11480893040859E-5</v>
      </c>
      <c r="AI29" s="4">
        <f ca="1">OFFSET(AF!$K$1,MATCH(Stock!$C29,AF!$C$2:$C$299,0),MATCH(Stock!AI$1,AF!$L$1:$AV$1,0))*Stock!AI29</f>
        <v>0</v>
      </c>
      <c r="AJ29" s="4">
        <f ca="1">OFFSET(AF!$K$1,MATCH(Stock!$C29,AF!$C$2:$C$299,0),MATCH(Stock!AJ$1,AF!$L$1:$AV$1,0))*Stock!AJ29</f>
        <v>0</v>
      </c>
      <c r="AK29" s="4">
        <f ca="1">OFFSET(AF!$K$1,MATCH(Stock!$C29,AF!$C$2:$C$299,0),MATCH(Stock!AK$1,AF!$L$1:$AV$1,0))*Stock!AK29</f>
        <v>4.6336789605246701E-7</v>
      </c>
      <c r="AL29" s="4">
        <f ca="1">OFFSET(AF!$K$1,MATCH(Stock!$C29,AF!$C$2:$C$299,0),MATCH(Stock!AL$1,AF!$L$1:$AV$1,0))*Stock!AL29</f>
        <v>0</v>
      </c>
      <c r="AM29" s="4">
        <f ca="1">OFFSET(AF!$K$1,MATCH(Stock!$C29,AF!$C$2:$C$299,0),MATCH(Stock!AM$1,AF!$L$1:$AV$1,0))*Stock!AM29</f>
        <v>8.6629474356172097E-4</v>
      </c>
      <c r="AN29" s="4">
        <f ca="1">OFFSET(AF!$K$1,MATCH(Stock!$C29,AF!$C$2:$C$299,0),MATCH(Stock!AN$1,AF!$L$1:$AV$1,0))*Stock!AN29</f>
        <v>6.1942424672013706E-7</v>
      </c>
      <c r="AO29" s="4">
        <f ca="1">OFFSET(AF!$K$1,MATCH(Stock!$C29,AF!$C$2:$C$299,0),MATCH(Stock!AO$1,AF!$L$1:$AV$1,0))*Stock!AO29</f>
        <v>1.1123100113841901E-4</v>
      </c>
      <c r="AP29" s="4">
        <f ca="1">OFFSET(AF!$K$1,MATCH(Stock!$C29,AF!$C$2:$C$299,0),MATCH(Stock!AP$1,AF!$L$1:$AV$1,0))*Stock!AP29</f>
        <v>4.7399999594934607E-4</v>
      </c>
      <c r="AQ29" s="4">
        <f ca="1">OFFSET(AF!$K$1,MATCH(Stock!$C29,AF!$C$2:$C$299,0),MATCH(Stock!AQ$1,AF!$L$1:$AV$1,0))*Stock!AQ29</f>
        <v>1.2756974248521E-5</v>
      </c>
      <c r="AR29" s="4">
        <f ca="1">OFFSET(AF!$K$1,MATCH(Stock!$C29,AF!$C$2:$C$299,0),MATCH(Stock!AR$1,AF!$L$1:$AV$1,0))*Stock!AR29</f>
        <v>2.1002149888578101E-5</v>
      </c>
      <c r="AS29" s="4">
        <f ca="1">OFFSET(AF!$K$1,MATCH(Stock!$C29,AF!$C$2:$C$299,0),MATCH(Stock!AS$1,AF!$L$1:$AV$1,0))*Stock!AS29</f>
        <v>0</v>
      </c>
      <c r="AT29" s="4">
        <f ca="1">OFFSET(AF!$K$1,MATCH(Stock!$C29,AF!$C$2:$C$299,0),MATCH(Stock!AT$1,AF!$L$1:$AV$1,0))*Stock!AT29</f>
        <v>0</v>
      </c>
      <c r="AU29" s="4">
        <f ca="1">OFFSET(AF!$K$1,MATCH(Stock!$C29,AF!$C$2:$C$299,0),MATCH(Stock!AU$1,AF!$L$1:$AV$1,0))*Stock!AU29</f>
        <v>4.70995702556164E-5</v>
      </c>
      <c r="AV29" s="4">
        <f ca="1">OFFSET(AF!$K$1,MATCH(Stock!$C29,AF!$C$2:$C$299,0),MATCH(Stock!AV$1,AF!$L$1:$AV$1,0))*Stock!AV29</f>
        <v>5.9259930859432812E-4</v>
      </c>
    </row>
    <row r="30" spans="1:48">
      <c r="A30" s="4" t="s">
        <v>52</v>
      </c>
      <c r="B30" s="4" t="s">
        <v>258</v>
      </c>
      <c r="C30" s="4" t="s">
        <v>143</v>
      </c>
      <c r="D30" s="4" t="s">
        <v>54</v>
      </c>
      <c r="E30" s="4" t="s">
        <v>260</v>
      </c>
      <c r="F30" s="4" t="s">
        <v>54</v>
      </c>
      <c r="G30" s="4">
        <v>2010</v>
      </c>
      <c r="H30" s="4" t="s">
        <v>54</v>
      </c>
      <c r="I30" s="4" t="s">
        <v>54</v>
      </c>
      <c r="J30" s="4" t="s">
        <v>54</v>
      </c>
      <c r="K30" s="4" t="s">
        <v>54</v>
      </c>
      <c r="L30" s="4">
        <f ca="1">OFFSET(AF!$K$1,MATCH(Stock!$C30,AF!$C$2:$C$299,0),MATCH(Stock!L$1,AF!$L$1:$AV$1,0))*Stock!L30</f>
        <v>6.9202047720460305E-3</v>
      </c>
      <c r="M30" s="4">
        <f ca="1">OFFSET(AF!$K$1,MATCH(Stock!$C30,AF!$C$2:$C$299,0),MATCH(Stock!M$1,AF!$L$1:$AV$1,0))*Stock!M30</f>
        <v>4.2100408459512004E-2</v>
      </c>
      <c r="N30" s="4">
        <f ca="1">OFFSET(AF!$K$1,MATCH(Stock!$C30,AF!$C$2:$C$299,0),MATCH(Stock!N$1,AF!$L$1:$AV$1,0))*Stock!N30</f>
        <v>1.2603822505222902E-3</v>
      </c>
      <c r="O30" s="4">
        <f ca="1">OFFSET(AF!$K$1,MATCH(Stock!$C30,AF!$C$2:$C$299,0),MATCH(Stock!O$1,AF!$L$1:$AV$1,0))*Stock!O30</f>
        <v>0.11137089691473701</v>
      </c>
      <c r="P30" s="4">
        <f ca="1">OFFSET(AF!$K$1,MATCH(Stock!$C30,AF!$C$2:$C$299,0),MATCH(Stock!P$1,AF!$L$1:$AV$1,0))*Stock!P30</f>
        <v>2.4325196170261403E-2</v>
      </c>
      <c r="Q30" s="4">
        <f ca="1">OFFSET(AF!$K$1,MATCH(Stock!$C30,AF!$C$2:$C$299,0),MATCH(Stock!Q$1,AF!$L$1:$AV$1,0))*Stock!Q30</f>
        <v>6.737085184742761E-2</v>
      </c>
      <c r="R30" s="4">
        <f ca="1">OFFSET(AF!$K$1,MATCH(Stock!$C30,AF!$C$2:$C$299,0),MATCH(Stock!R$1,AF!$L$1:$AV$1,0))*Stock!R30</f>
        <v>2.7011523975756603E-2</v>
      </c>
      <c r="S30" s="4">
        <f ca="1">OFFSET(AF!$K$1,MATCH(Stock!$C30,AF!$C$2:$C$299,0),MATCH(Stock!S$1,AF!$L$1:$AV$1,0))*Stock!S30</f>
        <v>4.2303829121809605E-2</v>
      </c>
      <c r="T30" s="4">
        <f ca="1">OFFSET(AF!$K$1,MATCH(Stock!$C30,AF!$C$2:$C$299,0),MATCH(Stock!T$1,AF!$L$1:$AV$1,0))*Stock!T30</f>
        <v>0.35798363691297702</v>
      </c>
      <c r="U30" s="4">
        <f ca="1">OFFSET(AF!$K$1,MATCH(Stock!$C30,AF!$C$2:$C$299,0),MATCH(Stock!U$1,AF!$L$1:$AV$1,0))*Stock!U30</f>
        <v>2.7662885455800403E-2</v>
      </c>
      <c r="V30" s="4">
        <f ca="1">OFFSET(AF!$K$1,MATCH(Stock!$C30,AF!$C$2:$C$299,0),MATCH(Stock!V$1,AF!$L$1:$AV$1,0))*Stock!V30</f>
        <v>6.6363721973034602E-4</v>
      </c>
      <c r="W30" s="4">
        <f ca="1">OFFSET(AF!$K$1,MATCH(Stock!$C30,AF!$C$2:$C$299,0),MATCH(Stock!W$1,AF!$L$1:$AV$1,0))*Stock!W30</f>
        <v>0.129424710639063</v>
      </c>
      <c r="X30" s="4">
        <f ca="1">OFFSET(AF!$K$1,MATCH(Stock!$C30,AF!$C$2:$C$299,0),MATCH(Stock!X$1,AF!$L$1:$AV$1,0))*Stock!X30</f>
        <v>0.66253662768154808</v>
      </c>
      <c r="Y30" s="4">
        <f ca="1">OFFSET(AF!$K$1,MATCH(Stock!$C30,AF!$C$2:$C$299,0),MATCH(Stock!Y$1,AF!$L$1:$AV$1,0))*Stock!Y30</f>
        <v>2.1644990617445303E-2</v>
      </c>
      <c r="Z30" s="4">
        <f ca="1">OFFSET(AF!$K$1,MATCH(Stock!$C30,AF!$C$2:$C$299,0),MATCH(Stock!Z$1,AF!$L$1:$AV$1,0))*Stock!Z30</f>
        <v>1.4493891239488601</v>
      </c>
      <c r="AA30" s="4">
        <f ca="1">OFFSET(AF!$K$1,MATCH(Stock!$C30,AF!$C$2:$C$299,0),MATCH(Stock!AA$1,AF!$L$1:$AV$1,0))*Stock!AA30</f>
        <v>2.9109447540422901E-2</v>
      </c>
      <c r="AB30" s="4">
        <f ca="1">OFFSET(AF!$K$1,MATCH(Stock!$C30,AF!$C$2:$C$299,0),MATCH(Stock!AB$1,AF!$L$1:$AV$1,0))*Stock!AB30</f>
        <v>3.1991894909297505E-2</v>
      </c>
      <c r="AC30" s="4">
        <f ca="1">OFFSET(AF!$K$1,MATCH(Stock!$C30,AF!$C$2:$C$299,0),MATCH(Stock!AC$1,AF!$L$1:$AV$1,0))*Stock!AC30</f>
        <v>3.28238838037209E-2</v>
      </c>
      <c r="AD30" s="4">
        <f ca="1">OFFSET(AF!$K$1,MATCH(Stock!$C30,AF!$C$2:$C$299,0),MATCH(Stock!AD$1,AF!$L$1:$AV$1,0))*Stock!AD30</f>
        <v>8.7502178243783211E-4</v>
      </c>
      <c r="AE30" s="4">
        <f ca="1">OFFSET(AF!$K$1,MATCH(Stock!$C30,AF!$C$2:$C$299,0),MATCH(Stock!AE$1,AF!$L$1:$AV$1,0))*Stock!AE30</f>
        <v>0.69175416643291998</v>
      </c>
      <c r="AF30" s="4">
        <f ca="1">OFFSET(AF!$K$1,MATCH(Stock!$C30,AF!$C$2:$C$299,0),MATCH(Stock!AF$1,AF!$L$1:$AV$1,0))*Stock!AF30</f>
        <v>2.3344124047403702E-3</v>
      </c>
      <c r="AG30" s="4">
        <f ca="1">OFFSET(AF!$K$1,MATCH(Stock!$C30,AF!$C$2:$C$299,0),MATCH(Stock!AG$1,AF!$L$1:$AV$1,0))*Stock!AG30</f>
        <v>7.5970755956902803E-4</v>
      </c>
      <c r="AH30" s="4">
        <f ca="1">OFFSET(AF!$K$1,MATCH(Stock!$C30,AF!$C$2:$C$299,0),MATCH(Stock!AH$1,AF!$L$1:$AV$1,0))*Stock!AH30</f>
        <v>1.47016633101594E-2</v>
      </c>
      <c r="AI30" s="4">
        <f ca="1">OFFSET(AF!$K$1,MATCH(Stock!$C30,AF!$C$2:$C$299,0),MATCH(Stock!AI$1,AF!$L$1:$AV$1,0))*Stock!AI30</f>
        <v>1.8570769585647203E-3</v>
      </c>
      <c r="AJ30" s="4">
        <f ca="1">OFFSET(AF!$K$1,MATCH(Stock!$C30,AF!$C$2:$C$299,0),MATCH(Stock!AJ$1,AF!$L$1:$AV$1,0))*Stock!AJ30</f>
        <v>1.53659045852333E-4</v>
      </c>
      <c r="AK30" s="4">
        <f ca="1">OFFSET(AF!$K$1,MATCH(Stock!$C30,AF!$C$2:$C$299,0),MATCH(Stock!AK$1,AF!$L$1:$AV$1,0))*Stock!AK30</f>
        <v>6.9057557515039107E-3</v>
      </c>
      <c r="AL30" s="4">
        <f ca="1">OFFSET(AF!$K$1,MATCH(Stock!$C30,AF!$C$2:$C$299,0),MATCH(Stock!AL$1,AF!$L$1:$AV$1,0))*Stock!AL30</f>
        <v>5.7157434212197003E-3</v>
      </c>
      <c r="AM30" s="4">
        <f ca="1">OFFSET(AF!$K$1,MATCH(Stock!$C30,AF!$C$2:$C$299,0),MATCH(Stock!AM$1,AF!$L$1:$AV$1,0))*Stock!AM30</f>
        <v>0.27165743493382899</v>
      </c>
      <c r="AN30" s="4">
        <f ca="1">OFFSET(AF!$K$1,MATCH(Stock!$C30,AF!$C$2:$C$299,0),MATCH(Stock!AN$1,AF!$L$1:$AV$1,0))*Stock!AN30</f>
        <v>0.12231734761651601</v>
      </c>
      <c r="AO30" s="4">
        <f ca="1">OFFSET(AF!$K$1,MATCH(Stock!$C30,AF!$C$2:$C$299,0),MATCH(Stock!AO$1,AF!$L$1:$AV$1,0))*Stock!AO30</f>
        <v>5.6226843341285609E-2</v>
      </c>
      <c r="AP30" s="4">
        <f ca="1">OFFSET(AF!$K$1,MATCH(Stock!$C30,AF!$C$2:$C$299,0),MATCH(Stock!AP$1,AF!$L$1:$AV$1,0))*Stock!AP30</f>
        <v>0.10479004693826499</v>
      </c>
      <c r="AQ30" s="4">
        <f ca="1">OFFSET(AF!$K$1,MATCH(Stock!$C30,AF!$C$2:$C$299,0),MATCH(Stock!AQ$1,AF!$L$1:$AV$1,0))*Stock!AQ30</f>
        <v>1.5385019507254599E-2</v>
      </c>
      <c r="AR30" s="4">
        <f ca="1">OFFSET(AF!$K$1,MATCH(Stock!$C30,AF!$C$2:$C$299,0),MATCH(Stock!AR$1,AF!$L$1:$AV$1,0))*Stock!AR30</f>
        <v>1.50792377082767E-2</v>
      </c>
      <c r="AS30" s="4">
        <f ca="1">OFFSET(AF!$K$1,MATCH(Stock!$C30,AF!$C$2:$C$299,0),MATCH(Stock!AS$1,AF!$L$1:$AV$1,0))*Stock!AS30</f>
        <v>6.1238429538767902E-2</v>
      </c>
      <c r="AT30" s="4">
        <f ca="1">OFFSET(AF!$K$1,MATCH(Stock!$C30,AF!$C$2:$C$299,0),MATCH(Stock!AT$1,AF!$L$1:$AV$1,0))*Stock!AT30</f>
        <v>1.0350315876139101E-2</v>
      </c>
      <c r="AU30" s="4">
        <f ca="1">OFFSET(AF!$K$1,MATCH(Stock!$C30,AF!$C$2:$C$299,0),MATCH(Stock!AU$1,AF!$L$1:$AV$1,0))*Stock!AU30</f>
        <v>2.8145589580930705E-2</v>
      </c>
      <c r="AV30" s="4">
        <f ca="1">OFFSET(AF!$K$1,MATCH(Stock!$C30,AF!$C$2:$C$299,0),MATCH(Stock!AV$1,AF!$L$1:$AV$1,0))*Stock!AV30</f>
        <v>0.34127890138578304</v>
      </c>
    </row>
    <row r="31" spans="1:48">
      <c r="A31" s="4" t="s">
        <v>52</v>
      </c>
      <c r="B31" s="4" t="s">
        <v>258</v>
      </c>
      <c r="C31" s="4" t="s">
        <v>144</v>
      </c>
      <c r="D31" s="4" t="s">
        <v>54</v>
      </c>
      <c r="E31" s="4" t="s">
        <v>260</v>
      </c>
      <c r="F31" s="4" t="s">
        <v>54</v>
      </c>
      <c r="G31" s="4">
        <v>2010</v>
      </c>
      <c r="H31" s="4" t="s">
        <v>54</v>
      </c>
      <c r="I31" s="4" t="s">
        <v>54</v>
      </c>
      <c r="J31" s="4" t="s">
        <v>54</v>
      </c>
      <c r="K31" s="4" t="s">
        <v>54</v>
      </c>
      <c r="L31" s="4">
        <f ca="1">OFFSET(AF!$K$1,MATCH(Stock!$C31,AF!$C$2:$C$299,0),MATCH(Stock!L$1,AF!$L$1:$AV$1,0))*Stock!L31</f>
        <v>0</v>
      </c>
      <c r="M31" s="4">
        <f ca="1">OFFSET(AF!$K$1,MATCH(Stock!$C31,AF!$C$2:$C$299,0),MATCH(Stock!M$1,AF!$L$1:$AV$1,0))*Stock!M31</f>
        <v>1.2593797419586198E-4</v>
      </c>
      <c r="N31" s="4">
        <f ca="1">OFFSET(AF!$K$1,MATCH(Stock!$C31,AF!$C$2:$C$299,0),MATCH(Stock!N$1,AF!$L$1:$AV$1,0))*Stock!N31</f>
        <v>0</v>
      </c>
      <c r="O31" s="4">
        <f ca="1">OFFSET(AF!$K$1,MATCH(Stock!$C31,AF!$C$2:$C$299,0),MATCH(Stock!O$1,AF!$L$1:$AV$1,0))*Stock!O31</f>
        <v>3.8456590002446903E-4</v>
      </c>
      <c r="P31" s="4">
        <f ca="1">OFFSET(AF!$K$1,MATCH(Stock!$C31,AF!$C$2:$C$299,0),MATCH(Stock!P$1,AF!$L$1:$AV$1,0))*Stock!P31</f>
        <v>0</v>
      </c>
      <c r="Q31" s="4">
        <f ca="1">OFFSET(AF!$K$1,MATCH(Stock!$C31,AF!$C$2:$C$299,0),MATCH(Stock!Q$1,AF!$L$1:$AV$1,0))*Stock!Q31</f>
        <v>6.6214890784596002E-5</v>
      </c>
      <c r="R31" s="4">
        <f ca="1">OFFSET(AF!$K$1,MATCH(Stock!$C31,AF!$C$2:$C$299,0),MATCH(Stock!R$1,AF!$L$1:$AV$1,0))*Stock!R31</f>
        <v>0</v>
      </c>
      <c r="S31" s="4">
        <f ca="1">OFFSET(AF!$K$1,MATCH(Stock!$C31,AF!$C$2:$C$299,0),MATCH(Stock!S$1,AF!$L$1:$AV$1,0))*Stock!S31</f>
        <v>1.0294336710773601E-4</v>
      </c>
      <c r="T31" s="4">
        <f ca="1">OFFSET(AF!$K$1,MATCH(Stock!$C31,AF!$C$2:$C$299,0),MATCH(Stock!T$1,AF!$L$1:$AV$1,0))*Stock!T31</f>
        <v>1.0059313195583401E-3</v>
      </c>
      <c r="U31" s="4">
        <f ca="1">OFFSET(AF!$K$1,MATCH(Stock!$C31,AF!$C$2:$C$299,0),MATCH(Stock!U$1,AF!$L$1:$AV$1,0))*Stock!U31</f>
        <v>4.4093679350737001E-5</v>
      </c>
      <c r="V31" s="4">
        <f ca="1">OFFSET(AF!$K$1,MATCH(Stock!$C31,AF!$C$2:$C$299,0),MATCH(Stock!V$1,AF!$L$1:$AV$1,0))*Stock!V31</f>
        <v>0</v>
      </c>
      <c r="W31" s="4">
        <f ca="1">OFFSET(AF!$K$1,MATCH(Stock!$C31,AF!$C$2:$C$299,0),MATCH(Stock!W$1,AF!$L$1:$AV$1,0))*Stock!W31</f>
        <v>6.5646458634124305E-5</v>
      </c>
      <c r="X31" s="4">
        <f ca="1">OFFSET(AF!$K$1,MATCH(Stock!$C31,AF!$C$2:$C$299,0),MATCH(Stock!X$1,AF!$L$1:$AV$1,0))*Stock!X31</f>
        <v>1.6811308074040799E-3</v>
      </c>
      <c r="Y31" s="4">
        <f ca="1">OFFSET(AF!$K$1,MATCH(Stock!$C31,AF!$C$2:$C$299,0),MATCH(Stock!Y$1,AF!$L$1:$AV$1,0))*Stock!Y31</f>
        <v>0</v>
      </c>
      <c r="Z31" s="4">
        <f ca="1">OFFSET(AF!$K$1,MATCH(Stock!$C31,AF!$C$2:$C$299,0),MATCH(Stock!Z$1,AF!$L$1:$AV$1,0))*Stock!Z31</f>
        <v>3.2987253489208598E-3</v>
      </c>
      <c r="AA31" s="4">
        <f ca="1">OFFSET(AF!$K$1,MATCH(Stock!$C31,AF!$C$2:$C$299,0),MATCH(Stock!AA$1,AF!$L$1:$AV$1,0))*Stock!AA31</f>
        <v>3.7458800219705006E-5</v>
      </c>
      <c r="AB31" s="4">
        <f ca="1">OFFSET(AF!$K$1,MATCH(Stock!$C31,AF!$C$2:$C$299,0),MATCH(Stock!AB$1,AF!$L$1:$AV$1,0))*Stock!AB31</f>
        <v>1.1164767266946001E-4</v>
      </c>
      <c r="AC31" s="4">
        <f ca="1">OFFSET(AF!$K$1,MATCH(Stock!$C31,AF!$C$2:$C$299,0),MATCH(Stock!AC$1,AF!$L$1:$AV$1,0))*Stock!AC31</f>
        <v>9.0846537538991404E-5</v>
      </c>
      <c r="AD31" s="4">
        <f ca="1">OFFSET(AF!$K$1,MATCH(Stock!$C31,AF!$C$2:$C$299,0),MATCH(Stock!AD$1,AF!$L$1:$AV$1,0))*Stock!AD31</f>
        <v>0</v>
      </c>
      <c r="AE31" s="4">
        <f ca="1">OFFSET(AF!$K$1,MATCH(Stock!$C31,AF!$C$2:$C$299,0),MATCH(Stock!AE$1,AF!$L$1:$AV$1,0))*Stock!AE31</f>
        <v>1.6828577521701702E-3</v>
      </c>
      <c r="AF31" s="4">
        <f ca="1">OFFSET(AF!$K$1,MATCH(Stock!$C31,AF!$C$2:$C$299,0),MATCH(Stock!AF$1,AF!$L$1:$AV$1,0))*Stock!AF31</f>
        <v>0</v>
      </c>
      <c r="AG31" s="4">
        <f ca="1">OFFSET(AF!$K$1,MATCH(Stock!$C31,AF!$C$2:$C$299,0),MATCH(Stock!AG$1,AF!$L$1:$AV$1,0))*Stock!AG31</f>
        <v>0</v>
      </c>
      <c r="AH31" s="4">
        <f ca="1">OFFSET(AF!$K$1,MATCH(Stock!$C31,AF!$C$2:$C$299,0),MATCH(Stock!AH$1,AF!$L$1:$AV$1,0))*Stock!AH31</f>
        <v>7.5843618042966806E-5</v>
      </c>
      <c r="AI31" s="4">
        <f ca="1">OFFSET(AF!$K$1,MATCH(Stock!$C31,AF!$C$2:$C$299,0),MATCH(Stock!AI$1,AF!$L$1:$AV$1,0))*Stock!AI31</f>
        <v>0</v>
      </c>
      <c r="AJ31" s="4">
        <f ca="1">OFFSET(AF!$K$1,MATCH(Stock!$C31,AF!$C$2:$C$299,0),MATCH(Stock!AJ$1,AF!$L$1:$AV$1,0))*Stock!AJ31</f>
        <v>0</v>
      </c>
      <c r="AK31" s="4">
        <f ca="1">OFFSET(AF!$K$1,MATCH(Stock!$C31,AF!$C$2:$C$299,0),MATCH(Stock!AK$1,AF!$L$1:$AV$1,0))*Stock!AK31</f>
        <v>4.1790568043509903E-7</v>
      </c>
      <c r="AL31" s="4">
        <f ca="1">OFFSET(AF!$K$1,MATCH(Stock!$C31,AF!$C$2:$C$299,0),MATCH(Stock!AL$1,AF!$L$1:$AV$1,0))*Stock!AL31</f>
        <v>0</v>
      </c>
      <c r="AM31" s="4">
        <f ca="1">OFFSET(AF!$K$1,MATCH(Stock!$C31,AF!$C$2:$C$299,0),MATCH(Stock!AM$1,AF!$L$1:$AV$1,0))*Stock!AM31</f>
        <v>1.7001833731132702E-3</v>
      </c>
      <c r="AN31" s="4">
        <f ca="1">OFFSET(AF!$K$1,MATCH(Stock!$C31,AF!$C$2:$C$299,0),MATCH(Stock!AN$1,AF!$L$1:$AV$1,0))*Stock!AN31</f>
        <v>3.8528143454496199E-6</v>
      </c>
      <c r="AO31" s="4">
        <f ca="1">OFFSET(AF!$K$1,MATCH(Stock!$C31,AF!$C$2:$C$299,0),MATCH(Stock!AO$1,AF!$L$1:$AV$1,0))*Stock!AO31</f>
        <v>1.37962799179653E-4</v>
      </c>
      <c r="AP31" s="4">
        <f ca="1">OFFSET(AF!$K$1,MATCH(Stock!$C31,AF!$C$2:$C$299,0),MATCH(Stock!AP$1,AF!$L$1:$AV$1,0))*Stock!AP31</f>
        <v>4.2749463767558101E-4</v>
      </c>
      <c r="AQ31" s="4">
        <f ca="1">OFFSET(AF!$K$1,MATCH(Stock!$C31,AF!$C$2:$C$299,0),MATCH(Stock!AQ$1,AF!$L$1:$AV$1,0))*Stock!AQ31</f>
        <v>1.5822817904862001E-5</v>
      </c>
      <c r="AR31" s="4">
        <f ca="1">OFFSET(AF!$K$1,MATCH(Stock!$C31,AF!$C$2:$C$299,0),MATCH(Stock!AR$1,AF!$L$1:$AV$1,0))*Stock!AR31</f>
        <v>1.89415749657208E-5</v>
      </c>
      <c r="AS31" s="4">
        <f ca="1">OFFSET(AF!$K$1,MATCH(Stock!$C31,AF!$C$2:$C$299,0),MATCH(Stock!AS$1,AF!$L$1:$AV$1,0))*Stock!AS31</f>
        <v>0</v>
      </c>
      <c r="AT31" s="4">
        <f ca="1">OFFSET(AF!$K$1,MATCH(Stock!$C31,AF!$C$2:$C$299,0),MATCH(Stock!AT$1,AF!$L$1:$AV$1,0))*Stock!AT31</f>
        <v>0</v>
      </c>
      <c r="AU31" s="4">
        <f ca="1">OFFSET(AF!$K$1,MATCH(Stock!$C31,AF!$C$2:$C$299,0),MATCH(Stock!AU$1,AF!$L$1:$AV$1,0))*Stock!AU31</f>
        <v>5.841886242251171E-5</v>
      </c>
      <c r="AV31" s="4">
        <f ca="1">OFFSET(AF!$K$1,MATCH(Stock!$C31,AF!$C$2:$C$299,0),MATCH(Stock!AV$1,AF!$L$1:$AV$1,0))*Stock!AV31</f>
        <v>1.5529067166209401E-3</v>
      </c>
    </row>
    <row r="32" spans="1:48">
      <c r="A32" s="4" t="s">
        <v>52</v>
      </c>
      <c r="B32" s="4" t="s">
        <v>258</v>
      </c>
      <c r="C32" s="4" t="s">
        <v>145</v>
      </c>
      <c r="D32" s="4" t="s">
        <v>54</v>
      </c>
      <c r="E32" s="4" t="s">
        <v>260</v>
      </c>
      <c r="F32" s="4" t="s">
        <v>54</v>
      </c>
      <c r="G32" s="4">
        <v>2010</v>
      </c>
      <c r="H32" s="4" t="s">
        <v>54</v>
      </c>
      <c r="I32" s="4" t="s">
        <v>54</v>
      </c>
      <c r="J32" s="4" t="s">
        <v>54</v>
      </c>
      <c r="K32" s="4" t="s">
        <v>54</v>
      </c>
      <c r="L32" s="4">
        <f ca="1">OFFSET(AF!$K$1,MATCH(Stock!$C32,AF!$C$2:$C$299,0),MATCH(Stock!L$1,AF!$L$1:$AV$1,0))*Stock!L32</f>
        <v>2.7573428317688503E-3</v>
      </c>
      <c r="M32" s="4">
        <f ca="1">OFFSET(AF!$K$1,MATCH(Stock!$C32,AF!$C$2:$C$299,0),MATCH(Stock!M$1,AF!$L$1:$AV$1,0))*Stock!M32</f>
        <v>2.3266338687401203E-2</v>
      </c>
      <c r="N32" s="4">
        <f ca="1">OFFSET(AF!$K$1,MATCH(Stock!$C32,AF!$C$2:$C$299,0),MATCH(Stock!N$1,AF!$L$1:$AV$1,0))*Stock!N32</f>
        <v>5.0219698379514897E-4</v>
      </c>
      <c r="O32" s="4">
        <f ca="1">OFFSET(AF!$K$1,MATCH(Stock!$C32,AF!$C$2:$C$299,0),MATCH(Stock!O$1,AF!$L$1:$AV$1,0))*Stock!O32</f>
        <v>3.3322787551738002E-2</v>
      </c>
      <c r="P32" s="4">
        <f ca="1">OFFSET(AF!$K$1,MATCH(Stock!$C32,AF!$C$2:$C$299,0),MATCH(Stock!P$1,AF!$L$1:$AV$1,0))*Stock!P32</f>
        <v>1.3443058474814E-2</v>
      </c>
      <c r="Q32" s="4">
        <f ca="1">OFFSET(AF!$K$1,MATCH(Stock!$C32,AF!$C$2:$C$299,0),MATCH(Stock!Q$1,AF!$L$1:$AV$1,0))*Stock!Q32</f>
        <v>3.7231777887580801E-2</v>
      </c>
      <c r="R32" s="4">
        <f ca="1">OFFSET(AF!$K$1,MATCH(Stock!$C32,AF!$C$2:$C$299,0),MATCH(Stock!R$1,AF!$L$1:$AV$1,0))*Stock!R32</f>
        <v>1.0762691923592301E-2</v>
      </c>
      <c r="S32" s="4">
        <f ca="1">OFFSET(AF!$K$1,MATCH(Stock!$C32,AF!$C$2:$C$299,0),MATCH(Stock!S$1,AF!$L$1:$AV$1,0))*Stock!S32</f>
        <v>2.33787569322166E-2</v>
      </c>
      <c r="T32" s="4">
        <f ca="1">OFFSET(AF!$K$1,MATCH(Stock!$C32,AF!$C$2:$C$299,0),MATCH(Stock!T$1,AF!$L$1:$AV$1,0))*Stock!T32</f>
        <v>0.19783581313646703</v>
      </c>
      <c r="U32" s="4">
        <f ca="1">OFFSET(AF!$K$1,MATCH(Stock!$C32,AF!$C$2:$C$299,0),MATCH(Stock!U$1,AF!$L$1:$AV$1,0))*Stock!U32</f>
        <v>5.3038998427326406E-3</v>
      </c>
      <c r="V32" s="4">
        <f ca="1">OFFSET(AF!$K$1,MATCH(Stock!$C32,AF!$C$2:$C$299,0),MATCH(Stock!V$1,AF!$L$1:$AV$1,0))*Stock!V32</f>
        <v>1.2724143874952301E-4</v>
      </c>
      <c r="W32" s="4">
        <f ca="1">OFFSET(AF!$K$1,MATCH(Stock!$C32,AF!$C$2:$C$299,0),MATCH(Stock!W$1,AF!$L$1:$AV$1,0))*Stock!W32</f>
        <v>5.15690373174994E-2</v>
      </c>
      <c r="X32" s="4">
        <f ca="1">OFFSET(AF!$K$1,MATCH(Stock!$C32,AF!$C$2:$C$299,0),MATCH(Stock!X$1,AF!$L$1:$AV$1,0))*Stock!X32</f>
        <v>0.26398649769751004</v>
      </c>
      <c r="Y32" s="4">
        <f ca="1">OFFSET(AF!$K$1,MATCH(Stock!$C32,AF!$C$2:$C$299,0),MATCH(Stock!Y$1,AF!$L$1:$AV$1,0))*Stock!Y32</f>
        <v>4.1500682390941705E-3</v>
      </c>
      <c r="Z32" s="4">
        <f ca="1">OFFSET(AF!$K$1,MATCH(Stock!$C32,AF!$C$2:$C$299,0),MATCH(Stock!Z$1,AF!$L$1:$AV$1,0))*Stock!Z32</f>
        <v>0.43366523207695001</v>
      </c>
      <c r="AA32" s="4">
        <f ca="1">OFFSET(AF!$K$1,MATCH(Stock!$C32,AF!$C$2:$C$299,0),MATCH(Stock!AA$1,AF!$L$1:$AV$1,0))*Stock!AA32</f>
        <v>1.1598605699727801E-2</v>
      </c>
      <c r="AB32" s="4">
        <f ca="1">OFFSET(AF!$K$1,MATCH(Stock!$C32,AF!$C$2:$C$299,0),MATCH(Stock!AB$1,AF!$L$1:$AV$1,0))*Stock!AB32</f>
        <v>1.7679977212745803E-2</v>
      </c>
      <c r="AC32" s="4">
        <f ca="1">OFFSET(AF!$K$1,MATCH(Stock!$C32,AF!$C$2:$C$299,0),MATCH(Stock!AC$1,AF!$L$1:$AV$1,0))*Stock!AC32</f>
        <v>2.3460089947472802E-2</v>
      </c>
      <c r="AD32" s="4">
        <f ca="1">OFFSET(AF!$K$1,MATCH(Stock!$C32,AF!$C$2:$C$299,0),MATCH(Stock!AD$1,AF!$L$1:$AV$1,0))*Stock!AD32</f>
        <v>1.6777092547612401E-4</v>
      </c>
      <c r="AE32" s="4">
        <f ca="1">OFFSET(AF!$K$1,MATCH(Stock!$C32,AF!$C$2:$C$299,0),MATCH(Stock!AE$1,AF!$L$1:$AV$1,0))*Stock!AE32</f>
        <v>0.27562817214093804</v>
      </c>
      <c r="AF32" s="4">
        <f ca="1">OFFSET(AF!$K$1,MATCH(Stock!$C32,AF!$C$2:$C$299,0),MATCH(Stock!AF$1,AF!$L$1:$AV$1,0))*Stock!AF32</f>
        <v>9.3014231841871209E-4</v>
      </c>
      <c r="AG32" s="4">
        <f ca="1">OFFSET(AF!$K$1,MATCH(Stock!$C32,AF!$C$2:$C$299,0),MATCH(Stock!AG$1,AF!$L$1:$AV$1,0))*Stock!AG32</f>
        <v>4.1984422553312402E-4</v>
      </c>
      <c r="AH32" s="4">
        <f ca="1">OFFSET(AF!$K$1,MATCH(Stock!$C32,AF!$C$2:$C$299,0),MATCH(Stock!AH$1,AF!$L$1:$AV$1,0))*Stock!AH32</f>
        <v>8.1247163711312114E-3</v>
      </c>
      <c r="AI32" s="4">
        <f ca="1">OFFSET(AF!$K$1,MATCH(Stock!$C32,AF!$C$2:$C$299,0),MATCH(Stock!AI$1,AF!$L$1:$AV$1,0))*Stock!AI32</f>
        <v>5.5564768419577397E-4</v>
      </c>
      <c r="AJ32" s="4">
        <f ca="1">OFFSET(AF!$K$1,MATCH(Stock!$C32,AF!$C$2:$C$299,0),MATCH(Stock!AJ$1,AF!$L$1:$AV$1,0))*Stock!AJ32</f>
        <v>6.1225163499331205E-5</v>
      </c>
      <c r="AK32" s="4">
        <f ca="1">OFFSET(AF!$K$1,MATCH(Stock!$C32,AF!$C$2:$C$299,0),MATCH(Stock!AK$1,AF!$L$1:$AV$1,0))*Stock!AK32</f>
        <v>2.7515856461753203E-3</v>
      </c>
      <c r="AL32" s="4">
        <f ca="1">OFFSET(AF!$K$1,MATCH(Stock!$C32,AF!$C$2:$C$299,0),MATCH(Stock!AL$1,AF!$L$1:$AV$1,0))*Stock!AL32</f>
        <v>2.2774274273491503E-3</v>
      </c>
      <c r="AM32" s="4">
        <f ca="1">OFFSET(AF!$K$1,MATCH(Stock!$C32,AF!$C$2:$C$299,0),MATCH(Stock!AM$1,AF!$L$1:$AV$1,0))*Stock!AM32</f>
        <v>8.1281405124001005E-2</v>
      </c>
      <c r="AN32" s="4">
        <f ca="1">OFFSET(AF!$K$1,MATCH(Stock!$C32,AF!$C$2:$C$299,0),MATCH(Stock!AN$1,AF!$L$1:$AV$1,0))*Stock!AN32</f>
        <v>2.34523243001276E-2</v>
      </c>
      <c r="AO32" s="4">
        <f ca="1">OFFSET(AF!$K$1,MATCH(Stock!$C32,AF!$C$2:$C$299,0),MATCH(Stock!AO$1,AF!$L$1:$AV$1,0))*Stock!AO32</f>
        <v>3.1073161244026599E-2</v>
      </c>
      <c r="AP32" s="4">
        <f ca="1">OFFSET(AF!$K$1,MATCH(Stock!$C32,AF!$C$2:$C$299,0),MATCH(Stock!AP$1,AF!$L$1:$AV$1,0))*Stock!AP32</f>
        <v>4.1753400987947498E-2</v>
      </c>
      <c r="AQ32" s="4">
        <f ca="1">OFFSET(AF!$K$1,MATCH(Stock!$C32,AF!$C$2:$C$299,0),MATCH(Stock!AQ$1,AF!$L$1:$AV$1,0))*Stock!AQ32</f>
        <v>8.5023658360061406E-3</v>
      </c>
      <c r="AR32" s="4">
        <f ca="1">OFFSET(AF!$K$1,MATCH(Stock!$C32,AF!$C$2:$C$299,0),MATCH(Stock!AR$1,AF!$L$1:$AV$1,0))*Stock!AR32</f>
        <v>6.0082944613735799E-3</v>
      </c>
      <c r="AS32" s="4">
        <f ca="1">OFFSET(AF!$K$1,MATCH(Stock!$C32,AF!$C$2:$C$299,0),MATCH(Stock!AS$1,AF!$L$1:$AV$1,0))*Stock!AS32</f>
        <v>1.17414539896365E-2</v>
      </c>
      <c r="AT32" s="4">
        <f ca="1">OFFSET(AF!$K$1,MATCH(Stock!$C32,AF!$C$2:$C$299,0),MATCH(Stock!AT$1,AF!$L$1:$AV$1,0))*Stock!AT32</f>
        <v>4.1240642766670003E-3</v>
      </c>
      <c r="AU32" s="4">
        <f ca="1">OFFSET(AF!$K$1,MATCH(Stock!$C32,AF!$C$2:$C$299,0),MATCH(Stock!AU$1,AF!$L$1:$AV$1,0))*Stock!AU32</f>
        <v>1.5554357872235101E-2</v>
      </c>
      <c r="AV32" s="4">
        <f ca="1">OFFSET(AF!$K$1,MATCH(Stock!$C32,AF!$C$2:$C$299,0),MATCH(Stock!AV$1,AF!$L$1:$AV$1,0))*Stock!AV32</f>
        <v>0.24392097448192801</v>
      </c>
    </row>
    <row r="33" spans="1:48">
      <c r="A33" s="4" t="s">
        <v>52</v>
      </c>
      <c r="B33" s="4" t="s">
        <v>258</v>
      </c>
      <c r="C33" s="4" t="s">
        <v>146</v>
      </c>
      <c r="D33" s="4" t="s">
        <v>54</v>
      </c>
      <c r="E33" s="4" t="s">
        <v>260</v>
      </c>
      <c r="F33" s="4" t="s">
        <v>54</v>
      </c>
      <c r="G33" s="4">
        <v>2010</v>
      </c>
      <c r="H33" s="4" t="s">
        <v>54</v>
      </c>
      <c r="I33" s="4" t="s">
        <v>54</v>
      </c>
      <c r="J33" s="4" t="s">
        <v>54</v>
      </c>
      <c r="K33" s="4" t="s">
        <v>54</v>
      </c>
      <c r="L33" s="4">
        <f ca="1">OFFSET(AF!$K$1,MATCH(Stock!$C33,AF!$C$2:$C$299,0),MATCH(Stock!L$1,AF!$L$1:$AV$1,0))*Stock!L33</f>
        <v>0</v>
      </c>
      <c r="M33" s="4">
        <f ca="1">OFFSET(AF!$K$1,MATCH(Stock!$C33,AF!$C$2:$C$299,0),MATCH(Stock!M$1,AF!$L$1:$AV$1,0))*Stock!M33</f>
        <v>6.9598269196461705E-5</v>
      </c>
      <c r="N33" s="4">
        <f ca="1">OFFSET(AF!$K$1,MATCH(Stock!$C33,AF!$C$2:$C$299,0),MATCH(Stock!N$1,AF!$L$1:$AV$1,0))*Stock!N33</f>
        <v>0</v>
      </c>
      <c r="O33" s="4">
        <f ca="1">OFFSET(AF!$K$1,MATCH(Stock!$C33,AF!$C$2:$C$299,0),MATCH(Stock!O$1,AF!$L$1:$AV$1,0))*Stock!O33</f>
        <v>1.1506424156724801E-4</v>
      </c>
      <c r="P33" s="4">
        <f ca="1">OFFSET(AF!$K$1,MATCH(Stock!$C33,AF!$C$2:$C$299,0),MATCH(Stock!P$1,AF!$L$1:$AV$1,0))*Stock!P33</f>
        <v>0</v>
      </c>
      <c r="Q33" s="4">
        <f ca="1">OFFSET(AF!$K$1,MATCH(Stock!$C33,AF!$C$2:$C$299,0),MATCH(Stock!Q$1,AF!$L$1:$AV$1,0))*Stock!Q33</f>
        <v>3.6592948418190904E-5</v>
      </c>
      <c r="R33" s="4">
        <f ca="1">OFFSET(AF!$K$1,MATCH(Stock!$C33,AF!$C$2:$C$299,0),MATCH(Stock!R$1,AF!$L$1:$AV$1,0))*Stock!R33</f>
        <v>0</v>
      </c>
      <c r="S33" s="4">
        <f ca="1">OFFSET(AF!$K$1,MATCH(Stock!$C33,AF!$C$2:$C$299,0),MATCH(Stock!S$1,AF!$L$1:$AV$1,0))*Stock!S33</f>
        <v>5.6890546490859902E-5</v>
      </c>
      <c r="T33" s="4">
        <f ca="1">OFFSET(AF!$K$1,MATCH(Stock!$C33,AF!$C$2:$C$299,0),MATCH(Stock!T$1,AF!$L$1:$AV$1,0))*Stock!T33</f>
        <v>5.5591714269510504E-4</v>
      </c>
      <c r="U33" s="4">
        <f ca="1">OFFSET(AF!$K$1,MATCH(Stock!$C33,AF!$C$2:$C$299,0),MATCH(Stock!U$1,AF!$L$1:$AV$1,0))*Stock!U33</f>
        <v>8.4542322726076797E-6</v>
      </c>
      <c r="V33" s="4">
        <f ca="1">OFFSET(AF!$K$1,MATCH(Stock!$C33,AF!$C$2:$C$299,0),MATCH(Stock!V$1,AF!$L$1:$AV$1,0))*Stock!V33</f>
        <v>0</v>
      </c>
      <c r="W33" s="4">
        <f ca="1">OFFSET(AF!$K$1,MATCH(Stock!$C33,AF!$C$2:$C$299,0),MATCH(Stock!W$1,AF!$L$1:$AV$1,0))*Stock!W33</f>
        <v>2.6156710402125199E-5</v>
      </c>
      <c r="X33" s="4">
        <f ca="1">OFFSET(AF!$K$1,MATCH(Stock!$C33,AF!$C$2:$C$299,0),MATCH(Stock!X$1,AF!$L$1:$AV$1,0))*Stock!X33</f>
        <v>6.6984347049760598E-4</v>
      </c>
      <c r="Y33" s="4">
        <f ca="1">OFFSET(AF!$K$1,MATCH(Stock!$C33,AF!$C$2:$C$299,0),MATCH(Stock!Y$1,AF!$L$1:$AV$1,0))*Stock!Y33</f>
        <v>0</v>
      </c>
      <c r="Z33" s="4">
        <f ca="1">OFFSET(AF!$K$1,MATCH(Stock!$C33,AF!$C$2:$C$299,0),MATCH(Stock!Z$1,AF!$L$1:$AV$1,0))*Stock!Z33</f>
        <v>9.8699684602322106E-4</v>
      </c>
      <c r="AA33" s="4">
        <f ca="1">OFFSET(AF!$K$1,MATCH(Stock!$C33,AF!$C$2:$C$299,0),MATCH(Stock!AA$1,AF!$L$1:$AV$1,0))*Stock!AA33</f>
        <v>1.49253898800349E-5</v>
      </c>
      <c r="AB33" s="4">
        <f ca="1">OFFSET(AF!$K$1,MATCH(Stock!$C33,AF!$C$2:$C$299,0),MATCH(Stock!AB$1,AF!$L$1:$AV$1,0))*Stock!AB33</f>
        <v>6.1700887498179408E-5</v>
      </c>
      <c r="AC33" s="4">
        <f ca="1">OFFSET(AF!$K$1,MATCH(Stock!$C33,AF!$C$2:$C$299,0),MATCH(Stock!AC$1,AF!$L$1:$AV$1,0))*Stock!AC33</f>
        <v>6.4930401131861211E-5</v>
      </c>
      <c r="AD33" s="4">
        <f ca="1">OFFSET(AF!$K$1,MATCH(Stock!$C33,AF!$C$2:$C$299,0),MATCH(Stock!AD$1,AF!$L$1:$AV$1,0))*Stock!AD33</f>
        <v>0</v>
      </c>
      <c r="AE33" s="4">
        <f ca="1">OFFSET(AF!$K$1,MATCH(Stock!$C33,AF!$C$2:$C$299,0),MATCH(Stock!AE$1,AF!$L$1:$AV$1,0))*Stock!AE33</f>
        <v>6.7053156845546904E-4</v>
      </c>
      <c r="AF33" s="4">
        <f ca="1">OFFSET(AF!$K$1,MATCH(Stock!$C33,AF!$C$2:$C$299,0),MATCH(Stock!AF$1,AF!$L$1:$AV$1,0))*Stock!AF33</f>
        <v>0</v>
      </c>
      <c r="AG33" s="4">
        <f ca="1">OFFSET(AF!$K$1,MATCH(Stock!$C33,AF!$C$2:$C$299,0),MATCH(Stock!AG$1,AF!$L$1:$AV$1,0))*Stock!AG33</f>
        <v>0</v>
      </c>
      <c r="AH33" s="4">
        <f ca="1">OFFSET(AF!$K$1,MATCH(Stock!$C33,AF!$C$2:$C$299,0),MATCH(Stock!AH$1,AF!$L$1:$AV$1,0))*Stock!AH33</f>
        <v>4.1914161150302702E-5</v>
      </c>
      <c r="AI33" s="4">
        <f ca="1">OFFSET(AF!$K$1,MATCH(Stock!$C33,AF!$C$2:$C$299,0),MATCH(Stock!AI$1,AF!$L$1:$AV$1,0))*Stock!AI33</f>
        <v>0</v>
      </c>
      <c r="AJ33" s="4">
        <f ca="1">OFFSET(AF!$K$1,MATCH(Stock!$C33,AF!$C$2:$C$299,0),MATCH(Stock!AJ$1,AF!$L$1:$AV$1,0))*Stock!AJ33</f>
        <v>0</v>
      </c>
      <c r="AK33" s="4">
        <f ca="1">OFFSET(AF!$K$1,MATCH(Stock!$C33,AF!$C$2:$C$299,0),MATCH(Stock!AK$1,AF!$L$1:$AV$1,0))*Stock!AK33</f>
        <v>1.6651374782404202E-7</v>
      </c>
      <c r="AL33" s="4">
        <f ca="1">OFFSET(AF!$K$1,MATCH(Stock!$C33,AF!$C$2:$C$299,0),MATCH(Stock!AL$1,AF!$L$1:$AV$1,0))*Stock!AL33</f>
        <v>0</v>
      </c>
      <c r="AM33" s="4">
        <f ca="1">OFFSET(AF!$K$1,MATCH(Stock!$C33,AF!$C$2:$C$299,0),MATCH(Stock!AM$1,AF!$L$1:$AV$1,0))*Stock!AM33</f>
        <v>5.0870425677387301E-4</v>
      </c>
      <c r="AN33" s="4">
        <f ca="1">OFFSET(AF!$K$1,MATCH(Stock!$C33,AF!$C$2:$C$299,0),MATCH(Stock!AN$1,AF!$L$1:$AV$1,0))*Stock!AN33</f>
        <v>7.3871329993970204E-7</v>
      </c>
      <c r="AO33" s="4">
        <f ca="1">OFFSET(AF!$K$1,MATCH(Stock!$C33,AF!$C$2:$C$299,0),MATCH(Stock!AO$1,AF!$L$1:$AV$1,0))*Stock!AO33</f>
        <v>7.6243659608734313E-5</v>
      </c>
      <c r="AP33" s="4">
        <f ca="1">OFFSET(AF!$K$1,MATCH(Stock!$C33,AF!$C$2:$C$299,0),MATCH(Stock!AP$1,AF!$L$1:$AV$1,0))*Stock!AP33</f>
        <v>1.7033445015614401E-4</v>
      </c>
      <c r="AQ33" s="4">
        <f ca="1">OFFSET(AF!$K$1,MATCH(Stock!$C33,AF!$C$2:$C$299,0),MATCH(Stock!AQ$1,AF!$L$1:$AV$1,0))*Stock!AQ33</f>
        <v>8.7443104196396099E-6</v>
      </c>
      <c r="AR33" s="4">
        <f ca="1">OFFSET(AF!$K$1,MATCH(Stock!$C33,AF!$C$2:$C$299,0),MATCH(Stock!AR$1,AF!$L$1:$AV$1,0))*Stock!AR33</f>
        <v>7.5472356201246896E-6</v>
      </c>
      <c r="AS33" s="4">
        <f ca="1">OFFSET(AF!$K$1,MATCH(Stock!$C33,AF!$C$2:$C$299,0),MATCH(Stock!AS$1,AF!$L$1:$AV$1,0))*Stock!AS33</f>
        <v>0</v>
      </c>
      <c r="AT33" s="4">
        <f ca="1">OFFSET(AF!$K$1,MATCH(Stock!$C33,AF!$C$2:$C$299,0),MATCH(Stock!AT$1,AF!$L$1:$AV$1,0))*Stock!AT33</f>
        <v>0</v>
      </c>
      <c r="AU33" s="4">
        <f ca="1">OFFSET(AF!$K$1,MATCH(Stock!$C33,AF!$C$2:$C$299,0),MATCH(Stock!AU$1,AF!$L$1:$AV$1,0))*Stock!AU33</f>
        <v>3.2284557052741802E-5</v>
      </c>
      <c r="AV33" s="4">
        <f ca="1">OFFSET(AF!$K$1,MATCH(Stock!$C33,AF!$C$2:$C$299,0),MATCH(Stock!AV$1,AF!$L$1:$AV$1,0))*Stock!AV33</f>
        <v>1.10990312632754E-3</v>
      </c>
    </row>
    <row r="34" spans="1:48">
      <c r="A34" s="4" t="s">
        <v>52</v>
      </c>
      <c r="B34" s="4" t="s">
        <v>258</v>
      </c>
      <c r="C34" s="4" t="s">
        <v>147</v>
      </c>
      <c r="D34" s="4" t="s">
        <v>54</v>
      </c>
      <c r="E34" s="4" t="s">
        <v>260</v>
      </c>
      <c r="F34" s="4" t="s">
        <v>54</v>
      </c>
      <c r="G34" s="4">
        <v>2010</v>
      </c>
      <c r="H34" s="4" t="s">
        <v>54</v>
      </c>
      <c r="I34" s="4" t="s">
        <v>54</v>
      </c>
      <c r="J34" s="4" t="s">
        <v>54</v>
      </c>
      <c r="K34" s="4" t="s">
        <v>54</v>
      </c>
      <c r="L34" s="4">
        <f ca="1">OFFSET(AF!$K$1,MATCH(Stock!$C34,AF!$C$2:$C$299,0),MATCH(Stock!L$1,AF!$L$1:$AV$1,0))*Stock!L34</f>
        <v>1.0480678654203001E-3</v>
      </c>
      <c r="M34" s="4">
        <f ca="1">OFFSET(AF!$K$1,MATCH(Stock!$C34,AF!$C$2:$C$299,0),MATCH(Stock!M$1,AF!$L$1:$AV$1,0))*Stock!M34</f>
        <v>1.2858319069429001E-2</v>
      </c>
      <c r="N34" s="4">
        <f ca="1">OFFSET(AF!$K$1,MATCH(Stock!$C34,AF!$C$2:$C$299,0),MATCH(Stock!N$1,AF!$L$1:$AV$1,0))*Stock!N34</f>
        <v>1.90885411404952E-4</v>
      </c>
      <c r="O34" s="4">
        <f ca="1">OFFSET(AF!$K$1,MATCH(Stock!$C34,AF!$C$2:$C$299,0),MATCH(Stock!O$1,AF!$L$1:$AV$1,0))*Stock!O34</f>
        <v>4.2555820892567098E-2</v>
      </c>
      <c r="P34" s="4">
        <f ca="1">OFFSET(AF!$K$1,MATCH(Stock!$C34,AF!$C$2:$C$299,0),MATCH(Stock!P$1,AF!$L$1:$AV$1,0))*Stock!P34</f>
        <v>7.4294085313798101E-3</v>
      </c>
      <c r="Q34" s="4">
        <f ca="1">OFFSET(AF!$K$1,MATCH(Stock!$C34,AF!$C$2:$C$299,0),MATCH(Stock!Q$1,AF!$L$1:$AV$1,0))*Stock!Q34</f>
        <v>2.0576425282584902E-2</v>
      </c>
      <c r="R34" s="4">
        <f ca="1">OFFSET(AF!$K$1,MATCH(Stock!$C34,AF!$C$2:$C$299,0),MATCH(Stock!R$1,AF!$L$1:$AV$1,0))*Stock!R34</f>
        <v>4.0909064410026598E-3</v>
      </c>
      <c r="S34" s="4">
        <f ca="1">OFFSET(AF!$K$1,MATCH(Stock!$C34,AF!$C$2:$C$299,0),MATCH(Stock!S$1,AF!$L$1:$AV$1,0))*Stock!S34</f>
        <v>1.2920447867624699E-2</v>
      </c>
      <c r="T34" s="4">
        <f ca="1">OFFSET(AF!$K$1,MATCH(Stock!$C34,AF!$C$2:$C$299,0),MATCH(Stock!T$1,AF!$L$1:$AV$1,0))*Stock!T34</f>
        <v>0.10933546712470602</v>
      </c>
      <c r="U34" s="4">
        <f ca="1">OFFSET(AF!$K$1,MATCH(Stock!$C34,AF!$C$2:$C$299,0),MATCH(Stock!U$1,AF!$L$1:$AV$1,0))*Stock!U34</f>
        <v>2.5693919930352801E-2</v>
      </c>
      <c r="V34" s="4">
        <f ca="1">OFFSET(AF!$K$1,MATCH(Stock!$C34,AF!$C$2:$C$299,0),MATCH(Stock!V$1,AF!$L$1:$AV$1,0))*Stock!V34</f>
        <v>6.1640140952751003E-4</v>
      </c>
      <c r="W34" s="4">
        <f ca="1">OFFSET(AF!$K$1,MATCH(Stock!$C34,AF!$C$2:$C$299,0),MATCH(Stock!W$1,AF!$L$1:$AV$1,0))*Stock!W34</f>
        <v>1.9601425778621503E-2</v>
      </c>
      <c r="X34" s="4">
        <f ca="1">OFFSET(AF!$K$1,MATCH(Stock!$C34,AF!$C$2:$C$299,0),MATCH(Stock!X$1,AF!$L$1:$AV$1,0))*Stock!X34</f>
        <v>0.10034144537773</v>
      </c>
      <c r="Y34" s="4">
        <f ca="1">OFFSET(AF!$K$1,MATCH(Stock!$C34,AF!$C$2:$C$299,0),MATCH(Stock!Y$1,AF!$L$1:$AV$1,0))*Stock!Y34</f>
        <v>2.0104361734298502E-2</v>
      </c>
      <c r="Z34" s="4">
        <f ca="1">OFFSET(AF!$K$1,MATCH(Stock!$C34,AF!$C$2:$C$299,0),MATCH(Stock!Z$1,AF!$L$1:$AV$1,0))*Stock!Z34</f>
        <v>0.55382461371055602</v>
      </c>
      <c r="AA34" s="4">
        <f ca="1">OFFSET(AF!$K$1,MATCH(Stock!$C34,AF!$C$2:$C$299,0),MATCH(Stock!AA$1,AF!$L$1:$AV$1,0))*Stock!AA34</f>
        <v>4.4086378296916903E-3</v>
      </c>
      <c r="AB34" s="4">
        <f ca="1">OFFSET(AF!$K$1,MATCH(Stock!$C34,AF!$C$2:$C$299,0),MATCH(Stock!AB$1,AF!$L$1:$AV$1,0))*Stock!AB34</f>
        <v>9.77097390337665E-3</v>
      </c>
      <c r="AC34" s="4">
        <f ca="1">OFFSET(AF!$K$1,MATCH(Stock!$C34,AF!$C$2:$C$299,0),MATCH(Stock!AC$1,AF!$L$1:$AV$1,0))*Stock!AC34</f>
        <v>5.0715874029891505E-3</v>
      </c>
      <c r="AD34" s="4">
        <f ca="1">OFFSET(AF!$K$1,MATCH(Stock!$C34,AF!$C$2:$C$299,0),MATCH(Stock!AD$1,AF!$L$1:$AV$1,0))*Stock!AD34</f>
        <v>8.1274022014785801E-4</v>
      </c>
      <c r="AE34" s="4">
        <f ca="1">OFFSET(AF!$K$1,MATCH(Stock!$C34,AF!$C$2:$C$299,0),MATCH(Stock!AE$1,AF!$L$1:$AV$1,0))*Stock!AE34</f>
        <v>0.104766453665878</v>
      </c>
      <c r="AF34" s="4">
        <f ca="1">OFFSET(AF!$K$1,MATCH(Stock!$C34,AF!$C$2:$C$299,0),MATCH(Stock!AF$1,AF!$L$1:$AV$1,0))*Stock!AF34</f>
        <v>3.5354772100530305E-4</v>
      </c>
      <c r="AG34" s="4">
        <f ca="1">OFFSET(AF!$K$1,MATCH(Stock!$C34,AF!$C$2:$C$299,0),MATCH(Stock!AG$1,AF!$L$1:$AV$1,0))*Stock!AG34</f>
        <v>2.3203010511858204E-4</v>
      </c>
      <c r="AH34" s="4">
        <f ca="1">OFFSET(AF!$K$1,MATCH(Stock!$C34,AF!$C$2:$C$299,0),MATCH(Stock!AH$1,AF!$L$1:$AV$1,0))*Stock!AH34</f>
        <v>4.4901863095971207E-3</v>
      </c>
      <c r="AI34" s="4">
        <f ca="1">OFFSET(AF!$K$1,MATCH(Stock!$C34,AF!$C$2:$C$299,0),MATCH(Stock!AI$1,AF!$L$1:$AV$1,0))*Stock!AI34</f>
        <v>7.0960580027380608E-4</v>
      </c>
      <c r="AJ34" s="4">
        <f ca="1">OFFSET(AF!$K$1,MATCH(Stock!$C34,AF!$C$2:$C$299,0),MATCH(Stock!AJ$1,AF!$L$1:$AV$1,0))*Stock!AJ34</f>
        <v>2.32717258367138E-5</v>
      </c>
      <c r="AK34" s="4">
        <f ca="1">OFFSET(AF!$K$1,MATCH(Stock!$C34,AF!$C$2:$C$299,0),MATCH(Stock!AK$1,AF!$L$1:$AV$1,0))*Stock!AK34</f>
        <v>1.0458795553029202E-3</v>
      </c>
      <c r="AL34" s="4">
        <f ca="1">OFFSET(AF!$K$1,MATCH(Stock!$C34,AF!$C$2:$C$299,0),MATCH(Stock!AL$1,AF!$L$1:$AV$1,0))*Stock!AL34</f>
        <v>8.6565169732639102E-4</v>
      </c>
      <c r="AM34" s="4">
        <f ca="1">OFFSET(AF!$K$1,MATCH(Stock!$C34,AF!$C$2:$C$299,0),MATCH(Stock!AM$1,AF!$L$1:$AV$1,0))*Stock!AM34</f>
        <v>0.103802747983872</v>
      </c>
      <c r="AN34" s="4">
        <f ca="1">OFFSET(AF!$K$1,MATCH(Stock!$C34,AF!$C$2:$C$299,0),MATCH(Stock!AN$1,AF!$L$1:$AV$1,0))*Stock!AN34</f>
        <v>0.11361114663087001</v>
      </c>
      <c r="AO34" s="4">
        <f ca="1">OFFSET(AF!$K$1,MATCH(Stock!$C34,AF!$C$2:$C$299,0),MATCH(Stock!AO$1,AF!$L$1:$AV$1,0))*Stock!AO34</f>
        <v>1.7172818944128403E-2</v>
      </c>
      <c r="AP34" s="4">
        <f ca="1">OFFSET(AF!$K$1,MATCH(Stock!$C34,AF!$C$2:$C$299,0),MATCH(Stock!AP$1,AF!$L$1:$AV$1,0))*Stock!AP34</f>
        <v>1.5870495806066802E-2</v>
      </c>
      <c r="AQ34" s="4">
        <f ca="1">OFFSET(AF!$K$1,MATCH(Stock!$C34,AF!$C$2:$C$299,0),MATCH(Stock!AQ$1,AF!$L$1:$AV$1,0))*Stock!AQ34</f>
        <v>4.6988971592500806E-3</v>
      </c>
      <c r="AR34" s="4">
        <f ca="1">OFFSET(AF!$K$1,MATCH(Stock!$C34,AF!$C$2:$C$299,0),MATCH(Stock!AR$1,AF!$L$1:$AV$1,0))*Stock!AR34</f>
        <v>2.2837567669845302E-3</v>
      </c>
      <c r="AS34" s="4">
        <f ca="1">OFFSET(AF!$K$1,MATCH(Stock!$C34,AF!$C$2:$C$299,0),MATCH(Stock!AS$1,AF!$L$1:$AV$1,0))*Stock!AS34</f>
        <v>5.68796522598378E-2</v>
      </c>
      <c r="AT34" s="4">
        <f ca="1">OFFSET(AF!$K$1,MATCH(Stock!$C34,AF!$C$2:$C$299,0),MATCH(Stock!AT$1,AF!$L$1:$AV$1,0))*Stock!AT34</f>
        <v>1.5675596061189502E-3</v>
      </c>
      <c r="AU34" s="4">
        <f ca="1">OFFSET(AF!$K$1,MATCH(Stock!$C34,AF!$C$2:$C$299,0),MATCH(Stock!AU$1,AF!$L$1:$AV$1,0))*Stock!AU34</f>
        <v>8.596234204636009E-3</v>
      </c>
      <c r="AV34" s="4">
        <f ca="1">OFFSET(AF!$K$1,MATCH(Stock!$C34,AF!$C$2:$C$299,0),MATCH(Stock!AV$1,AF!$L$1:$AV$1,0))*Stock!AV34</f>
        <v>5.2730681948670199E-2</v>
      </c>
    </row>
    <row r="35" spans="1:48">
      <c r="A35" s="4" t="s">
        <v>52</v>
      </c>
      <c r="B35" s="4" t="s">
        <v>258</v>
      </c>
      <c r="C35" s="4" t="s">
        <v>148</v>
      </c>
      <c r="D35" s="4" t="s">
        <v>54</v>
      </c>
      <c r="E35" s="4" t="s">
        <v>260</v>
      </c>
      <c r="F35" s="4" t="s">
        <v>54</v>
      </c>
      <c r="G35" s="4">
        <v>2010</v>
      </c>
      <c r="H35" s="4" t="s">
        <v>54</v>
      </c>
      <c r="I35" s="4" t="s">
        <v>54</v>
      </c>
      <c r="J35" s="4" t="s">
        <v>54</v>
      </c>
      <c r="K35" s="4" t="s">
        <v>54</v>
      </c>
      <c r="L35" s="4">
        <f ca="1">OFFSET(AF!$K$1,MATCH(Stock!$C35,AF!$C$2:$C$299,0),MATCH(Stock!L$1,AF!$L$1:$AV$1,0))*Stock!L35</f>
        <v>0</v>
      </c>
      <c r="M35" s="4">
        <f ca="1">OFFSET(AF!$K$1,MATCH(Stock!$C35,AF!$C$2:$C$299,0),MATCH(Stock!M$1,AF!$L$1:$AV$1,0))*Stock!M35</f>
        <v>3.8464012925794803E-5</v>
      </c>
      <c r="N35" s="4">
        <f ca="1">OFFSET(AF!$K$1,MATCH(Stock!$C35,AF!$C$2:$C$299,0),MATCH(Stock!N$1,AF!$L$1:$AV$1,0))*Stock!N35</f>
        <v>0</v>
      </c>
      <c r="O35" s="4">
        <f ca="1">OFFSET(AF!$K$1,MATCH(Stock!$C35,AF!$C$2:$C$299,0),MATCH(Stock!O$1,AF!$L$1:$AV$1,0))*Stock!O35</f>
        <v>1.4694608749859703E-4</v>
      </c>
      <c r="P35" s="4">
        <f ca="1">OFFSET(AF!$K$1,MATCH(Stock!$C35,AF!$C$2:$C$299,0),MATCH(Stock!P$1,AF!$L$1:$AV$1,0))*Stock!P35</f>
        <v>0</v>
      </c>
      <c r="Q35" s="4">
        <f ca="1">OFFSET(AF!$K$1,MATCH(Stock!$C35,AF!$C$2:$C$299,0),MATCH(Stock!Q$1,AF!$L$1:$AV$1,0))*Stock!Q35</f>
        <v>2.0223371316564203E-5</v>
      </c>
      <c r="R35" s="4">
        <f ca="1">OFFSET(AF!$K$1,MATCH(Stock!$C35,AF!$C$2:$C$299,0),MATCH(Stock!R$1,AF!$L$1:$AV$1,0))*Stock!R35</f>
        <v>0</v>
      </c>
      <c r="S35" s="4">
        <f ca="1">OFFSET(AF!$K$1,MATCH(Stock!$C35,AF!$C$2:$C$299,0),MATCH(Stock!S$1,AF!$L$1:$AV$1,0))*Stock!S35</f>
        <v>3.14409933011841E-5</v>
      </c>
      <c r="T35" s="4">
        <f ca="1">OFFSET(AF!$K$1,MATCH(Stock!$C35,AF!$C$2:$C$299,0),MATCH(Stock!T$1,AF!$L$1:$AV$1,0))*Stock!T35</f>
        <v>3.0723183793459198E-4</v>
      </c>
      <c r="U35" s="4">
        <f ca="1">OFFSET(AF!$K$1,MATCH(Stock!$C35,AF!$C$2:$C$299,0),MATCH(Stock!U$1,AF!$L$1:$AV$1,0))*Stock!U35</f>
        <v>4.0955216637927802E-5</v>
      </c>
      <c r="V35" s="4">
        <f ca="1">OFFSET(AF!$K$1,MATCH(Stock!$C35,AF!$C$2:$C$299,0),MATCH(Stock!V$1,AF!$L$1:$AV$1,0))*Stock!V35</f>
        <v>0</v>
      </c>
      <c r="W35" s="4">
        <f ca="1">OFFSET(AF!$K$1,MATCH(Stock!$C35,AF!$C$2:$C$299,0),MATCH(Stock!W$1,AF!$L$1:$AV$1,0))*Stock!W35</f>
        <v>9.9421832213682504E-6</v>
      </c>
      <c r="X35" s="4">
        <f ca="1">OFFSET(AF!$K$1,MATCH(Stock!$C35,AF!$C$2:$C$299,0),MATCH(Stock!X$1,AF!$L$1:$AV$1,0))*Stock!X35</f>
        <v>2.54607953788534E-4</v>
      </c>
      <c r="Y35" s="4">
        <f ca="1">OFFSET(AF!$K$1,MATCH(Stock!$C35,AF!$C$2:$C$299,0),MATCH(Stock!Y$1,AF!$L$1:$AV$1,0))*Stock!Y35</f>
        <v>0</v>
      </c>
      <c r="Z35" s="4">
        <f ca="1">OFFSET(AF!$K$1,MATCH(Stock!$C35,AF!$C$2:$C$299,0),MATCH(Stock!Z$1,AF!$L$1:$AV$1,0))*Stock!Z35</f>
        <v>1.2604726100923702E-3</v>
      </c>
      <c r="AA35" s="4">
        <f ca="1">OFFSET(AF!$K$1,MATCH(Stock!$C35,AF!$C$2:$C$299,0),MATCH(Stock!AA$1,AF!$L$1:$AV$1,0))*Stock!AA35</f>
        <v>5.673150734795981E-6</v>
      </c>
      <c r="AB35" s="4">
        <f ca="1">OFFSET(AF!$K$1,MATCH(Stock!$C35,AF!$C$2:$C$299,0),MATCH(Stock!AB$1,AF!$L$1:$AV$1,0))*Stock!AB35</f>
        <v>3.4099464852548903E-5</v>
      </c>
      <c r="AC35" s="4">
        <f ca="1">OFFSET(AF!$K$1,MATCH(Stock!$C35,AF!$C$2:$C$299,0),MATCH(Stock!AC$1,AF!$L$1:$AV$1,0))*Stock!AC35</f>
        <v>1.40366130389391E-5</v>
      </c>
      <c r="AD35" s="4">
        <f ca="1">OFFSET(AF!$K$1,MATCH(Stock!$C35,AF!$C$2:$C$299,0),MATCH(Stock!AD$1,AF!$L$1:$AV$1,0))*Stock!AD35</f>
        <v>0</v>
      </c>
      <c r="AE35" s="4">
        <f ca="1">OFFSET(AF!$K$1,MATCH(Stock!$C35,AF!$C$2:$C$299,0),MATCH(Stock!AE$1,AF!$L$1:$AV$1,0))*Stock!AE35</f>
        <v>2.5486950028525199E-4</v>
      </c>
      <c r="AF35" s="4">
        <f ca="1">OFFSET(AF!$K$1,MATCH(Stock!$C35,AF!$C$2:$C$299,0),MATCH(Stock!AF$1,AF!$L$1:$AV$1,0))*Stock!AF35</f>
        <v>0</v>
      </c>
      <c r="AG35" s="4">
        <f ca="1">OFFSET(AF!$K$1,MATCH(Stock!$C35,AF!$C$2:$C$299,0),MATCH(Stock!AG$1,AF!$L$1:$AV$1,0))*Stock!AG35</f>
        <v>0</v>
      </c>
      <c r="AH35" s="4">
        <f ca="1">OFFSET(AF!$K$1,MATCH(Stock!$C35,AF!$C$2:$C$299,0),MATCH(Stock!AH$1,AF!$L$1:$AV$1,0))*Stock!AH35</f>
        <v>2.3164180012985902E-5</v>
      </c>
      <c r="AI35" s="4">
        <f ca="1">OFFSET(AF!$K$1,MATCH(Stock!$C35,AF!$C$2:$C$299,0),MATCH(Stock!AI$1,AF!$L$1:$AV$1,0))*Stock!AI35</f>
        <v>0</v>
      </c>
      <c r="AJ35" s="4">
        <f ca="1">OFFSET(AF!$K$1,MATCH(Stock!$C35,AF!$C$2:$C$299,0),MATCH(Stock!AJ$1,AF!$L$1:$AV$1,0))*Stock!AJ35</f>
        <v>0</v>
      </c>
      <c r="AK35" s="4">
        <f ca="1">OFFSET(AF!$K$1,MATCH(Stock!$C35,AF!$C$2:$C$299,0),MATCH(Stock!AK$1,AF!$L$1:$AV$1,0))*Stock!AK35</f>
        <v>6.3291987573820499E-8</v>
      </c>
      <c r="AL35" s="4">
        <f ca="1">OFFSET(AF!$K$1,MATCH(Stock!$C35,AF!$C$2:$C$299,0),MATCH(Stock!AL$1,AF!$L$1:$AV$1,0))*Stock!AL35</f>
        <v>0</v>
      </c>
      <c r="AM35" s="4">
        <f ca="1">OFFSET(AF!$K$1,MATCH(Stock!$C35,AF!$C$2:$C$299,0),MATCH(Stock!AM$1,AF!$L$1:$AV$1,0))*Stock!AM35</f>
        <v>6.4965535085993406E-4</v>
      </c>
      <c r="AN35" s="4">
        <f ca="1">OFFSET(AF!$K$1,MATCH(Stock!$C35,AF!$C$2:$C$299,0),MATCH(Stock!AN$1,AF!$L$1:$AV$1,0))*Stock!AN35</f>
        <v>3.5785819760801503E-6</v>
      </c>
      <c r="AO35" s="4">
        <f ca="1">OFFSET(AF!$K$1,MATCH(Stock!$C35,AF!$C$2:$C$299,0),MATCH(Stock!AO$1,AF!$L$1:$AV$1,0))*Stock!AO35</f>
        <v>4.2136638490563905E-5</v>
      </c>
      <c r="AP35" s="4">
        <f ca="1">OFFSET(AF!$K$1,MATCH(Stock!$C35,AF!$C$2:$C$299,0),MATCH(Stock!AP$1,AF!$L$1:$AV$1,0))*Stock!AP35</f>
        <v>6.4744239100716699E-5</v>
      </c>
      <c r="AQ35" s="4">
        <f ca="1">OFFSET(AF!$K$1,MATCH(Stock!$C35,AF!$C$2:$C$299,0),MATCH(Stock!AQ$1,AF!$L$1:$AV$1,0))*Stock!AQ35</f>
        <v>4.8326096739382609E-6</v>
      </c>
      <c r="AR35" s="4">
        <f ca="1">OFFSET(AF!$K$1,MATCH(Stock!$C35,AF!$C$2:$C$299,0),MATCH(Stock!AR$1,AF!$L$1:$AV$1,0))*Stock!AR35</f>
        <v>2.8687093367834099E-6</v>
      </c>
      <c r="AS35" s="4">
        <f ca="1">OFFSET(AF!$K$1,MATCH(Stock!$C35,AF!$C$2:$C$299,0),MATCH(Stock!AS$1,AF!$L$1:$AV$1,0))*Stock!AS35</f>
        <v>0</v>
      </c>
      <c r="AT35" s="4">
        <f ca="1">OFFSET(AF!$K$1,MATCH(Stock!$C35,AF!$C$2:$C$299,0),MATCH(Stock!AT$1,AF!$L$1:$AV$1,0))*Stock!AT35</f>
        <v>0</v>
      </c>
      <c r="AU35" s="4">
        <f ca="1">OFFSET(AF!$K$1,MATCH(Stock!$C35,AF!$C$2:$C$299,0),MATCH(Stock!AU$1,AF!$L$1:$AV$1,0))*Stock!AU35</f>
        <v>1.7842306053256702E-5</v>
      </c>
      <c r="AV35" s="4">
        <f ca="1">OFFSET(AF!$K$1,MATCH(Stock!$C35,AF!$C$2:$C$299,0),MATCH(Stock!AV$1,AF!$L$1:$AV$1,0))*Stock!AV35</f>
        <v>2.3993815567733602E-4</v>
      </c>
    </row>
    <row r="36" spans="1:48">
      <c r="A36" s="4" t="s">
        <v>52</v>
      </c>
      <c r="B36" s="4" t="s">
        <v>258</v>
      </c>
      <c r="C36" s="4" t="s">
        <v>149</v>
      </c>
      <c r="D36" s="4" t="s">
        <v>54</v>
      </c>
      <c r="E36" s="4" t="s">
        <v>260</v>
      </c>
      <c r="F36" s="4" t="s">
        <v>54</v>
      </c>
      <c r="G36" s="4">
        <v>2010</v>
      </c>
      <c r="H36" s="4" t="s">
        <v>54</v>
      </c>
      <c r="I36" s="4" t="s">
        <v>54</v>
      </c>
      <c r="J36" s="4" t="s">
        <v>54</v>
      </c>
      <c r="K36" s="4" t="s">
        <v>54</v>
      </c>
      <c r="L36" s="4">
        <f ca="1">OFFSET(AF!$K$1,MATCH(Stock!$C36,AF!$C$2:$C$299,0),MATCH(Stock!L$1,AF!$L$1:$AV$1,0))*Stock!L36</f>
        <v>3.2967359477214797E-3</v>
      </c>
      <c r="M36" s="4">
        <f ca="1">OFFSET(AF!$K$1,MATCH(Stock!$C36,AF!$C$2:$C$299,0),MATCH(Stock!M$1,AF!$L$1:$AV$1,0))*Stock!M36</f>
        <v>1.5202004481101301E-2</v>
      </c>
      <c r="N36" s="4">
        <f ca="1">OFFSET(AF!$K$1,MATCH(Stock!$C36,AF!$C$2:$C$299,0),MATCH(Stock!N$1,AF!$L$1:$AV$1,0))*Stock!N36</f>
        <v>6.0043706942770197E-4</v>
      </c>
      <c r="O36" s="4">
        <f ca="1">OFFSET(AF!$K$1,MATCH(Stock!$C36,AF!$C$2:$C$299,0),MATCH(Stock!O$1,AF!$L$1:$AV$1,0))*Stock!O36</f>
        <v>3.3322787551738002E-2</v>
      </c>
      <c r="P36" s="4">
        <f ca="1">OFFSET(AF!$K$1,MATCH(Stock!$C36,AF!$C$2:$C$299,0),MATCH(Stock!P$1,AF!$L$1:$AV$1,0))*Stock!P36</f>
        <v>8.7835665903244504E-3</v>
      </c>
      <c r="Q36" s="4">
        <f ca="1">OFFSET(AF!$K$1,MATCH(Stock!$C36,AF!$C$2:$C$299,0),MATCH(Stock!Q$1,AF!$L$1:$AV$1,0))*Stock!Q36</f>
        <v>2.4326889670563501E-2</v>
      </c>
      <c r="R36" s="4">
        <f ca="1">OFFSET(AF!$K$1,MATCH(Stock!$C36,AF!$C$2:$C$299,0),MATCH(Stock!R$1,AF!$L$1:$AV$1,0))*Stock!R36</f>
        <v>1.2868096396992702E-2</v>
      </c>
      <c r="S36" s="4">
        <f ca="1">OFFSET(AF!$K$1,MATCH(Stock!$C36,AF!$C$2:$C$299,0),MATCH(Stock!S$1,AF!$L$1:$AV$1,0))*Stock!S36</f>
        <v>1.5275457493386699E-2</v>
      </c>
      <c r="T36" s="4">
        <f ca="1">OFFSET(AF!$K$1,MATCH(Stock!$C36,AF!$C$2:$C$299,0),MATCH(Stock!T$1,AF!$L$1:$AV$1,0))*Stock!T36</f>
        <v>0.12926403927281802</v>
      </c>
      <c r="U36" s="4">
        <f ca="1">OFFSET(AF!$K$1,MATCH(Stock!$C36,AF!$C$2:$C$299,0),MATCH(Stock!U$1,AF!$L$1:$AV$1,0))*Stock!U36</f>
        <v>4.4783129017743799E-3</v>
      </c>
      <c r="V36" s="4">
        <f ca="1">OFFSET(AF!$K$1,MATCH(Stock!$C36,AF!$C$2:$C$299,0),MATCH(Stock!V$1,AF!$L$1:$AV$1,0))*Stock!V36</f>
        <v>1.07435470821173E-4</v>
      </c>
      <c r="W36" s="4">
        <f ca="1">OFFSET(AF!$K$1,MATCH(Stock!$C36,AF!$C$2:$C$299,0),MATCH(Stock!W$1,AF!$L$1:$AV$1,0))*Stock!W36</f>
        <v>6.1657004401200505E-2</v>
      </c>
      <c r="X36" s="4">
        <f ca="1">OFFSET(AF!$K$1,MATCH(Stock!$C36,AF!$C$2:$C$299,0),MATCH(Stock!X$1,AF!$L$1:$AV$1,0))*Stock!X36</f>
        <v>0.31562770020664205</v>
      </c>
      <c r="Y36" s="4">
        <f ca="1">OFFSET(AF!$K$1,MATCH(Stock!$C36,AF!$C$2:$C$299,0),MATCH(Stock!Y$1,AF!$L$1:$AV$1,0))*Stock!Y36</f>
        <v>3.5040827861493201E-3</v>
      </c>
      <c r="Z36" s="4">
        <f ca="1">OFFSET(AF!$K$1,MATCH(Stock!$C36,AF!$C$2:$C$299,0),MATCH(Stock!Z$1,AF!$L$1:$AV$1,0))*Stock!Z36</f>
        <v>0.43366523207695001</v>
      </c>
      <c r="AA36" s="4">
        <f ca="1">OFFSET(AF!$K$1,MATCH(Stock!$C36,AF!$C$2:$C$299,0),MATCH(Stock!AA$1,AF!$L$1:$AV$1,0))*Stock!AA36</f>
        <v>1.38675321447824E-2</v>
      </c>
      <c r="AB36" s="4">
        <f ca="1">OFFSET(AF!$K$1,MATCH(Stock!$C36,AF!$C$2:$C$299,0),MATCH(Stock!AB$1,AF!$L$1:$AV$1,0))*Stock!AB36</f>
        <v>1.15519290089021E-2</v>
      </c>
      <c r="AC36" s="4">
        <f ca="1">OFFSET(AF!$K$1,MATCH(Stock!$C36,AF!$C$2:$C$299,0),MATCH(Stock!AC$1,AF!$L$1:$AV$1,0))*Stock!AC36</f>
        <v>9.6951037030838707E-3</v>
      </c>
      <c r="AD36" s="4">
        <f ca="1">OFFSET(AF!$K$1,MATCH(Stock!$C36,AF!$C$2:$C$299,0),MATCH(Stock!AD$1,AF!$L$1:$AV$1,0))*Stock!AD36</f>
        <v>1.4165627601958201E-4</v>
      </c>
      <c r="AE36" s="4">
        <f ca="1">OFFSET(AF!$K$1,MATCH(Stock!$C36,AF!$C$2:$C$299,0),MATCH(Stock!AE$1,AF!$L$1:$AV$1,0))*Stock!AE36</f>
        <v>0.32954672622949704</v>
      </c>
      <c r="AF36" s="4">
        <f ca="1">OFFSET(AF!$K$1,MATCH(Stock!$C36,AF!$C$2:$C$299,0),MATCH(Stock!AF$1,AF!$L$1:$AV$1,0))*Stock!AF36</f>
        <v>1.1120973359924301E-3</v>
      </c>
      <c r="AG36" s="4">
        <f ca="1">OFFSET(AF!$K$1,MATCH(Stock!$C36,AF!$C$2:$C$299,0),MATCH(Stock!AG$1,AF!$L$1:$AV$1,0))*Stock!AG36</f>
        <v>2.7432222506823599E-4</v>
      </c>
      <c r="AH36" s="4">
        <f ca="1">OFFSET(AF!$K$1,MATCH(Stock!$C36,AF!$C$2:$C$299,0),MATCH(Stock!AH$1,AF!$L$1:$AV$1,0))*Stock!AH36</f>
        <v>5.308612426780171E-3</v>
      </c>
      <c r="AI36" s="4">
        <f ca="1">OFFSET(AF!$K$1,MATCH(Stock!$C36,AF!$C$2:$C$299,0),MATCH(Stock!AI$1,AF!$L$1:$AV$1,0))*Stock!AI36</f>
        <v>5.5564768419577397E-4</v>
      </c>
      <c r="AJ36" s="4">
        <f ca="1">OFFSET(AF!$K$1,MATCH(Stock!$C36,AF!$C$2:$C$299,0),MATCH(Stock!AJ$1,AF!$L$1:$AV$1,0))*Stock!AJ36</f>
        <v>7.320206797929691E-5</v>
      </c>
      <c r="AK36" s="4">
        <f ca="1">OFFSET(AF!$K$1,MATCH(Stock!$C36,AF!$C$2:$C$299,0),MATCH(Stock!AK$1,AF!$L$1:$AV$1,0))*Stock!AK36</f>
        <v>3.2898525379092499E-3</v>
      </c>
      <c r="AL36" s="4">
        <f ca="1">OFFSET(AF!$K$1,MATCH(Stock!$C36,AF!$C$2:$C$299,0),MATCH(Stock!AL$1,AF!$L$1:$AV$1,0))*Stock!AL36</f>
        <v>2.7229391940545599E-3</v>
      </c>
      <c r="AM36" s="4">
        <f ca="1">OFFSET(AF!$K$1,MATCH(Stock!$C36,AF!$C$2:$C$299,0),MATCH(Stock!AM$1,AF!$L$1:$AV$1,0))*Stock!AM36</f>
        <v>8.1281405124001005E-2</v>
      </c>
      <c r="AN36" s="4">
        <f ca="1">OFFSET(AF!$K$1,MATCH(Stock!$C36,AF!$C$2:$C$299,0),MATCH(Stock!AN$1,AF!$L$1:$AV$1,0))*Stock!AN36</f>
        <v>1.9801815570436403E-2</v>
      </c>
      <c r="AO36" s="4">
        <f ca="1">OFFSET(AF!$K$1,MATCH(Stock!$C36,AF!$C$2:$C$299,0),MATCH(Stock!AO$1,AF!$L$1:$AV$1,0))*Stock!AO36</f>
        <v>2.0302908112030102E-2</v>
      </c>
      <c r="AP36" s="4">
        <f ca="1">OFFSET(AF!$K$1,MATCH(Stock!$C36,AF!$C$2:$C$299,0),MATCH(Stock!AP$1,AF!$L$1:$AV$1,0))*Stock!AP36</f>
        <v>4.9921227201295403E-2</v>
      </c>
      <c r="AQ36" s="4">
        <f ca="1">OFFSET(AF!$K$1,MATCH(Stock!$C36,AF!$C$2:$C$299,0),MATCH(Stock!AQ$1,AF!$L$1:$AV$1,0))*Stock!AQ36</f>
        <v>5.5553649964237501E-3</v>
      </c>
      <c r="AR36" s="4">
        <f ca="1">OFFSET(AF!$K$1,MATCH(Stock!$C36,AF!$C$2:$C$299,0),MATCH(Stock!AR$1,AF!$L$1:$AV$1,0))*Stock!AR36</f>
        <v>7.1836407526442297E-3</v>
      </c>
      <c r="AS36" s="4">
        <f ca="1">OFFSET(AF!$K$1,MATCH(Stock!$C36,AF!$C$2:$C$299,0),MATCH(Stock!AS$1,AF!$L$1:$AV$1,0))*Stock!AS36</f>
        <v>9.9138193492523501E-3</v>
      </c>
      <c r="AT36" s="4">
        <f ca="1">OFFSET(AF!$K$1,MATCH(Stock!$C36,AF!$C$2:$C$299,0),MATCH(Stock!AT$1,AF!$L$1:$AV$1,0))*Stock!AT36</f>
        <v>4.9308162898554905E-3</v>
      </c>
      <c r="AU36" s="4">
        <f ca="1">OFFSET(AF!$K$1,MATCH(Stock!$C36,AF!$C$2:$C$299,0),MATCH(Stock!AU$1,AF!$L$1:$AV$1,0))*Stock!AU36</f>
        <v>1.0163069542283201E-2</v>
      </c>
      <c r="AV36" s="4">
        <f ca="1">OFFSET(AF!$K$1,MATCH(Stock!$C36,AF!$C$2:$C$299,0),MATCH(Stock!AV$1,AF!$L$1:$AV$1,0))*Stock!AV36</f>
        <v>0.10080264603650101</v>
      </c>
    </row>
    <row r="37" spans="1:48">
      <c r="A37" s="4" t="s">
        <v>52</v>
      </c>
      <c r="B37" s="4" t="s">
        <v>258</v>
      </c>
      <c r="C37" s="4" t="s">
        <v>150</v>
      </c>
      <c r="D37" s="4" t="s">
        <v>54</v>
      </c>
      <c r="E37" s="4" t="s">
        <v>260</v>
      </c>
      <c r="F37" s="4" t="s">
        <v>54</v>
      </c>
      <c r="G37" s="4">
        <v>2010</v>
      </c>
      <c r="H37" s="4" t="s">
        <v>54</v>
      </c>
      <c r="I37" s="4" t="s">
        <v>54</v>
      </c>
      <c r="J37" s="4" t="s">
        <v>54</v>
      </c>
      <c r="K37" s="4" t="s">
        <v>54</v>
      </c>
      <c r="L37" s="4">
        <f ca="1">OFFSET(AF!$K$1,MATCH(Stock!$C37,AF!$C$2:$C$299,0),MATCH(Stock!L$1,AF!$L$1:$AV$1,0))*Stock!L37</f>
        <v>0</v>
      </c>
      <c r="M37" s="4">
        <f ca="1">OFFSET(AF!$K$1,MATCH(Stock!$C37,AF!$C$2:$C$299,0),MATCH(Stock!M$1,AF!$L$1:$AV$1,0))*Stock!M37</f>
        <v>4.5474847349937306E-5</v>
      </c>
      <c r="N37" s="4">
        <f ca="1">OFFSET(AF!$K$1,MATCH(Stock!$C37,AF!$C$2:$C$299,0),MATCH(Stock!N$1,AF!$L$1:$AV$1,0))*Stock!N37</f>
        <v>0</v>
      </c>
      <c r="O37" s="4">
        <f ca="1">OFFSET(AF!$K$1,MATCH(Stock!$C37,AF!$C$2:$C$299,0),MATCH(Stock!O$1,AF!$L$1:$AV$1,0))*Stock!O37</f>
        <v>1.1506424156724801E-4</v>
      </c>
      <c r="P37" s="4">
        <f ca="1">OFFSET(AF!$K$1,MATCH(Stock!$C37,AF!$C$2:$C$299,0),MATCH(Stock!P$1,AF!$L$1:$AV$1,0))*Stock!P37</f>
        <v>0</v>
      </c>
      <c r="Q37" s="4">
        <f ca="1">OFFSET(AF!$K$1,MATCH(Stock!$C37,AF!$C$2:$C$299,0),MATCH(Stock!Q$1,AF!$L$1:$AV$1,0))*Stock!Q37</f>
        <v>2.3909484569279502E-5</v>
      </c>
      <c r="R37" s="4">
        <f ca="1">OFFSET(AF!$K$1,MATCH(Stock!$C37,AF!$C$2:$C$299,0),MATCH(Stock!R$1,AF!$L$1:$AV$1,0))*Stock!R37</f>
        <v>0</v>
      </c>
      <c r="S37" s="4">
        <f ca="1">OFFSET(AF!$K$1,MATCH(Stock!$C37,AF!$C$2:$C$299,0),MATCH(Stock!S$1,AF!$L$1:$AV$1,0))*Stock!S37</f>
        <v>3.7171742159615204E-5</v>
      </c>
      <c r="T37" s="4">
        <f ca="1">OFFSET(AF!$K$1,MATCH(Stock!$C37,AF!$C$2:$C$299,0),MATCH(Stock!T$1,AF!$L$1:$AV$1,0))*Stock!T37</f>
        <v>3.6323097535532404E-4</v>
      </c>
      <c r="U37" s="4">
        <f ca="1">OFFSET(AF!$K$1,MATCH(Stock!$C37,AF!$C$2:$C$299,0),MATCH(Stock!U$1,AF!$L$1:$AV$1,0))*Stock!U37</f>
        <v>7.1382753414721312E-6</v>
      </c>
      <c r="V37" s="4">
        <f ca="1">OFFSET(AF!$K$1,MATCH(Stock!$C37,AF!$C$2:$C$299,0),MATCH(Stock!V$1,AF!$L$1:$AV$1,0))*Stock!V37</f>
        <v>0</v>
      </c>
      <c r="W37" s="4">
        <f ca="1">OFFSET(AF!$K$1,MATCH(Stock!$C37,AF!$C$2:$C$299,0),MATCH(Stock!W$1,AF!$L$1:$AV$1,0))*Stock!W37</f>
        <v>3.12735023237964E-5</v>
      </c>
      <c r="X37" s="4">
        <f ca="1">OFFSET(AF!$K$1,MATCH(Stock!$C37,AF!$C$2:$C$299,0),MATCH(Stock!X$1,AF!$L$1:$AV$1,0))*Stock!X37</f>
        <v>8.0087866590000103E-4</v>
      </c>
      <c r="Y37" s="4">
        <f ca="1">OFFSET(AF!$K$1,MATCH(Stock!$C37,AF!$C$2:$C$299,0),MATCH(Stock!Y$1,AF!$L$1:$AV$1,0))*Stock!Y37</f>
        <v>0</v>
      </c>
      <c r="Z37" s="4">
        <f ca="1">OFFSET(AF!$K$1,MATCH(Stock!$C37,AF!$C$2:$C$299,0),MATCH(Stock!Z$1,AF!$L$1:$AV$1,0))*Stock!Z37</f>
        <v>9.8699684602322106E-4</v>
      </c>
      <c r="AA37" s="4">
        <f ca="1">OFFSET(AF!$K$1,MATCH(Stock!$C37,AF!$C$2:$C$299,0),MATCH(Stock!AA$1,AF!$L$1:$AV$1,0))*Stock!AA37</f>
        <v>1.7845103911037502E-5</v>
      </c>
      <c r="AB37" s="4">
        <f ca="1">OFFSET(AF!$K$1,MATCH(Stock!$C37,AF!$C$2:$C$299,0),MATCH(Stock!AB$1,AF!$L$1:$AV$1,0))*Stock!AB37</f>
        <v>4.0314773236889808E-5</v>
      </c>
      <c r="AC37" s="4">
        <f ca="1">OFFSET(AF!$K$1,MATCH(Stock!$C37,AF!$C$2:$C$299,0),MATCH(Stock!AC$1,AF!$L$1:$AV$1,0))*Stock!AC37</f>
        <v>2.68331014018146E-5</v>
      </c>
      <c r="AD37" s="4">
        <f ca="1">OFFSET(AF!$K$1,MATCH(Stock!$C37,AF!$C$2:$C$299,0),MATCH(Stock!AD$1,AF!$L$1:$AV$1,0))*Stock!AD37</f>
        <v>0</v>
      </c>
      <c r="AE37" s="4">
        <f ca="1">OFFSET(AF!$K$1,MATCH(Stock!$C37,AF!$C$2:$C$299,0),MATCH(Stock!AE$1,AF!$L$1:$AV$1,0))*Stock!AE37</f>
        <v>8.0170137000741505E-4</v>
      </c>
      <c r="AF37" s="4">
        <f ca="1">OFFSET(AF!$K$1,MATCH(Stock!$C37,AF!$C$2:$C$299,0),MATCH(Stock!AF$1,AF!$L$1:$AV$1,0))*Stock!AF37</f>
        <v>0</v>
      </c>
      <c r="AG37" s="4">
        <f ca="1">OFFSET(AF!$K$1,MATCH(Stock!$C37,AF!$C$2:$C$299,0),MATCH(Stock!AG$1,AF!$L$1:$AV$1,0))*Stock!AG37</f>
        <v>0</v>
      </c>
      <c r="AH37" s="4">
        <f ca="1">OFFSET(AF!$K$1,MATCH(Stock!$C37,AF!$C$2:$C$299,0),MATCH(Stock!AH$1,AF!$L$1:$AV$1,0))*Stock!AH37</f>
        <v>2.7386314374145204E-5</v>
      </c>
      <c r="AI37" s="4">
        <f ca="1">OFFSET(AF!$K$1,MATCH(Stock!$C37,AF!$C$2:$C$299,0),MATCH(Stock!AI$1,AF!$L$1:$AV$1,0))*Stock!AI37</f>
        <v>0</v>
      </c>
      <c r="AJ37" s="4">
        <f ca="1">OFFSET(AF!$K$1,MATCH(Stock!$C37,AF!$C$2:$C$299,0),MATCH(Stock!AJ$1,AF!$L$1:$AV$1,0))*Stock!AJ37</f>
        <v>0</v>
      </c>
      <c r="AK37" s="4">
        <f ca="1">OFFSET(AF!$K$1,MATCH(Stock!$C37,AF!$C$2:$C$299,0),MATCH(Stock!AK$1,AF!$L$1:$AV$1,0))*Stock!AK37</f>
        <v>1.9908727051151299E-7</v>
      </c>
      <c r="AL37" s="4">
        <f ca="1">OFFSET(AF!$K$1,MATCH(Stock!$C37,AF!$C$2:$C$299,0),MATCH(Stock!AL$1,AF!$L$1:$AV$1,0))*Stock!AL37</f>
        <v>0</v>
      </c>
      <c r="AM37" s="4">
        <f ca="1">OFFSET(AF!$K$1,MATCH(Stock!$C37,AF!$C$2:$C$299,0),MATCH(Stock!AM$1,AF!$L$1:$AV$1,0))*Stock!AM37</f>
        <v>5.0870425677387301E-4</v>
      </c>
      <c r="AN37" s="4">
        <f ca="1">OFFSET(AF!$K$1,MATCH(Stock!$C37,AF!$C$2:$C$299,0),MATCH(Stock!AN$1,AF!$L$1:$AV$1,0))*Stock!AN37</f>
        <v>6.2372770978417896E-7</v>
      </c>
      <c r="AO37" s="4">
        <f ca="1">OFFSET(AF!$K$1,MATCH(Stock!$C37,AF!$C$2:$C$299,0),MATCH(Stock!AO$1,AF!$L$1:$AV$1,0))*Stock!AO37</f>
        <v>4.9816882260687601E-5</v>
      </c>
      <c r="AP37" s="4">
        <f ca="1">OFFSET(AF!$K$1,MATCH(Stock!$C37,AF!$C$2:$C$299,0),MATCH(Stock!AP$1,AF!$L$1:$AV$1,0))*Stock!AP37</f>
        <v>2.0365538100494199E-4</v>
      </c>
      <c r="AQ37" s="4">
        <f ca="1">OFFSET(AF!$K$1,MATCH(Stock!$C37,AF!$C$2:$C$299,0),MATCH(Stock!AQ$1,AF!$L$1:$AV$1,0))*Stock!AQ37</f>
        <v>5.7134492869514209E-6</v>
      </c>
      <c r="AR37" s="4">
        <f ca="1">OFFSET(AF!$K$1,MATCH(Stock!$C37,AF!$C$2:$C$299,0),MATCH(Stock!AR$1,AF!$L$1:$AV$1,0))*Stock!AR37</f>
        <v>9.0236305359343407E-6</v>
      </c>
      <c r="AS37" s="4">
        <f ca="1">OFFSET(AF!$K$1,MATCH(Stock!$C37,AF!$C$2:$C$299,0),MATCH(Stock!AS$1,AF!$L$1:$AV$1,0))*Stock!AS37</f>
        <v>0</v>
      </c>
      <c r="AT37" s="4">
        <f ca="1">OFFSET(AF!$K$1,MATCH(Stock!$C37,AF!$C$2:$C$299,0),MATCH(Stock!AT$1,AF!$L$1:$AV$1,0))*Stock!AT37</f>
        <v>0</v>
      </c>
      <c r="AU37" s="4">
        <f ca="1">OFFSET(AF!$K$1,MATCH(Stock!$C37,AF!$C$2:$C$299,0),MATCH(Stock!AU$1,AF!$L$1:$AV$1,0))*Stock!AU37</f>
        <v>2.1094422615446502E-5</v>
      </c>
      <c r="AV37" s="4">
        <f ca="1">OFFSET(AF!$K$1,MATCH(Stock!$C37,AF!$C$2:$C$299,0),MATCH(Stock!AV$1,AF!$L$1:$AV$1,0))*Stock!AV37</f>
        <v>4.5867794770674804E-4</v>
      </c>
    </row>
    <row r="38" spans="1:48">
      <c r="A38" s="4" t="s">
        <v>52</v>
      </c>
      <c r="B38" s="4" t="s">
        <v>258</v>
      </c>
      <c r="C38" s="4" t="s">
        <v>151</v>
      </c>
      <c r="D38" s="4" t="s">
        <v>54</v>
      </c>
      <c r="E38" s="4" t="s">
        <v>260</v>
      </c>
      <c r="F38" s="4" t="s">
        <v>54</v>
      </c>
      <c r="G38" s="4">
        <v>2010</v>
      </c>
      <c r="H38" s="4" t="s">
        <v>54</v>
      </c>
      <c r="I38" s="4" t="s">
        <v>54</v>
      </c>
      <c r="J38" s="4" t="s">
        <v>54</v>
      </c>
      <c r="K38" s="4" t="s">
        <v>54</v>
      </c>
      <c r="L38" s="4">
        <f ca="1">OFFSET(AF!$K$1,MATCH(Stock!$C38,AF!$C$2:$C$299,0),MATCH(Stock!L$1,AF!$L$1:$AV$1,0))*Stock!L38</f>
        <v>8.9535704958325791E-4</v>
      </c>
      <c r="M38" s="4">
        <f ca="1">OFFSET(AF!$K$1,MATCH(Stock!$C38,AF!$C$2:$C$299,0),MATCH(Stock!M$1,AF!$L$1:$AV$1,0))*Stock!M38</f>
        <v>3.9514196313008851E-3</v>
      </c>
      <c r="N38" s="4">
        <f ca="1">OFFSET(AF!$K$1,MATCH(Stock!$C38,AF!$C$2:$C$299,0),MATCH(Stock!N$1,AF!$L$1:$AV$1,0))*Stock!N38</f>
        <v>0</v>
      </c>
      <c r="O38" s="4">
        <f ca="1">OFFSET(AF!$K$1,MATCH(Stock!$C38,AF!$C$2:$C$299,0),MATCH(Stock!O$1,AF!$L$1:$AV$1,0))*Stock!O38</f>
        <v>1.0317427290208245E-4</v>
      </c>
      <c r="P38" s="4">
        <f ca="1">OFFSET(AF!$K$1,MATCH(Stock!$C38,AF!$C$2:$C$299,0),MATCH(Stock!P$1,AF!$L$1:$AV$1,0))*Stock!P38</f>
        <v>3.7100474797669504E-4</v>
      </c>
      <c r="Q38" s="4">
        <f ca="1">OFFSET(AF!$K$1,MATCH(Stock!$C38,AF!$C$2:$C$299,0),MATCH(Stock!Q$1,AF!$L$1:$AV$1,0))*Stock!Q38</f>
        <v>1.5137300863064699E-2</v>
      </c>
      <c r="R38" s="4">
        <f ca="1">OFFSET(AF!$K$1,MATCH(Stock!$C38,AF!$C$2:$C$299,0),MATCH(Stock!R$1,AF!$L$1:$AV$1,0))*Stock!R38</f>
        <v>3.242410860458115E-4</v>
      </c>
      <c r="S38" s="4">
        <f ca="1">OFFSET(AF!$K$1,MATCH(Stock!$C38,AF!$C$2:$C$299,0),MATCH(Stock!S$1,AF!$L$1:$AV$1,0))*Stock!S38</f>
        <v>1.9665577521779699E-3</v>
      </c>
      <c r="T38" s="4">
        <f ca="1">OFFSET(AF!$K$1,MATCH(Stock!$C38,AF!$C$2:$C$299,0),MATCH(Stock!T$1,AF!$L$1:$AV$1,0))*Stock!T38</f>
        <v>0</v>
      </c>
      <c r="U38" s="4">
        <f ca="1">OFFSET(AF!$K$1,MATCH(Stock!$C38,AF!$C$2:$C$299,0),MATCH(Stock!U$1,AF!$L$1:$AV$1,0))*Stock!U38</f>
        <v>4.9313753489906697E-3</v>
      </c>
      <c r="V38" s="4">
        <f ca="1">OFFSET(AF!$K$1,MATCH(Stock!$C38,AF!$C$2:$C$299,0),MATCH(Stock!V$1,AF!$L$1:$AV$1,0))*Stock!V38</f>
        <v>2.5869938392546503E-3</v>
      </c>
      <c r="W38" s="4">
        <f ca="1">OFFSET(AF!$K$1,MATCH(Stock!$C38,AF!$C$2:$C$299,0),MATCH(Stock!W$1,AF!$L$1:$AV$1,0))*Stock!W38</f>
        <v>0</v>
      </c>
      <c r="X38" s="4">
        <f ca="1">OFFSET(AF!$K$1,MATCH(Stock!$C38,AF!$C$2:$C$299,0),MATCH(Stock!X$1,AF!$L$1:$AV$1,0))*Stock!X38</f>
        <v>5.47005606267063E-3</v>
      </c>
      <c r="Y38" s="4">
        <f ca="1">OFFSET(AF!$K$1,MATCH(Stock!$C38,AF!$C$2:$C$299,0),MATCH(Stock!Y$1,AF!$L$1:$AV$1,0))*Stock!Y38</f>
        <v>1.2626185903581104E-2</v>
      </c>
      <c r="Z38" s="4">
        <f ca="1">OFFSET(AF!$K$1,MATCH(Stock!$C38,AF!$C$2:$C$299,0),MATCH(Stock!Z$1,AF!$L$1:$AV$1,0))*Stock!Z38</f>
        <v>4.7963834894605352E-2</v>
      </c>
      <c r="AA38" s="4">
        <f ca="1">OFFSET(AF!$K$1,MATCH(Stock!$C38,AF!$C$2:$C$299,0),MATCH(Stock!AA$1,AF!$L$1:$AV$1,0))*Stock!AA38</f>
        <v>1.948368638044845E-4</v>
      </c>
      <c r="AB38" s="4">
        <f ca="1">OFFSET(AF!$K$1,MATCH(Stock!$C38,AF!$C$2:$C$299,0),MATCH(Stock!AB$1,AF!$L$1:$AV$1,0))*Stock!AB38</f>
        <v>5.8182566729715153E-3</v>
      </c>
      <c r="AC38" s="4">
        <f ca="1">OFFSET(AF!$K$1,MATCH(Stock!$C38,AF!$C$2:$C$299,0),MATCH(Stock!AC$1,AF!$L$1:$AV$1,0))*Stock!AC38</f>
        <v>6.0819711045907048E-4</v>
      </c>
      <c r="AD38" s="4">
        <f ca="1">OFFSET(AF!$K$1,MATCH(Stock!$C38,AF!$C$2:$C$299,0),MATCH(Stock!AD$1,AF!$L$1:$AV$1,0))*Stock!AD38</f>
        <v>0</v>
      </c>
      <c r="AE38" s="4">
        <f ca="1">OFFSET(AF!$K$1,MATCH(Stock!$C38,AF!$C$2:$C$299,0),MATCH(Stock!AE$1,AF!$L$1:$AV$1,0))*Stock!AE38</f>
        <v>0</v>
      </c>
      <c r="AF38" s="4">
        <f ca="1">OFFSET(AF!$K$1,MATCH(Stock!$C38,AF!$C$2:$C$299,0),MATCH(Stock!AF$1,AF!$L$1:$AV$1,0))*Stock!AF38</f>
        <v>3.6072954312551094E-4</v>
      </c>
      <c r="AG38" s="4">
        <f ca="1">OFFSET(AF!$K$1,MATCH(Stock!$C38,AF!$C$2:$C$299,0),MATCH(Stock!AG$1,AF!$L$1:$AV$1,0))*Stock!AG38</f>
        <v>1.4285981631012824E-3</v>
      </c>
      <c r="AH38" s="4">
        <f ca="1">OFFSET(AF!$K$1,MATCH(Stock!$C38,AF!$C$2:$C$299,0),MATCH(Stock!AH$1,AF!$L$1:$AV$1,0))*Stock!AH38</f>
        <v>0</v>
      </c>
      <c r="AI38" s="4">
        <f ca="1">OFFSET(AF!$K$1,MATCH(Stock!$C38,AF!$C$2:$C$299,0),MATCH(Stock!AI$1,AF!$L$1:$AV$1,0))*Stock!AI38</f>
        <v>6.7702065642737995E-3</v>
      </c>
      <c r="AJ38" s="4">
        <f ca="1">OFFSET(AF!$K$1,MATCH(Stock!$C38,AF!$C$2:$C$299,0),MATCH(Stock!AJ$1,AF!$L$1:$AV$1,0))*Stock!AJ38</f>
        <v>0</v>
      </c>
      <c r="AK38" s="4">
        <f ca="1">OFFSET(AF!$K$1,MATCH(Stock!$C38,AF!$C$2:$C$299,0),MATCH(Stock!AK$1,AF!$L$1:$AV$1,0))*Stock!AK38</f>
        <v>8.1423318624606299E-4</v>
      </c>
      <c r="AL38" s="4">
        <f ca="1">OFFSET(AF!$K$1,MATCH(Stock!$C38,AF!$C$2:$C$299,0),MATCH(Stock!AL$1,AF!$L$1:$AV$1,0))*Stock!AL38</f>
        <v>0</v>
      </c>
      <c r="AM38" s="4">
        <f ca="1">OFFSET(AF!$K$1,MATCH(Stock!$C38,AF!$C$2:$C$299,0),MATCH(Stock!AM$1,AF!$L$1:$AV$1,0))*Stock!AM38</f>
        <v>8.3366196258127638E-4</v>
      </c>
      <c r="AN38" s="4">
        <f ca="1">OFFSET(AF!$K$1,MATCH(Stock!$C38,AF!$C$2:$C$299,0),MATCH(Stock!AN$1,AF!$L$1:$AV$1,0))*Stock!AN38</f>
        <v>4.88947587965526E-3</v>
      </c>
      <c r="AO38" s="4">
        <f ca="1">OFFSET(AF!$K$1,MATCH(Stock!$C38,AF!$C$2:$C$299,0),MATCH(Stock!AO$1,AF!$L$1:$AV$1,0))*Stock!AO38</f>
        <v>8.755733688333869E-3</v>
      </c>
      <c r="AP38" s="4">
        <f ca="1">OFFSET(AF!$K$1,MATCH(Stock!$C38,AF!$C$2:$C$299,0),MATCH(Stock!AP$1,AF!$L$1:$AV$1,0))*Stock!AP38</f>
        <v>0</v>
      </c>
      <c r="AQ38" s="4">
        <f ca="1">OFFSET(AF!$K$1,MATCH(Stock!$C38,AF!$C$2:$C$299,0),MATCH(Stock!AQ$1,AF!$L$1:$AV$1,0))*Stock!AQ38</f>
        <v>0</v>
      </c>
      <c r="AR38" s="4">
        <f ca="1">OFFSET(AF!$K$1,MATCH(Stock!$C38,AF!$C$2:$C$299,0),MATCH(Stock!AR$1,AF!$L$1:$AV$1,0))*Stock!AR38</f>
        <v>1.1336521594844491E-3</v>
      </c>
      <c r="AS38" s="4">
        <f ca="1">OFFSET(AF!$K$1,MATCH(Stock!$C38,AF!$C$2:$C$299,0),MATCH(Stock!AS$1,AF!$L$1:$AV$1,0))*Stock!AS38</f>
        <v>6.1002604068846143E-3</v>
      </c>
      <c r="AT38" s="4">
        <f ca="1">OFFSET(AF!$K$1,MATCH(Stock!$C38,AF!$C$2:$C$299,0),MATCH(Stock!AT$1,AF!$L$1:$AV$1,0))*Stock!AT38</f>
        <v>0</v>
      </c>
      <c r="AU38" s="4">
        <f ca="1">OFFSET(AF!$K$1,MATCH(Stock!$C38,AF!$C$2:$C$299,0),MATCH(Stock!AU$1,AF!$L$1:$AV$1,0))*Stock!AU38</f>
        <v>7.4622745050175496E-4</v>
      </c>
      <c r="AV38" s="4">
        <f ca="1">OFFSET(AF!$K$1,MATCH(Stock!$C38,AF!$C$2:$C$299,0),MATCH(Stock!AV$1,AF!$L$1:$AV$1,0))*Stock!AV38</f>
        <v>2.4196376829946496E-3</v>
      </c>
    </row>
    <row r="39" spans="1:48">
      <c r="A39" s="4" t="s">
        <v>52</v>
      </c>
      <c r="B39" s="4" t="s">
        <v>258</v>
      </c>
      <c r="C39" s="4" t="s">
        <v>152</v>
      </c>
      <c r="D39" s="4" t="s">
        <v>54</v>
      </c>
      <c r="E39" s="4" t="s">
        <v>260</v>
      </c>
      <c r="F39" s="4" t="s">
        <v>54</v>
      </c>
      <c r="G39" s="4">
        <v>2010</v>
      </c>
      <c r="H39" s="4" t="s">
        <v>54</v>
      </c>
      <c r="I39" s="4" t="s">
        <v>54</v>
      </c>
      <c r="J39" s="4" t="s">
        <v>54</v>
      </c>
      <c r="K39" s="4" t="s">
        <v>54</v>
      </c>
      <c r="L39" s="4">
        <f ca="1">OFFSET(AF!$K$1,MATCH(Stock!$C39,AF!$C$2:$C$299,0),MATCH(Stock!L$1,AF!$L$1:$AV$1,0))*Stock!L39</f>
        <v>9.7471507737643503E-5</v>
      </c>
      <c r="M39" s="4">
        <f ca="1">OFFSET(AF!$K$1,MATCH(Stock!$C39,AF!$C$2:$C$299,0),MATCH(Stock!M$1,AF!$L$1:$AV$1,0))*Stock!M39</f>
        <v>2.8920412392578998E-4</v>
      </c>
      <c r="N39" s="4">
        <f ca="1">OFFSET(AF!$K$1,MATCH(Stock!$C39,AF!$C$2:$C$299,0),MATCH(Stock!N$1,AF!$L$1:$AV$1,0))*Stock!N39</f>
        <v>6.3434255222170801E-3</v>
      </c>
      <c r="O39" s="4">
        <f ca="1">OFFSET(AF!$K$1,MATCH(Stock!$C39,AF!$C$2:$C$299,0),MATCH(Stock!O$1,AF!$L$1:$AV$1,0))*Stock!O39</f>
        <v>0</v>
      </c>
      <c r="P39" s="4">
        <f ca="1">OFFSET(AF!$K$1,MATCH(Stock!$C39,AF!$C$2:$C$299,0),MATCH(Stock!P$1,AF!$L$1:$AV$1,0))*Stock!P39</f>
        <v>2.3353015293913799E-4</v>
      </c>
      <c r="Q39" s="4">
        <f ca="1">OFFSET(AF!$K$1,MATCH(Stock!$C39,AF!$C$2:$C$299,0),MATCH(Stock!Q$1,AF!$L$1:$AV$1,0))*Stock!Q39</f>
        <v>0</v>
      </c>
      <c r="R39" s="4">
        <f ca="1">OFFSET(AF!$K$1,MATCH(Stock!$C39,AF!$C$2:$C$299,0),MATCH(Stock!R$1,AF!$L$1:$AV$1,0))*Stock!R39</f>
        <v>0</v>
      </c>
      <c r="S39" s="4">
        <f ca="1">OFFSET(AF!$K$1,MATCH(Stock!$C39,AF!$C$2:$C$299,0),MATCH(Stock!S$1,AF!$L$1:$AV$1,0))*Stock!S39</f>
        <v>1.7343376641165151E-3</v>
      </c>
      <c r="T39" s="4">
        <f ca="1">OFFSET(AF!$K$1,MATCH(Stock!$C39,AF!$C$2:$C$299,0),MATCH(Stock!T$1,AF!$L$1:$AV$1,0))*Stock!T39</f>
        <v>1.1820766236088515E-2</v>
      </c>
      <c r="U39" s="4">
        <f ca="1">OFFSET(AF!$K$1,MATCH(Stock!$C39,AF!$C$2:$C$299,0),MATCH(Stock!U$1,AF!$L$1:$AV$1,0))*Stock!U39</f>
        <v>0</v>
      </c>
      <c r="V39" s="4">
        <f ca="1">OFFSET(AF!$K$1,MATCH(Stock!$C39,AF!$C$2:$C$299,0),MATCH(Stock!V$1,AF!$L$1:$AV$1,0))*Stock!V39</f>
        <v>4.3998809953209295E-4</v>
      </c>
      <c r="W39" s="4">
        <f ca="1">OFFSET(AF!$K$1,MATCH(Stock!$C39,AF!$C$2:$C$299,0),MATCH(Stock!W$1,AF!$L$1:$AV$1,0))*Stock!W39</f>
        <v>0</v>
      </c>
      <c r="X39" s="4">
        <f ca="1">OFFSET(AF!$K$1,MATCH(Stock!$C39,AF!$C$2:$C$299,0),MATCH(Stock!X$1,AF!$L$1:$AV$1,0))*Stock!X39</f>
        <v>2.6560129963010548E-3</v>
      </c>
      <c r="Y39" s="4">
        <f ca="1">OFFSET(AF!$K$1,MATCH(Stock!$C39,AF!$C$2:$C$299,0),MATCH(Stock!Y$1,AF!$L$1:$AV$1,0))*Stock!Y39</f>
        <v>5.7989069658389246E-4</v>
      </c>
      <c r="Z39" s="4">
        <f ca="1">OFFSET(AF!$K$1,MATCH(Stock!$C39,AF!$C$2:$C$299,0),MATCH(Stock!Z$1,AF!$L$1:$AV$1,0))*Stock!Z39</f>
        <v>0</v>
      </c>
      <c r="AA39" s="4">
        <f ca="1">OFFSET(AF!$K$1,MATCH(Stock!$C39,AF!$C$2:$C$299,0),MATCH(Stock!AA$1,AF!$L$1:$AV$1,0))*Stock!AA39</f>
        <v>1.0886877103311675E-4</v>
      </c>
      <c r="AB39" s="4">
        <f ca="1">OFFSET(AF!$K$1,MATCH(Stock!$C39,AF!$C$2:$C$299,0),MATCH(Stock!AB$1,AF!$L$1:$AV$1,0))*Stock!AB39</f>
        <v>1.631587901868885E-4</v>
      </c>
      <c r="AC39" s="4">
        <f ca="1">OFFSET(AF!$K$1,MATCH(Stock!$C39,AF!$C$2:$C$299,0),MATCH(Stock!AC$1,AF!$L$1:$AV$1,0))*Stock!AC39</f>
        <v>0</v>
      </c>
      <c r="AD39" s="4">
        <f ca="1">OFFSET(AF!$K$1,MATCH(Stock!$C39,AF!$C$2:$C$299,0),MATCH(Stock!AD$1,AF!$L$1:$AV$1,0))*Stock!AD39</f>
        <v>0</v>
      </c>
      <c r="AE39" s="4">
        <f ca="1">OFFSET(AF!$K$1,MATCH(Stock!$C39,AF!$C$2:$C$299,0),MATCH(Stock!AE$1,AF!$L$1:$AV$1,0))*Stock!AE39</f>
        <v>0</v>
      </c>
      <c r="AF39" s="4">
        <f ca="1">OFFSET(AF!$K$1,MATCH(Stock!$C39,AF!$C$2:$C$299,0),MATCH(Stock!AF$1,AF!$L$1:$AV$1,0))*Stock!AF39</f>
        <v>4.1717765701223695E-4</v>
      </c>
      <c r="AG39" s="4">
        <f ca="1">OFFSET(AF!$K$1,MATCH(Stock!$C39,AF!$C$2:$C$299,0),MATCH(Stock!AG$1,AF!$L$1:$AV$1,0))*Stock!AG39</f>
        <v>3.0437967314467648E-3</v>
      </c>
      <c r="AH39" s="4">
        <f ca="1">OFFSET(AF!$K$1,MATCH(Stock!$C39,AF!$C$2:$C$299,0),MATCH(Stock!AH$1,AF!$L$1:$AV$1,0))*Stock!AH39</f>
        <v>0</v>
      </c>
      <c r="AI39" s="4">
        <f ca="1">OFFSET(AF!$K$1,MATCH(Stock!$C39,AF!$C$2:$C$299,0),MATCH(Stock!AI$1,AF!$L$1:$AV$1,0))*Stock!AI39</f>
        <v>2.1887363364606299E-3</v>
      </c>
      <c r="AJ39" s="4">
        <f ca="1">OFFSET(AF!$K$1,MATCH(Stock!$C39,AF!$C$2:$C$299,0),MATCH(Stock!AJ$1,AF!$L$1:$AV$1,0))*Stock!AJ39</f>
        <v>0</v>
      </c>
      <c r="AK39" s="4">
        <f ca="1">OFFSET(AF!$K$1,MATCH(Stock!$C39,AF!$C$2:$C$299,0),MATCH(Stock!AK$1,AF!$L$1:$AV$1,0))*Stock!AK39</f>
        <v>1.307146095841608E-4</v>
      </c>
      <c r="AL39" s="4">
        <f ca="1">OFFSET(AF!$K$1,MATCH(Stock!$C39,AF!$C$2:$C$299,0),MATCH(Stock!AL$1,AF!$L$1:$AV$1,0))*Stock!AL39</f>
        <v>0</v>
      </c>
      <c r="AM39" s="4">
        <f ca="1">OFFSET(AF!$K$1,MATCH(Stock!$C39,AF!$C$2:$C$299,0),MATCH(Stock!AM$1,AF!$L$1:$AV$1,0))*Stock!AM39</f>
        <v>1.59715622626023E-4</v>
      </c>
      <c r="AN39" s="4">
        <f ca="1">OFFSET(AF!$K$1,MATCH(Stock!$C39,AF!$C$2:$C$299,0),MATCH(Stock!AN$1,AF!$L$1:$AV$1,0))*Stock!AN39</f>
        <v>0</v>
      </c>
      <c r="AO39" s="4">
        <f ca="1">OFFSET(AF!$K$1,MATCH(Stock!$C39,AF!$C$2:$C$299,0),MATCH(Stock!AO$1,AF!$L$1:$AV$1,0))*Stock!AO39</f>
        <v>5.2426070258119947E-2</v>
      </c>
      <c r="AP39" s="4">
        <f ca="1">OFFSET(AF!$K$1,MATCH(Stock!$C39,AF!$C$2:$C$299,0),MATCH(Stock!AP$1,AF!$L$1:$AV$1,0))*Stock!AP39</f>
        <v>0</v>
      </c>
      <c r="AQ39" s="4">
        <f ca="1">OFFSET(AF!$K$1,MATCH(Stock!$C39,AF!$C$2:$C$299,0),MATCH(Stock!AQ$1,AF!$L$1:$AV$1,0))*Stock!AQ39</f>
        <v>3.3156541251384002E-5</v>
      </c>
      <c r="AR39" s="4">
        <f ca="1">OFFSET(AF!$K$1,MATCH(Stock!$C39,AF!$C$2:$C$299,0),MATCH(Stock!AR$1,AF!$L$1:$AV$1,0))*Stock!AR39</f>
        <v>1.7573192891519099E-2</v>
      </c>
      <c r="AS39" s="4">
        <f ca="1">OFFSET(AF!$K$1,MATCH(Stock!$C39,AF!$C$2:$C$299,0),MATCH(Stock!AS$1,AF!$L$1:$AV$1,0))*Stock!AS39</f>
        <v>0</v>
      </c>
      <c r="AT39" s="4">
        <f ca="1">OFFSET(AF!$K$1,MATCH(Stock!$C39,AF!$C$2:$C$299,0),MATCH(Stock!AT$1,AF!$L$1:$AV$1,0))*Stock!AT39</f>
        <v>0</v>
      </c>
      <c r="AU39" s="4">
        <f ca="1">OFFSET(AF!$K$1,MATCH(Stock!$C39,AF!$C$2:$C$299,0),MATCH(Stock!AU$1,AF!$L$1:$AV$1,0))*Stock!AU39</f>
        <v>1.5872447479993199E-2</v>
      </c>
      <c r="AV39" s="4">
        <f ca="1">OFFSET(AF!$K$1,MATCH(Stock!$C39,AF!$C$2:$C$299,0),MATCH(Stock!AV$1,AF!$L$1:$AV$1,0))*Stock!AV39</f>
        <v>1.5295806989244149E-3</v>
      </c>
    </row>
    <row r="40" spans="1:48">
      <c r="A40" s="4" t="s">
        <v>52</v>
      </c>
      <c r="B40" s="4" t="s">
        <v>258</v>
      </c>
      <c r="C40" s="4" t="s">
        <v>153</v>
      </c>
      <c r="D40" s="4" t="s">
        <v>54</v>
      </c>
      <c r="E40" s="4" t="s">
        <v>260</v>
      </c>
      <c r="F40" s="4" t="s">
        <v>54</v>
      </c>
      <c r="G40" s="4">
        <v>2010</v>
      </c>
      <c r="H40" s="4" t="s">
        <v>54</v>
      </c>
      <c r="I40" s="4" t="s">
        <v>54</v>
      </c>
      <c r="J40" s="4" t="s">
        <v>54</v>
      </c>
      <c r="K40" s="4" t="s">
        <v>54</v>
      </c>
      <c r="L40" s="4">
        <f ca="1">OFFSET(AF!$K$1,MATCH(Stock!$C40,AF!$C$2:$C$299,0),MATCH(Stock!L$1,AF!$L$1:$AV$1,0))*Stock!L40</f>
        <v>2.2943042437257749E-3</v>
      </c>
      <c r="M40" s="4">
        <f ca="1">OFFSET(AF!$K$1,MATCH(Stock!$C40,AF!$C$2:$C$299,0),MATCH(Stock!M$1,AF!$L$1:$AV$1,0))*Stock!M40</f>
        <v>1.928305155914805E-2</v>
      </c>
      <c r="N40" s="4">
        <f ca="1">OFFSET(AF!$K$1,MATCH(Stock!$C40,AF!$C$2:$C$299,0),MATCH(Stock!N$1,AF!$L$1:$AV$1,0))*Stock!N40</f>
        <v>4.2079549044960602E-4</v>
      </c>
      <c r="O40" s="4">
        <f ca="1">OFFSET(AF!$K$1,MATCH(Stock!$C40,AF!$C$2:$C$299,0),MATCH(Stock!O$1,AF!$L$1:$AV$1,0))*Stock!O40</f>
        <v>0.10190717327368694</v>
      </c>
      <c r="P40" s="4">
        <f ca="1">OFFSET(AF!$K$1,MATCH(Stock!$C40,AF!$C$2:$C$299,0),MATCH(Stock!P$1,AF!$L$1:$AV$1,0))*Stock!P40</f>
        <v>1.0307549349013649E-2</v>
      </c>
      <c r="Q40" s="4">
        <f ca="1">OFFSET(AF!$K$1,MATCH(Stock!$C40,AF!$C$2:$C$299,0),MATCH(Stock!Q$1,AF!$L$1:$AV$1,0))*Stock!Q40</f>
        <v>2.9587401150642449E-2</v>
      </c>
      <c r="R40" s="4">
        <f ca="1">OFFSET(AF!$K$1,MATCH(Stock!$C40,AF!$C$2:$C$299,0),MATCH(Stock!R$1,AF!$L$1:$AV$1,0))*Stock!R40</f>
        <v>6.160237343606865E-3</v>
      </c>
      <c r="S40" s="4">
        <f ca="1">OFFSET(AF!$K$1,MATCH(Stock!$C40,AF!$C$2:$C$299,0),MATCH(Stock!S$1,AF!$L$1:$AV$1,0))*Stock!S40</f>
        <v>3.0065718491669099E-2</v>
      </c>
      <c r="T40" s="4">
        <f ca="1">OFFSET(AF!$K$1,MATCH(Stock!$C40,AF!$C$2:$C$299,0),MATCH(Stock!T$1,AF!$L$1:$AV$1,0))*Stock!T40</f>
        <v>0.15721643975494201</v>
      </c>
      <c r="U40" s="4">
        <f ca="1">OFFSET(AF!$K$1,MATCH(Stock!$C40,AF!$C$2:$C$299,0),MATCH(Stock!U$1,AF!$L$1:$AV$1,0))*Stock!U40</f>
        <v>5.5801707916337845E-2</v>
      </c>
      <c r="V40" s="4">
        <f ca="1">OFFSET(AF!$K$1,MATCH(Stock!$C40,AF!$C$2:$C$299,0),MATCH(Stock!V$1,AF!$L$1:$AV$1,0))*Stock!V40</f>
        <v>2.000048976525165E-2</v>
      </c>
      <c r="W40" s="4">
        <f ca="1">OFFSET(AF!$K$1,MATCH(Stock!$C40,AF!$C$2:$C$299,0),MATCH(Stock!W$1,AF!$L$1:$AV$1,0))*Stock!W40</f>
        <v>4.2909086167747947E-2</v>
      </c>
      <c r="X40" s="4">
        <f ca="1">OFFSET(AF!$K$1,MATCH(Stock!$C40,AF!$C$2:$C$299,0),MATCH(Stock!X$1,AF!$L$1:$AV$1,0))*Stock!X40</f>
        <v>0.17519629165817849</v>
      </c>
      <c r="Y40" s="4">
        <f ca="1">OFFSET(AF!$K$1,MATCH(Stock!$C40,AF!$C$2:$C$299,0),MATCH(Stock!Y$1,AF!$L$1:$AV$1,0))*Stock!Y40</f>
        <v>0.21471835194684899</v>
      </c>
      <c r="Z40" s="4">
        <f ca="1">OFFSET(AF!$K$1,MATCH(Stock!$C40,AF!$C$2:$C$299,0),MATCH(Stock!Z$1,AF!$L$1:$AV$1,0))*Stock!Z40</f>
        <v>0.62540600215612652</v>
      </c>
      <c r="AA40" s="4">
        <f ca="1">OFFSET(AF!$K$1,MATCH(Stock!$C40,AF!$C$2:$C$299,0),MATCH(Stock!AA$1,AF!$L$1:$AV$1,0))*Stock!AA40</f>
        <v>8.0311083935070745E-3</v>
      </c>
      <c r="AB40" s="4">
        <f ca="1">OFFSET(AF!$K$1,MATCH(Stock!$C40,AF!$C$2:$C$299,0),MATCH(Stock!AB$1,AF!$L$1:$AV$1,0))*Stock!AB40</f>
        <v>1.7612745885212999E-2</v>
      </c>
      <c r="AC40" s="4">
        <f ca="1">OFFSET(AF!$K$1,MATCH(Stock!$C40,AF!$C$2:$C$299,0),MATCH(Stock!AC$1,AF!$L$1:$AV$1,0))*Stock!AC40</f>
        <v>2.1342197197819799E-2</v>
      </c>
      <c r="AD40" s="4">
        <f ca="1">OFFSET(AF!$K$1,MATCH(Stock!$C40,AF!$C$2:$C$299,0),MATCH(Stock!AD$1,AF!$L$1:$AV$1,0))*Stock!AD40</f>
        <v>1.765098221660415E-3</v>
      </c>
      <c r="AE40" s="4">
        <f ca="1">OFFSET(AF!$K$1,MATCH(Stock!$C40,AF!$C$2:$C$299,0),MATCH(Stock!AE$1,AF!$L$1:$AV$1,0))*Stock!AE40</f>
        <v>0.17392428972993298</v>
      </c>
      <c r="AF40" s="4">
        <f ca="1">OFFSET(AF!$K$1,MATCH(Stock!$C40,AF!$C$2:$C$299,0),MATCH(Stock!AF$1,AF!$L$1:$AV$1,0))*Stock!AF40</f>
        <v>7.7937483835345046E-4</v>
      </c>
      <c r="AG40" s="4">
        <f ca="1">OFFSET(AF!$K$1,MATCH(Stock!$C40,AF!$C$2:$C$299,0),MATCH(Stock!AG$1,AF!$L$1:$AV$1,0))*Stock!AG40</f>
        <v>3.3802486535002198E-3</v>
      </c>
      <c r="AH40" s="4">
        <f ca="1">OFFSET(AF!$K$1,MATCH(Stock!$C40,AF!$C$2:$C$299,0),MATCH(Stock!AH$1,AF!$L$1:$AV$1,0))*Stock!AH40</f>
        <v>6.1788652826538452E-3</v>
      </c>
      <c r="AI40" s="4">
        <f ca="1">OFFSET(AF!$K$1,MATCH(Stock!$C40,AF!$C$2:$C$299,0),MATCH(Stock!AI$1,AF!$L$1:$AV$1,0))*Stock!AI40</f>
        <v>6.7057545268987048E-3</v>
      </c>
      <c r="AJ40" s="4">
        <f ca="1">OFFSET(AF!$K$1,MATCH(Stock!$C40,AF!$C$2:$C$299,0),MATCH(Stock!AJ$1,AF!$L$1:$AV$1,0))*Stock!AJ40</f>
        <v>5.0943666061723798E-5</v>
      </c>
      <c r="AK40" s="4">
        <f ca="1">OFFSET(AF!$K$1,MATCH(Stock!$C40,AF!$C$2:$C$299,0),MATCH(Stock!AK$1,AF!$L$1:$AV$1,0))*Stock!AK40</f>
        <v>2.30557902348681E-3</v>
      </c>
      <c r="AL40" s="4">
        <f ca="1">OFFSET(AF!$K$1,MATCH(Stock!$C40,AF!$C$2:$C$299,0),MATCH(Stock!AL$1,AF!$L$1:$AV$1,0))*Stock!AL40</f>
        <v>6.7706655962127904E-4</v>
      </c>
      <c r="AM40" s="4">
        <f ca="1">OFFSET(AF!$K$1,MATCH(Stock!$C40,AF!$C$2:$C$299,0),MATCH(Stock!AM$1,AF!$L$1:$AV$1,0))*Stock!AM40</f>
        <v>0.1463757878946399</v>
      </c>
      <c r="AN40" s="4">
        <f ca="1">OFFSET(AF!$K$1,MATCH(Stock!$C40,AF!$C$2:$C$299,0),MATCH(Stock!AN$1,AF!$L$1:$AV$1,0))*Stock!AN40</f>
        <v>0.24673915220101497</v>
      </c>
      <c r="AO40" s="4">
        <f ca="1">OFFSET(AF!$K$1,MATCH(Stock!$C40,AF!$C$2:$C$299,0),MATCH(Stock!AO$1,AF!$L$1:$AV$1,0))*Stock!AO40</f>
        <v>8.3484452277252E-2</v>
      </c>
      <c r="AP40" s="4">
        <f ca="1">OFFSET(AF!$K$1,MATCH(Stock!$C40,AF!$C$2:$C$299,0),MATCH(Stock!AP$1,AF!$L$1:$AV$1,0))*Stock!AP40</f>
        <v>3.1846483739381544E-2</v>
      </c>
      <c r="AQ40" s="4">
        <f ca="1">OFFSET(AF!$K$1,MATCH(Stock!$C40,AF!$C$2:$C$299,0),MATCH(Stock!AQ$1,AF!$L$1:$AV$1,0))*Stock!AQ40</f>
        <v>9.9146488841713801E-3</v>
      </c>
      <c r="AR40" s="4">
        <f ca="1">OFFSET(AF!$K$1,MATCH(Stock!$C40,AF!$C$2:$C$299,0),MATCH(Stock!AR$1,AF!$L$1:$AV$1,0))*Stock!AR40</f>
        <v>5.0344054150485446E-3</v>
      </c>
      <c r="AS40" s="4">
        <f ca="1">OFFSET(AF!$K$1,MATCH(Stock!$C40,AF!$C$2:$C$299,0),MATCH(Stock!AS$1,AF!$L$1:$AV$1,0))*Stock!AS40</f>
        <v>0.36770218396514548</v>
      </c>
      <c r="AT40" s="4">
        <f ca="1">OFFSET(AF!$K$1,MATCH(Stock!$C40,AF!$C$2:$C$299,0),MATCH(Stock!AT$1,AF!$L$1:$AV$1,0))*Stock!AT40</f>
        <v>5.5532420036364903E-3</v>
      </c>
      <c r="AU40" s="4">
        <f ca="1">OFFSET(AF!$K$1,MATCH(Stock!$C40,AF!$C$2:$C$299,0),MATCH(Stock!AU$1,AF!$L$1:$AV$1,0))*Stock!AU40</f>
        <v>2.14306492430184E-2</v>
      </c>
      <c r="AV40" s="4">
        <f ca="1">OFFSET(AF!$K$1,MATCH(Stock!$C40,AF!$C$2:$C$299,0),MATCH(Stock!AV$1,AF!$L$1:$AV$1,0))*Stock!AV40</f>
        <v>0.22093349447027399</v>
      </c>
    </row>
    <row r="41" spans="1:48">
      <c r="A41" s="4" t="s">
        <v>52</v>
      </c>
      <c r="B41" s="4" t="s">
        <v>258</v>
      </c>
      <c r="C41" s="4" t="s">
        <v>154</v>
      </c>
      <c r="D41" s="4" t="s">
        <v>54</v>
      </c>
      <c r="E41" s="4" t="s">
        <v>260</v>
      </c>
      <c r="F41" s="4" t="s">
        <v>54</v>
      </c>
      <c r="G41" s="4">
        <v>2010</v>
      </c>
      <c r="H41" s="4" t="s">
        <v>54</v>
      </c>
      <c r="I41" s="4" t="s">
        <v>54</v>
      </c>
      <c r="J41" s="4" t="s">
        <v>54</v>
      </c>
      <c r="K41" s="4" t="s">
        <v>54</v>
      </c>
      <c r="L41" s="4">
        <f ca="1">OFFSET(AF!$K$1,MATCH(Stock!$C41,AF!$C$2:$C$299,0),MATCH(Stock!L$1,AF!$L$1:$AV$1,0))*Stock!L41</f>
        <v>0</v>
      </c>
      <c r="M41" s="4">
        <f ca="1">OFFSET(AF!$K$1,MATCH(Stock!$C41,AF!$C$2:$C$299,0),MATCH(Stock!M$1,AF!$L$1:$AV$1,0))*Stock!M41</f>
        <v>4.0102481433142205E-2</v>
      </c>
      <c r="N41" s="4">
        <f ca="1">OFFSET(AF!$K$1,MATCH(Stock!$C41,AF!$C$2:$C$299,0),MATCH(Stock!N$1,AF!$L$1:$AV$1,0))*Stock!N41</f>
        <v>0</v>
      </c>
      <c r="O41" s="4">
        <f ca="1">OFFSET(AF!$K$1,MATCH(Stock!$C41,AF!$C$2:$C$299,0),MATCH(Stock!O$1,AF!$L$1:$AV$1,0))*Stock!O41</f>
        <v>0.24980695473292647</v>
      </c>
      <c r="P41" s="4">
        <f ca="1">OFFSET(AF!$K$1,MATCH(Stock!$C41,AF!$C$2:$C$299,0),MATCH(Stock!P$1,AF!$L$1:$AV$1,0))*Stock!P41</f>
        <v>3.1967638443317547E-3</v>
      </c>
      <c r="Q41" s="4">
        <f ca="1">OFFSET(AF!$K$1,MATCH(Stock!$C41,AF!$C$2:$C$299,0),MATCH(Stock!Q$1,AF!$L$1:$AV$1,0))*Stock!Q41</f>
        <v>3.788050770473865E-2</v>
      </c>
      <c r="R41" s="4">
        <f ca="1">OFFSET(AF!$K$1,MATCH(Stock!$C41,AF!$C$2:$C$299,0),MATCH(Stock!R$1,AF!$L$1:$AV$1,0))*Stock!R41</f>
        <v>1.3658199479105474E-5</v>
      </c>
      <c r="S41" s="4">
        <f ca="1">OFFSET(AF!$K$1,MATCH(Stock!$C41,AF!$C$2:$C$299,0),MATCH(Stock!S$1,AF!$L$1:$AV$1,0))*Stock!S41</f>
        <v>8.6791311334301541E-2</v>
      </c>
      <c r="T41" s="4">
        <f ca="1">OFFSET(AF!$K$1,MATCH(Stock!$C41,AF!$C$2:$C$299,0),MATCH(Stock!T$1,AF!$L$1:$AV$1,0))*Stock!T41</f>
        <v>0.57547764029284498</v>
      </c>
      <c r="U41" s="4">
        <f ca="1">OFFSET(AF!$K$1,MATCH(Stock!$C41,AF!$C$2:$C$299,0),MATCH(Stock!U$1,AF!$L$1:$AV$1,0))*Stock!U41</f>
        <v>4.7541322966214099E-2</v>
      </c>
      <c r="V41" s="4">
        <f ca="1">OFFSET(AF!$K$1,MATCH(Stock!$C41,AF!$C$2:$C$299,0),MATCH(Stock!V$1,AF!$L$1:$AV$1,0))*Stock!V41</f>
        <v>5.0519636860965594E-3</v>
      </c>
      <c r="W41" s="4">
        <f ca="1">OFFSET(AF!$K$1,MATCH(Stock!$C41,AF!$C$2:$C$299,0),MATCH(Stock!W$1,AF!$L$1:$AV$1,0))*Stock!W41</f>
        <v>8.5865768757061346E-3</v>
      </c>
      <c r="X41" s="4">
        <f ca="1">OFFSET(AF!$K$1,MATCH(Stock!$C41,AF!$C$2:$C$299,0),MATCH(Stock!X$1,AF!$L$1:$AV$1,0))*Stock!X41</f>
        <v>8.3819122629749387E-2</v>
      </c>
      <c r="Y41" s="4">
        <f ca="1">OFFSET(AF!$K$1,MATCH(Stock!$C41,AF!$C$2:$C$299,0),MATCH(Stock!Y$1,AF!$L$1:$AV$1,0))*Stock!Y41</f>
        <v>5.1202914865651795E-3</v>
      </c>
      <c r="Z41" s="4">
        <f ca="1">OFFSET(AF!$K$1,MATCH(Stock!$C41,AF!$C$2:$C$299,0),MATCH(Stock!Z$1,AF!$L$1:$AV$1,0))*Stock!Z41</f>
        <v>0.75507618764845952</v>
      </c>
      <c r="AA41" s="4">
        <f ca="1">OFFSET(AF!$K$1,MATCH(Stock!$C41,AF!$C$2:$C$299,0),MATCH(Stock!AA$1,AF!$L$1:$AV$1,0))*Stock!AA41</f>
        <v>1.1114129286137669E-2</v>
      </c>
      <c r="AB41" s="4">
        <f ca="1">OFFSET(AF!$K$1,MATCH(Stock!$C41,AF!$C$2:$C$299,0),MATCH(Stock!AB$1,AF!$L$1:$AV$1,0))*Stock!AB41</f>
        <v>0.1045124539996494</v>
      </c>
      <c r="AC41" s="4">
        <f ca="1">OFFSET(AF!$K$1,MATCH(Stock!$C41,AF!$C$2:$C$299,0),MATCH(Stock!AC$1,AF!$L$1:$AV$1,0))*Stock!AC41</f>
        <v>3.130596697814865E-2</v>
      </c>
      <c r="AD41" s="4">
        <f ca="1">OFFSET(AF!$K$1,MATCH(Stock!$C41,AF!$C$2:$C$299,0),MATCH(Stock!AD$1,AF!$L$1:$AV$1,0))*Stock!AD41</f>
        <v>0</v>
      </c>
      <c r="AE41" s="4">
        <f ca="1">OFFSET(AF!$K$1,MATCH(Stock!$C41,AF!$C$2:$C$299,0),MATCH(Stock!AE$1,AF!$L$1:$AV$1,0))*Stock!AE41</f>
        <v>0.75963391294797744</v>
      </c>
      <c r="AF41" s="4">
        <f ca="1">OFFSET(AF!$K$1,MATCH(Stock!$C41,AF!$C$2:$C$299,0),MATCH(Stock!AF$1,AF!$L$1:$AV$1,0))*Stock!AF41</f>
        <v>0</v>
      </c>
      <c r="AG41" s="4">
        <f ca="1">OFFSET(AF!$K$1,MATCH(Stock!$C41,AF!$C$2:$C$299,0),MATCH(Stock!AG$1,AF!$L$1:$AV$1,0))*Stock!AG41</f>
        <v>1.6725882807821851E-3</v>
      </c>
      <c r="AH41" s="4">
        <f ca="1">OFFSET(AF!$K$1,MATCH(Stock!$C41,AF!$C$2:$C$299,0),MATCH(Stock!AH$1,AF!$L$1:$AV$1,0))*Stock!AH41</f>
        <v>1.141400785953438E-2</v>
      </c>
      <c r="AI41" s="4">
        <f ca="1">OFFSET(AF!$K$1,MATCH(Stock!$C41,AF!$C$2:$C$299,0),MATCH(Stock!AI$1,AF!$L$1:$AV$1,0))*Stock!AI41</f>
        <v>1.084251483895665E-2</v>
      </c>
      <c r="AJ41" s="4">
        <f ca="1">OFFSET(AF!$K$1,MATCH(Stock!$C41,AF!$C$2:$C$299,0),MATCH(Stock!AJ$1,AF!$L$1:$AV$1,0))*Stock!AJ41</f>
        <v>0</v>
      </c>
      <c r="AK41" s="4">
        <f ca="1">OFFSET(AF!$K$1,MATCH(Stock!$C41,AF!$C$2:$C$299,0),MATCH(Stock!AK$1,AF!$L$1:$AV$1,0))*Stock!AK41</f>
        <v>1.140955789695552E-4</v>
      </c>
      <c r="AL41" s="4">
        <f ca="1">OFFSET(AF!$K$1,MATCH(Stock!$C41,AF!$C$2:$C$299,0),MATCH(Stock!AL$1,AF!$L$1:$AV$1,0))*Stock!AL41</f>
        <v>0</v>
      </c>
      <c r="AM41" s="4">
        <f ca="1">OFFSET(AF!$K$1,MATCH(Stock!$C41,AF!$C$2:$C$299,0),MATCH(Stock!AM$1,AF!$L$1:$AV$1,0))*Stock!AM41</f>
        <v>0.72558549514284298</v>
      </c>
      <c r="AN41" s="4">
        <f ca="1">OFFSET(AF!$K$1,MATCH(Stock!$C41,AF!$C$2:$C$299,0),MATCH(Stock!AN$1,AF!$L$1:$AV$1,0))*Stock!AN41</f>
        <v>4.1540623015126499E-3</v>
      </c>
      <c r="AO41" s="4">
        <f ca="1">OFFSET(AF!$K$1,MATCH(Stock!$C41,AF!$C$2:$C$299,0),MATCH(Stock!AO$1,AF!$L$1:$AV$1,0))*Stock!AO41</f>
        <v>9.9109382957895148E-2</v>
      </c>
      <c r="AP41" s="4">
        <f ca="1">OFFSET(AF!$K$1,MATCH(Stock!$C41,AF!$C$2:$C$299,0),MATCH(Stock!AP$1,AF!$L$1:$AV$1,0))*Stock!AP41</f>
        <v>1.8699920915925598E-2</v>
      </c>
      <c r="AQ41" s="4">
        <f ca="1">OFFSET(AF!$K$1,MATCH(Stock!$C41,AF!$C$2:$C$299,0),MATCH(Stock!AQ$1,AF!$L$1:$AV$1,0))*Stock!AQ41</f>
        <v>4.2153690363419545E-2</v>
      </c>
      <c r="AR41" s="4">
        <f ca="1">OFFSET(AF!$K$1,MATCH(Stock!$C41,AF!$C$2:$C$299,0),MATCH(Stock!AR$1,AF!$L$1:$AV$1,0))*Stock!AR41</f>
        <v>5.1713821167950853E-3</v>
      </c>
      <c r="AS41" s="4">
        <f ca="1">OFFSET(AF!$K$1,MATCH(Stock!$C41,AF!$C$2:$C$299,0),MATCH(Stock!AS$1,AF!$L$1:$AV$1,0))*Stock!AS41</f>
        <v>4.8295042002311252E-3</v>
      </c>
      <c r="AT41" s="4">
        <f ca="1">OFFSET(AF!$K$1,MATCH(Stock!$C41,AF!$C$2:$C$299,0),MATCH(Stock!AT$1,AF!$L$1:$AV$1,0))*Stock!AT41</f>
        <v>1.9878388412941949E-3</v>
      </c>
      <c r="AU41" s="4">
        <f ca="1">OFFSET(AF!$K$1,MATCH(Stock!$C41,AF!$C$2:$C$299,0),MATCH(Stock!AU$1,AF!$L$1:$AV$1,0))*Stock!AU41</f>
        <v>5.4339024612536542E-2</v>
      </c>
      <c r="AV41" s="4">
        <f ca="1">OFFSET(AF!$K$1,MATCH(Stock!$C41,AF!$C$2:$C$299,0),MATCH(Stock!AV$1,AF!$L$1:$AV$1,0))*Stock!AV41</f>
        <v>0.32107469551905898</v>
      </c>
    </row>
    <row r="42" spans="1:48">
      <c r="A42" s="4" t="s">
        <v>52</v>
      </c>
      <c r="B42" s="4" t="s">
        <v>258</v>
      </c>
      <c r="C42" s="4" t="s">
        <v>155</v>
      </c>
      <c r="D42" s="4" t="s">
        <v>54</v>
      </c>
      <c r="E42" s="4" t="s">
        <v>260</v>
      </c>
      <c r="F42" s="4" t="s">
        <v>54</v>
      </c>
      <c r="G42" s="4">
        <v>2010</v>
      </c>
      <c r="H42" s="4" t="s">
        <v>54</v>
      </c>
      <c r="I42" s="4" t="s">
        <v>54</v>
      </c>
      <c r="J42" s="4" t="s">
        <v>54</v>
      </c>
      <c r="K42" s="4" t="s">
        <v>54</v>
      </c>
      <c r="L42" s="4">
        <f ca="1">OFFSET(AF!$K$1,MATCH(Stock!$C42,AF!$C$2:$C$299,0),MATCH(Stock!L$1,AF!$L$1:$AV$1,0))*Stock!L42</f>
        <v>0</v>
      </c>
      <c r="M42" s="4">
        <f ca="1">OFFSET(AF!$K$1,MATCH(Stock!$C42,AF!$C$2:$C$299,0),MATCH(Stock!M$1,AF!$L$1:$AV$1,0))*Stock!M42</f>
        <v>6.8551551738847195E-4</v>
      </c>
      <c r="N42" s="4">
        <f ca="1">OFFSET(AF!$K$1,MATCH(Stock!$C42,AF!$C$2:$C$299,0),MATCH(Stock!N$1,AF!$L$1:$AV$1,0))*Stock!N42</f>
        <v>0</v>
      </c>
      <c r="O42" s="4">
        <f ca="1">OFFSET(AF!$K$1,MATCH(Stock!$C42,AF!$C$2:$C$299,0),MATCH(Stock!O$1,AF!$L$1:$AV$1,0))*Stock!O42</f>
        <v>0</v>
      </c>
      <c r="P42" s="4">
        <f ca="1">OFFSET(AF!$K$1,MATCH(Stock!$C42,AF!$C$2:$C$299,0),MATCH(Stock!P$1,AF!$L$1:$AV$1,0))*Stock!P42</f>
        <v>2.4551437978878299E-3</v>
      </c>
      <c r="Q42" s="4">
        <f ca="1">OFFSET(AF!$K$1,MATCH(Stock!$C42,AF!$C$2:$C$299,0),MATCH(Stock!Q$1,AF!$L$1:$AV$1,0))*Stock!Q42</f>
        <v>2.3435757687581397E-3</v>
      </c>
      <c r="R42" s="4">
        <f ca="1">OFFSET(AF!$K$1,MATCH(Stock!$C42,AF!$C$2:$C$299,0),MATCH(Stock!R$1,AF!$L$1:$AV$1,0))*Stock!R42</f>
        <v>0</v>
      </c>
      <c r="S42" s="4">
        <f ca="1">OFFSET(AF!$K$1,MATCH(Stock!$C42,AF!$C$2:$C$299,0),MATCH(Stock!S$1,AF!$L$1:$AV$1,0))*Stock!S42</f>
        <v>0</v>
      </c>
      <c r="T42" s="4">
        <f ca="1">OFFSET(AF!$K$1,MATCH(Stock!$C42,AF!$C$2:$C$299,0),MATCH(Stock!T$1,AF!$L$1:$AV$1,0))*Stock!T42</f>
        <v>0</v>
      </c>
      <c r="U42" s="4">
        <f ca="1">OFFSET(AF!$K$1,MATCH(Stock!$C42,AF!$C$2:$C$299,0),MATCH(Stock!U$1,AF!$L$1:$AV$1,0))*Stock!U42</f>
        <v>0</v>
      </c>
      <c r="V42" s="4">
        <f ca="1">OFFSET(AF!$K$1,MATCH(Stock!$C42,AF!$C$2:$C$299,0),MATCH(Stock!V$1,AF!$L$1:$AV$1,0))*Stock!V42</f>
        <v>0</v>
      </c>
      <c r="W42" s="4">
        <f ca="1">OFFSET(AF!$K$1,MATCH(Stock!$C42,AF!$C$2:$C$299,0),MATCH(Stock!W$1,AF!$L$1:$AV$1,0))*Stock!W42</f>
        <v>0</v>
      </c>
      <c r="X42" s="4">
        <f ca="1">OFFSET(AF!$K$1,MATCH(Stock!$C42,AF!$C$2:$C$299,0),MATCH(Stock!X$1,AF!$L$1:$AV$1,0))*Stock!X42</f>
        <v>3.0374477335846944E-4</v>
      </c>
      <c r="Y42" s="4">
        <f ca="1">OFFSET(AF!$K$1,MATCH(Stock!$C42,AF!$C$2:$C$299,0),MATCH(Stock!Y$1,AF!$L$1:$AV$1,0))*Stock!Y42</f>
        <v>0</v>
      </c>
      <c r="Z42" s="4">
        <f ca="1">OFFSET(AF!$K$1,MATCH(Stock!$C42,AF!$C$2:$C$299,0),MATCH(Stock!Z$1,AF!$L$1:$AV$1,0))*Stock!Z42</f>
        <v>4.3980059035516796E-3</v>
      </c>
      <c r="AA42" s="4">
        <f ca="1">OFFSET(AF!$K$1,MATCH(Stock!$C42,AF!$C$2:$C$299,0),MATCH(Stock!AA$1,AF!$L$1:$AV$1,0))*Stock!AA42</f>
        <v>8.668353166555935E-4</v>
      </c>
      <c r="AB42" s="4">
        <f ca="1">OFFSET(AF!$K$1,MATCH(Stock!$C42,AF!$C$2:$C$299,0),MATCH(Stock!AB$1,AF!$L$1:$AV$1,0))*Stock!AB42</f>
        <v>6.4958663653178102E-3</v>
      </c>
      <c r="AC42" s="4">
        <f ca="1">OFFSET(AF!$K$1,MATCH(Stock!$C42,AF!$C$2:$C$299,0),MATCH(Stock!AC$1,AF!$L$1:$AV$1,0))*Stock!AC42</f>
        <v>0</v>
      </c>
      <c r="AD42" s="4">
        <f ca="1">OFFSET(AF!$K$1,MATCH(Stock!$C42,AF!$C$2:$C$299,0),MATCH(Stock!AD$1,AF!$L$1:$AV$1,0))*Stock!AD42</f>
        <v>3.643076176280325E-2</v>
      </c>
      <c r="AE42" s="4">
        <f ca="1">OFFSET(AF!$K$1,MATCH(Stock!$C42,AF!$C$2:$C$299,0),MATCH(Stock!AE$1,AF!$L$1:$AV$1,0))*Stock!AE42</f>
        <v>9.9647005815119254E-3</v>
      </c>
      <c r="AF42" s="4">
        <f ca="1">OFFSET(AF!$K$1,MATCH(Stock!$C42,AF!$C$2:$C$299,0),MATCH(Stock!AF$1,AF!$L$1:$AV$1,0))*Stock!AF42</f>
        <v>0</v>
      </c>
      <c r="AG42" s="4">
        <f ca="1">OFFSET(AF!$K$1,MATCH(Stock!$C42,AF!$C$2:$C$299,0),MATCH(Stock!AG$1,AF!$L$1:$AV$1,0))*Stock!AG42</f>
        <v>0</v>
      </c>
      <c r="AH42" s="4">
        <f ca="1">OFFSET(AF!$K$1,MATCH(Stock!$C42,AF!$C$2:$C$299,0),MATCH(Stock!AH$1,AF!$L$1:$AV$1,0))*Stock!AH42</f>
        <v>0</v>
      </c>
      <c r="AI42" s="4">
        <f ca="1">OFFSET(AF!$K$1,MATCH(Stock!$C42,AF!$C$2:$C$299,0),MATCH(Stock!AI$1,AF!$L$1:$AV$1,0))*Stock!AI42</f>
        <v>0</v>
      </c>
      <c r="AJ42" s="4">
        <f ca="1">OFFSET(AF!$K$1,MATCH(Stock!$C42,AF!$C$2:$C$299,0),MATCH(Stock!AJ$1,AF!$L$1:$AV$1,0))*Stock!AJ42</f>
        <v>0</v>
      </c>
      <c r="AK42" s="4">
        <f ca="1">OFFSET(AF!$K$1,MATCH(Stock!$C42,AF!$C$2:$C$299,0),MATCH(Stock!AK$1,AF!$L$1:$AV$1,0))*Stock!AK42</f>
        <v>1.6913678270435401E-4</v>
      </c>
      <c r="AL42" s="4">
        <f ca="1">OFFSET(AF!$K$1,MATCH(Stock!$C42,AF!$C$2:$C$299,0),MATCH(Stock!AL$1,AF!$L$1:$AV$1,0))*Stock!AL42</f>
        <v>0</v>
      </c>
      <c r="AM42" s="4">
        <f ca="1">OFFSET(AF!$K$1,MATCH(Stock!$C42,AF!$C$2:$C$299,0),MATCH(Stock!AM$1,AF!$L$1:$AV$1,0))*Stock!AM42</f>
        <v>0</v>
      </c>
      <c r="AN42" s="4">
        <f ca="1">OFFSET(AF!$K$1,MATCH(Stock!$C42,AF!$C$2:$C$299,0),MATCH(Stock!AN$1,AF!$L$1:$AV$1,0))*Stock!AN42</f>
        <v>0</v>
      </c>
      <c r="AO42" s="4">
        <f ca="1">OFFSET(AF!$K$1,MATCH(Stock!$C42,AF!$C$2:$C$299,0),MATCH(Stock!AO$1,AF!$L$1:$AV$1,0))*Stock!AO42</f>
        <v>2.487143565915675E-4</v>
      </c>
      <c r="AP42" s="4">
        <f ca="1">OFFSET(AF!$K$1,MATCH(Stock!$C42,AF!$C$2:$C$299,0),MATCH(Stock!AP$1,AF!$L$1:$AV$1,0))*Stock!AP42</f>
        <v>1.2579021102615989E-3</v>
      </c>
      <c r="AQ42" s="4">
        <f ca="1">OFFSET(AF!$K$1,MATCH(Stock!$C42,AF!$C$2:$C$299,0),MATCH(Stock!AQ$1,AF!$L$1:$AV$1,0))*Stock!AQ42</f>
        <v>3.5282611031814301E-4</v>
      </c>
      <c r="AR42" s="4">
        <f ca="1">OFFSET(AF!$K$1,MATCH(Stock!$C42,AF!$C$2:$C$299,0),MATCH(Stock!AR$1,AF!$L$1:$AV$1,0))*Stock!AR42</f>
        <v>3.1054622398176296E-4</v>
      </c>
      <c r="AS42" s="4">
        <f ca="1">OFFSET(AF!$K$1,MATCH(Stock!$C42,AF!$C$2:$C$299,0),MATCH(Stock!AS$1,AF!$L$1:$AV$1,0))*Stock!AS42</f>
        <v>0</v>
      </c>
      <c r="AT42" s="4">
        <f ca="1">OFFSET(AF!$K$1,MATCH(Stock!$C42,AF!$C$2:$C$299,0),MATCH(Stock!AT$1,AF!$L$1:$AV$1,0))*Stock!AT42</f>
        <v>1.3465657857372314E-3</v>
      </c>
      <c r="AU42" s="4">
        <f ca="1">OFFSET(AF!$K$1,MATCH(Stock!$C42,AF!$C$2:$C$299,0),MATCH(Stock!AU$1,AF!$L$1:$AV$1,0))*Stock!AU42</f>
        <v>9.5253940994594099E-5</v>
      </c>
      <c r="AV42" s="4">
        <f ca="1">OFFSET(AF!$K$1,MATCH(Stock!$C42,AF!$C$2:$C$299,0),MATCH(Stock!AV$1,AF!$L$1:$AV$1,0))*Stock!AV42</f>
        <v>7.7378751733297345E-5</v>
      </c>
    </row>
    <row r="43" spans="1:48">
      <c r="A43" s="4" t="s">
        <v>52</v>
      </c>
      <c r="B43" s="4" t="s">
        <v>258</v>
      </c>
      <c r="C43" s="4" t="s">
        <v>156</v>
      </c>
      <c r="D43" s="4" t="s">
        <v>54</v>
      </c>
      <c r="E43" s="4" t="s">
        <v>260</v>
      </c>
      <c r="F43" s="4" t="s">
        <v>54</v>
      </c>
      <c r="G43" s="4">
        <v>2010</v>
      </c>
      <c r="H43" s="4" t="s">
        <v>54</v>
      </c>
      <c r="I43" s="4" t="s">
        <v>54</v>
      </c>
      <c r="J43" s="4" t="s">
        <v>54</v>
      </c>
      <c r="K43" s="4" t="s">
        <v>54</v>
      </c>
      <c r="L43" s="4">
        <f ca="1">OFFSET(AF!$K$1,MATCH(Stock!$C43,AF!$C$2:$C$299,0),MATCH(Stock!L$1,AF!$L$1:$AV$1,0))*Stock!L43</f>
        <v>0</v>
      </c>
      <c r="M43" s="4">
        <f ca="1">OFFSET(AF!$K$1,MATCH(Stock!$C43,AF!$C$2:$C$299,0),MATCH(Stock!M$1,AF!$L$1:$AV$1,0))*Stock!M43</f>
        <v>5.9099503963670696E-2</v>
      </c>
      <c r="N43" s="4">
        <f ca="1">OFFSET(AF!$K$1,MATCH(Stock!$C43,AF!$C$2:$C$299,0),MATCH(Stock!N$1,AF!$L$1:$AV$1,0))*Stock!N43</f>
        <v>6.7324889542463998E-3</v>
      </c>
      <c r="O43" s="4">
        <f ca="1">OFFSET(AF!$K$1,MATCH(Stock!$C43,AF!$C$2:$C$299,0),MATCH(Stock!O$1,AF!$L$1:$AV$1,0))*Stock!O43</f>
        <v>1.4597700805488088E-2</v>
      </c>
      <c r="P43" s="4">
        <f ca="1">OFFSET(AF!$K$1,MATCH(Stock!$C43,AF!$C$2:$C$299,0),MATCH(Stock!P$1,AF!$L$1:$AV$1,0))*Stock!P43</f>
        <v>7.712614813311135E-3</v>
      </c>
      <c r="Q43" s="4">
        <f ca="1">OFFSET(AF!$K$1,MATCH(Stock!$C43,AF!$C$2:$C$299,0),MATCH(Stock!Q$1,AF!$L$1:$AV$1,0))*Stock!Q43</f>
        <v>8.0800680607988548E-3</v>
      </c>
      <c r="R43" s="4">
        <f ca="1">OFFSET(AF!$K$1,MATCH(Stock!$C43,AF!$C$2:$C$299,0),MATCH(Stock!R$1,AF!$L$1:$AV$1,0))*Stock!R43</f>
        <v>0</v>
      </c>
      <c r="S43" s="4">
        <f ca="1">OFFSET(AF!$K$1,MATCH(Stock!$C43,AF!$C$2:$C$299,0),MATCH(Stock!S$1,AF!$L$1:$AV$1,0))*Stock!S43</f>
        <v>3.1871574230982448E-2</v>
      </c>
      <c r="T43" s="4">
        <f ca="1">OFFSET(AF!$K$1,MATCH(Stock!$C43,AF!$C$2:$C$299,0),MATCH(Stock!T$1,AF!$L$1:$AV$1,0))*Stock!T43</f>
        <v>0.27568914414310197</v>
      </c>
      <c r="U43" s="4">
        <f ca="1">OFFSET(AF!$K$1,MATCH(Stock!$C43,AF!$C$2:$C$299,0),MATCH(Stock!U$1,AF!$L$1:$AV$1,0))*Stock!U43</f>
        <v>0.21648876986964449</v>
      </c>
      <c r="V43" s="4">
        <f ca="1">OFFSET(AF!$K$1,MATCH(Stock!$C43,AF!$C$2:$C$299,0),MATCH(Stock!V$1,AF!$L$1:$AV$1,0))*Stock!V43</f>
        <v>3.0633529913385898E-2</v>
      </c>
      <c r="W43" s="4">
        <f ca="1">OFFSET(AF!$K$1,MATCH(Stock!$C43,AF!$C$2:$C$299,0),MATCH(Stock!W$1,AF!$L$1:$AV$1,0))*Stock!W43</f>
        <v>0</v>
      </c>
      <c r="X43" s="4">
        <f ca="1">OFFSET(AF!$K$1,MATCH(Stock!$C43,AF!$C$2:$C$299,0),MATCH(Stock!X$1,AF!$L$1:$AV$1,0))*Stock!X43</f>
        <v>0</v>
      </c>
      <c r="Y43" s="4">
        <f ca="1">OFFSET(AF!$K$1,MATCH(Stock!$C43,AF!$C$2:$C$299,0),MATCH(Stock!Y$1,AF!$L$1:$AV$1,0))*Stock!Y43</f>
        <v>0.2791987303664985</v>
      </c>
      <c r="Z43" s="4">
        <f ca="1">OFFSET(AF!$K$1,MATCH(Stock!$C43,AF!$C$2:$C$299,0),MATCH(Stock!Z$1,AF!$L$1:$AV$1,0))*Stock!Z43</f>
        <v>0.16380928692330299</v>
      </c>
      <c r="AA43" s="4">
        <f ca="1">OFFSET(AF!$K$1,MATCH(Stock!$C43,AF!$C$2:$C$299,0),MATCH(Stock!AA$1,AF!$L$1:$AV$1,0))*Stock!AA43</f>
        <v>5.1489543503538595E-3</v>
      </c>
      <c r="AB43" s="4">
        <f ca="1">OFFSET(AF!$K$1,MATCH(Stock!$C43,AF!$C$2:$C$299,0),MATCH(Stock!AB$1,AF!$L$1:$AV$1,0))*Stock!AB43</f>
        <v>1.6299976497052199E-2</v>
      </c>
      <c r="AC43" s="4">
        <f ca="1">OFFSET(AF!$K$1,MATCH(Stock!$C43,AF!$C$2:$C$299,0),MATCH(Stock!AC$1,AF!$L$1:$AV$1,0))*Stock!AC43</f>
        <v>0</v>
      </c>
      <c r="AD43" s="4">
        <f ca="1">OFFSET(AF!$K$1,MATCH(Stock!$C43,AF!$C$2:$C$299,0),MATCH(Stock!AD$1,AF!$L$1:$AV$1,0))*Stock!AD43</f>
        <v>1.107804844996035E-2</v>
      </c>
      <c r="AE43" s="4">
        <f ca="1">OFFSET(AF!$K$1,MATCH(Stock!$C43,AF!$C$2:$C$299,0),MATCH(Stock!AE$1,AF!$L$1:$AV$1,0))*Stock!AE43</f>
        <v>9.218149880052779E-3</v>
      </c>
      <c r="AF43" s="4">
        <f ca="1">OFFSET(AF!$K$1,MATCH(Stock!$C43,AF!$C$2:$C$299,0),MATCH(Stock!AF$1,AF!$L$1:$AV$1,0))*Stock!AF43</f>
        <v>2.1278754020791199E-4</v>
      </c>
      <c r="AG43" s="4">
        <f ca="1">OFFSET(AF!$K$1,MATCH(Stock!$C43,AF!$C$2:$C$299,0),MATCH(Stock!AG$1,AF!$L$1:$AV$1,0))*Stock!AG43</f>
        <v>1.39290944277543E-2</v>
      </c>
      <c r="AH43" s="4">
        <f ca="1">OFFSET(AF!$K$1,MATCH(Stock!$C43,AF!$C$2:$C$299,0),MATCH(Stock!AH$1,AF!$L$1:$AV$1,0))*Stock!AH43</f>
        <v>2.1529093424577897E-3</v>
      </c>
      <c r="AI43" s="4">
        <f ca="1">OFFSET(AF!$K$1,MATCH(Stock!$C43,AF!$C$2:$C$299,0),MATCH(Stock!AI$1,AF!$L$1:$AV$1,0))*Stock!AI43</f>
        <v>2.0111961143578799E-2</v>
      </c>
      <c r="AJ43" s="4">
        <f ca="1">OFFSET(AF!$K$1,MATCH(Stock!$C43,AF!$C$2:$C$299,0),MATCH(Stock!AJ$1,AF!$L$1:$AV$1,0))*Stock!AJ43</f>
        <v>0</v>
      </c>
      <c r="AK43" s="4">
        <f ca="1">OFFSET(AF!$K$1,MATCH(Stock!$C43,AF!$C$2:$C$299,0),MATCH(Stock!AK$1,AF!$L$1:$AV$1,0))*Stock!AK43</f>
        <v>1.4679646761178785E-3</v>
      </c>
      <c r="AL43" s="4">
        <f ca="1">OFFSET(AF!$K$1,MATCH(Stock!$C43,AF!$C$2:$C$299,0),MATCH(Stock!AL$1,AF!$L$1:$AV$1,0))*Stock!AL43</f>
        <v>0</v>
      </c>
      <c r="AM43" s="4">
        <f ca="1">OFFSET(AF!$K$1,MATCH(Stock!$C43,AF!$C$2:$C$299,0),MATCH(Stock!AM$1,AF!$L$1:$AV$1,0))*Stock!AM43</f>
        <v>7.5547844149874407E-2</v>
      </c>
      <c r="AN43" s="4">
        <f ca="1">OFFSET(AF!$K$1,MATCH(Stock!$C43,AF!$C$2:$C$299,0),MATCH(Stock!AN$1,AF!$L$1:$AV$1,0))*Stock!AN43</f>
        <v>6.4527789973494148E-2</v>
      </c>
      <c r="AO43" s="4">
        <f ca="1">OFFSET(AF!$K$1,MATCH(Stock!$C43,AF!$C$2:$C$299,0),MATCH(Stock!AO$1,AF!$L$1:$AV$1,0))*Stock!AO43</f>
        <v>6.6529551521779792E-2</v>
      </c>
      <c r="AP43" s="4">
        <f ca="1">OFFSET(AF!$K$1,MATCH(Stock!$C43,AF!$C$2:$C$299,0),MATCH(Stock!AP$1,AF!$L$1:$AV$1,0))*Stock!AP43</f>
        <v>1.3035084375455129E-3</v>
      </c>
      <c r="AQ43" s="4">
        <f ca="1">OFFSET(AF!$K$1,MATCH(Stock!$C43,AF!$C$2:$C$299,0),MATCH(Stock!AQ$1,AF!$L$1:$AV$1,0))*Stock!AQ43</f>
        <v>1.4106293954561654E-2</v>
      </c>
      <c r="AR43" s="4">
        <f ca="1">OFFSET(AF!$K$1,MATCH(Stock!$C43,AF!$C$2:$C$299,0),MATCH(Stock!AR$1,AF!$L$1:$AV$1,0))*Stock!AR43</f>
        <v>1.0337703535670491E-2</v>
      </c>
      <c r="AS43" s="4">
        <f ca="1">OFFSET(AF!$K$1,MATCH(Stock!$C43,AF!$C$2:$C$299,0),MATCH(Stock!AS$1,AF!$L$1:$AV$1,0))*Stock!AS43</f>
        <v>0.35724001363320451</v>
      </c>
      <c r="AT43" s="4">
        <f ca="1">OFFSET(AF!$K$1,MATCH(Stock!$C43,AF!$C$2:$C$299,0),MATCH(Stock!AT$1,AF!$L$1:$AV$1,0))*Stock!AT43</f>
        <v>4.5290399816728796E-3</v>
      </c>
      <c r="AU43" s="4">
        <f ca="1">OFFSET(AF!$K$1,MATCH(Stock!$C43,AF!$C$2:$C$299,0),MATCH(Stock!AU$1,AF!$L$1:$AV$1,0))*Stock!AU43</f>
        <v>1.8613090222445998E-2</v>
      </c>
      <c r="AV43" s="4">
        <f ca="1">OFFSET(AF!$K$1,MATCH(Stock!$C43,AF!$C$2:$C$299,0),MATCH(Stock!AV$1,AF!$L$1:$AV$1,0))*Stock!AV43</f>
        <v>3.4499420772487653E-2</v>
      </c>
    </row>
    <row r="44" spans="1:48">
      <c r="A44" s="4" t="s">
        <v>52</v>
      </c>
      <c r="B44" s="4" t="s">
        <v>258</v>
      </c>
      <c r="C44" s="4" t="s">
        <v>157</v>
      </c>
      <c r="D44" s="4" t="s">
        <v>54</v>
      </c>
      <c r="E44" s="4" t="s">
        <v>260</v>
      </c>
      <c r="F44" s="4" t="s">
        <v>54</v>
      </c>
      <c r="G44" s="4">
        <v>2010</v>
      </c>
      <c r="H44" s="4" t="s">
        <v>54</v>
      </c>
      <c r="I44" s="4" t="s">
        <v>54</v>
      </c>
      <c r="J44" s="4" t="s">
        <v>54</v>
      </c>
      <c r="K44" s="4" t="s">
        <v>54</v>
      </c>
      <c r="L44" s="4">
        <f ca="1">OFFSET(AF!$K$1,MATCH(Stock!$C44,AF!$C$2:$C$299,0),MATCH(Stock!L$1,AF!$L$1:$AV$1,0))*Stock!L44</f>
        <v>0</v>
      </c>
      <c r="M44" s="4">
        <f ca="1">OFFSET(AF!$K$1,MATCH(Stock!$C44,AF!$C$2:$C$299,0),MATCH(Stock!M$1,AF!$L$1:$AV$1,0))*Stock!M44</f>
        <v>0</v>
      </c>
      <c r="N44" s="4">
        <f ca="1">OFFSET(AF!$K$1,MATCH(Stock!$C44,AF!$C$2:$C$299,0),MATCH(Stock!N$1,AF!$L$1:$AV$1,0))*Stock!N44</f>
        <v>0</v>
      </c>
      <c r="O44" s="4">
        <f ca="1">OFFSET(AF!$K$1,MATCH(Stock!$C44,AF!$C$2:$C$299,0),MATCH(Stock!O$1,AF!$L$1:$AV$1,0))*Stock!O44</f>
        <v>0</v>
      </c>
      <c r="P44" s="4">
        <f ca="1">OFFSET(AF!$K$1,MATCH(Stock!$C44,AF!$C$2:$C$299,0),MATCH(Stock!P$1,AF!$L$1:$AV$1,0))*Stock!P44</f>
        <v>0</v>
      </c>
      <c r="Q44" s="4">
        <f ca="1">OFFSET(AF!$K$1,MATCH(Stock!$C44,AF!$C$2:$C$299,0),MATCH(Stock!Q$1,AF!$L$1:$AV$1,0))*Stock!Q44</f>
        <v>0</v>
      </c>
      <c r="R44" s="4">
        <f ca="1">OFFSET(AF!$K$1,MATCH(Stock!$C44,AF!$C$2:$C$299,0),MATCH(Stock!R$1,AF!$L$1:$AV$1,0))*Stock!R44</f>
        <v>0</v>
      </c>
      <c r="S44" s="4">
        <f ca="1">OFFSET(AF!$K$1,MATCH(Stock!$C44,AF!$C$2:$C$299,0),MATCH(Stock!S$1,AF!$L$1:$AV$1,0))*Stock!S44</f>
        <v>0</v>
      </c>
      <c r="T44" s="4">
        <f ca="1">OFFSET(AF!$K$1,MATCH(Stock!$C44,AF!$C$2:$C$299,0),MATCH(Stock!T$1,AF!$L$1:$AV$1,0))*Stock!T44</f>
        <v>0</v>
      </c>
      <c r="U44" s="4">
        <f ca="1">OFFSET(AF!$K$1,MATCH(Stock!$C44,AF!$C$2:$C$299,0),MATCH(Stock!U$1,AF!$L$1:$AV$1,0))*Stock!U44</f>
        <v>0</v>
      </c>
      <c r="V44" s="4">
        <f ca="1">OFFSET(AF!$K$1,MATCH(Stock!$C44,AF!$C$2:$C$299,0),MATCH(Stock!V$1,AF!$L$1:$AV$1,0))*Stock!V44</f>
        <v>0</v>
      </c>
      <c r="W44" s="4">
        <f ca="1">OFFSET(AF!$K$1,MATCH(Stock!$C44,AF!$C$2:$C$299,0),MATCH(Stock!W$1,AF!$L$1:$AV$1,0))*Stock!W44</f>
        <v>0</v>
      </c>
      <c r="X44" s="4">
        <f ca="1">OFFSET(AF!$K$1,MATCH(Stock!$C44,AF!$C$2:$C$299,0),MATCH(Stock!X$1,AF!$L$1:$AV$1,0))*Stock!X44</f>
        <v>0</v>
      </c>
      <c r="Y44" s="4">
        <f ca="1">OFFSET(AF!$K$1,MATCH(Stock!$C44,AF!$C$2:$C$299,0),MATCH(Stock!Y$1,AF!$L$1:$AV$1,0))*Stock!Y44</f>
        <v>0</v>
      </c>
      <c r="Z44" s="4">
        <f ca="1">OFFSET(AF!$K$1,MATCH(Stock!$C44,AF!$C$2:$C$299,0),MATCH(Stock!Z$1,AF!$L$1:$AV$1,0))*Stock!Z44</f>
        <v>0</v>
      </c>
      <c r="AA44" s="4">
        <f ca="1">OFFSET(AF!$K$1,MATCH(Stock!$C44,AF!$C$2:$C$299,0),MATCH(Stock!AA$1,AF!$L$1:$AV$1,0))*Stock!AA44</f>
        <v>0</v>
      </c>
      <c r="AB44" s="4">
        <f ca="1">OFFSET(AF!$K$1,MATCH(Stock!$C44,AF!$C$2:$C$299,0),MATCH(Stock!AB$1,AF!$L$1:$AV$1,0))*Stock!AB44</f>
        <v>0</v>
      </c>
      <c r="AC44" s="4">
        <f ca="1">OFFSET(AF!$K$1,MATCH(Stock!$C44,AF!$C$2:$C$299,0),MATCH(Stock!AC$1,AF!$L$1:$AV$1,0))*Stock!AC44</f>
        <v>0</v>
      </c>
      <c r="AD44" s="4">
        <f ca="1">OFFSET(AF!$K$1,MATCH(Stock!$C44,AF!$C$2:$C$299,0),MATCH(Stock!AD$1,AF!$L$1:$AV$1,0))*Stock!AD44</f>
        <v>0</v>
      </c>
      <c r="AE44" s="4">
        <f ca="1">OFFSET(AF!$K$1,MATCH(Stock!$C44,AF!$C$2:$C$299,0),MATCH(Stock!AE$1,AF!$L$1:$AV$1,0))*Stock!AE44</f>
        <v>9.829191745062164E-3</v>
      </c>
      <c r="AF44" s="4">
        <f ca="1">OFFSET(AF!$K$1,MATCH(Stock!$C44,AF!$C$2:$C$299,0),MATCH(Stock!AF$1,AF!$L$1:$AV$1,0))*Stock!AF44</f>
        <v>0</v>
      </c>
      <c r="AG44" s="4">
        <f ca="1">OFFSET(AF!$K$1,MATCH(Stock!$C44,AF!$C$2:$C$299,0),MATCH(Stock!AG$1,AF!$L$1:$AV$1,0))*Stock!AG44</f>
        <v>0</v>
      </c>
      <c r="AH44" s="4">
        <f ca="1">OFFSET(AF!$K$1,MATCH(Stock!$C44,AF!$C$2:$C$299,0),MATCH(Stock!AH$1,AF!$L$1:$AV$1,0))*Stock!AH44</f>
        <v>7.8306180146795558E-5</v>
      </c>
      <c r="AI44" s="4">
        <f ca="1">OFFSET(AF!$K$1,MATCH(Stock!$C44,AF!$C$2:$C$299,0),MATCH(Stock!AI$1,AF!$L$1:$AV$1,0))*Stock!AI44</f>
        <v>0</v>
      </c>
      <c r="AJ44" s="4">
        <f ca="1">OFFSET(AF!$K$1,MATCH(Stock!$C44,AF!$C$2:$C$299,0),MATCH(Stock!AJ$1,AF!$L$1:$AV$1,0))*Stock!AJ44</f>
        <v>0</v>
      </c>
      <c r="AK44" s="4">
        <f ca="1">OFFSET(AF!$K$1,MATCH(Stock!$C44,AF!$C$2:$C$299,0),MATCH(Stock!AK$1,AF!$L$1:$AV$1,0))*Stock!AK44</f>
        <v>0</v>
      </c>
      <c r="AL44" s="4">
        <f ca="1">OFFSET(AF!$K$1,MATCH(Stock!$C44,AF!$C$2:$C$299,0),MATCH(Stock!AL$1,AF!$L$1:$AV$1,0))*Stock!AL44</f>
        <v>0</v>
      </c>
      <c r="AM44" s="4">
        <f ca="1">OFFSET(AF!$K$1,MATCH(Stock!$C44,AF!$C$2:$C$299,0),MATCH(Stock!AM$1,AF!$L$1:$AV$1,0))*Stock!AM44</f>
        <v>0</v>
      </c>
      <c r="AN44" s="4">
        <f ca="1">OFFSET(AF!$K$1,MATCH(Stock!$C44,AF!$C$2:$C$299,0),MATCH(Stock!AN$1,AF!$L$1:$AV$1,0))*Stock!AN44</f>
        <v>0</v>
      </c>
      <c r="AO44" s="4">
        <f ca="1">OFFSET(AF!$K$1,MATCH(Stock!$C44,AF!$C$2:$C$299,0),MATCH(Stock!AO$1,AF!$L$1:$AV$1,0))*Stock!AO44</f>
        <v>0</v>
      </c>
      <c r="AP44" s="4">
        <f ca="1">OFFSET(AF!$K$1,MATCH(Stock!$C44,AF!$C$2:$C$299,0),MATCH(Stock!AP$1,AF!$L$1:$AV$1,0))*Stock!AP44</f>
        <v>0</v>
      </c>
      <c r="AQ44" s="4">
        <f ca="1">OFFSET(AF!$K$1,MATCH(Stock!$C44,AF!$C$2:$C$299,0),MATCH(Stock!AQ$1,AF!$L$1:$AV$1,0))*Stock!AQ44</f>
        <v>0</v>
      </c>
      <c r="AR44" s="4">
        <f ca="1">OFFSET(AF!$K$1,MATCH(Stock!$C44,AF!$C$2:$C$299,0),MATCH(Stock!AR$1,AF!$L$1:$AV$1,0))*Stock!AR44</f>
        <v>0</v>
      </c>
      <c r="AS44" s="4">
        <f ca="1">OFFSET(AF!$K$1,MATCH(Stock!$C44,AF!$C$2:$C$299,0),MATCH(Stock!AS$1,AF!$L$1:$AV$1,0))*Stock!AS44</f>
        <v>0</v>
      </c>
      <c r="AT44" s="4">
        <f ca="1">OFFSET(AF!$K$1,MATCH(Stock!$C44,AF!$C$2:$C$299,0),MATCH(Stock!AT$1,AF!$L$1:$AV$1,0))*Stock!AT44</f>
        <v>6.9215644951060049E-4</v>
      </c>
      <c r="AU44" s="4">
        <f ca="1">OFFSET(AF!$K$1,MATCH(Stock!$C44,AF!$C$2:$C$299,0),MATCH(Stock!AU$1,AF!$L$1:$AV$1,0))*Stock!AU44</f>
        <v>0</v>
      </c>
      <c r="AV44" s="4">
        <f ca="1">OFFSET(AF!$K$1,MATCH(Stock!$C44,AF!$C$2:$C$299,0),MATCH(Stock!AV$1,AF!$L$1:$AV$1,0))*Stock!AV44</f>
        <v>0</v>
      </c>
    </row>
    <row r="45" spans="1:48">
      <c r="A45" s="4" t="s">
        <v>52</v>
      </c>
      <c r="B45" s="4" t="s">
        <v>258</v>
      </c>
      <c r="C45" s="4" t="s">
        <v>158</v>
      </c>
      <c r="D45" s="4" t="s">
        <v>54</v>
      </c>
      <c r="E45" s="4" t="s">
        <v>260</v>
      </c>
      <c r="F45" s="4" t="s">
        <v>54</v>
      </c>
      <c r="G45" s="4">
        <v>2010</v>
      </c>
      <c r="H45" s="4" t="s">
        <v>54</v>
      </c>
      <c r="I45" s="4" t="s">
        <v>54</v>
      </c>
      <c r="J45" s="4" t="s">
        <v>54</v>
      </c>
      <c r="K45" s="4" t="s">
        <v>54</v>
      </c>
      <c r="L45" s="4">
        <f ca="1">OFFSET(AF!$K$1,MATCH(Stock!$C45,AF!$C$2:$C$299,0),MATCH(Stock!L$1,AF!$L$1:$AV$1,0))*Stock!L45</f>
        <v>6.5366999532059553E-4</v>
      </c>
      <c r="M45" s="4">
        <f ca="1">OFFSET(AF!$K$1,MATCH(Stock!$C45,AF!$C$2:$C$299,0),MATCH(Stock!M$1,AF!$L$1:$AV$1,0))*Stock!M45</f>
        <v>1.6104061757706598E-2</v>
      </c>
      <c r="N45" s="4">
        <f ca="1">OFFSET(AF!$K$1,MATCH(Stock!$C45,AF!$C$2:$C$299,0),MATCH(Stock!N$1,AF!$L$1:$AV$1,0))*Stock!N45</f>
        <v>3.8089046552931445E-3</v>
      </c>
      <c r="O45" s="4">
        <f ca="1">OFFSET(AF!$K$1,MATCH(Stock!$C45,AF!$C$2:$C$299,0),MATCH(Stock!O$1,AF!$L$1:$AV$1,0))*Stock!O45</f>
        <v>0.10802837981905875</v>
      </c>
      <c r="P45" s="4">
        <f ca="1">OFFSET(AF!$K$1,MATCH(Stock!$C45,AF!$C$2:$C$299,0),MATCH(Stock!P$1,AF!$L$1:$AV$1,0))*Stock!P45</f>
        <v>2.1317817065692199E-3</v>
      </c>
      <c r="Q45" s="4">
        <f ca="1">OFFSET(AF!$K$1,MATCH(Stock!$C45,AF!$C$2:$C$299,0),MATCH(Stock!Q$1,AF!$L$1:$AV$1,0))*Stock!Q45</f>
        <v>7.3078957395018143E-2</v>
      </c>
      <c r="R45" s="4">
        <f ca="1">OFFSET(AF!$K$1,MATCH(Stock!$C45,AF!$C$2:$C$299,0),MATCH(Stock!R$1,AF!$L$1:$AV$1,0))*Stock!R45</f>
        <v>2.3111959937966399E-3</v>
      </c>
      <c r="S45" s="4">
        <f ca="1">OFFSET(AF!$K$1,MATCH(Stock!$C45,AF!$C$2:$C$299,0),MATCH(Stock!S$1,AF!$L$1:$AV$1,0))*Stock!S45</f>
        <v>1.3328476739821184E-3</v>
      </c>
      <c r="T45" s="4">
        <f ca="1">OFFSET(AF!$K$1,MATCH(Stock!$C45,AF!$C$2:$C$299,0),MATCH(Stock!T$1,AF!$L$1:$AV$1,0))*Stock!T45</f>
        <v>0.50792437746326402</v>
      </c>
      <c r="U45" s="4">
        <f ca="1">OFFSET(AF!$K$1,MATCH(Stock!$C45,AF!$C$2:$C$299,0),MATCH(Stock!U$1,AF!$L$1:$AV$1,0))*Stock!U45</f>
        <v>1.1575004454840028E-2</v>
      </c>
      <c r="V45" s="4">
        <f ca="1">OFFSET(AF!$K$1,MATCH(Stock!$C45,AF!$C$2:$C$299,0),MATCH(Stock!V$1,AF!$L$1:$AV$1,0))*Stock!V45</f>
        <v>5.0495821083679053E-3</v>
      </c>
      <c r="W45" s="4">
        <f ca="1">OFFSET(AF!$K$1,MATCH(Stock!$C45,AF!$C$2:$C$299,0),MATCH(Stock!W$1,AF!$L$1:$AV$1,0))*Stock!W45</f>
        <v>1.601251418233425E-2</v>
      </c>
      <c r="X45" s="4">
        <f ca="1">OFFSET(AF!$K$1,MATCH(Stock!$C45,AF!$C$2:$C$299,0),MATCH(Stock!X$1,AF!$L$1:$AV$1,0))*Stock!X45</f>
        <v>0.10175667159467804</v>
      </c>
      <c r="Y45" s="4">
        <f ca="1">OFFSET(AF!$K$1,MATCH(Stock!$C45,AF!$C$2:$C$299,0),MATCH(Stock!Y$1,AF!$L$1:$AV$1,0))*Stock!Y45</f>
        <v>6.0727213179377702E-2</v>
      </c>
      <c r="Z45" s="4">
        <f ca="1">OFFSET(AF!$K$1,MATCH(Stock!$C45,AF!$C$2:$C$299,0),MATCH(Stock!Z$1,AF!$L$1:$AV$1,0))*Stock!Z45</f>
        <v>0.33971434712465548</v>
      </c>
      <c r="AA45" s="4">
        <f ca="1">OFFSET(AF!$K$1,MATCH(Stock!$C45,AF!$C$2:$C$299,0),MATCH(Stock!AA$1,AF!$L$1:$AV$1,0))*Stock!AA45</f>
        <v>7.4417253879277955E-3</v>
      </c>
      <c r="AB45" s="4">
        <f ca="1">OFFSET(AF!$K$1,MATCH(Stock!$C45,AF!$C$2:$C$299,0),MATCH(Stock!AB$1,AF!$L$1:$AV$1,0))*Stock!AB45</f>
        <v>0</v>
      </c>
      <c r="AC45" s="4">
        <f ca="1">OFFSET(AF!$K$1,MATCH(Stock!$C45,AF!$C$2:$C$299,0),MATCH(Stock!AC$1,AF!$L$1:$AV$1,0))*Stock!AC45</f>
        <v>3.0574581893393848E-2</v>
      </c>
      <c r="AD45" s="4">
        <f ca="1">OFFSET(AF!$K$1,MATCH(Stock!$C45,AF!$C$2:$C$299,0),MATCH(Stock!AD$1,AF!$L$1:$AV$1,0))*Stock!AD45</f>
        <v>0</v>
      </c>
      <c r="AE45" s="4">
        <f ca="1">OFFSET(AF!$K$1,MATCH(Stock!$C45,AF!$C$2:$C$299,0),MATCH(Stock!AE$1,AF!$L$1:$AV$1,0))*Stock!AE45</f>
        <v>2.2256716920500547E-2</v>
      </c>
      <c r="AF45" s="4">
        <f ca="1">OFFSET(AF!$K$1,MATCH(Stock!$C45,AF!$C$2:$C$299,0),MATCH(Stock!AF$1,AF!$L$1:$AV$1,0))*Stock!AF45</f>
        <v>2.3318611135366651E-3</v>
      </c>
      <c r="AG45" s="4">
        <f ca="1">OFFSET(AF!$K$1,MATCH(Stock!$C45,AF!$C$2:$C$299,0),MATCH(Stock!AG$1,AF!$L$1:$AV$1,0))*Stock!AG45</f>
        <v>1.6761365985350999E-4</v>
      </c>
      <c r="AH45" s="4">
        <f ca="1">OFFSET(AF!$K$1,MATCH(Stock!$C45,AF!$C$2:$C$299,0),MATCH(Stock!AH$1,AF!$L$1:$AV$1,0))*Stock!AH45</f>
        <v>3.3231510281956349E-3</v>
      </c>
      <c r="AI45" s="4">
        <f ca="1">OFFSET(AF!$K$1,MATCH(Stock!$C45,AF!$C$2:$C$299,0),MATCH(Stock!AI$1,AF!$L$1:$AV$1,0))*Stock!AI45</f>
        <v>3.3935780393917502E-3</v>
      </c>
      <c r="AJ45" s="4">
        <f ca="1">OFFSET(AF!$K$1,MATCH(Stock!$C45,AF!$C$2:$C$299,0),MATCH(Stock!AJ$1,AF!$L$1:$AV$1,0))*Stock!AJ45</f>
        <v>0</v>
      </c>
      <c r="AK45" s="4">
        <f ca="1">OFFSET(AF!$K$1,MATCH(Stock!$C45,AF!$C$2:$C$299,0),MATCH(Stock!AK$1,AF!$L$1:$AV$1,0))*Stock!AK45</f>
        <v>5.0789346695235453E-3</v>
      </c>
      <c r="AL45" s="4">
        <f ca="1">OFFSET(AF!$K$1,MATCH(Stock!$C45,AF!$C$2:$C$299,0),MATCH(Stock!AL$1,AF!$L$1:$AV$1,0))*Stock!AL45</f>
        <v>0</v>
      </c>
      <c r="AM45" s="4">
        <f ca="1">OFFSET(AF!$K$1,MATCH(Stock!$C45,AF!$C$2:$C$299,0),MATCH(Stock!AM$1,AF!$L$1:$AV$1,0))*Stock!AM45</f>
        <v>3.3744709815032546E-2</v>
      </c>
      <c r="AN45" s="4">
        <f ca="1">OFFSET(AF!$K$1,MATCH(Stock!$C45,AF!$C$2:$C$299,0),MATCH(Stock!AN$1,AF!$L$1:$AV$1,0))*Stock!AN45</f>
        <v>4.3602730828126199E-2</v>
      </c>
      <c r="AO45" s="4">
        <f ca="1">OFFSET(AF!$K$1,MATCH(Stock!$C45,AF!$C$2:$C$299,0),MATCH(Stock!AO$1,AF!$L$1:$AV$1,0))*Stock!AO45</f>
        <v>3.8645183004801603E-2</v>
      </c>
      <c r="AP45" s="4">
        <f ca="1">OFFSET(AF!$K$1,MATCH(Stock!$C45,AF!$C$2:$C$299,0),MATCH(Stock!AP$1,AF!$L$1:$AV$1,0))*Stock!AP45</f>
        <v>1.662541346867295E-2</v>
      </c>
      <c r="AQ45" s="4">
        <f ca="1">OFFSET(AF!$K$1,MATCH(Stock!$C45,AF!$C$2:$C$299,0),MATCH(Stock!AQ$1,AF!$L$1:$AV$1,0))*Stock!AQ45</f>
        <v>3.07706221038039E-3</v>
      </c>
      <c r="AR45" s="4">
        <f ca="1">OFFSET(AF!$K$1,MATCH(Stock!$C45,AF!$C$2:$C$299,0),MATCH(Stock!AR$1,AF!$L$1:$AV$1,0))*Stock!AR45</f>
        <v>6.9710511963892953E-3</v>
      </c>
      <c r="AS45" s="4">
        <f ca="1">OFFSET(AF!$K$1,MATCH(Stock!$C45,AF!$C$2:$C$299,0),MATCH(Stock!AS$1,AF!$L$1:$AV$1,0))*Stock!AS45</f>
        <v>0.10628713056204675</v>
      </c>
      <c r="AT45" s="4">
        <f ca="1">OFFSET(AF!$K$1,MATCH(Stock!$C45,AF!$C$2:$C$299,0),MATCH(Stock!AT$1,AF!$L$1:$AV$1,0))*Stock!AT45</f>
        <v>1.6521580299536699E-2</v>
      </c>
      <c r="AU45" s="4">
        <f ca="1">OFFSET(AF!$K$1,MATCH(Stock!$C45,AF!$C$2:$C$299,0),MATCH(Stock!AU$1,AF!$L$1:$AV$1,0))*Stock!AU45</f>
        <v>2.2656549754484097E-3</v>
      </c>
      <c r="AV45" s="4">
        <f ca="1">OFFSET(AF!$K$1,MATCH(Stock!$C45,AF!$C$2:$C$299,0),MATCH(Stock!AV$1,AF!$L$1:$AV$1,0))*Stock!AV45</f>
        <v>6.1355164991179795E-2</v>
      </c>
    </row>
    <row r="46" spans="1:48">
      <c r="A46" s="4" t="s">
        <v>52</v>
      </c>
      <c r="B46" s="4" t="s">
        <v>258</v>
      </c>
      <c r="C46" s="4" t="s">
        <v>159</v>
      </c>
      <c r="D46" s="4" t="s">
        <v>54</v>
      </c>
      <c r="E46" s="4" t="s">
        <v>260</v>
      </c>
      <c r="F46" s="4" t="s">
        <v>54</v>
      </c>
      <c r="G46" s="4">
        <v>2010</v>
      </c>
      <c r="H46" s="4" t="s">
        <v>54</v>
      </c>
      <c r="I46" s="4" t="s">
        <v>54</v>
      </c>
      <c r="J46" s="4" t="s">
        <v>54</v>
      </c>
      <c r="K46" s="4" t="s">
        <v>54</v>
      </c>
      <c r="L46" s="4">
        <f ca="1">OFFSET(AF!$K$1,MATCH(Stock!$C46,AF!$C$2:$C$299,0),MATCH(Stock!L$1,AF!$L$1:$AV$1,0))*Stock!L46</f>
        <v>1.2601336086910469E-3</v>
      </c>
      <c r="M46" s="4">
        <f ca="1">OFFSET(AF!$K$1,MATCH(Stock!$C46,AF!$C$2:$C$299,0),MATCH(Stock!M$1,AF!$L$1:$AV$1,0))*Stock!M46</f>
        <v>7.296232962827655E-3</v>
      </c>
      <c r="N46" s="4">
        <f ca="1">OFFSET(AF!$K$1,MATCH(Stock!$C46,AF!$C$2:$C$299,0),MATCH(Stock!N$1,AF!$L$1:$AV$1,0))*Stock!N46</f>
        <v>0</v>
      </c>
      <c r="O46" s="4">
        <f ca="1">OFFSET(AF!$K$1,MATCH(Stock!$C46,AF!$C$2:$C$299,0),MATCH(Stock!O$1,AF!$L$1:$AV$1,0))*Stock!O46</f>
        <v>7.827944631242895E-5</v>
      </c>
      <c r="P46" s="4">
        <f ca="1">OFFSET(AF!$K$1,MATCH(Stock!$C46,AF!$C$2:$C$299,0),MATCH(Stock!P$1,AF!$L$1:$AV$1,0))*Stock!P46</f>
        <v>6.8505431569715542E-4</v>
      </c>
      <c r="Q46" s="4">
        <f ca="1">OFFSET(AF!$K$1,MATCH(Stock!$C46,AF!$C$2:$C$299,0),MATCH(Stock!Q$1,AF!$L$1:$AV$1,0))*Stock!Q46</f>
        <v>2.79507832198959E-2</v>
      </c>
      <c r="R46" s="4">
        <f ca="1">OFFSET(AF!$K$1,MATCH(Stock!$C46,AF!$C$2:$C$299,0),MATCH(Stock!R$1,AF!$L$1:$AV$1,0))*Stock!R46</f>
        <v>4.5633983675561396E-4</v>
      </c>
      <c r="S46" s="4">
        <f ca="1">OFFSET(AF!$K$1,MATCH(Stock!$C46,AF!$C$2:$C$299,0),MATCH(Stock!S$1,AF!$L$1:$AV$1,0))*Stock!S46</f>
        <v>3.631217343023985E-3</v>
      </c>
      <c r="T46" s="4">
        <f ca="1">OFFSET(AF!$K$1,MATCH(Stock!$C46,AF!$C$2:$C$299,0),MATCH(Stock!T$1,AF!$L$1:$AV$1,0))*Stock!T46</f>
        <v>0</v>
      </c>
      <c r="U46" s="4">
        <f ca="1">OFFSET(AF!$K$1,MATCH(Stock!$C46,AF!$C$2:$C$299,0),MATCH(Stock!U$1,AF!$L$1:$AV$1,0))*Stock!U46</f>
        <v>8.0879508441283052E-4</v>
      </c>
      <c r="V46" s="4">
        <f ca="1">OFFSET(AF!$K$1,MATCH(Stock!$C46,AF!$C$2:$C$299,0),MATCH(Stock!V$1,AF!$L$1:$AV$1,0))*Stock!V46</f>
        <v>4.2429297153859653E-4</v>
      </c>
      <c r="W46" s="4">
        <f ca="1">OFFSET(AF!$K$1,MATCH(Stock!$C46,AF!$C$2:$C$299,0),MATCH(Stock!W$1,AF!$L$1:$AV$1,0))*Stock!W46</f>
        <v>0</v>
      </c>
      <c r="X46" s="4">
        <f ca="1">OFFSET(AF!$K$1,MATCH(Stock!$C46,AF!$C$2:$C$299,0),MATCH(Stock!X$1,AF!$L$1:$AV$1,0))*Stock!X46</f>
        <v>7.6986063707252996E-3</v>
      </c>
      <c r="Y46" s="4">
        <f ca="1">OFFSET(AF!$K$1,MATCH(Stock!$C46,AF!$C$2:$C$299,0),MATCH(Stock!Y$1,AF!$L$1:$AV$1,0))*Stock!Y46</f>
        <v>2.0708212964947199E-3</v>
      </c>
      <c r="Z46" s="4">
        <f ca="1">OFFSET(AF!$K$1,MATCH(Stock!$C46,AF!$C$2:$C$299,0),MATCH(Stock!Z$1,AF!$L$1:$AV$1,0))*Stock!Z46</f>
        <v>3.6390684741086102E-2</v>
      </c>
      <c r="AA46" s="4">
        <f ca="1">OFFSET(AF!$K$1,MATCH(Stock!$C46,AF!$C$2:$C$299,0),MATCH(Stock!AA$1,AF!$L$1:$AV$1,0))*Stock!AA46</f>
        <v>2.7421516411387799E-4</v>
      </c>
      <c r="AB46" s="4">
        <f ca="1">OFFSET(AF!$K$1,MATCH(Stock!$C46,AF!$C$2:$C$299,0),MATCH(Stock!AB$1,AF!$L$1:$AV$1,0))*Stock!AB46</f>
        <v>1.0743317613561313E-2</v>
      </c>
      <c r="AC46" s="4">
        <f ca="1">OFFSET(AF!$K$1,MATCH(Stock!$C46,AF!$C$2:$C$299,0),MATCH(Stock!AC$1,AF!$L$1:$AV$1,0))*Stock!AC46</f>
        <v>4.6329543823895848E-4</v>
      </c>
      <c r="AD46" s="4">
        <f ca="1">OFFSET(AF!$K$1,MATCH(Stock!$C46,AF!$C$2:$C$299,0),MATCH(Stock!AD$1,AF!$L$1:$AV$1,0))*Stock!AD46</f>
        <v>0</v>
      </c>
      <c r="AE46" s="4">
        <f ca="1">OFFSET(AF!$K$1,MATCH(Stock!$C46,AF!$C$2:$C$299,0),MATCH(Stock!AE$1,AF!$L$1:$AV$1,0))*Stock!AE46</f>
        <v>0</v>
      </c>
      <c r="AF46" s="4">
        <f ca="1">OFFSET(AF!$K$1,MATCH(Stock!$C46,AF!$C$2:$C$299,0),MATCH(Stock!AF$1,AF!$L$1:$AV$1,0))*Stock!AF46</f>
        <v>5.0769402123074844E-4</v>
      </c>
      <c r="AG46" s="4">
        <f ca="1">OFFSET(AF!$K$1,MATCH(Stock!$C46,AF!$C$2:$C$299,0),MATCH(Stock!AG$1,AF!$L$1:$AV$1,0))*Stock!AG46</f>
        <v>2.6378835914278799E-3</v>
      </c>
      <c r="AH46" s="4">
        <f ca="1">OFFSET(AF!$K$1,MATCH(Stock!$C46,AF!$C$2:$C$299,0),MATCH(Stock!AH$1,AF!$L$1:$AV$1,0))*Stock!AH46</f>
        <v>0</v>
      </c>
      <c r="AI46" s="4">
        <f ca="1">OFFSET(AF!$K$1,MATCH(Stock!$C46,AF!$C$2:$C$299,0),MATCH(Stock!AI$1,AF!$L$1:$AV$1,0))*Stock!AI46</f>
        <v>5.1366295721326947E-3</v>
      </c>
      <c r="AJ46" s="4">
        <f ca="1">OFFSET(AF!$K$1,MATCH(Stock!$C46,AF!$C$2:$C$299,0),MATCH(Stock!AJ$1,AF!$L$1:$AV$1,0))*Stock!AJ46</f>
        <v>0</v>
      </c>
      <c r="AK46" s="4">
        <f ca="1">OFFSET(AF!$K$1,MATCH(Stock!$C46,AF!$C$2:$C$299,0),MATCH(Stock!AK$1,AF!$L$1:$AV$1,0))*Stock!AK46</f>
        <v>1.1459591497915049E-3</v>
      </c>
      <c r="AL46" s="4">
        <f ca="1">OFFSET(AF!$K$1,MATCH(Stock!$C46,AF!$C$2:$C$299,0),MATCH(Stock!AL$1,AF!$L$1:$AV$1,0))*Stock!AL46</f>
        <v>0</v>
      </c>
      <c r="AM46" s="4">
        <f ca="1">OFFSET(AF!$K$1,MATCH(Stock!$C46,AF!$C$2:$C$299,0),MATCH(Stock!AM$1,AF!$L$1:$AV$1,0))*Stock!AM46</f>
        <v>6.3250842489124041E-4</v>
      </c>
      <c r="AN46" s="4">
        <f ca="1">OFFSET(AF!$K$1,MATCH(Stock!$C46,AF!$C$2:$C$299,0),MATCH(Stock!AN$1,AF!$L$1:$AV$1,0))*Stock!AN46</f>
        <v>8.0192315063376302E-4</v>
      </c>
      <c r="AO46" s="4">
        <f ca="1">OFFSET(AF!$K$1,MATCH(Stock!$C46,AF!$C$2:$C$299,0),MATCH(Stock!AO$1,AF!$L$1:$AV$1,0))*Stock!AO46</f>
        <v>1.6167321801134699E-2</v>
      </c>
      <c r="AP46" s="4">
        <f ca="1">OFFSET(AF!$K$1,MATCH(Stock!$C46,AF!$C$2:$C$299,0),MATCH(Stock!AP$1,AF!$L$1:$AV$1,0))*Stock!AP46</f>
        <v>0</v>
      </c>
      <c r="AQ46" s="4">
        <f ca="1">OFFSET(AF!$K$1,MATCH(Stock!$C46,AF!$C$2:$C$299,0),MATCH(Stock!AQ$1,AF!$L$1:$AV$1,0))*Stock!AQ46</f>
        <v>0</v>
      </c>
      <c r="AR46" s="4">
        <f ca="1">OFFSET(AF!$K$1,MATCH(Stock!$C46,AF!$C$2:$C$299,0),MATCH(Stock!AR$1,AF!$L$1:$AV$1,0))*Stock!AR46</f>
        <v>1.5955123013734649E-3</v>
      </c>
      <c r="AS46" s="4">
        <f ca="1">OFFSET(AF!$K$1,MATCH(Stock!$C46,AF!$C$2:$C$299,0),MATCH(Stock!AS$1,AF!$L$1:$AV$1,0))*Stock!AS46</f>
        <v>1.000503973346163E-3</v>
      </c>
      <c r="AT46" s="4">
        <f ca="1">OFFSET(AF!$K$1,MATCH(Stock!$C46,AF!$C$2:$C$299,0),MATCH(Stock!AT$1,AF!$L$1:$AV$1,0))*Stock!AT46</f>
        <v>0</v>
      </c>
      <c r="AU46" s="4">
        <f ca="1">OFFSET(AF!$K$1,MATCH(Stock!$C46,AF!$C$2:$C$299,0),MATCH(Stock!AU$1,AF!$L$1:$AV$1,0))*Stock!AU46</f>
        <v>1.3778970168058964E-3</v>
      </c>
      <c r="AV46" s="4">
        <f ca="1">OFFSET(AF!$K$1,MATCH(Stock!$C46,AF!$C$2:$C$299,0),MATCH(Stock!AV$1,AF!$L$1:$AV$1,0))*Stock!AV46</f>
        <v>1.8431641345292851E-3</v>
      </c>
    </row>
    <row r="47" spans="1:48">
      <c r="A47" s="4" t="s">
        <v>52</v>
      </c>
      <c r="B47" s="4" t="s">
        <v>258</v>
      </c>
      <c r="C47" s="4" t="s">
        <v>160</v>
      </c>
      <c r="D47" s="4" t="s">
        <v>54</v>
      </c>
      <c r="E47" s="4" t="s">
        <v>260</v>
      </c>
      <c r="F47" s="4" t="s">
        <v>54</v>
      </c>
      <c r="G47" s="4">
        <v>2010</v>
      </c>
      <c r="H47" s="4" t="s">
        <v>54</v>
      </c>
      <c r="I47" s="4" t="s">
        <v>54</v>
      </c>
      <c r="J47" s="4" t="s">
        <v>54</v>
      </c>
      <c r="K47" s="4" t="s">
        <v>54</v>
      </c>
      <c r="L47" s="4">
        <f ca="1">OFFSET(AF!$K$1,MATCH(Stock!$C47,AF!$C$2:$C$299,0),MATCH(Stock!L$1,AF!$L$1:$AV$1,0))*Stock!L47</f>
        <v>1.1740307654072353E-4</v>
      </c>
      <c r="M47" s="4">
        <f ca="1">OFFSET(AF!$K$1,MATCH(Stock!$C47,AF!$C$2:$C$299,0),MATCH(Stock!M$1,AF!$L$1:$AV$1,0))*Stock!M47</f>
        <v>5.3401077558506841E-4</v>
      </c>
      <c r="N47" s="4">
        <f ca="1">OFFSET(AF!$K$1,MATCH(Stock!$C47,AF!$C$2:$C$299,0),MATCH(Stock!N$1,AF!$L$1:$AV$1,0))*Stock!N47</f>
        <v>7.6405678890264445E-3</v>
      </c>
      <c r="O47" s="4">
        <f ca="1">OFFSET(AF!$K$1,MATCH(Stock!$C47,AF!$C$2:$C$299,0),MATCH(Stock!O$1,AF!$L$1:$AV$1,0))*Stock!O47</f>
        <v>0</v>
      </c>
      <c r="P47" s="4">
        <f ca="1">OFFSET(AF!$K$1,MATCH(Stock!$C47,AF!$C$2:$C$299,0),MATCH(Stock!P$1,AF!$L$1:$AV$1,0))*Stock!P47</f>
        <v>4.3120968124758899E-4</v>
      </c>
      <c r="Q47" s="4">
        <f ca="1">OFFSET(AF!$K$1,MATCH(Stock!$C47,AF!$C$2:$C$299,0),MATCH(Stock!Q$1,AF!$L$1:$AV$1,0))*Stock!Q47</f>
        <v>0</v>
      </c>
      <c r="R47" s="4">
        <f ca="1">OFFSET(AF!$K$1,MATCH(Stock!$C47,AF!$C$2:$C$299,0),MATCH(Stock!R$1,AF!$L$1:$AV$1,0))*Stock!R47</f>
        <v>0</v>
      </c>
      <c r="S47" s="4">
        <f ca="1">OFFSET(AF!$K$1,MATCH(Stock!$C47,AF!$C$2:$C$299,0),MATCH(Stock!S$1,AF!$L$1:$AV$1,0))*Stock!S47</f>
        <v>3.2024266755577347E-3</v>
      </c>
      <c r="T47" s="4">
        <f ca="1">OFFSET(AF!$K$1,MATCH(Stock!$C47,AF!$C$2:$C$299,0),MATCH(Stock!T$1,AF!$L$1:$AV$1,0))*Stock!T47</f>
        <v>2.1826855233098848E-2</v>
      </c>
      <c r="U47" s="4">
        <f ca="1">OFFSET(AF!$K$1,MATCH(Stock!$C47,AF!$C$2:$C$299,0),MATCH(Stock!U$1,AF!$L$1:$AV$1,0))*Stock!U47</f>
        <v>0</v>
      </c>
      <c r="V47" s="4">
        <f ca="1">OFFSET(AF!$K$1,MATCH(Stock!$C47,AF!$C$2:$C$299,0),MATCH(Stock!V$1,AF!$L$1:$AV$1,0))*Stock!V47</f>
        <v>2.620165464061695E-4</v>
      </c>
      <c r="W47" s="4">
        <f ca="1">OFFSET(AF!$K$1,MATCH(Stock!$C47,AF!$C$2:$C$299,0),MATCH(Stock!W$1,AF!$L$1:$AV$1,0))*Stock!W47</f>
        <v>0</v>
      </c>
      <c r="X47" s="4">
        <f ca="1">OFFSET(AF!$K$1,MATCH(Stock!$C47,AF!$C$2:$C$299,0),MATCH(Stock!X$1,AF!$L$1:$AV$1,0))*Stock!X47</f>
        <v>3.199130744311485E-3</v>
      </c>
      <c r="Y47" s="4">
        <f ca="1">OFFSET(AF!$K$1,MATCH(Stock!$C47,AF!$C$2:$C$299,0),MATCH(Stock!Y$1,AF!$L$1:$AV$1,0))*Stock!Y47</f>
        <v>3.45329698174932E-4</v>
      </c>
      <c r="Z47" s="4">
        <f ca="1">OFFSET(AF!$K$1,MATCH(Stock!$C47,AF!$C$2:$C$299,0),MATCH(Stock!Z$1,AF!$L$1:$AV$1,0))*Stock!Z47</f>
        <v>0</v>
      </c>
      <c r="AA47" s="4">
        <f ca="1">OFFSET(AF!$K$1,MATCH(Stock!$C47,AF!$C$2:$C$299,0),MATCH(Stock!AA$1,AF!$L$1:$AV$1,0))*Stock!AA47</f>
        <v>1.3113092179612695E-4</v>
      </c>
      <c r="AB47" s="4">
        <f ca="1">OFFSET(AF!$K$1,MATCH(Stock!$C47,AF!$C$2:$C$299,0),MATCH(Stock!AB$1,AF!$L$1:$AV$1,0))*Stock!AB47</f>
        <v>3.01270088781924E-4</v>
      </c>
      <c r="AC47" s="4">
        <f ca="1">OFFSET(AF!$K$1,MATCH(Stock!$C47,AF!$C$2:$C$299,0),MATCH(Stock!AC$1,AF!$L$1:$AV$1,0))*Stock!AC47</f>
        <v>0</v>
      </c>
      <c r="AD47" s="4">
        <f ca="1">OFFSET(AF!$K$1,MATCH(Stock!$C47,AF!$C$2:$C$299,0),MATCH(Stock!AD$1,AF!$L$1:$AV$1,0))*Stock!AD47</f>
        <v>0</v>
      </c>
      <c r="AE47" s="4">
        <f ca="1">OFFSET(AF!$K$1,MATCH(Stock!$C47,AF!$C$2:$C$299,0),MATCH(Stock!AE$1,AF!$L$1:$AV$1,0))*Stock!AE47</f>
        <v>0</v>
      </c>
      <c r="AF47" s="4">
        <f ca="1">OFFSET(AF!$K$1,MATCH(Stock!$C47,AF!$C$2:$C$299,0),MATCH(Stock!AF$1,AF!$L$1:$AV$1,0))*Stock!AF47</f>
        <v>5.0248469049147604E-4</v>
      </c>
      <c r="AG47" s="4">
        <f ca="1">OFFSET(AF!$K$1,MATCH(Stock!$C47,AF!$C$2:$C$299,0),MATCH(Stock!AG$1,AF!$L$1:$AV$1,0))*Stock!AG47</f>
        <v>5.6203218378043053E-3</v>
      </c>
      <c r="AH47" s="4">
        <f ca="1">OFFSET(AF!$K$1,MATCH(Stock!$C47,AF!$C$2:$C$299,0),MATCH(Stock!AH$1,AF!$L$1:$AV$1,0))*Stock!AH47</f>
        <v>0</v>
      </c>
      <c r="AI47" s="4">
        <f ca="1">OFFSET(AF!$K$1,MATCH(Stock!$C47,AF!$C$2:$C$299,0),MATCH(Stock!AI$1,AF!$L$1:$AV$1,0))*Stock!AI47</f>
        <v>2.391168156140655E-3</v>
      </c>
      <c r="AJ47" s="4">
        <f ca="1">OFFSET(AF!$K$1,MATCH(Stock!$C47,AF!$C$2:$C$299,0),MATCH(Stock!AJ$1,AF!$L$1:$AV$1,0))*Stock!AJ47</f>
        <v>0</v>
      </c>
      <c r="AK47" s="4">
        <f ca="1">OFFSET(AF!$K$1,MATCH(Stock!$C47,AF!$C$2:$C$299,0),MATCH(Stock!AK$1,AF!$L$1:$AV$1,0))*Stock!AK47</f>
        <v>1.5744393074647501E-4</v>
      </c>
      <c r="AL47" s="4">
        <f ca="1">OFFSET(AF!$K$1,MATCH(Stock!$C47,AF!$C$2:$C$299,0),MATCH(Stock!AL$1,AF!$L$1:$AV$1,0))*Stock!AL47</f>
        <v>0</v>
      </c>
      <c r="AM47" s="4">
        <f ca="1">OFFSET(AF!$K$1,MATCH(Stock!$C47,AF!$C$2:$C$299,0),MATCH(Stock!AM$1,AF!$L$1:$AV$1,0))*Stock!AM47</f>
        <v>1.744873991899365E-4</v>
      </c>
      <c r="AN47" s="4">
        <f ca="1">OFFSET(AF!$K$1,MATCH(Stock!$C47,AF!$C$2:$C$299,0),MATCH(Stock!AN$1,AF!$L$1:$AV$1,0))*Stock!AN47</f>
        <v>0</v>
      </c>
      <c r="AO47" s="4">
        <f ca="1">OFFSET(AF!$K$1,MATCH(Stock!$C47,AF!$C$2:$C$299,0),MATCH(Stock!AO$1,AF!$L$1:$AV$1,0))*Stock!AO47</f>
        <v>9.6803897743171954E-2</v>
      </c>
      <c r="AP47" s="4">
        <f ca="1">OFFSET(AF!$K$1,MATCH(Stock!$C47,AF!$C$2:$C$299,0),MATCH(Stock!AP$1,AF!$L$1:$AV$1,0))*Stock!AP47</f>
        <v>0</v>
      </c>
      <c r="AQ47" s="4">
        <f ca="1">OFFSET(AF!$K$1,MATCH(Stock!$C47,AF!$C$2:$C$299,0),MATCH(Stock!AQ$1,AF!$L$1:$AV$1,0))*Stock!AQ47</f>
        <v>6.1223021542781251E-5</v>
      </c>
      <c r="AR47" s="4">
        <f ca="1">OFFSET(AF!$K$1,MATCH(Stock!$C47,AF!$C$2:$C$299,0),MATCH(Stock!AR$1,AF!$L$1:$AV$1,0))*Stock!AR47</f>
        <v>2.1166666628991897E-2</v>
      </c>
      <c r="AS47" s="4">
        <f ca="1">OFFSET(AF!$K$1,MATCH(Stock!$C47,AF!$C$2:$C$299,0),MATCH(Stock!AS$1,AF!$L$1:$AV$1,0))*Stock!AS47</f>
        <v>0</v>
      </c>
      <c r="AT47" s="4">
        <f ca="1">OFFSET(AF!$K$1,MATCH(Stock!$C47,AF!$C$2:$C$299,0),MATCH(Stock!AT$1,AF!$L$1:$AV$1,0))*Stock!AT47</f>
        <v>0</v>
      </c>
      <c r="AU47" s="4">
        <f ca="1">OFFSET(AF!$K$1,MATCH(Stock!$C47,AF!$C$2:$C$299,0),MATCH(Stock!AU$1,AF!$L$1:$AV$1,0))*Stock!AU47</f>
        <v>2.9308219655261099E-2</v>
      </c>
      <c r="AV47" s="4">
        <f ca="1">OFFSET(AF!$K$1,MATCH(Stock!$C47,AF!$C$2:$C$299,0),MATCH(Stock!AV$1,AF!$L$1:$AV$1,0))*Stock!AV47</f>
        <v>2.4576460906103998E-3</v>
      </c>
    </row>
    <row r="48" spans="1:48">
      <c r="A48" s="4" t="s">
        <v>52</v>
      </c>
      <c r="B48" s="4" t="s">
        <v>258</v>
      </c>
      <c r="C48" s="4" t="s">
        <v>161</v>
      </c>
      <c r="D48" s="4" t="s">
        <v>54</v>
      </c>
      <c r="E48" s="4" t="s">
        <v>260</v>
      </c>
      <c r="F48" s="4" t="s">
        <v>54</v>
      </c>
      <c r="G48" s="4">
        <v>2010</v>
      </c>
      <c r="H48" s="4" t="s">
        <v>54</v>
      </c>
      <c r="I48" s="4" t="s">
        <v>54</v>
      </c>
      <c r="J48" s="4" t="s">
        <v>54</v>
      </c>
      <c r="K48" s="4" t="s">
        <v>54</v>
      </c>
      <c r="L48" s="4">
        <f ca="1">OFFSET(AF!$K$1,MATCH(Stock!$C48,AF!$C$2:$C$299,0),MATCH(Stock!L$1,AF!$L$1:$AV$1,0))*Stock!L48</f>
        <v>3.2290245410219551E-3</v>
      </c>
      <c r="M48" s="4">
        <f ca="1">OFFSET(AF!$K$1,MATCH(Stock!$C48,AF!$C$2:$C$299,0),MATCH(Stock!M$1,AF!$L$1:$AV$1,0))*Stock!M48</f>
        <v>3.5605845376498649E-2</v>
      </c>
      <c r="N48" s="4">
        <f ca="1">OFFSET(AF!$K$1,MATCH(Stock!$C48,AF!$C$2:$C$299,0),MATCH(Stock!N$1,AF!$L$1:$AV$1,0))*Stock!N48</f>
        <v>5.9223137869745689E-4</v>
      </c>
      <c r="O48" s="4">
        <f ca="1">OFFSET(AF!$K$1,MATCH(Stock!$C48,AF!$C$2:$C$299,0),MATCH(Stock!O$1,AF!$L$1:$AV$1,0))*Stock!O48</f>
        <v>7.7318084002392456E-2</v>
      </c>
      <c r="P48" s="4">
        <f ca="1">OFFSET(AF!$K$1,MATCH(Stock!$C48,AF!$C$2:$C$299,0),MATCH(Stock!P$1,AF!$L$1:$AV$1,0))*Stock!P48</f>
        <v>1.903272452525805E-2</v>
      </c>
      <c r="Q48" s="4">
        <f ca="1">OFFSET(AF!$K$1,MATCH(Stock!$C48,AF!$C$2:$C$299,0),MATCH(Stock!Q$1,AF!$L$1:$AV$1,0))*Stock!Q48</f>
        <v>5.46326616008262E-2</v>
      </c>
      <c r="R48" s="4">
        <f ca="1">OFFSET(AF!$K$1,MATCH(Stock!$C48,AF!$C$2:$C$299,0),MATCH(Stock!R$1,AF!$L$1:$AV$1,0))*Stock!R48</f>
        <v>8.6699737471278154E-3</v>
      </c>
      <c r="S48" s="4">
        <f ca="1">OFFSET(AF!$K$1,MATCH(Stock!$C48,AF!$C$2:$C$299,0),MATCH(Stock!S$1,AF!$L$1:$AV$1,0))*Stock!S48</f>
        <v>5.5515866898144001E-2</v>
      </c>
      <c r="T48" s="4">
        <f ca="1">OFFSET(AF!$K$1,MATCH(Stock!$C48,AF!$C$2:$C$299,0),MATCH(Stock!T$1,AF!$L$1:$AV$1,0))*Stock!T48</f>
        <v>0.29029763403305547</v>
      </c>
      <c r="U48" s="4">
        <f ca="1">OFFSET(AF!$K$1,MATCH(Stock!$C48,AF!$C$2:$C$299,0),MATCH(Stock!U$1,AF!$L$1:$AV$1,0))*Stock!U48</f>
        <v>9.1520405303992958E-3</v>
      </c>
      <c r="V48" s="4">
        <f ca="1">OFFSET(AF!$K$1,MATCH(Stock!$C48,AF!$C$2:$C$299,0),MATCH(Stock!V$1,AF!$L$1:$AV$1,0))*Stock!V48</f>
        <v>3.2802811919996249E-3</v>
      </c>
      <c r="W48" s="4">
        <f ca="1">OFFSET(AF!$K$1,MATCH(Stock!$C48,AF!$C$2:$C$299,0),MATCH(Stock!W$1,AF!$L$1:$AV$1,0))*Stock!W48</f>
        <v>6.0390635918225695E-2</v>
      </c>
      <c r="X48" s="4">
        <f ca="1">OFFSET(AF!$K$1,MATCH(Stock!$C48,AF!$C$2:$C$299,0),MATCH(Stock!X$1,AF!$L$1:$AV$1,0))*Stock!X48</f>
        <v>0.24657284525683648</v>
      </c>
      <c r="Y48" s="4">
        <f ca="1">OFFSET(AF!$K$1,MATCH(Stock!$C48,AF!$C$2:$C$299,0),MATCH(Stock!Y$1,AF!$L$1:$AV$1,0))*Stock!Y48</f>
        <v>3.5215966195593001E-2</v>
      </c>
      <c r="Z48" s="4">
        <f ca="1">OFFSET(AF!$K$1,MATCH(Stock!$C48,AF!$C$2:$C$299,0),MATCH(Stock!Z$1,AF!$L$1:$AV$1,0))*Stock!Z48</f>
        <v>0.47450235598668594</v>
      </c>
      <c r="AA48" s="4">
        <f ca="1">OFFSET(AF!$K$1,MATCH(Stock!$C48,AF!$C$2:$C$299,0),MATCH(Stock!AA$1,AF!$L$1:$AV$1,0))*Stock!AA48</f>
        <v>1.1303054581867065E-2</v>
      </c>
      <c r="AB48" s="4">
        <f ca="1">OFFSET(AF!$K$1,MATCH(Stock!$C48,AF!$C$2:$C$299,0),MATCH(Stock!AB$1,AF!$L$1:$AV$1,0))*Stock!AB48</f>
        <v>3.2521652743647302E-2</v>
      </c>
      <c r="AC48" s="4">
        <f ca="1">OFFSET(AF!$K$1,MATCH(Stock!$C48,AF!$C$2:$C$299,0),MATCH(Stock!AC$1,AF!$L$1:$AV$1,0))*Stock!AC48</f>
        <v>1.6257463959805499E-2</v>
      </c>
      <c r="AD48" s="4">
        <f ca="1">OFFSET(AF!$K$1,MATCH(Stock!$C48,AF!$C$2:$C$299,0),MATCH(Stock!AD$1,AF!$L$1:$AV$1,0))*Stock!AD48</f>
        <v>2.8949383572616648E-4</v>
      </c>
      <c r="AE48" s="4">
        <f ca="1">OFFSET(AF!$K$1,MATCH(Stock!$C48,AF!$C$2:$C$299,0),MATCH(Stock!AE$1,AF!$L$1:$AV$1,0))*Stock!AE48</f>
        <v>0.24478261823975098</v>
      </c>
      <c r="AF48" s="4">
        <f ca="1">OFFSET(AF!$K$1,MATCH(Stock!$C48,AF!$C$2:$C$299,0),MATCH(Stock!AF$1,AF!$L$1:$AV$1,0))*Stock!AF48</f>
        <v>1.0968991957280715E-3</v>
      </c>
      <c r="AG48" s="4">
        <f ca="1">OFFSET(AF!$K$1,MATCH(Stock!$C48,AF!$C$2:$C$299,0),MATCH(Stock!AG$1,AF!$L$1:$AV$1,0))*Stock!AG48</f>
        <v>6.2415749147104798E-3</v>
      </c>
      <c r="AH48" s="4">
        <f ca="1">OFFSET(AF!$K$1,MATCH(Stock!$C48,AF!$C$2:$C$299,0),MATCH(Stock!AH$1,AF!$L$1:$AV$1,0))*Stock!AH48</f>
        <v>1.1409175626666705E-2</v>
      </c>
      <c r="AI48" s="4">
        <f ca="1">OFFSET(AF!$K$1,MATCH(Stock!$C48,AF!$C$2:$C$299,0),MATCH(Stock!AI$1,AF!$L$1:$AV$1,0))*Stock!AI48</f>
        <v>5.0877291083104804E-3</v>
      </c>
      <c r="AJ48" s="4">
        <f ca="1">OFFSET(AF!$K$1,MATCH(Stock!$C48,AF!$C$2:$C$299,0),MATCH(Stock!AJ$1,AF!$L$1:$AV$1,0))*Stock!AJ48</f>
        <v>7.1698576321246941E-5</v>
      </c>
      <c r="AK48" s="4">
        <f ca="1">OFFSET(AF!$K$1,MATCH(Stock!$C48,AF!$C$2:$C$299,0),MATCH(Stock!AK$1,AF!$L$1:$AV$1,0))*Stock!AK48</f>
        <v>3.2448927680204099E-3</v>
      </c>
      <c r="AL48" s="4">
        <f ca="1">OFFSET(AF!$K$1,MATCH(Stock!$C48,AF!$C$2:$C$299,0),MATCH(Stock!AL$1,AF!$L$1:$AV$1,0))*Stock!AL48</f>
        <v>9.5290959902165394E-4</v>
      </c>
      <c r="AM48" s="4">
        <f ca="1">OFFSET(AF!$K$1,MATCH(Stock!$C48,AF!$C$2:$C$299,0),MATCH(Stock!AM$1,AF!$L$1:$AV$1,0))*Stock!AM48</f>
        <v>0.11105690699475419</v>
      </c>
      <c r="AN48" s="4">
        <f ca="1">OFFSET(AF!$K$1,MATCH(Stock!$C48,AF!$C$2:$C$299,0),MATCH(Stock!AN$1,AF!$L$1:$AV$1,0))*Stock!AN48</f>
        <v>4.04676990311061E-2</v>
      </c>
      <c r="AO48" s="4">
        <f ca="1">OFFSET(AF!$K$1,MATCH(Stock!$C48,AF!$C$2:$C$299,0),MATCH(Stock!AO$1,AF!$L$1:$AV$1,0))*Stock!AO48</f>
        <v>0.15415270192104749</v>
      </c>
      <c r="AP48" s="4">
        <f ca="1">OFFSET(AF!$K$1,MATCH(Stock!$C48,AF!$C$2:$C$299,0),MATCH(Stock!AP$1,AF!$L$1:$AV$1,0))*Stock!AP48</f>
        <v>4.4821029216564001E-2</v>
      </c>
      <c r="AQ48" s="4">
        <f ca="1">OFFSET(AF!$K$1,MATCH(Stock!$C48,AF!$C$2:$C$299,0),MATCH(Stock!AQ$1,AF!$L$1:$AV$1,0))*Stock!AQ48</f>
        <v>1.83072401196069E-2</v>
      </c>
      <c r="AR48" s="4">
        <f ca="1">OFFSET(AF!$K$1,MATCH(Stock!$C48,AF!$C$2:$C$299,0),MATCH(Stock!AR$1,AF!$L$1:$AV$1,0))*Stock!AR48</f>
        <v>7.0854677094815844E-3</v>
      </c>
      <c r="AS48" s="4">
        <f ca="1">OFFSET(AF!$K$1,MATCH(Stock!$C48,AF!$C$2:$C$299,0),MATCH(Stock!AS$1,AF!$L$1:$AV$1,0))*Stock!AS48</f>
        <v>6.0306851105896953E-2</v>
      </c>
      <c r="AT48" s="4">
        <f ca="1">OFFSET(AF!$K$1,MATCH(Stock!$C48,AF!$C$2:$C$299,0),MATCH(Stock!AT$1,AF!$L$1:$AV$1,0))*Stock!AT48</f>
        <v>7.8156830163277052E-3</v>
      </c>
      <c r="AU48" s="4">
        <f ca="1">OFFSET(AF!$K$1,MATCH(Stock!$C48,AF!$C$2:$C$299,0),MATCH(Stock!AU$1,AF!$L$1:$AV$1,0))*Stock!AU48</f>
        <v>3.9571350049255653E-2</v>
      </c>
      <c r="AV48" s="4">
        <f ca="1">OFFSET(AF!$K$1,MATCH(Stock!$C48,AF!$C$2:$C$299,0),MATCH(Stock!AV$1,AF!$L$1:$AV$1,0))*Stock!AV48</f>
        <v>0.16829655778043848</v>
      </c>
    </row>
    <row r="49" spans="1:48">
      <c r="A49" s="4" t="s">
        <v>52</v>
      </c>
      <c r="B49" s="4" t="s">
        <v>258</v>
      </c>
      <c r="C49" s="4" t="s">
        <v>162</v>
      </c>
      <c r="D49" s="4" t="s">
        <v>54</v>
      </c>
      <c r="E49" s="4" t="s">
        <v>260</v>
      </c>
      <c r="F49" s="4" t="s">
        <v>54</v>
      </c>
      <c r="G49" s="4">
        <v>2010</v>
      </c>
      <c r="H49" s="4" t="s">
        <v>54</v>
      </c>
      <c r="I49" s="4" t="s">
        <v>54</v>
      </c>
      <c r="J49" s="4" t="s">
        <v>54</v>
      </c>
      <c r="K49" s="4" t="s">
        <v>54</v>
      </c>
      <c r="L49" s="4">
        <f ca="1">OFFSET(AF!$K$1,MATCH(Stock!$C49,AF!$C$2:$C$299,0),MATCH(Stock!L$1,AF!$L$1:$AV$1,0))*Stock!L49</f>
        <v>0</v>
      </c>
      <c r="M49" s="4">
        <f ca="1">OFFSET(AF!$K$1,MATCH(Stock!$C49,AF!$C$2:$C$299,0),MATCH(Stock!M$1,AF!$L$1:$AV$1,0))*Stock!M49</f>
        <v>7.4048588665675943E-2</v>
      </c>
      <c r="N49" s="4">
        <f ca="1">OFFSET(AF!$K$1,MATCH(Stock!$C49,AF!$C$2:$C$299,0),MATCH(Stock!N$1,AF!$L$1:$AV$1,0))*Stock!N49</f>
        <v>0</v>
      </c>
      <c r="O49" s="4">
        <f ca="1">OFFSET(AF!$K$1,MATCH(Stock!$C49,AF!$C$2:$C$299,0),MATCH(Stock!O$1,AF!$L$1:$AV$1,0))*Stock!O49</f>
        <v>0.18953126153887201</v>
      </c>
      <c r="P49" s="4">
        <f ca="1">OFFSET(AF!$K$1,MATCH(Stock!$C49,AF!$C$2:$C$299,0),MATCH(Stock!P$1,AF!$L$1:$AV$1,0))*Stock!P49</f>
        <v>5.902773157937205E-3</v>
      </c>
      <c r="Q49" s="4">
        <f ca="1">OFFSET(AF!$K$1,MATCH(Stock!$C49,AF!$C$2:$C$299,0),MATCH(Stock!Q$1,AF!$L$1:$AV$1,0))*Stock!Q49</f>
        <v>6.9945749819785796E-2</v>
      </c>
      <c r="R49" s="4">
        <f ca="1">OFFSET(AF!$K$1,MATCH(Stock!$C49,AF!$C$2:$C$299,0),MATCH(Stock!R$1,AF!$L$1:$AV$1,0))*Stock!R49</f>
        <v>1.922267346399765E-5</v>
      </c>
      <c r="S49" s="4">
        <f ca="1">OFFSET(AF!$K$1,MATCH(Stock!$C49,AF!$C$2:$C$299,0),MATCH(Stock!S$1,AF!$L$1:$AV$1,0))*Stock!S49</f>
        <v>0.16025876412318452</v>
      </c>
      <c r="T49" s="4">
        <f ca="1">OFFSET(AF!$K$1,MATCH(Stock!$C49,AF!$C$2:$C$299,0),MATCH(Stock!T$1,AF!$L$1:$AV$1,0))*Stock!T49</f>
        <v>1.062610231324026</v>
      </c>
      <c r="U49" s="4">
        <f ca="1">OFFSET(AF!$K$1,MATCH(Stock!$C49,AF!$C$2:$C$299,0),MATCH(Stock!U$1,AF!$L$1:$AV$1,0))*Stock!U49</f>
        <v>7.7972544372284991E-3</v>
      </c>
      <c r="V49" s="4">
        <f ca="1">OFFSET(AF!$K$1,MATCH(Stock!$C49,AF!$C$2:$C$299,0),MATCH(Stock!V$1,AF!$L$1:$AV$1,0))*Stock!V49</f>
        <v>8.2857278280050548E-4</v>
      </c>
      <c r="W49" s="4">
        <f ca="1">OFFSET(AF!$K$1,MATCH(Stock!$C49,AF!$C$2:$C$299,0),MATCH(Stock!W$1,AF!$L$1:$AV$1,0))*Stock!W49</f>
        <v>1.2084825947059799E-2</v>
      </c>
      <c r="X49" s="4">
        <f ca="1">OFFSET(AF!$K$1,MATCH(Stock!$C49,AF!$C$2:$C$299,0),MATCH(Stock!X$1,AF!$L$1:$AV$1,0))*Stock!X49</f>
        <v>0.1179677912022981</v>
      </c>
      <c r="Y49" s="4">
        <f ca="1">OFFSET(AF!$K$1,MATCH(Stock!$C49,AF!$C$2:$C$299,0),MATCH(Stock!Y$1,AF!$L$1:$AV$1,0))*Stock!Y49</f>
        <v>8.3977922831252093E-4</v>
      </c>
      <c r="Z49" s="4">
        <f ca="1">OFFSET(AF!$K$1,MATCH(Stock!$C49,AF!$C$2:$C$299,0),MATCH(Stock!Z$1,AF!$L$1:$AV$1,0))*Stock!Z49</f>
        <v>0.57288454020816304</v>
      </c>
      <c r="AA49" s="4">
        <f ca="1">OFFSET(AF!$K$1,MATCH(Stock!$C49,AF!$C$2:$C$299,0),MATCH(Stock!AA$1,AF!$L$1:$AV$1,0))*Stock!AA49</f>
        <v>1.5642126067269151E-2</v>
      </c>
      <c r="AB49" s="4">
        <f ca="1">OFFSET(AF!$K$1,MATCH(Stock!$C49,AF!$C$2:$C$299,0),MATCH(Stock!AB$1,AF!$L$1:$AV$1,0))*Stock!AB49</f>
        <v>0.19298056978251299</v>
      </c>
      <c r="AC49" s="4">
        <f ca="1">OFFSET(AF!$K$1,MATCH(Stock!$C49,AF!$C$2:$C$299,0),MATCH(Stock!AC$1,AF!$L$1:$AV$1,0))*Stock!AC49</f>
        <v>2.3847386712653251E-2</v>
      </c>
      <c r="AD49" s="4">
        <f ca="1">OFFSET(AF!$K$1,MATCH(Stock!$C49,AF!$C$2:$C$299,0),MATCH(Stock!AD$1,AF!$L$1:$AV$1,0))*Stock!AD49</f>
        <v>0</v>
      </c>
      <c r="AE49" s="4">
        <f ca="1">OFFSET(AF!$K$1,MATCH(Stock!$C49,AF!$C$2:$C$299,0),MATCH(Stock!AE$1,AF!$L$1:$AV$1,0))*Stock!AE49</f>
        <v>1.069115638786539</v>
      </c>
      <c r="AF49" s="4">
        <f ca="1">OFFSET(AF!$K$1,MATCH(Stock!$C49,AF!$C$2:$C$299,0),MATCH(Stock!AF$1,AF!$L$1:$AV$1,0))*Stock!AF49</f>
        <v>0</v>
      </c>
      <c r="AG49" s="4">
        <f ca="1">OFFSET(AF!$K$1,MATCH(Stock!$C49,AF!$C$2:$C$299,0),MATCH(Stock!AG$1,AF!$L$1:$AV$1,0))*Stock!AG49</f>
        <v>3.0884074297784845E-3</v>
      </c>
      <c r="AH49" s="4">
        <f ca="1">OFFSET(AF!$K$1,MATCH(Stock!$C49,AF!$C$2:$C$299,0),MATCH(Stock!AH$1,AF!$L$1:$AV$1,0))*Stock!AH49</f>
        <v>2.1075782415772348E-2</v>
      </c>
      <c r="AI49" s="4">
        <f ca="1">OFFSET(AF!$K$1,MATCH(Stock!$C49,AF!$C$2:$C$299,0),MATCH(Stock!AI$1,AF!$L$1:$AV$1,0))*Stock!AI49</f>
        <v>8.2263342823198186E-3</v>
      </c>
      <c r="AJ49" s="4">
        <f ca="1">OFFSET(AF!$K$1,MATCH(Stock!$C49,AF!$C$2:$C$299,0),MATCH(Stock!AJ$1,AF!$L$1:$AV$1,0))*Stock!AJ49</f>
        <v>0</v>
      </c>
      <c r="AK49" s="4">
        <f ca="1">OFFSET(AF!$K$1,MATCH(Stock!$C49,AF!$C$2:$C$299,0),MATCH(Stock!AK$1,AF!$L$1:$AV$1,0))*Stock!AK49</f>
        <v>1.6057914965825101E-4</v>
      </c>
      <c r="AL49" s="4">
        <f ca="1">OFFSET(AF!$K$1,MATCH(Stock!$C49,AF!$C$2:$C$299,0),MATCH(Stock!AL$1,AF!$L$1:$AV$1,0))*Stock!AL49</f>
        <v>0</v>
      </c>
      <c r="AM49" s="4">
        <f ca="1">OFFSET(AF!$K$1,MATCH(Stock!$C49,AF!$C$2:$C$299,0),MATCH(Stock!AM$1,AF!$L$1:$AV$1,0))*Stock!AM49</f>
        <v>0.55050963010920295</v>
      </c>
      <c r="AN49" s="4">
        <f ca="1">OFFSET(AF!$K$1,MATCH(Stock!$C49,AF!$C$2:$C$299,0),MATCH(Stock!AN$1,AF!$L$1:$AV$1,0))*Stock!AN49</f>
        <v>6.8130793785464846E-4</v>
      </c>
      <c r="AO49" s="4">
        <f ca="1">OFFSET(AF!$K$1,MATCH(Stock!$C49,AF!$C$2:$C$299,0),MATCH(Stock!AO$1,AF!$L$1:$AV$1,0))*Stock!AO49</f>
        <v>0.183003885776829</v>
      </c>
      <c r="AP49" s="4">
        <f ca="1">OFFSET(AF!$K$1,MATCH(Stock!$C49,AF!$C$2:$C$299,0),MATCH(Stock!AP$1,AF!$L$1:$AV$1,0))*Stock!AP49</f>
        <v>2.63184378086826E-2</v>
      </c>
      <c r="AQ49" s="4">
        <f ca="1">OFFSET(AF!$K$1,MATCH(Stock!$C49,AF!$C$2:$C$299,0),MATCH(Stock!AQ$1,AF!$L$1:$AV$1,0))*Stock!AQ49</f>
        <v>7.7836113051135594E-2</v>
      </c>
      <c r="AR49" s="4">
        <f ca="1">OFFSET(AF!$K$1,MATCH(Stock!$C49,AF!$C$2:$C$299,0),MATCH(Stock!AR$1,AF!$L$1:$AV$1,0))*Stock!AR49</f>
        <v>7.2782499582602096E-3</v>
      </c>
      <c r="AS49" s="4">
        <f ca="1">OFFSET(AF!$K$1,MATCH(Stock!$C49,AF!$C$2:$C$299,0),MATCH(Stock!AS$1,AF!$L$1:$AV$1,0))*Stock!AS49</f>
        <v>7.9208719289589893E-4</v>
      </c>
      <c r="AT49" s="4">
        <f ca="1">OFFSET(AF!$K$1,MATCH(Stock!$C49,AF!$C$2:$C$299,0),MATCH(Stock!AT$1,AF!$L$1:$AV$1,0))*Stock!AT49</f>
        <v>2.797702362138315E-3</v>
      </c>
      <c r="AU49" s="4">
        <f ca="1">OFFSET(AF!$K$1,MATCH(Stock!$C49,AF!$C$2:$C$299,0),MATCH(Stock!AU$1,AF!$L$1:$AV$1,0))*Stock!AU49</f>
        <v>0.10033613727210419</v>
      </c>
      <c r="AV49" s="4">
        <f ca="1">OFFSET(AF!$K$1,MATCH(Stock!$C49,AF!$C$2:$C$299,0),MATCH(Stock!AV$1,AF!$L$1:$AV$1,0))*Stock!AV49</f>
        <v>0.24457932997357348</v>
      </c>
    </row>
    <row r="50" spans="1:48">
      <c r="A50" s="4" t="s">
        <v>52</v>
      </c>
      <c r="B50" s="4" t="s">
        <v>258</v>
      </c>
      <c r="C50" s="4" t="s">
        <v>163</v>
      </c>
      <c r="D50" s="4" t="s">
        <v>54</v>
      </c>
      <c r="E50" s="4" t="s">
        <v>260</v>
      </c>
      <c r="F50" s="4" t="s">
        <v>54</v>
      </c>
      <c r="G50" s="4">
        <v>2010</v>
      </c>
      <c r="H50" s="4" t="s">
        <v>54</v>
      </c>
      <c r="I50" s="4" t="s">
        <v>54</v>
      </c>
      <c r="J50" s="4" t="s">
        <v>54</v>
      </c>
      <c r="K50" s="4" t="s">
        <v>54</v>
      </c>
      <c r="L50" s="4">
        <f ca="1">OFFSET(AF!$K$1,MATCH(Stock!$C50,AF!$C$2:$C$299,0),MATCH(Stock!L$1,AF!$L$1:$AV$1,0))*Stock!L50</f>
        <v>0</v>
      </c>
      <c r="M50" s="4">
        <f ca="1">OFFSET(AF!$K$1,MATCH(Stock!$C50,AF!$C$2:$C$299,0),MATCH(Stock!M$1,AF!$L$1:$AV$1,0))*Stock!M50</f>
        <v>1.2657934062176473E-3</v>
      </c>
      <c r="N50" s="4">
        <f ca="1">OFFSET(AF!$K$1,MATCH(Stock!$C50,AF!$C$2:$C$299,0),MATCH(Stock!N$1,AF!$L$1:$AV$1,0))*Stock!N50</f>
        <v>0</v>
      </c>
      <c r="O50" s="4">
        <f ca="1">OFFSET(AF!$K$1,MATCH(Stock!$C50,AF!$C$2:$C$299,0),MATCH(Stock!O$1,AF!$L$1:$AV$1,0))*Stock!O50</f>
        <v>0</v>
      </c>
      <c r="P50" s="4">
        <f ca="1">OFFSET(AF!$K$1,MATCH(Stock!$C50,AF!$C$2:$C$299,0),MATCH(Stock!P$1,AF!$L$1:$AV$1,0))*Stock!P50</f>
        <v>4.5333836388148051E-3</v>
      </c>
      <c r="Q50" s="4">
        <f ca="1">OFFSET(AF!$K$1,MATCH(Stock!$C50,AF!$C$2:$C$299,0),MATCH(Stock!Q$1,AF!$L$1:$AV$1,0))*Stock!Q50</f>
        <v>4.3273750627360798E-3</v>
      </c>
      <c r="R50" s="4">
        <f ca="1">OFFSET(AF!$K$1,MATCH(Stock!$C50,AF!$C$2:$C$299,0),MATCH(Stock!R$1,AF!$L$1:$AV$1,0))*Stock!R50</f>
        <v>0</v>
      </c>
      <c r="S50" s="4">
        <f ca="1">OFFSET(AF!$K$1,MATCH(Stock!$C50,AF!$C$2:$C$299,0),MATCH(Stock!S$1,AF!$L$1:$AV$1,0))*Stock!S50</f>
        <v>0</v>
      </c>
      <c r="T50" s="4">
        <f ca="1">OFFSET(AF!$K$1,MATCH(Stock!$C50,AF!$C$2:$C$299,0),MATCH(Stock!T$1,AF!$L$1:$AV$1,0))*Stock!T50</f>
        <v>0</v>
      </c>
      <c r="U50" s="4">
        <f ca="1">OFFSET(AF!$K$1,MATCH(Stock!$C50,AF!$C$2:$C$299,0),MATCH(Stock!U$1,AF!$L$1:$AV$1,0))*Stock!U50</f>
        <v>0</v>
      </c>
      <c r="V50" s="4">
        <f ca="1">OFFSET(AF!$K$1,MATCH(Stock!$C50,AF!$C$2:$C$299,0),MATCH(Stock!V$1,AF!$L$1:$AV$1,0))*Stock!V50</f>
        <v>0</v>
      </c>
      <c r="W50" s="4">
        <f ca="1">OFFSET(AF!$K$1,MATCH(Stock!$C50,AF!$C$2:$C$299,0),MATCH(Stock!W$1,AF!$L$1:$AV$1,0))*Stock!W50</f>
        <v>0</v>
      </c>
      <c r="X50" s="4">
        <f ca="1">OFFSET(AF!$K$1,MATCH(Stock!$C50,AF!$C$2:$C$299,0),MATCH(Stock!X$1,AF!$L$1:$AV$1,0))*Stock!X50</f>
        <v>4.2749314092228001E-4</v>
      </c>
      <c r="Y50" s="4">
        <f ca="1">OFFSET(AF!$K$1,MATCH(Stock!$C50,AF!$C$2:$C$299,0),MATCH(Stock!Y$1,AF!$L$1:$AV$1,0))*Stock!Y50</f>
        <v>0</v>
      </c>
      <c r="Z50" s="4">
        <f ca="1">OFFSET(AF!$K$1,MATCH(Stock!$C50,AF!$C$2:$C$299,0),MATCH(Stock!Z$1,AF!$L$1:$AV$1,0))*Stock!Z50</f>
        <v>3.3368150540353499E-3</v>
      </c>
      <c r="AA50" s="4">
        <f ca="1">OFFSET(AF!$K$1,MATCH(Stock!$C50,AF!$C$2:$C$299,0),MATCH(Stock!AA$1,AF!$L$1:$AV$1,0))*Stock!AA50</f>
        <v>1.2199918638340784E-3</v>
      </c>
      <c r="AB50" s="4">
        <f ca="1">OFFSET(AF!$K$1,MATCH(Stock!$C50,AF!$C$2:$C$299,0),MATCH(Stock!AB$1,AF!$L$1:$AV$1,0))*Stock!AB50</f>
        <v>1.1994513040659224E-2</v>
      </c>
      <c r="AC50" s="4">
        <f ca="1">OFFSET(AF!$K$1,MATCH(Stock!$C50,AF!$C$2:$C$299,0),MATCH(Stock!AC$1,AF!$L$1:$AV$1,0))*Stock!AC50</f>
        <v>0</v>
      </c>
      <c r="AD50" s="4">
        <f ca="1">OFFSET(AF!$K$1,MATCH(Stock!$C50,AF!$C$2:$C$299,0),MATCH(Stock!AD$1,AF!$L$1:$AV$1,0))*Stock!AD50</f>
        <v>5.9750108134033796E-3</v>
      </c>
      <c r="AE50" s="4">
        <f ca="1">OFFSET(AF!$K$1,MATCH(Stock!$C50,AF!$C$2:$C$299,0),MATCH(Stock!AE$1,AF!$L$1:$AV$1,0))*Stock!AE50</f>
        <v>1.4024409713589644E-2</v>
      </c>
      <c r="AF50" s="4">
        <f ca="1">OFFSET(AF!$K$1,MATCH(Stock!$C50,AF!$C$2:$C$299,0),MATCH(Stock!AF$1,AF!$L$1:$AV$1,0))*Stock!AF50</f>
        <v>0</v>
      </c>
      <c r="AG50" s="4">
        <f ca="1">OFFSET(AF!$K$1,MATCH(Stock!$C50,AF!$C$2:$C$299,0),MATCH(Stock!AG$1,AF!$L$1:$AV$1,0))*Stock!AG50</f>
        <v>0</v>
      </c>
      <c r="AH50" s="4">
        <f ca="1">OFFSET(AF!$K$1,MATCH(Stock!$C50,AF!$C$2:$C$299,0),MATCH(Stock!AH$1,AF!$L$1:$AV$1,0))*Stock!AH50</f>
        <v>0</v>
      </c>
      <c r="AI50" s="4">
        <f ca="1">OFFSET(AF!$K$1,MATCH(Stock!$C50,AF!$C$2:$C$299,0),MATCH(Stock!AI$1,AF!$L$1:$AV$1,0))*Stock!AI50</f>
        <v>0</v>
      </c>
      <c r="AJ50" s="4">
        <f ca="1">OFFSET(AF!$K$1,MATCH(Stock!$C50,AF!$C$2:$C$299,0),MATCH(Stock!AJ$1,AF!$L$1:$AV$1,0))*Stock!AJ50</f>
        <v>0</v>
      </c>
      <c r="AK50" s="4">
        <f ca="1">OFFSET(AF!$K$1,MATCH(Stock!$C50,AF!$C$2:$C$299,0),MATCH(Stock!AK$1,AF!$L$1:$AV$1,0))*Stock!AK50</f>
        <v>2.3804463755641798E-4</v>
      </c>
      <c r="AL50" s="4">
        <f ca="1">OFFSET(AF!$K$1,MATCH(Stock!$C50,AF!$C$2:$C$299,0),MATCH(Stock!AL$1,AF!$L$1:$AV$1,0))*Stock!AL50</f>
        <v>0</v>
      </c>
      <c r="AM50" s="4">
        <f ca="1">OFFSET(AF!$K$1,MATCH(Stock!$C50,AF!$C$2:$C$299,0),MATCH(Stock!AM$1,AF!$L$1:$AV$1,0))*Stock!AM50</f>
        <v>0</v>
      </c>
      <c r="AN50" s="4">
        <f ca="1">OFFSET(AF!$K$1,MATCH(Stock!$C50,AF!$C$2:$C$299,0),MATCH(Stock!AN$1,AF!$L$1:$AV$1,0))*Stock!AN50</f>
        <v>0</v>
      </c>
      <c r="AO50" s="4">
        <f ca="1">OFFSET(AF!$K$1,MATCH(Stock!$C50,AF!$C$2:$C$299,0),MATCH(Stock!AO$1,AF!$L$1:$AV$1,0))*Stock!AO50</f>
        <v>4.5924706971566095E-4</v>
      </c>
      <c r="AP50" s="4">
        <f ca="1">OFFSET(AF!$K$1,MATCH(Stock!$C50,AF!$C$2:$C$299,0),MATCH(Stock!AP$1,AF!$L$1:$AV$1,0))*Stock!AP50</f>
        <v>1.770382805744175E-3</v>
      </c>
      <c r="AQ50" s="4">
        <f ca="1">OFFSET(AF!$K$1,MATCH(Stock!$C50,AF!$C$2:$C$299,0),MATCH(Stock!AQ$1,AF!$L$1:$AV$1,0))*Stock!AQ50</f>
        <v>6.5148775287174299E-4</v>
      </c>
      <c r="AR50" s="4">
        <f ca="1">OFFSET(AF!$K$1,MATCH(Stock!$C50,AF!$C$2:$C$299,0),MATCH(Stock!AR$1,AF!$L$1:$AV$1,0))*Stock!AR50</f>
        <v>4.370655640380135E-4</v>
      </c>
      <c r="AS50" s="4">
        <f ca="1">OFFSET(AF!$K$1,MATCH(Stock!$C50,AF!$C$2:$C$299,0),MATCH(Stock!AS$1,AF!$L$1:$AV$1,0))*Stock!AS50</f>
        <v>0</v>
      </c>
      <c r="AT50" s="4">
        <f ca="1">OFFSET(AF!$K$1,MATCH(Stock!$C50,AF!$C$2:$C$299,0),MATCH(Stock!AT$1,AF!$L$1:$AV$1,0))*Stock!AT50</f>
        <v>1.89516886443318E-3</v>
      </c>
      <c r="AU50" s="4">
        <f ca="1">OFFSET(AF!$K$1,MATCH(Stock!$C50,AF!$C$2:$C$299,0),MATCH(Stock!AU$1,AF!$L$1:$AV$1,0))*Stock!AU50</f>
        <v>1.7588487403834499E-4</v>
      </c>
      <c r="AV50" s="4">
        <f ca="1">OFFSET(AF!$K$1,MATCH(Stock!$C50,AF!$C$2:$C$299,0),MATCH(Stock!AV$1,AF!$L$1:$AV$1,0))*Stock!AV50</f>
        <v>5.8943428171834652E-5</v>
      </c>
    </row>
    <row r="51" spans="1:48">
      <c r="A51" s="4" t="s">
        <v>52</v>
      </c>
      <c r="B51" s="4" t="s">
        <v>258</v>
      </c>
      <c r="C51" s="4" t="s">
        <v>164</v>
      </c>
      <c r="D51" s="4" t="s">
        <v>54</v>
      </c>
      <c r="E51" s="4" t="s">
        <v>260</v>
      </c>
      <c r="F51" s="4" t="s">
        <v>54</v>
      </c>
      <c r="G51" s="4">
        <v>2010</v>
      </c>
      <c r="H51" s="4" t="s">
        <v>54</v>
      </c>
      <c r="I51" s="4" t="s">
        <v>54</v>
      </c>
      <c r="J51" s="4" t="s">
        <v>54</v>
      </c>
      <c r="K51" s="4" t="s">
        <v>54</v>
      </c>
      <c r="L51" s="4">
        <f ca="1">OFFSET(AF!$K$1,MATCH(Stock!$C51,AF!$C$2:$C$299,0),MATCH(Stock!L$1,AF!$L$1:$AV$1,0))*Stock!L51</f>
        <v>0</v>
      </c>
      <c r="M51" s="4">
        <f ca="1">OFFSET(AF!$K$1,MATCH(Stock!$C51,AF!$C$2:$C$299,0),MATCH(Stock!M$1,AF!$L$1:$AV$1,0))*Stock!M51</f>
        <v>0.10912628602913969</v>
      </c>
      <c r="N51" s="4">
        <f ca="1">OFFSET(AF!$K$1,MATCH(Stock!$C51,AF!$C$2:$C$299,0),MATCH(Stock!N$1,AF!$L$1:$AV$1,0))*Stock!N51</f>
        <v>9.4753658390648848E-3</v>
      </c>
      <c r="O51" s="4">
        <f ca="1">OFFSET(AF!$K$1,MATCH(Stock!$C51,AF!$C$2:$C$299,0),MATCH(Stock!O$1,AF!$L$1:$AV$1,0))*Stock!O51</f>
        <v>1.1075434838029679E-2</v>
      </c>
      <c r="P51" s="4">
        <f ca="1">OFFSET(AF!$K$1,MATCH(Stock!$C51,AF!$C$2:$C$299,0),MATCH(Stock!P$1,AF!$L$1:$AV$1,0))*Stock!P51</f>
        <v>1.4241219531509849E-2</v>
      </c>
      <c r="Q51" s="4">
        <f ca="1">OFFSET(AF!$K$1,MATCH(Stock!$C51,AF!$C$2:$C$299,0),MATCH(Stock!Q$1,AF!$L$1:$AV$1,0))*Stock!Q51</f>
        <v>1.491971605852521E-2</v>
      </c>
      <c r="R51" s="4">
        <f ca="1">OFFSET(AF!$K$1,MATCH(Stock!$C51,AF!$C$2:$C$299,0),MATCH(Stock!R$1,AF!$L$1:$AV$1,0))*Stock!R51</f>
        <v>0</v>
      </c>
      <c r="S51" s="4">
        <f ca="1">OFFSET(AF!$K$1,MATCH(Stock!$C51,AF!$C$2:$C$299,0),MATCH(Stock!S$1,AF!$L$1:$AV$1,0))*Stock!S51</f>
        <v>5.8850350552301395E-2</v>
      </c>
      <c r="T51" s="4">
        <f ca="1">OFFSET(AF!$K$1,MATCH(Stock!$C51,AF!$C$2:$C$299,0),MATCH(Stock!T$1,AF!$L$1:$AV$1,0))*Stock!T51</f>
        <v>0.50905558221575853</v>
      </c>
      <c r="U51" s="4">
        <f ca="1">OFFSET(AF!$K$1,MATCH(Stock!$C51,AF!$C$2:$C$299,0),MATCH(Stock!U$1,AF!$L$1:$AV$1,0))*Stock!U51</f>
        <v>3.5506332515732396E-2</v>
      </c>
      <c r="V51" s="4">
        <f ca="1">OFFSET(AF!$K$1,MATCH(Stock!$C51,AF!$C$2:$C$299,0),MATCH(Stock!V$1,AF!$L$1:$AV$1,0))*Stock!V51</f>
        <v>5.0242065668821946E-3</v>
      </c>
      <c r="W51" s="4">
        <f ca="1">OFFSET(AF!$K$1,MATCH(Stock!$C51,AF!$C$2:$C$299,0),MATCH(Stock!W$1,AF!$L$1:$AV$1,0))*Stock!W51</f>
        <v>0</v>
      </c>
      <c r="X51" s="4">
        <f ca="1">OFFSET(AF!$K$1,MATCH(Stock!$C51,AF!$C$2:$C$299,0),MATCH(Stock!X$1,AF!$L$1:$AV$1,0))*Stock!X51</f>
        <v>0</v>
      </c>
      <c r="Y51" s="4">
        <f ca="1">OFFSET(AF!$K$1,MATCH(Stock!$C51,AF!$C$2:$C$299,0),MATCH(Stock!Y$1,AF!$L$1:$AV$1,0))*Stock!Y51</f>
        <v>4.5791395850844296E-2</v>
      </c>
      <c r="Z51" s="4">
        <f ca="1">OFFSET(AF!$K$1,MATCH(Stock!$C51,AF!$C$2:$C$299,0),MATCH(Stock!Z$1,AF!$L$1:$AV$1,0))*Stock!Z51</f>
        <v>0.12428389287860099</v>
      </c>
      <c r="AA51" s="4">
        <f ca="1">OFFSET(AF!$K$1,MATCH(Stock!$C51,AF!$C$2:$C$299,0),MATCH(Stock!AA$1,AF!$L$1:$AV$1,0))*Stock!AA51</f>
        <v>7.2466849169466746E-3</v>
      </c>
      <c r="AB51" s="4">
        <f ca="1">OFFSET(AF!$K$1,MATCH(Stock!$C51,AF!$C$2:$C$299,0),MATCH(Stock!AB$1,AF!$L$1:$AV$1,0))*Stock!AB51</f>
        <v>3.0097645127089498E-2</v>
      </c>
      <c r="AC51" s="4">
        <f ca="1">OFFSET(AF!$K$1,MATCH(Stock!$C51,AF!$C$2:$C$299,0),MATCH(Stock!AC$1,AF!$L$1:$AV$1,0))*Stock!AC51</f>
        <v>0</v>
      </c>
      <c r="AD51" s="4">
        <f ca="1">OFFSET(AF!$K$1,MATCH(Stock!$C51,AF!$C$2:$C$299,0),MATCH(Stock!AD$1,AF!$L$1:$AV$1,0))*Stock!AD51</f>
        <v>1.81691120572458E-3</v>
      </c>
      <c r="AE51" s="4">
        <f ca="1">OFFSET(AF!$K$1,MATCH(Stock!$C51,AF!$C$2:$C$299,0),MATCH(Stock!AE$1,AF!$L$1:$AV$1,0))*Stock!AE51</f>
        <v>1.2973707504969704E-2</v>
      </c>
      <c r="AF51" s="4">
        <f ca="1">OFFSET(AF!$K$1,MATCH(Stock!$C51,AF!$C$2:$C$299,0),MATCH(Stock!AF$1,AF!$L$1:$AV$1,0))*Stock!AF51</f>
        <v>2.9947910841992398E-4</v>
      </c>
      <c r="AG51" s="4">
        <f ca="1">OFFSET(AF!$K$1,MATCH(Stock!$C51,AF!$C$2:$C$299,0),MATCH(Stock!AG$1,AF!$L$1:$AV$1,0))*Stock!AG51</f>
        <v>2.5719849418438349E-2</v>
      </c>
      <c r="AH51" s="4">
        <f ca="1">OFFSET(AF!$K$1,MATCH(Stock!$C51,AF!$C$2:$C$299,0),MATCH(Stock!AH$1,AF!$L$1:$AV$1,0))*Stock!AH51</f>
        <v>3.9753125651321398E-3</v>
      </c>
      <c r="AI51" s="4">
        <f ca="1">OFFSET(AF!$K$1,MATCH(Stock!$C51,AF!$C$2:$C$299,0),MATCH(Stock!AI$1,AF!$L$1:$AV$1,0))*Stock!AI51</f>
        <v>1.52591643080496E-2</v>
      </c>
      <c r="AJ51" s="4">
        <f ca="1">OFFSET(AF!$K$1,MATCH(Stock!$C51,AF!$C$2:$C$299,0),MATCH(Stock!AJ$1,AF!$L$1:$AV$1,0))*Stock!AJ51</f>
        <v>0</v>
      </c>
      <c r="AK51" s="4">
        <f ca="1">OFFSET(AF!$K$1,MATCH(Stock!$C51,AF!$C$2:$C$299,0),MATCH(Stock!AK$1,AF!$L$1:$AV$1,0))*Stock!AK51</f>
        <v>2.06602676061846E-3</v>
      </c>
      <c r="AL51" s="4">
        <f ca="1">OFFSET(AF!$K$1,MATCH(Stock!$C51,AF!$C$2:$C$299,0),MATCH(Stock!AL$1,AF!$L$1:$AV$1,0))*Stock!AL51</f>
        <v>0</v>
      </c>
      <c r="AM51" s="4">
        <f ca="1">OFFSET(AF!$K$1,MATCH(Stock!$C51,AF!$C$2:$C$299,0),MATCH(Stock!AM$1,AF!$L$1:$AV$1,0))*Stock!AM51</f>
        <v>5.7318973459230149E-2</v>
      </c>
      <c r="AN51" s="4">
        <f ca="1">OFFSET(AF!$K$1,MATCH(Stock!$C51,AF!$C$2:$C$299,0),MATCH(Stock!AN$1,AF!$L$1:$AV$1,0))*Stock!AN51</f>
        <v>1.058320562624937E-2</v>
      </c>
      <c r="AO51" s="4">
        <f ca="1">OFFSET(AF!$K$1,MATCH(Stock!$C51,AF!$C$2:$C$299,0),MATCH(Stock!AO$1,AF!$L$1:$AV$1,0))*Stock!AO51</f>
        <v>0.12284574965669819</v>
      </c>
      <c r="AP51" s="4">
        <f ca="1">OFFSET(AF!$K$1,MATCH(Stock!$C51,AF!$C$2:$C$299,0),MATCH(Stock!AP$1,AF!$L$1:$AV$1,0))*Stock!AP51</f>
        <v>1.834569563201625E-3</v>
      </c>
      <c r="AQ51" s="4">
        <f ca="1">OFFSET(AF!$K$1,MATCH(Stock!$C51,AF!$C$2:$C$299,0),MATCH(Stock!AQ$1,AF!$L$1:$AV$1,0))*Stock!AQ51</f>
        <v>2.6047045502156699E-2</v>
      </c>
      <c r="AR51" s="4">
        <f ca="1">OFFSET(AF!$K$1,MATCH(Stock!$C51,AF!$C$2:$C$299,0),MATCH(Stock!AR$1,AF!$L$1:$AV$1,0))*Stock!AR51</f>
        <v>1.4549377444502144E-2</v>
      </c>
      <c r="AS51" s="4">
        <f ca="1">OFFSET(AF!$K$1,MATCH(Stock!$C51,AF!$C$2:$C$299,0),MATCH(Stock!AS$1,AF!$L$1:$AV$1,0))*Stock!AS51</f>
        <v>5.8590950096963551E-2</v>
      </c>
      <c r="AT51" s="4">
        <f ca="1">OFFSET(AF!$K$1,MATCH(Stock!$C51,AF!$C$2:$C$299,0),MATCH(Stock!AT$1,AF!$L$1:$AV$1,0))*Stock!AT51</f>
        <v>6.374211828306795E-3</v>
      </c>
      <c r="AU51" s="4">
        <f ca="1">OFFSET(AF!$K$1,MATCH(Stock!$C51,AF!$C$2:$C$299,0),MATCH(Stock!AU$1,AF!$L$1:$AV$1,0))*Stock!AU51</f>
        <v>3.4368772515407396E-2</v>
      </c>
      <c r="AV51" s="4">
        <f ca="1">OFFSET(AF!$K$1,MATCH(Stock!$C51,AF!$C$2:$C$299,0),MATCH(Stock!AV$1,AF!$L$1:$AV$1,0))*Stock!AV51</f>
        <v>2.6280006910449748E-2</v>
      </c>
    </row>
    <row r="52" spans="1:48">
      <c r="A52" s="4" t="s">
        <v>52</v>
      </c>
      <c r="B52" s="4" t="s">
        <v>258</v>
      </c>
      <c r="C52" s="4" t="s">
        <v>165</v>
      </c>
      <c r="D52" s="4" t="s">
        <v>54</v>
      </c>
      <c r="E52" s="4" t="s">
        <v>260</v>
      </c>
      <c r="F52" s="4" t="s">
        <v>54</v>
      </c>
      <c r="G52" s="4">
        <v>2010</v>
      </c>
      <c r="H52" s="4" t="s">
        <v>54</v>
      </c>
      <c r="I52" s="4" t="s">
        <v>54</v>
      </c>
      <c r="J52" s="4" t="s">
        <v>54</v>
      </c>
      <c r="K52" s="4" t="s">
        <v>54</v>
      </c>
      <c r="L52" s="4">
        <f ca="1">OFFSET(AF!$K$1,MATCH(Stock!$C52,AF!$C$2:$C$299,0),MATCH(Stock!L$1,AF!$L$1:$AV$1,0))*Stock!L52</f>
        <v>0</v>
      </c>
      <c r="M52" s="4">
        <f ca="1">OFFSET(AF!$K$1,MATCH(Stock!$C52,AF!$C$2:$C$299,0),MATCH(Stock!M$1,AF!$L$1:$AV$1,0))*Stock!M52</f>
        <v>0</v>
      </c>
      <c r="N52" s="4">
        <f ca="1">OFFSET(AF!$K$1,MATCH(Stock!$C52,AF!$C$2:$C$299,0),MATCH(Stock!N$1,AF!$L$1:$AV$1,0))*Stock!N52</f>
        <v>0</v>
      </c>
      <c r="O52" s="4">
        <f ca="1">OFFSET(AF!$K$1,MATCH(Stock!$C52,AF!$C$2:$C$299,0),MATCH(Stock!O$1,AF!$L$1:$AV$1,0))*Stock!O52</f>
        <v>0</v>
      </c>
      <c r="P52" s="4">
        <f ca="1">OFFSET(AF!$K$1,MATCH(Stock!$C52,AF!$C$2:$C$299,0),MATCH(Stock!P$1,AF!$L$1:$AV$1,0))*Stock!P52</f>
        <v>0</v>
      </c>
      <c r="Q52" s="4">
        <f ca="1">OFFSET(AF!$K$1,MATCH(Stock!$C52,AF!$C$2:$C$299,0),MATCH(Stock!Q$1,AF!$L$1:$AV$1,0))*Stock!Q52</f>
        <v>0</v>
      </c>
      <c r="R52" s="4">
        <f ca="1">OFFSET(AF!$K$1,MATCH(Stock!$C52,AF!$C$2:$C$299,0),MATCH(Stock!R$1,AF!$L$1:$AV$1,0))*Stock!R52</f>
        <v>0</v>
      </c>
      <c r="S52" s="4">
        <f ca="1">OFFSET(AF!$K$1,MATCH(Stock!$C52,AF!$C$2:$C$299,0),MATCH(Stock!S$1,AF!$L$1:$AV$1,0))*Stock!S52</f>
        <v>0</v>
      </c>
      <c r="T52" s="4">
        <f ca="1">OFFSET(AF!$K$1,MATCH(Stock!$C52,AF!$C$2:$C$299,0),MATCH(Stock!T$1,AF!$L$1:$AV$1,0))*Stock!T52</f>
        <v>0</v>
      </c>
      <c r="U52" s="4">
        <f ca="1">OFFSET(AF!$K$1,MATCH(Stock!$C52,AF!$C$2:$C$299,0),MATCH(Stock!U$1,AF!$L$1:$AV$1,0))*Stock!U52</f>
        <v>0</v>
      </c>
      <c r="V52" s="4">
        <f ca="1">OFFSET(AF!$K$1,MATCH(Stock!$C52,AF!$C$2:$C$299,0),MATCH(Stock!V$1,AF!$L$1:$AV$1,0))*Stock!V52</f>
        <v>0</v>
      </c>
      <c r="W52" s="4">
        <f ca="1">OFFSET(AF!$K$1,MATCH(Stock!$C52,AF!$C$2:$C$299,0),MATCH(Stock!W$1,AF!$L$1:$AV$1,0))*Stock!W52</f>
        <v>0</v>
      </c>
      <c r="X52" s="4">
        <f ca="1">OFFSET(AF!$K$1,MATCH(Stock!$C52,AF!$C$2:$C$299,0),MATCH(Stock!X$1,AF!$L$1:$AV$1,0))*Stock!X52</f>
        <v>0</v>
      </c>
      <c r="Y52" s="4">
        <f ca="1">OFFSET(AF!$K$1,MATCH(Stock!$C52,AF!$C$2:$C$299,0),MATCH(Stock!Y$1,AF!$L$1:$AV$1,0))*Stock!Y52</f>
        <v>0</v>
      </c>
      <c r="Z52" s="4">
        <f ca="1">OFFSET(AF!$K$1,MATCH(Stock!$C52,AF!$C$2:$C$299,0),MATCH(Stock!Z$1,AF!$L$1:$AV$1,0))*Stock!Z52</f>
        <v>0</v>
      </c>
      <c r="AA52" s="4">
        <f ca="1">OFFSET(AF!$K$1,MATCH(Stock!$C52,AF!$C$2:$C$299,0),MATCH(Stock!AA$1,AF!$L$1:$AV$1,0))*Stock!AA52</f>
        <v>0</v>
      </c>
      <c r="AB52" s="4">
        <f ca="1">OFFSET(AF!$K$1,MATCH(Stock!$C52,AF!$C$2:$C$299,0),MATCH(Stock!AB$1,AF!$L$1:$AV$1,0))*Stock!AB52</f>
        <v>0</v>
      </c>
      <c r="AC52" s="4">
        <f ca="1">OFFSET(AF!$K$1,MATCH(Stock!$C52,AF!$C$2:$C$299,0),MATCH(Stock!AC$1,AF!$L$1:$AV$1,0))*Stock!AC52</f>
        <v>0</v>
      </c>
      <c r="AD52" s="4">
        <f ca="1">OFFSET(AF!$K$1,MATCH(Stock!$C52,AF!$C$2:$C$299,0),MATCH(Stock!AD$1,AF!$L$1:$AV$1,0))*Stock!AD52</f>
        <v>0</v>
      </c>
      <c r="AE52" s="4">
        <f ca="1">OFFSET(AF!$K$1,MATCH(Stock!$C52,AF!$C$2:$C$299,0),MATCH(Stock!AE$1,AF!$L$1:$AV$1,0))*Stock!AE52</f>
        <v>1.3833693351704235E-2</v>
      </c>
      <c r="AF52" s="4">
        <f ca="1">OFFSET(AF!$K$1,MATCH(Stock!$C52,AF!$C$2:$C$299,0),MATCH(Stock!AF$1,AF!$L$1:$AV$1,0))*Stock!AF52</f>
        <v>0</v>
      </c>
      <c r="AG52" s="4">
        <f ca="1">OFFSET(AF!$K$1,MATCH(Stock!$C52,AF!$C$2:$C$299,0),MATCH(Stock!AG$1,AF!$L$1:$AV$1,0))*Stock!AG52</f>
        <v>0</v>
      </c>
      <c r="AH52" s="4">
        <f ca="1">OFFSET(AF!$K$1,MATCH(Stock!$C52,AF!$C$2:$C$299,0),MATCH(Stock!AH$1,AF!$L$1:$AV$1,0))*Stock!AH52</f>
        <v>1.4459110549898085E-4</v>
      </c>
      <c r="AI52" s="4">
        <f ca="1">OFFSET(AF!$K$1,MATCH(Stock!$C52,AF!$C$2:$C$299,0),MATCH(Stock!AI$1,AF!$L$1:$AV$1,0))*Stock!AI52</f>
        <v>0</v>
      </c>
      <c r="AJ52" s="4">
        <f ca="1">OFFSET(AF!$K$1,MATCH(Stock!$C52,AF!$C$2:$C$299,0),MATCH(Stock!AJ$1,AF!$L$1:$AV$1,0))*Stock!AJ52</f>
        <v>0</v>
      </c>
      <c r="AK52" s="4">
        <f ca="1">OFFSET(AF!$K$1,MATCH(Stock!$C52,AF!$C$2:$C$299,0),MATCH(Stock!AK$1,AF!$L$1:$AV$1,0))*Stock!AK52</f>
        <v>0</v>
      </c>
      <c r="AL52" s="4">
        <f ca="1">OFFSET(AF!$K$1,MATCH(Stock!$C52,AF!$C$2:$C$299,0),MATCH(Stock!AL$1,AF!$L$1:$AV$1,0))*Stock!AL52</f>
        <v>0</v>
      </c>
      <c r="AM52" s="4">
        <f ca="1">OFFSET(AF!$K$1,MATCH(Stock!$C52,AF!$C$2:$C$299,0),MATCH(Stock!AM$1,AF!$L$1:$AV$1,0))*Stock!AM52</f>
        <v>0</v>
      </c>
      <c r="AN52" s="4">
        <f ca="1">OFFSET(AF!$K$1,MATCH(Stock!$C52,AF!$C$2:$C$299,0),MATCH(Stock!AN$1,AF!$L$1:$AV$1,0))*Stock!AN52</f>
        <v>0</v>
      </c>
      <c r="AO52" s="4">
        <f ca="1">OFFSET(AF!$K$1,MATCH(Stock!$C52,AF!$C$2:$C$299,0),MATCH(Stock!AO$1,AF!$L$1:$AV$1,0))*Stock!AO52</f>
        <v>0</v>
      </c>
      <c r="AP52" s="4">
        <f ca="1">OFFSET(AF!$K$1,MATCH(Stock!$C52,AF!$C$2:$C$299,0),MATCH(Stock!AP$1,AF!$L$1:$AV$1,0))*Stock!AP52</f>
        <v>0</v>
      </c>
      <c r="AQ52" s="4">
        <f ca="1">OFFSET(AF!$K$1,MATCH(Stock!$C52,AF!$C$2:$C$299,0),MATCH(Stock!AQ$1,AF!$L$1:$AV$1,0))*Stock!AQ52</f>
        <v>0</v>
      </c>
      <c r="AR52" s="4">
        <f ca="1">OFFSET(AF!$K$1,MATCH(Stock!$C52,AF!$C$2:$C$299,0),MATCH(Stock!AR$1,AF!$L$1:$AV$1,0))*Stock!AR52</f>
        <v>0</v>
      </c>
      <c r="AS52" s="4">
        <f ca="1">OFFSET(AF!$K$1,MATCH(Stock!$C52,AF!$C$2:$C$299,0),MATCH(Stock!AS$1,AF!$L$1:$AV$1,0))*Stock!AS52</f>
        <v>0</v>
      </c>
      <c r="AT52" s="4">
        <f ca="1">OFFSET(AF!$K$1,MATCH(Stock!$C52,AF!$C$2:$C$299,0),MATCH(Stock!AT$1,AF!$L$1:$AV$1,0))*Stock!AT52</f>
        <v>9.7414724651639548E-4</v>
      </c>
      <c r="AU52" s="4">
        <f ca="1">OFFSET(AF!$K$1,MATCH(Stock!$C52,AF!$C$2:$C$299,0),MATCH(Stock!AU$1,AF!$L$1:$AV$1,0))*Stock!AU52</f>
        <v>0</v>
      </c>
      <c r="AV52" s="4">
        <f ca="1">OFFSET(AF!$K$1,MATCH(Stock!$C52,AF!$C$2:$C$299,0),MATCH(Stock!AV$1,AF!$L$1:$AV$1,0))*Stock!AV52</f>
        <v>0</v>
      </c>
    </row>
    <row r="53" spans="1:48">
      <c r="A53" s="4" t="s">
        <v>52</v>
      </c>
      <c r="B53" s="4" t="s">
        <v>258</v>
      </c>
      <c r="C53" s="4" t="s">
        <v>166</v>
      </c>
      <c r="D53" s="4" t="s">
        <v>54</v>
      </c>
      <c r="E53" s="4" t="s">
        <v>260</v>
      </c>
      <c r="F53" s="4" t="s">
        <v>54</v>
      </c>
      <c r="G53" s="4">
        <v>2010</v>
      </c>
      <c r="H53" s="4" t="s">
        <v>54</v>
      </c>
      <c r="I53" s="4" t="s">
        <v>54</v>
      </c>
      <c r="J53" s="4" t="s">
        <v>54</v>
      </c>
      <c r="K53" s="4" t="s">
        <v>54</v>
      </c>
      <c r="L53" s="4">
        <f ca="1">OFFSET(AF!$K$1,MATCH(Stock!$C53,AF!$C$2:$C$299,0),MATCH(Stock!L$1,AF!$L$1:$AV$1,0))*Stock!L53</f>
        <v>9.1998106283945245E-4</v>
      </c>
      <c r="M53" s="4">
        <f ca="1">OFFSET(AF!$K$1,MATCH(Stock!$C53,AF!$C$2:$C$299,0),MATCH(Stock!M$1,AF!$L$1:$AV$1,0))*Stock!M53</f>
        <v>2.9735891703637801E-2</v>
      </c>
      <c r="N53" s="4">
        <f ca="1">OFFSET(AF!$K$1,MATCH(Stock!$C53,AF!$C$2:$C$299,0),MATCH(Stock!N$1,AF!$L$1:$AV$1,0))*Stock!N53</f>
        <v>5.3606868574594948E-3</v>
      </c>
      <c r="O53" s="4">
        <f ca="1">OFFSET(AF!$K$1,MATCH(Stock!$C53,AF!$C$2:$C$299,0),MATCH(Stock!O$1,AF!$L$1:$AV$1,0))*Stock!O53</f>
        <v>8.1962310180661496E-2</v>
      </c>
      <c r="P53" s="4">
        <f ca="1">OFFSET(AF!$K$1,MATCH(Stock!$C53,AF!$C$2:$C$299,0),MATCH(Stock!P$1,AF!$L$1:$AV$1,0))*Stock!P53</f>
        <v>3.93630072438111E-3</v>
      </c>
      <c r="Q53" s="4">
        <f ca="1">OFFSET(AF!$K$1,MATCH(Stock!$C53,AF!$C$2:$C$299,0),MATCH(Stock!Q$1,AF!$L$1:$AV$1,0))*Stock!Q53</f>
        <v>0.13493912253988305</v>
      </c>
      <c r="R53" s="4">
        <f ca="1">OFFSET(AF!$K$1,MATCH(Stock!$C53,AF!$C$2:$C$299,0),MATCH(Stock!R$1,AF!$L$1:$AV$1,0))*Stock!R53</f>
        <v>3.2527981428312151E-3</v>
      </c>
      <c r="S53" s="4">
        <f ca="1">OFFSET(AF!$K$1,MATCH(Stock!$C53,AF!$C$2:$C$299,0),MATCH(Stock!S$1,AF!$L$1:$AV$1,0))*Stock!S53</f>
        <v>2.4610818492428552E-3</v>
      </c>
      <c r="T53" s="4">
        <f ca="1">OFFSET(AF!$K$1,MATCH(Stock!$C53,AF!$C$2:$C$299,0),MATCH(Stock!T$1,AF!$L$1:$AV$1,0))*Stock!T53</f>
        <v>0.9378742151592524</v>
      </c>
      <c r="U53" s="4">
        <f ca="1">OFFSET(AF!$K$1,MATCH(Stock!$C53,AF!$C$2:$C$299,0),MATCH(Stock!U$1,AF!$L$1:$AV$1,0))*Stock!U53</f>
        <v>1.8984169815926398E-3</v>
      </c>
      <c r="V53" s="4">
        <f ca="1">OFFSET(AF!$K$1,MATCH(Stock!$C53,AF!$C$2:$C$299,0),MATCH(Stock!V$1,AF!$L$1:$AV$1,0))*Stock!V53</f>
        <v>8.281821801341564E-4</v>
      </c>
      <c r="W53" s="4">
        <f ca="1">OFFSET(AF!$K$1,MATCH(Stock!$C53,AF!$C$2:$C$299,0),MATCH(Stock!W$1,AF!$L$1:$AV$1,0))*Stock!W53</f>
        <v>2.2536157268425051E-2</v>
      </c>
      <c r="X53" s="4">
        <f ca="1">OFFSET(AF!$K$1,MATCH(Stock!$C53,AF!$C$2:$C$299,0),MATCH(Stock!X$1,AF!$L$1:$AV$1,0))*Stock!X53</f>
        <v>0.14321325983268285</v>
      </c>
      <c r="Y53" s="4">
        <f ca="1">OFFSET(AF!$K$1,MATCH(Stock!$C53,AF!$C$2:$C$299,0),MATCH(Stock!Y$1,AF!$L$1:$AV$1,0))*Stock!Y53</f>
        <v>9.9598728617612698E-3</v>
      </c>
      <c r="Z53" s="4">
        <f ca="1">OFFSET(AF!$K$1,MATCH(Stock!$C53,AF!$C$2:$C$299,0),MATCH(Stock!Z$1,AF!$L$1:$AV$1,0))*Stock!Z53</f>
        <v>0.25774498088824949</v>
      </c>
      <c r="AA53" s="4">
        <f ca="1">OFFSET(AF!$K$1,MATCH(Stock!$C53,AF!$C$2:$C$299,0),MATCH(Stock!AA$1,AF!$L$1:$AV$1,0))*Stock!AA53</f>
        <v>1.0473551609765069E-2</v>
      </c>
      <c r="AB53" s="4">
        <f ca="1">OFFSET(AF!$K$1,MATCH(Stock!$C53,AF!$C$2:$C$299,0),MATCH(Stock!AB$1,AF!$L$1:$AV$1,0))*Stock!AB53</f>
        <v>0</v>
      </c>
      <c r="AC53" s="4">
        <f ca="1">OFFSET(AF!$K$1,MATCH(Stock!$C53,AF!$C$2:$C$299,0),MATCH(Stock!AC$1,AF!$L$1:$AV$1,0))*Stock!AC53</f>
        <v>2.3290252573842297E-2</v>
      </c>
      <c r="AD53" s="4">
        <f ca="1">OFFSET(AF!$K$1,MATCH(Stock!$C53,AF!$C$2:$C$299,0),MATCH(Stock!AD$1,AF!$L$1:$AV$1,0))*Stock!AD53</f>
        <v>0</v>
      </c>
      <c r="AE53" s="4">
        <f ca="1">OFFSET(AF!$K$1,MATCH(Stock!$C53,AF!$C$2:$C$299,0),MATCH(Stock!AE$1,AF!$L$1:$AV$1,0))*Stock!AE53</f>
        <v>3.1324304671191745E-2</v>
      </c>
      <c r="AF53" s="4">
        <f ca="1">OFFSET(AF!$K$1,MATCH(Stock!$C53,AF!$C$2:$C$299,0),MATCH(Stock!AF$1,AF!$L$1:$AV$1,0))*Stock!AF53</f>
        <v>3.2818824192370802E-3</v>
      </c>
      <c r="AG53" s="4">
        <f ca="1">OFFSET(AF!$K$1,MATCH(Stock!$C53,AF!$C$2:$C$299,0),MATCH(Stock!AG$1,AF!$L$1:$AV$1,0))*Stock!AG53</f>
        <v>3.0949593415891951E-4</v>
      </c>
      <c r="AH53" s="4">
        <f ca="1">OFFSET(AF!$K$1,MATCH(Stock!$C53,AF!$C$2:$C$299,0),MATCH(Stock!AH$1,AF!$L$1:$AV$1,0))*Stock!AH53</f>
        <v>6.1361450655123594E-3</v>
      </c>
      <c r="AI53" s="4">
        <f ca="1">OFFSET(AF!$K$1,MATCH(Stock!$C53,AF!$C$2:$C$299,0),MATCH(Stock!AI$1,AF!$L$1:$AV$1,0))*Stock!AI53</f>
        <v>2.5747446768412648E-3</v>
      </c>
      <c r="AJ53" s="4">
        <f ca="1">OFFSET(AF!$K$1,MATCH(Stock!$C53,AF!$C$2:$C$299,0),MATCH(Stock!AJ$1,AF!$L$1:$AV$1,0))*Stock!AJ53</f>
        <v>0</v>
      </c>
      <c r="AK53" s="4">
        <f ca="1">OFFSET(AF!$K$1,MATCH(Stock!$C53,AF!$C$2:$C$299,0),MATCH(Stock!AK$1,AF!$L$1:$AV$1,0))*Stock!AK53</f>
        <v>7.1481385849273202E-3</v>
      </c>
      <c r="AL53" s="4">
        <f ca="1">OFFSET(AF!$K$1,MATCH(Stock!$C53,AF!$C$2:$C$299,0),MATCH(Stock!AL$1,AF!$L$1:$AV$1,0))*Stock!AL53</f>
        <v>0</v>
      </c>
      <c r="AM53" s="4">
        <f ca="1">OFFSET(AF!$K$1,MATCH(Stock!$C53,AF!$C$2:$C$299,0),MATCH(Stock!AM$1,AF!$L$1:$AV$1,0))*Stock!AM53</f>
        <v>2.5602479435946901E-2</v>
      </c>
      <c r="AN53" s="4">
        <f ca="1">OFFSET(AF!$K$1,MATCH(Stock!$C53,AF!$C$2:$C$299,0),MATCH(Stock!AN$1,AF!$L$1:$AV$1,0))*Stock!AN53</f>
        <v>7.151285770202475E-3</v>
      </c>
      <c r="AO53" s="4">
        <f ca="1">OFFSET(AF!$K$1,MATCH(Stock!$C53,AF!$C$2:$C$299,0),MATCH(Stock!AO$1,AF!$L$1:$AV$1,0))*Stock!AO53</f>
        <v>7.1357710494876589E-2</v>
      </c>
      <c r="AP53" s="4">
        <f ca="1">OFFSET(AF!$K$1,MATCH(Stock!$C53,AF!$C$2:$C$299,0),MATCH(Stock!AP$1,AF!$L$1:$AV$1,0))*Stock!AP53</f>
        <v>2.3398757266736101E-2</v>
      </c>
      <c r="AQ53" s="4">
        <f ca="1">OFFSET(AF!$K$1,MATCH(Stock!$C53,AF!$C$2:$C$299,0),MATCH(Stock!AQ$1,AF!$L$1:$AV$1,0))*Stock!AQ53</f>
        <v>5.68174601102982E-3</v>
      </c>
      <c r="AR53" s="4">
        <f ca="1">OFFSET(AF!$K$1,MATCH(Stock!$C53,AF!$C$2:$C$299,0),MATCH(Stock!AR$1,AF!$L$1:$AV$1,0))*Stock!AR53</f>
        <v>9.8111204960800811E-3</v>
      </c>
      <c r="AS53" s="4">
        <f ca="1">OFFSET(AF!$K$1,MATCH(Stock!$C53,AF!$C$2:$C$299,0),MATCH(Stock!AS$1,AF!$L$1:$AV$1,0))*Stock!AS53</f>
        <v>1.7432156883479398E-2</v>
      </c>
      <c r="AT53" s="4">
        <f ca="1">OFFSET(AF!$K$1,MATCH(Stock!$C53,AF!$C$2:$C$299,0),MATCH(Stock!AT$1,AF!$L$1:$AV$1,0))*Stock!AT53</f>
        <v>2.3252621525484751E-2</v>
      </c>
      <c r="AU53" s="4">
        <f ca="1">OFFSET(AF!$K$1,MATCH(Stock!$C53,AF!$C$2:$C$299,0),MATCH(Stock!AU$1,AF!$L$1:$AV$1,0))*Stock!AU53</f>
        <v>4.1834955678496048E-3</v>
      </c>
      <c r="AV53" s="4">
        <f ca="1">OFFSET(AF!$K$1,MATCH(Stock!$C53,AF!$C$2:$C$299,0),MATCH(Stock!AV$1,AF!$L$1:$AV$1,0))*Stock!AV53</f>
        <v>4.6737427001842198E-2</v>
      </c>
    </row>
    <row r="54" spans="1:48">
      <c r="A54" s="4" t="s">
        <v>52</v>
      </c>
      <c r="B54" s="4" t="s">
        <v>258</v>
      </c>
      <c r="C54" s="4" t="s">
        <v>167</v>
      </c>
      <c r="D54" s="4" t="s">
        <v>54</v>
      </c>
      <c r="E54" s="4" t="s">
        <v>260</v>
      </c>
      <c r="F54" s="4" t="s">
        <v>54</v>
      </c>
      <c r="G54" s="4">
        <v>2010</v>
      </c>
      <c r="H54" s="4" t="s">
        <v>54</v>
      </c>
      <c r="I54" s="4" t="s">
        <v>54</v>
      </c>
      <c r="J54" s="4" t="s">
        <v>54</v>
      </c>
      <c r="K54" s="4" t="s">
        <v>54</v>
      </c>
      <c r="L54" s="4">
        <f ca="1">OFFSET(AF!$K$1,MATCH(Stock!$C54,AF!$C$2:$C$299,0),MATCH(Stock!L$1,AF!$L$1:$AV$1,0))*Stock!L54</f>
        <v>2.5788248275897801E-3</v>
      </c>
      <c r="M54" s="4">
        <f ca="1">OFFSET(AF!$K$1,MATCH(Stock!$C54,AF!$C$2:$C$299,0),MATCH(Stock!M$1,AF!$L$1:$AV$1,0))*Stock!M54</f>
        <v>1.9055114042593951E-2</v>
      </c>
      <c r="N54" s="4">
        <f ca="1">OFFSET(AF!$K$1,MATCH(Stock!$C54,AF!$C$2:$C$299,0),MATCH(Stock!N$1,AF!$L$1:$AV$1,0))*Stock!N54</f>
        <v>0</v>
      </c>
      <c r="O54" s="4">
        <f ca="1">OFFSET(AF!$K$1,MATCH(Stock!$C54,AF!$C$2:$C$299,0),MATCH(Stock!O$1,AF!$L$1:$AV$1,0))*Stock!O54</f>
        <v>2.8049855503437752E-4</v>
      </c>
      <c r="P54" s="4">
        <f ca="1">OFFSET(AF!$K$1,MATCH(Stock!$C54,AF!$C$2:$C$299,0),MATCH(Stock!P$1,AF!$L$1:$AV$1,0))*Stock!P54</f>
        <v>1.7891133928269599E-3</v>
      </c>
      <c r="Q54" s="4">
        <f ca="1">OFFSET(AF!$K$1,MATCH(Stock!$C54,AF!$C$2:$C$299,0),MATCH(Stock!Q$1,AF!$L$1:$AV$1,0))*Stock!Q54</f>
        <v>7.2997307589877949E-2</v>
      </c>
      <c r="R54" s="4">
        <f ca="1">OFFSET(AF!$K$1,MATCH(Stock!$C54,AF!$C$2:$C$299,0),MATCH(Stock!R$1,AF!$L$1:$AV$1,0))*Stock!R54</f>
        <v>9.3388549652767344E-4</v>
      </c>
      <c r="S54" s="4">
        <f ca="1">OFFSET(AF!$K$1,MATCH(Stock!$C54,AF!$C$2:$C$299,0),MATCH(Stock!S$1,AF!$L$1:$AV$1,0))*Stock!S54</f>
        <v>9.4834226014010245E-3</v>
      </c>
      <c r="T54" s="4">
        <f ca="1">OFFSET(AF!$K$1,MATCH(Stock!$C54,AF!$C$2:$C$299,0),MATCH(Stock!T$1,AF!$L$1:$AV$1,0))*Stock!T54</f>
        <v>0</v>
      </c>
      <c r="U54" s="4">
        <f ca="1">OFFSET(AF!$K$1,MATCH(Stock!$C54,AF!$C$2:$C$299,0),MATCH(Stock!U$1,AF!$L$1:$AV$1,0))*Stock!U54</f>
        <v>7.0798379279069243E-3</v>
      </c>
      <c r="V54" s="4">
        <f ca="1">OFFSET(AF!$K$1,MATCH(Stock!$C54,AF!$C$2:$C$299,0),MATCH(Stock!V$1,AF!$L$1:$AV$1,0))*Stock!V54</f>
        <v>3.7140748384049248E-3</v>
      </c>
      <c r="W54" s="4">
        <f ca="1">OFFSET(AF!$K$1,MATCH(Stock!$C54,AF!$C$2:$C$299,0),MATCH(Stock!W$1,AF!$L$1:$AV$1,0))*Stock!W54</f>
        <v>0</v>
      </c>
      <c r="X54" s="4">
        <f ca="1">OFFSET(AF!$K$1,MATCH(Stock!$C54,AF!$C$2:$C$299,0),MATCH(Stock!X$1,AF!$L$1:$AV$1,0))*Stock!X54</f>
        <v>1.57549621006377E-2</v>
      </c>
      <c r="Y54" s="4">
        <f ca="1">OFFSET(AF!$K$1,MATCH(Stock!$C54,AF!$C$2:$C$299,0),MATCH(Stock!Y$1,AF!$L$1:$AV$1,0))*Stock!Y54</f>
        <v>1.812706263847335E-2</v>
      </c>
      <c r="Z54" s="4">
        <f ca="1">OFFSET(AF!$K$1,MATCH(Stock!$C54,AF!$C$2:$C$299,0),MATCH(Stock!Z$1,AF!$L$1:$AV$1,0))*Stock!Z54</f>
        <v>0.13039865465892406</v>
      </c>
      <c r="AA54" s="4">
        <f ca="1">OFFSET(AF!$K$1,MATCH(Stock!$C54,AF!$C$2:$C$299,0),MATCH(Stock!AA$1,AF!$L$1:$AV$1,0))*Stock!AA54</f>
        <v>5.6117293312494447E-4</v>
      </c>
      <c r="AB54" s="4">
        <f ca="1">OFFSET(AF!$K$1,MATCH(Stock!$C54,AF!$C$2:$C$299,0),MATCH(Stock!AB$1,AF!$L$1:$AV$1,0))*Stock!AB54</f>
        <v>2.8057648839502201E-2</v>
      </c>
      <c r="AC54" s="4">
        <f ca="1">OFFSET(AF!$K$1,MATCH(Stock!$C54,AF!$C$2:$C$299,0),MATCH(Stock!AC$1,AF!$L$1:$AV$1,0))*Stock!AC54</f>
        <v>2.6943419303082747E-3</v>
      </c>
      <c r="AD54" s="4">
        <f ca="1">OFFSET(AF!$K$1,MATCH(Stock!$C54,AF!$C$2:$C$299,0),MATCH(Stock!AD$1,AF!$L$1:$AV$1,0))*Stock!AD54</f>
        <v>0</v>
      </c>
      <c r="AE54" s="4">
        <f ca="1">OFFSET(AF!$K$1,MATCH(Stock!$C54,AF!$C$2:$C$299,0),MATCH(Stock!AE$1,AF!$L$1:$AV$1,0))*Stock!AE54</f>
        <v>0</v>
      </c>
      <c r="AF54" s="4">
        <f ca="1">OFFSET(AF!$K$1,MATCH(Stock!$C54,AF!$C$2:$C$299,0),MATCH(Stock!AF$1,AF!$L$1:$AV$1,0))*Stock!AF54</f>
        <v>1.0389802618856608E-3</v>
      </c>
      <c r="AG54" s="4">
        <f ca="1">OFFSET(AF!$K$1,MATCH(Stock!$C54,AF!$C$2:$C$299,0),MATCH(Stock!AG$1,AF!$L$1:$AV$1,0))*Stock!AG54</f>
        <v>6.8891951397156903E-3</v>
      </c>
      <c r="AH54" s="4">
        <f ca="1">OFFSET(AF!$K$1,MATCH(Stock!$C54,AF!$C$2:$C$299,0),MATCH(Stock!AH$1,AF!$L$1:$AV$1,0))*Stock!AH54</f>
        <v>0</v>
      </c>
      <c r="AI54" s="4">
        <f ca="1">OFFSET(AF!$K$1,MATCH(Stock!$C54,AF!$C$2:$C$299,0),MATCH(Stock!AI$1,AF!$L$1:$AV$1,0))*Stock!AI54</f>
        <v>1.8406072610420401E-2</v>
      </c>
      <c r="AJ54" s="4">
        <f ca="1">OFFSET(AF!$K$1,MATCH(Stock!$C54,AF!$C$2:$C$299,0),MATCH(Stock!AJ$1,AF!$L$1:$AV$1,0))*Stock!AJ54</f>
        <v>0</v>
      </c>
      <c r="AK54" s="4">
        <f ca="1">OFFSET(AF!$K$1,MATCH(Stock!$C54,AF!$C$2:$C$299,0),MATCH(Stock!AK$1,AF!$L$1:$AV$1,0))*Stock!AK54</f>
        <v>2.3451702950417551E-3</v>
      </c>
      <c r="AL54" s="4">
        <f ca="1">OFFSET(AF!$K$1,MATCH(Stock!$C54,AF!$C$2:$C$299,0),MATCH(Stock!AL$1,AF!$L$1:$AV$1,0))*Stock!AL54</f>
        <v>0</v>
      </c>
      <c r="AM54" s="4">
        <f ca="1">OFFSET(AF!$K$1,MATCH(Stock!$C54,AF!$C$2:$C$299,0),MATCH(Stock!AM$1,AF!$L$1:$AV$1,0))*Stock!AM54</f>
        <v>2.2664659445974346E-3</v>
      </c>
      <c r="AN54" s="4">
        <f ca="1">OFFSET(AF!$K$1,MATCH(Stock!$C54,AF!$C$2:$C$299,0),MATCH(Stock!AN$1,AF!$L$1:$AV$1,0))*Stock!AN54</f>
        <v>7.019684029416765E-3</v>
      </c>
      <c r="AO54" s="4">
        <f ca="1">OFFSET(AF!$K$1,MATCH(Stock!$C54,AF!$C$2:$C$299,0),MATCH(Stock!AO$1,AF!$L$1:$AV$1,0))*Stock!AO54</f>
        <v>4.2223180407406198E-2</v>
      </c>
      <c r="AP54" s="4">
        <f ca="1">OFFSET(AF!$K$1,MATCH(Stock!$C54,AF!$C$2:$C$299,0),MATCH(Stock!AP$1,AF!$L$1:$AV$1,0))*Stock!AP54</f>
        <v>0</v>
      </c>
      <c r="AQ54" s="4">
        <f ca="1">OFFSET(AF!$K$1,MATCH(Stock!$C54,AF!$C$2:$C$299,0),MATCH(Stock!AQ$1,AF!$L$1:$AV$1,0))*Stock!AQ54</f>
        <v>0</v>
      </c>
      <c r="AR54" s="4">
        <f ca="1">OFFSET(AF!$K$1,MATCH(Stock!$C54,AF!$C$2:$C$299,0),MATCH(Stock!AR$1,AF!$L$1:$AV$1,0))*Stock!AR54</f>
        <v>3.2651670482630401E-3</v>
      </c>
      <c r="AS54" s="4">
        <f ca="1">OFFSET(AF!$K$1,MATCH(Stock!$C54,AF!$C$2:$C$299,0),MATCH(Stock!AS$1,AF!$L$1:$AV$1,0))*Stock!AS54</f>
        <v>8.7579735757916388E-3</v>
      </c>
      <c r="AT54" s="4">
        <f ca="1">OFFSET(AF!$K$1,MATCH(Stock!$C54,AF!$C$2:$C$299,0),MATCH(Stock!AT$1,AF!$L$1:$AV$1,0))*Stock!AT54</f>
        <v>0</v>
      </c>
      <c r="AU54" s="4">
        <f ca="1">OFFSET(AF!$K$1,MATCH(Stock!$C54,AF!$C$2:$C$299,0),MATCH(Stock!AU$1,AF!$L$1:$AV$1,0))*Stock!AU54</f>
        <v>3.5985672233813698E-3</v>
      </c>
      <c r="AV54" s="4">
        <f ca="1">OFFSET(AF!$K$1,MATCH(Stock!$C54,AF!$C$2:$C$299,0),MATCH(Stock!AV$1,AF!$L$1:$AV$1,0))*Stock!AV54</f>
        <v>1.071910923832833E-2</v>
      </c>
    </row>
    <row r="55" spans="1:48">
      <c r="A55" s="4" t="s">
        <v>52</v>
      </c>
      <c r="B55" s="4" t="s">
        <v>258</v>
      </c>
      <c r="C55" s="4" t="s">
        <v>168</v>
      </c>
      <c r="D55" s="4" t="s">
        <v>54</v>
      </c>
      <c r="E55" s="4" t="s">
        <v>260</v>
      </c>
      <c r="F55" s="4" t="s">
        <v>54</v>
      </c>
      <c r="G55" s="4">
        <v>2010</v>
      </c>
      <c r="H55" s="4" t="s">
        <v>54</v>
      </c>
      <c r="I55" s="4" t="s">
        <v>54</v>
      </c>
      <c r="J55" s="4" t="s">
        <v>54</v>
      </c>
      <c r="K55" s="4" t="s">
        <v>54</v>
      </c>
      <c r="L55" s="4">
        <f ca="1">OFFSET(AF!$K$1,MATCH(Stock!$C55,AF!$C$2:$C$299,0),MATCH(Stock!L$1,AF!$L$1:$AV$1,0))*Stock!L55</f>
        <v>2.80739336618214E-4</v>
      </c>
      <c r="M55" s="4">
        <f ca="1">OFFSET(AF!$K$1,MATCH(Stock!$C55,AF!$C$2:$C$299,0),MATCH(Stock!M$1,AF!$L$1:$AV$1,0))*Stock!M55</f>
        <v>1.3946424518775165E-3</v>
      </c>
      <c r="N55" s="4">
        <f ca="1">OFFSET(AF!$K$1,MATCH(Stock!$C55,AF!$C$2:$C$299,0),MATCH(Stock!N$1,AF!$L$1:$AV$1,0))*Stock!N55</f>
        <v>1.8270457842794848E-2</v>
      </c>
      <c r="O55" s="4">
        <f ca="1">OFFSET(AF!$K$1,MATCH(Stock!$C55,AF!$C$2:$C$299,0),MATCH(Stock!O$1,AF!$L$1:$AV$1,0))*Stock!O55</f>
        <v>0</v>
      </c>
      <c r="P55" s="4">
        <f ca="1">OFFSET(AF!$K$1,MATCH(Stock!$C55,AF!$C$2:$C$299,0),MATCH(Stock!P$1,AF!$L$1:$AV$1,0))*Stock!P55</f>
        <v>1.126163281011657E-3</v>
      </c>
      <c r="Q55" s="4">
        <f ca="1">OFFSET(AF!$K$1,MATCH(Stock!$C55,AF!$C$2:$C$299,0),MATCH(Stock!Q$1,AF!$L$1:$AV$1,0))*Stock!Q55</f>
        <v>0</v>
      </c>
      <c r="R55" s="4">
        <f ca="1">OFFSET(AF!$K$1,MATCH(Stock!$C55,AF!$C$2:$C$299,0),MATCH(Stock!R$1,AF!$L$1:$AV$1,0))*Stock!R55</f>
        <v>0</v>
      </c>
      <c r="S55" s="4">
        <f ca="1">OFFSET(AF!$K$1,MATCH(Stock!$C55,AF!$C$2:$C$299,0),MATCH(Stock!S$1,AF!$L$1:$AV$1,0))*Stock!S55</f>
        <v>8.3635769069725797E-3</v>
      </c>
      <c r="T55" s="4">
        <f ca="1">OFFSET(AF!$K$1,MATCH(Stock!$C55,AF!$C$2:$C$299,0),MATCH(Stock!T$1,AF!$L$1:$AV$1,0))*Stock!T55</f>
        <v>5.7003828931566899E-2</v>
      </c>
      <c r="U55" s="4">
        <f ca="1">OFFSET(AF!$K$1,MATCH(Stock!$C55,AF!$C$2:$C$299,0),MATCH(Stock!U$1,AF!$L$1:$AV$1,0))*Stock!U55</f>
        <v>0</v>
      </c>
      <c r="V55" s="4">
        <f ca="1">OFFSET(AF!$K$1,MATCH(Stock!$C55,AF!$C$2:$C$299,0),MATCH(Stock!V$1,AF!$L$1:$AV$1,0))*Stock!V55</f>
        <v>6.3167863211478444E-4</v>
      </c>
      <c r="W55" s="4">
        <f ca="1">OFFSET(AF!$K$1,MATCH(Stock!$C55,AF!$C$2:$C$299,0),MATCH(Stock!W$1,AF!$L$1:$AV$1,0))*Stock!W55</f>
        <v>0</v>
      </c>
      <c r="X55" s="4">
        <f ca="1">OFFSET(AF!$K$1,MATCH(Stock!$C55,AF!$C$2:$C$299,0),MATCH(Stock!X$1,AF!$L$1:$AV$1,0))*Stock!X55</f>
        <v>7.6499004061567795E-3</v>
      </c>
      <c r="Y55" s="4">
        <f ca="1">OFFSET(AF!$K$1,MATCH(Stock!$C55,AF!$C$2:$C$299,0),MATCH(Stock!Y$1,AF!$L$1:$AV$1,0))*Stock!Y55</f>
        <v>8.3253288528428542E-4</v>
      </c>
      <c r="Z55" s="4">
        <f ca="1">OFFSET(AF!$K$1,MATCH(Stock!$C55,AF!$C$2:$C$299,0),MATCH(Stock!Z$1,AF!$L$1:$AV$1,0))*Stock!Z55</f>
        <v>0</v>
      </c>
      <c r="AA55" s="4">
        <f ca="1">OFFSET(AF!$K$1,MATCH(Stock!$C55,AF!$C$2:$C$299,0),MATCH(Stock!AA$1,AF!$L$1:$AV$1,0))*Stock!AA55</f>
        <v>3.1356595653104548E-4</v>
      </c>
      <c r="AB55" s="4">
        <f ca="1">OFFSET(AF!$K$1,MATCH(Stock!$C55,AF!$C$2:$C$299,0),MATCH(Stock!AB$1,AF!$L$1:$AV$1,0))*Stock!AB55</f>
        <v>7.8680819658712489E-4</v>
      </c>
      <c r="AC55" s="4">
        <f ca="1">OFFSET(AF!$K$1,MATCH(Stock!$C55,AF!$C$2:$C$299,0),MATCH(Stock!AC$1,AF!$L$1:$AV$1,0))*Stock!AC55</f>
        <v>0</v>
      </c>
      <c r="AD55" s="4">
        <f ca="1">OFFSET(AF!$K$1,MATCH(Stock!$C55,AF!$C$2:$C$299,0),MATCH(Stock!AD$1,AF!$L$1:$AV$1,0))*Stock!AD55</f>
        <v>0</v>
      </c>
      <c r="AE55" s="4">
        <f ca="1">OFFSET(AF!$K$1,MATCH(Stock!$C55,AF!$C$2:$C$299,0),MATCH(Stock!AE$1,AF!$L$1:$AV$1,0))*Stock!AE55</f>
        <v>0</v>
      </c>
      <c r="AF55" s="4">
        <f ca="1">OFFSET(AF!$K$1,MATCH(Stock!$C55,AF!$C$2:$C$299,0),MATCH(Stock!AF$1,AF!$L$1:$AV$1,0))*Stock!AF55</f>
        <v>1.2015632198569635E-3</v>
      </c>
      <c r="AG55" s="4">
        <f ca="1">OFFSET(AF!$K$1,MATCH(Stock!$C55,AF!$C$2:$C$299,0),MATCH(Stock!AG$1,AF!$L$1:$AV$1,0))*Stock!AG55</f>
        <v>1.4678242062865453E-2</v>
      </c>
      <c r="AH55" s="4">
        <f ca="1">OFFSET(AF!$K$1,MATCH(Stock!$C55,AF!$C$2:$C$299,0),MATCH(Stock!AH$1,AF!$L$1:$AV$1,0))*Stock!AH55</f>
        <v>0</v>
      </c>
      <c r="AI55" s="4">
        <f ca="1">OFFSET(AF!$K$1,MATCH(Stock!$C55,AF!$C$2:$C$299,0),MATCH(Stock!AI$1,AF!$L$1:$AV$1,0))*Stock!AI55</f>
        <v>5.9504890362648902E-3</v>
      </c>
      <c r="AJ55" s="4">
        <f ca="1">OFFSET(AF!$K$1,MATCH(Stock!$C55,AF!$C$2:$C$299,0),MATCH(Stock!AJ$1,AF!$L$1:$AV$1,0))*Stock!AJ55</f>
        <v>0</v>
      </c>
      <c r="AK55" s="4">
        <f ca="1">OFFSET(AF!$K$1,MATCH(Stock!$C55,AF!$C$2:$C$299,0),MATCH(Stock!AK$1,AF!$L$1:$AV$1,0))*Stock!AK55</f>
        <v>3.7648676657120998E-4</v>
      </c>
      <c r="AL55" s="4">
        <f ca="1">OFFSET(AF!$K$1,MATCH(Stock!$C55,AF!$C$2:$C$299,0),MATCH(Stock!AL$1,AF!$L$1:$AV$1,0))*Stock!AL55</f>
        <v>0</v>
      </c>
      <c r="AM55" s="4">
        <f ca="1">OFFSET(AF!$K$1,MATCH(Stock!$C55,AF!$C$2:$C$299,0),MATCH(Stock!AM$1,AF!$L$1:$AV$1,0))*Stock!AM55</f>
        <v>4.3421678779876504E-4</v>
      </c>
      <c r="AN55" s="4">
        <f ca="1">OFFSET(AF!$K$1,MATCH(Stock!$C55,AF!$C$2:$C$299,0),MATCH(Stock!AN$1,AF!$L$1:$AV$1,0))*Stock!AN55</f>
        <v>0</v>
      </c>
      <c r="AO55" s="4">
        <f ca="1">OFFSET(AF!$K$1,MATCH(Stock!$C55,AF!$C$2:$C$299,0),MATCH(Stock!AO$1,AF!$L$1:$AV$1,0))*Stock!AO55</f>
        <v>0.25281666863730001</v>
      </c>
      <c r="AP55" s="4">
        <f ca="1">OFFSET(AF!$K$1,MATCH(Stock!$C55,AF!$C$2:$C$299,0),MATCH(Stock!AP$1,AF!$L$1:$AV$1,0))*Stock!AP55</f>
        <v>0</v>
      </c>
      <c r="AQ55" s="4">
        <f ca="1">OFFSET(AF!$K$1,MATCH(Stock!$C55,AF!$C$2:$C$299,0),MATCH(Stock!AQ$1,AF!$L$1:$AV$1,0))*Stock!AQ55</f>
        <v>1.5989232573486301E-4</v>
      </c>
      <c r="AR55" s="4">
        <f ca="1">OFFSET(AF!$K$1,MATCH(Stock!$C55,AF!$C$2:$C$299,0),MATCH(Stock!AR$1,AF!$L$1:$AV$1,0))*Stock!AR55</f>
        <v>5.061465272403555E-2</v>
      </c>
      <c r="AS55" s="4">
        <f ca="1">OFFSET(AF!$K$1,MATCH(Stock!$C55,AF!$C$2:$C$299,0),MATCH(Stock!AS$1,AF!$L$1:$AV$1,0))*Stock!AS55</f>
        <v>0</v>
      </c>
      <c r="AT55" s="4">
        <f ca="1">OFFSET(AF!$K$1,MATCH(Stock!$C55,AF!$C$2:$C$299,0),MATCH(Stock!AT$1,AF!$L$1:$AV$1,0))*Stock!AT55</f>
        <v>0</v>
      </c>
      <c r="AU55" s="4">
        <f ca="1">OFFSET(AF!$K$1,MATCH(Stock!$C55,AF!$C$2:$C$299,0),MATCH(Stock!AU$1,AF!$L$1:$AV$1,0))*Stock!AU55</f>
        <v>7.6542439195905157E-2</v>
      </c>
      <c r="AV55" s="4">
        <f ca="1">OFFSET(AF!$K$1,MATCH(Stock!$C55,AF!$C$2:$C$299,0),MATCH(Stock!AV$1,AF!$L$1:$AV$1,0))*Stock!AV55</f>
        <v>6.7761147529812752E-3</v>
      </c>
    </row>
    <row r="56" spans="1:48">
      <c r="A56" s="4" t="s">
        <v>52</v>
      </c>
      <c r="B56" s="4" t="s">
        <v>258</v>
      </c>
      <c r="C56" s="4" t="s">
        <v>169</v>
      </c>
      <c r="D56" s="4" t="s">
        <v>54</v>
      </c>
      <c r="E56" s="4" t="s">
        <v>260</v>
      </c>
      <c r="F56" s="4" t="s">
        <v>54</v>
      </c>
      <c r="G56" s="4">
        <v>2010</v>
      </c>
      <c r="H56" s="4" t="s">
        <v>54</v>
      </c>
      <c r="I56" s="4" t="s">
        <v>54</v>
      </c>
      <c r="J56" s="4" t="s">
        <v>54</v>
      </c>
      <c r="K56" s="4" t="s">
        <v>54</v>
      </c>
      <c r="L56" s="4">
        <f ca="1">OFFSET(AF!$K$1,MATCH(Stock!$C56,AF!$C$2:$C$299,0),MATCH(Stock!L$1,AF!$L$1:$AV$1,0))*Stock!L56</f>
        <v>6.6080998061259447E-3</v>
      </c>
      <c r="M56" s="4">
        <f ca="1">OFFSET(AF!$K$1,MATCH(Stock!$C56,AF!$C$2:$C$299,0),MATCH(Stock!M$1,AF!$L$1:$AV$1,0))*Stock!M56</f>
        <v>9.2989553333725647E-2</v>
      </c>
      <c r="N56" s="4">
        <f ca="1">OFFSET(AF!$K$1,MATCH(Stock!$C56,AF!$C$2:$C$299,0),MATCH(Stock!N$1,AF!$L$1:$AV$1,0))*Stock!N56</f>
        <v>1.2119833742464485E-3</v>
      </c>
      <c r="O56" s="4">
        <f ca="1">OFFSET(AF!$K$1,MATCH(Stock!$C56,AF!$C$2:$C$299,0),MATCH(Stock!O$1,AF!$L$1:$AV$1,0))*Stock!O56</f>
        <v>0.27705370774006349</v>
      </c>
      <c r="P56" s="4">
        <f ca="1">OFFSET(AF!$K$1,MATCH(Stock!$C56,AF!$C$2:$C$299,0),MATCH(Stock!P$1,AF!$L$1:$AV$1,0))*Stock!P56</f>
        <v>4.9706572997021248E-2</v>
      </c>
      <c r="Q56" s="4">
        <f ca="1">OFFSET(AF!$K$1,MATCH(Stock!$C56,AF!$C$2:$C$299,0),MATCH(Stock!Q$1,AF!$L$1:$AV$1,0))*Stock!Q56</f>
        <v>0.14268069599174835</v>
      </c>
      <c r="R56" s="4">
        <f ca="1">OFFSET(AF!$K$1,MATCH(Stock!$C56,AF!$C$2:$C$299,0),MATCH(Stock!R$1,AF!$L$1:$AV$1,0))*Stock!R56</f>
        <v>1.7742835679836651E-2</v>
      </c>
      <c r="S56" s="4">
        <f ca="1">OFFSET(AF!$K$1,MATCH(Stock!$C56,AF!$C$2:$C$299,0),MATCH(Stock!S$1,AF!$L$1:$AV$1,0))*Stock!S56</f>
        <v>0.14498730787614916</v>
      </c>
      <c r="T56" s="4">
        <f ca="1">OFFSET(AF!$K$1,MATCH(Stock!$C56,AF!$C$2:$C$299,0),MATCH(Stock!T$1,AF!$L$1:$AV$1,0))*Stock!T56</f>
        <v>0.75815212466177551</v>
      </c>
      <c r="U56" s="4">
        <f ca="1">OFFSET(AF!$K$1,MATCH(Stock!$C56,AF!$C$2:$C$299,0),MATCH(Stock!U$1,AF!$L$1:$AV$1,0))*Stock!U56</f>
        <v>8.0112954336143391E-2</v>
      </c>
      <c r="V56" s="4">
        <f ca="1">OFFSET(AF!$K$1,MATCH(Stock!$C56,AF!$C$2:$C$299,0),MATCH(Stock!V$1,AF!$L$1:$AV$1,0))*Stock!V56</f>
        <v>2.8714144837043397E-2</v>
      </c>
      <c r="W56" s="4">
        <f ca="1">OFFSET(AF!$K$1,MATCH(Stock!$C56,AF!$C$2:$C$299,0),MATCH(Stock!W$1,AF!$L$1:$AV$1,0))*Stock!W56</f>
        <v>0.1235875864160358</v>
      </c>
      <c r="X56" s="4">
        <f ca="1">OFFSET(AF!$K$1,MATCH(Stock!$C56,AF!$C$2:$C$299,0),MATCH(Stock!X$1,AF!$L$1:$AV$1,0))*Stock!X56</f>
        <v>0.50460377437142245</v>
      </c>
      <c r="Y56" s="4">
        <f ca="1">OFFSET(AF!$K$1,MATCH(Stock!$C56,AF!$C$2:$C$299,0),MATCH(Stock!Y$1,AF!$L$1:$AV$1,0))*Stock!Y56</f>
        <v>0.30826514397086247</v>
      </c>
      <c r="Z56" s="4">
        <f ca="1">OFFSET(AF!$K$1,MATCH(Stock!$C56,AF!$C$2:$C$299,0),MATCH(Stock!Z$1,AF!$L$1:$AV$1,0))*Stock!Z56</f>
        <v>1.70028317118462</v>
      </c>
      <c r="AA56" s="4">
        <f ca="1">OFFSET(AF!$K$1,MATCH(Stock!$C56,AF!$C$2:$C$299,0),MATCH(Stock!AA$1,AF!$L$1:$AV$1,0))*Stock!AA56</f>
        <v>2.3131354947035398E-2</v>
      </c>
      <c r="AB56" s="4">
        <f ca="1">OFFSET(AF!$K$1,MATCH(Stock!$C56,AF!$C$2:$C$299,0),MATCH(Stock!AB$1,AF!$L$1:$AV$1,0))*Stock!AB56</f>
        <v>8.4934760860989597E-2</v>
      </c>
      <c r="AC56" s="4">
        <f ca="1">OFFSET(AF!$K$1,MATCH(Stock!$C56,AF!$C$2:$C$299,0),MATCH(Stock!AC$1,AF!$L$1:$AV$1,0))*Stock!AC56</f>
        <v>9.4546941782722035E-2</v>
      </c>
      <c r="AD56" s="4">
        <f ca="1">OFFSET(AF!$K$1,MATCH(Stock!$C56,AF!$C$2:$C$299,0),MATCH(Stock!AD$1,AF!$L$1:$AV$1,0))*Stock!AD56</f>
        <v>2.5341022436570848E-3</v>
      </c>
      <c r="AE56" s="4">
        <f ca="1">OFFSET(AF!$K$1,MATCH(Stock!$C56,AF!$C$2:$C$299,0),MATCH(Stock!AE$1,AF!$L$1:$AV$1,0))*Stock!AE56</f>
        <v>0.50094012962229151</v>
      </c>
      <c r="AF56" s="4">
        <f ca="1">OFFSET(AF!$K$1,MATCH(Stock!$C56,AF!$C$2:$C$299,0),MATCH(Stock!AF$1,AF!$L$1:$AV$1,0))*Stock!AF56</f>
        <v>2.2447706019404698E-3</v>
      </c>
      <c r="AG56" s="4">
        <f ca="1">OFFSET(AF!$K$1,MATCH(Stock!$C56,AF!$C$2:$C$299,0),MATCH(Stock!AG$1,AF!$L$1:$AV$1,0))*Stock!AG56</f>
        <v>1.6300729761664499E-2</v>
      </c>
      <c r="AH56" s="4">
        <f ca="1">OFFSET(AF!$K$1,MATCH(Stock!$C56,AF!$C$2:$C$299,0),MATCH(Stock!AH$1,AF!$L$1:$AV$1,0))*Stock!AH56</f>
        <v>2.9796628452754648E-2</v>
      </c>
      <c r="AI56" s="4">
        <f ca="1">OFFSET(AF!$K$1,MATCH(Stock!$C56,AF!$C$2:$C$299,0),MATCH(Stock!AI$1,AF!$L$1:$AV$1,0))*Stock!AI56</f>
        <v>1.8230847693934651E-2</v>
      </c>
      <c r="AJ56" s="4">
        <f ca="1">OFFSET(AF!$K$1,MATCH(Stock!$C56,AF!$C$2:$C$299,0),MATCH(Stock!AJ$1,AF!$L$1:$AV$1,0))*Stock!AJ56</f>
        <v>1.467289400463921E-4</v>
      </c>
      <c r="AK56" s="4">
        <f ca="1">OFFSET(AF!$K$1,MATCH(Stock!$C56,AF!$C$2:$C$299,0),MATCH(Stock!AK$1,AF!$L$1:$AV$1,0))*Stock!AK56</f>
        <v>6.6405736465752893E-3</v>
      </c>
      <c r="AL56" s="4">
        <f ca="1">OFFSET(AF!$K$1,MATCH(Stock!$C56,AF!$C$2:$C$299,0),MATCH(Stock!AL$1,AF!$L$1:$AV$1,0))*Stock!AL56</f>
        <v>1.9501003032196349E-3</v>
      </c>
      <c r="AM56" s="4">
        <f ca="1">OFFSET(AF!$K$1,MATCH(Stock!$C56,AF!$C$2:$C$299,0),MATCH(Stock!AM$1,AF!$L$1:$AV$1,0))*Stock!AM56</f>
        <v>0.39794995245986697</v>
      </c>
      <c r="AN56" s="4">
        <f ca="1">OFFSET(AF!$K$1,MATCH(Stock!$C56,AF!$C$2:$C$299,0),MATCH(Stock!AN$1,AF!$L$1:$AV$1,0))*Stock!AN56</f>
        <v>0.35423651302671294</v>
      </c>
      <c r="AO56" s="4">
        <f ca="1">OFFSET(AF!$K$1,MATCH(Stock!$C56,AF!$C$2:$C$299,0),MATCH(Stock!AO$1,AF!$L$1:$AV$1,0))*Stock!AO56</f>
        <v>0.402590943853464</v>
      </c>
      <c r="AP56" s="4">
        <f ca="1">OFFSET(AF!$K$1,MATCH(Stock!$C56,AF!$C$2:$C$299,0),MATCH(Stock!AP$1,AF!$L$1:$AV$1,0))*Stock!AP56</f>
        <v>9.1724863256258685E-2</v>
      </c>
      <c r="AQ56" s="4">
        <f ca="1">OFFSET(AF!$K$1,MATCH(Stock!$C56,AF!$C$2:$C$299,0),MATCH(Stock!AQ$1,AF!$L$1:$AV$1,0))*Stock!AQ56</f>
        <v>4.7811870873852302E-2</v>
      </c>
      <c r="AR56" s="4">
        <f ca="1">OFFSET(AF!$K$1,MATCH(Stock!$C56,AF!$C$2:$C$299,0),MATCH(Stock!AR$1,AF!$L$1:$AV$1,0))*Stock!AR56</f>
        <v>1.4500192613128455E-2</v>
      </c>
      <c r="AS56" s="4">
        <f ca="1">OFFSET(AF!$K$1,MATCH(Stock!$C56,AF!$C$2:$C$299,0),MATCH(Stock!AS$1,AF!$L$1:$AV$1,0))*Stock!AS56</f>
        <v>0.5278997610156495</v>
      </c>
      <c r="AT56" s="4">
        <f ca="1">OFFSET(AF!$K$1,MATCH(Stock!$C56,AF!$C$2:$C$299,0),MATCH(Stock!AT$1,AF!$L$1:$AV$1,0))*Stock!AT56</f>
        <v>1.5994555869368401E-2</v>
      </c>
      <c r="AU56" s="4">
        <f ca="1">OFFSET(AF!$K$1,MATCH(Stock!$C56,AF!$C$2:$C$299,0),MATCH(Stock!AU$1,AF!$L$1:$AV$1,0))*Stock!AU56</f>
        <v>0.10334601318921495</v>
      </c>
      <c r="AV56" s="4">
        <f ca="1">OFFSET(AF!$K$1,MATCH(Stock!$C56,AF!$C$2:$C$299,0),MATCH(Stock!AV$1,AF!$L$1:$AV$1,0))*Stock!AV56</f>
        <v>0.97874581730826893</v>
      </c>
    </row>
    <row r="57" spans="1:48">
      <c r="A57" s="4" t="s">
        <v>52</v>
      </c>
      <c r="B57" s="4" t="s">
        <v>258</v>
      </c>
      <c r="C57" s="4" t="s">
        <v>170</v>
      </c>
      <c r="D57" s="4" t="s">
        <v>54</v>
      </c>
      <c r="E57" s="4" t="s">
        <v>260</v>
      </c>
      <c r="F57" s="4" t="s">
        <v>54</v>
      </c>
      <c r="G57" s="4">
        <v>2010</v>
      </c>
      <c r="H57" s="4" t="s">
        <v>54</v>
      </c>
      <c r="I57" s="4" t="s">
        <v>54</v>
      </c>
      <c r="J57" s="4" t="s">
        <v>54</v>
      </c>
      <c r="K57" s="4" t="s">
        <v>54</v>
      </c>
      <c r="L57" s="4">
        <f ca="1">OFFSET(AF!$K$1,MATCH(Stock!$C57,AF!$C$2:$C$299,0),MATCH(Stock!L$1,AF!$L$1:$AV$1,0))*Stock!L57</f>
        <v>0</v>
      </c>
      <c r="M57" s="4">
        <f ca="1">OFFSET(AF!$K$1,MATCH(Stock!$C57,AF!$C$2:$C$299,0),MATCH(Stock!M$1,AF!$L$1:$AV$1,0))*Stock!M57</f>
        <v>0.19338805502870698</v>
      </c>
      <c r="N57" s="4">
        <f ca="1">OFFSET(AF!$K$1,MATCH(Stock!$C57,AF!$C$2:$C$299,0),MATCH(Stock!N$1,AF!$L$1:$AV$1,0))*Stock!N57</f>
        <v>0</v>
      </c>
      <c r="O57" s="4">
        <f ca="1">OFFSET(AF!$K$1,MATCH(Stock!$C57,AF!$C$2:$C$299,0),MATCH(Stock!O$1,AF!$L$1:$AV$1,0))*Stock!O57</f>
        <v>0.67914692170037849</v>
      </c>
      <c r="P57" s="4">
        <f ca="1">OFFSET(AF!$K$1,MATCH(Stock!$C57,AF!$C$2:$C$299,0),MATCH(Stock!P$1,AF!$L$1:$AV$1,0))*Stock!P57</f>
        <v>1.5415902461599199E-2</v>
      </c>
      <c r="Q57" s="4">
        <f ca="1">OFFSET(AF!$K$1,MATCH(Stock!$C57,AF!$C$2:$C$299,0),MATCH(Stock!Q$1,AF!$L$1:$AV$1,0))*Stock!Q57</f>
        <v>0.18267292812621899</v>
      </c>
      <c r="R57" s="4">
        <f ca="1">OFFSET(AF!$K$1,MATCH(Stock!$C57,AF!$C$2:$C$299,0),MATCH(Stock!R$1,AF!$L$1:$AV$1,0))*Stock!R57</f>
        <v>3.9338612381825853E-5</v>
      </c>
      <c r="S57" s="4">
        <f ca="1">OFFSET(AF!$K$1,MATCH(Stock!$C57,AF!$C$2:$C$299,0),MATCH(Stock!S$1,AF!$L$1:$AV$1,0))*Stock!S57</f>
        <v>0.41853776356244099</v>
      </c>
      <c r="T57" s="4">
        <f ca="1">OFFSET(AF!$K$1,MATCH(Stock!$C57,AF!$C$2:$C$299,0),MATCH(Stock!T$1,AF!$L$1:$AV$1,0))*Stock!T57</f>
        <v>2.7751524990862197</v>
      </c>
      <c r="U57" s="4">
        <f ca="1">OFFSET(AF!$K$1,MATCH(Stock!$C57,AF!$C$2:$C$299,0),MATCH(Stock!U$1,AF!$L$1:$AV$1,0))*Stock!U57</f>
        <v>6.8253750254067755E-2</v>
      </c>
      <c r="V57" s="4">
        <f ca="1">OFFSET(AF!$K$1,MATCH(Stock!$C57,AF!$C$2:$C$299,0),MATCH(Stock!V$1,AF!$L$1:$AV$1,0))*Stock!V57</f>
        <v>7.2529632372347105E-3</v>
      </c>
      <c r="W57" s="4">
        <f ca="1">OFFSET(AF!$K$1,MATCH(Stock!$C57,AF!$C$2:$C$299,0),MATCH(Stock!W$1,AF!$L$1:$AV$1,0))*Stock!W57</f>
        <v>2.4731226097327048E-2</v>
      </c>
      <c r="X57" s="4">
        <f ca="1">OFFSET(AF!$K$1,MATCH(Stock!$C57,AF!$C$2:$C$299,0),MATCH(Stock!X$1,AF!$L$1:$AV$1,0))*Stock!X57</f>
        <v>0.2414174709016905</v>
      </c>
      <c r="Y57" s="4">
        <f ca="1">OFFSET(AF!$K$1,MATCH(Stock!$C57,AF!$C$2:$C$299,0),MATCH(Stock!Y$1,AF!$L$1:$AV$1,0))*Stock!Y57</f>
        <v>7.3510595529790047E-3</v>
      </c>
      <c r="Z57" s="4">
        <f ca="1">OFFSET(AF!$K$1,MATCH(Stock!$C57,AF!$C$2:$C$299,0),MATCH(Stock!Z$1,AF!$L$1:$AV$1,0))*Stock!Z57</f>
        <v>2.0528158194753301</v>
      </c>
      <c r="AA57" s="4">
        <f ca="1">OFFSET(AF!$K$1,MATCH(Stock!$C57,AF!$C$2:$C$299,0),MATCH(Stock!AA$1,AF!$L$1:$AV$1,0))*Stock!AA57</f>
        <v>3.20111318199537E-2</v>
      </c>
      <c r="AB57" s="4">
        <f ca="1">OFFSET(AF!$K$1,MATCH(Stock!$C57,AF!$C$2:$C$299,0),MATCH(Stock!AB$1,AF!$L$1:$AV$1,0))*Stock!AB57</f>
        <v>0.50399525124063749</v>
      </c>
      <c r="AC57" s="4">
        <f ca="1">OFFSET(AF!$K$1,MATCH(Stock!$C57,AF!$C$2:$C$299,0),MATCH(Stock!AC$1,AF!$L$1:$AV$1,0))*Stock!AC57</f>
        <v>0.13868691259385429</v>
      </c>
      <c r="AD57" s="4">
        <f ca="1">OFFSET(AF!$K$1,MATCH(Stock!$C57,AF!$C$2:$C$299,0),MATCH(Stock!AD$1,AF!$L$1:$AV$1,0))*Stock!AD57</f>
        <v>0</v>
      </c>
      <c r="AE57" s="4">
        <f ca="1">OFFSET(AF!$K$1,MATCH(Stock!$C57,AF!$C$2:$C$299,0),MATCH(Stock!AE$1,AF!$L$1:$AV$1,0))*Stock!AE57</f>
        <v>2.1879124037736899</v>
      </c>
      <c r="AF57" s="4">
        <f ca="1">OFFSET(AF!$K$1,MATCH(Stock!$C57,AF!$C$2:$C$299,0),MATCH(Stock!AF$1,AF!$L$1:$AV$1,0))*Stock!AF57</f>
        <v>0</v>
      </c>
      <c r="AG57" s="4">
        <f ca="1">OFFSET(AF!$K$1,MATCH(Stock!$C57,AF!$C$2:$C$299,0),MATCH(Stock!AG$1,AF!$L$1:$AV$1,0))*Stock!AG57</f>
        <v>8.0657999935375042E-3</v>
      </c>
      <c r="AH57" s="4">
        <f ca="1">OFFSET(AF!$K$1,MATCH(Stock!$C57,AF!$C$2:$C$299,0),MATCH(Stock!AH$1,AF!$L$1:$AV$1,0))*Stock!AH57</f>
        <v>5.5042299158413494E-2</v>
      </c>
      <c r="AI57" s="4">
        <f ca="1">OFFSET(AF!$K$1,MATCH(Stock!$C57,AF!$C$2:$C$299,0),MATCH(Stock!AI$1,AF!$L$1:$AV$1,0))*Stock!AI57</f>
        <v>2.9477404198937102E-2</v>
      </c>
      <c r="AJ57" s="4">
        <f ca="1">OFFSET(AF!$K$1,MATCH(Stock!$C57,AF!$C$2:$C$299,0),MATCH(Stock!AJ$1,AF!$L$1:$AV$1,0))*Stock!AJ57</f>
        <v>0</v>
      </c>
      <c r="AK57" s="4">
        <f ca="1">OFFSET(AF!$K$1,MATCH(Stock!$C57,AF!$C$2:$C$299,0),MATCH(Stock!AK$1,AF!$L$1:$AV$1,0))*Stock!AK57</f>
        <v>3.2862031063682248E-4</v>
      </c>
      <c r="AL57" s="4">
        <f ca="1">OFFSET(AF!$K$1,MATCH(Stock!$C57,AF!$C$2:$C$299,0),MATCH(Stock!AL$1,AF!$L$1:$AV$1,0))*Stock!AL57</f>
        <v>0</v>
      </c>
      <c r="AM57" s="4">
        <f ca="1">OFFSET(AF!$K$1,MATCH(Stock!$C57,AF!$C$2:$C$299,0),MATCH(Stock!AM$1,AF!$L$1:$AV$1,0))*Stock!AM57</f>
        <v>1.9726398569789401</v>
      </c>
      <c r="AN57" s="4">
        <f ca="1">OFFSET(AF!$K$1,MATCH(Stock!$C57,AF!$C$2:$C$299,0),MATCH(Stock!AN$1,AF!$L$1:$AV$1,0))*Stock!AN57</f>
        <v>5.9638712845407451E-3</v>
      </c>
      <c r="AO57" s="4">
        <f ca="1">OFFSET(AF!$K$1,MATCH(Stock!$C57,AF!$C$2:$C$299,0),MATCH(Stock!AO$1,AF!$L$1:$AV$1,0))*Stock!AO57</f>
        <v>0.47793977131506749</v>
      </c>
      <c r="AP57" s="4">
        <f ca="1">OFFSET(AF!$K$1,MATCH(Stock!$C57,AF!$C$2:$C$299,0),MATCH(Stock!AP$1,AF!$L$1:$AV$1,0))*Stock!AP57</f>
        <v>5.3859876743473499E-2</v>
      </c>
      <c r="AQ57" s="4">
        <f ca="1">OFFSET(AF!$K$1,MATCH(Stock!$C57,AF!$C$2:$C$299,0),MATCH(Stock!AQ$1,AF!$L$1:$AV$1,0))*Stock!AQ57</f>
        <v>0.20327969492997297</v>
      </c>
      <c r="AR57" s="4">
        <f ca="1">OFFSET(AF!$K$1,MATCH(Stock!$C57,AF!$C$2:$C$299,0),MATCH(Stock!AR$1,AF!$L$1:$AV$1,0))*Stock!AR57</f>
        <v>1.4894715579613993E-2</v>
      </c>
      <c r="AS57" s="4">
        <f ca="1">OFFSET(AF!$K$1,MATCH(Stock!$C57,AF!$C$2:$C$299,0),MATCH(Stock!AS$1,AF!$L$1:$AV$1,0))*Stock!AS57</f>
        <v>6.93358436339274E-3</v>
      </c>
      <c r="AT57" s="4">
        <f ca="1">OFFSET(AF!$K$1,MATCH(Stock!$C57,AF!$C$2:$C$299,0),MATCH(Stock!AT$1,AF!$L$1:$AV$1,0))*Stock!AT57</f>
        <v>5.7254121800490599E-3</v>
      </c>
      <c r="AU57" s="4">
        <f ca="1">OFFSET(AF!$K$1,MATCH(Stock!$C57,AF!$C$2:$C$299,0),MATCH(Stock!AU$1,AF!$L$1:$AV$1,0))*Stock!AU57</f>
        <v>0.26204159708907449</v>
      </c>
      <c r="AV57" s="4">
        <f ca="1">OFFSET(AF!$K$1,MATCH(Stock!$C57,AF!$C$2:$C$299,0),MATCH(Stock!AV$1,AF!$L$1:$AV$1,0))*Stock!AV57</f>
        <v>1.4223760685824229</v>
      </c>
    </row>
    <row r="58" spans="1:48">
      <c r="A58" s="4" t="s">
        <v>52</v>
      </c>
      <c r="B58" s="4" t="s">
        <v>258</v>
      </c>
      <c r="C58" s="4" t="s">
        <v>171</v>
      </c>
      <c r="D58" s="4" t="s">
        <v>54</v>
      </c>
      <c r="E58" s="4" t="s">
        <v>260</v>
      </c>
      <c r="F58" s="4" t="s">
        <v>54</v>
      </c>
      <c r="G58" s="4">
        <v>2010</v>
      </c>
      <c r="H58" s="4" t="s">
        <v>54</v>
      </c>
      <c r="I58" s="4" t="s">
        <v>54</v>
      </c>
      <c r="J58" s="4" t="s">
        <v>54</v>
      </c>
      <c r="K58" s="4" t="s">
        <v>54</v>
      </c>
      <c r="L58" s="4">
        <f ca="1">OFFSET(AF!$K$1,MATCH(Stock!$C58,AF!$C$2:$C$299,0),MATCH(Stock!L$1,AF!$L$1:$AV$1,0))*Stock!L58</f>
        <v>0</v>
      </c>
      <c r="M58" s="4">
        <f ca="1">OFFSET(AF!$K$1,MATCH(Stock!$C58,AF!$C$2:$C$299,0),MATCH(Stock!M$1,AF!$L$1:$AV$1,0))*Stock!M58</f>
        <v>3.3057932542347296E-3</v>
      </c>
      <c r="N58" s="4">
        <f ca="1">OFFSET(AF!$K$1,MATCH(Stock!$C58,AF!$C$2:$C$299,0),MATCH(Stock!N$1,AF!$L$1:$AV$1,0))*Stock!N58</f>
        <v>0</v>
      </c>
      <c r="O58" s="4">
        <f ca="1">OFFSET(AF!$K$1,MATCH(Stock!$C58,AF!$C$2:$C$299,0),MATCH(Stock!O$1,AF!$L$1:$AV$1,0))*Stock!O58</f>
        <v>0</v>
      </c>
      <c r="P58" s="4">
        <f ca="1">OFFSET(AF!$K$1,MATCH(Stock!$C58,AF!$C$2:$C$299,0),MATCH(Stock!P$1,AF!$L$1:$AV$1,0))*Stock!P58</f>
        <v>1.1839553736366375E-2</v>
      </c>
      <c r="Q58" s="4">
        <f ca="1">OFFSET(AF!$K$1,MATCH(Stock!$C58,AF!$C$2:$C$299,0),MATCH(Stock!Q$1,AF!$L$1:$AV$1,0))*Stock!Q58</f>
        <v>1.1301534058139011E-2</v>
      </c>
      <c r="R58" s="4">
        <f ca="1">OFFSET(AF!$K$1,MATCH(Stock!$C58,AF!$C$2:$C$299,0),MATCH(Stock!R$1,AF!$L$1:$AV$1,0))*Stock!R58</f>
        <v>0</v>
      </c>
      <c r="S58" s="4">
        <f ca="1">OFFSET(AF!$K$1,MATCH(Stock!$C58,AF!$C$2:$C$299,0),MATCH(Stock!S$1,AF!$L$1:$AV$1,0))*Stock!S58</f>
        <v>0</v>
      </c>
      <c r="T58" s="4">
        <f ca="1">OFFSET(AF!$K$1,MATCH(Stock!$C58,AF!$C$2:$C$299,0),MATCH(Stock!T$1,AF!$L$1:$AV$1,0))*Stock!T58</f>
        <v>0</v>
      </c>
      <c r="U58" s="4">
        <f ca="1">OFFSET(AF!$K$1,MATCH(Stock!$C58,AF!$C$2:$C$299,0),MATCH(Stock!U$1,AF!$L$1:$AV$1,0))*Stock!U58</f>
        <v>0</v>
      </c>
      <c r="V58" s="4">
        <f ca="1">OFFSET(AF!$K$1,MATCH(Stock!$C58,AF!$C$2:$C$299,0),MATCH(Stock!V$1,AF!$L$1:$AV$1,0))*Stock!V58</f>
        <v>0</v>
      </c>
      <c r="W58" s="4">
        <f ca="1">OFFSET(AF!$K$1,MATCH(Stock!$C58,AF!$C$2:$C$299,0),MATCH(Stock!W$1,AF!$L$1:$AV$1,0))*Stock!W58</f>
        <v>0</v>
      </c>
      <c r="X58" s="4">
        <f ca="1">OFFSET(AF!$K$1,MATCH(Stock!$C58,AF!$C$2:$C$299,0),MATCH(Stock!X$1,AF!$L$1:$AV$1,0))*Stock!X58</f>
        <v>8.7485161718673158E-4</v>
      </c>
      <c r="Y58" s="4">
        <f ca="1">OFFSET(AF!$K$1,MATCH(Stock!$C58,AF!$C$2:$C$299,0),MATCH(Stock!Y$1,AF!$L$1:$AV$1,0))*Stock!Y58</f>
        <v>0</v>
      </c>
      <c r="Z58" s="4">
        <f ca="1">OFFSET(AF!$K$1,MATCH(Stock!$C58,AF!$C$2:$C$299,0),MATCH(Stock!Z$1,AF!$L$1:$AV$1,0))*Stock!Z58</f>
        <v>1.1956801499824365E-2</v>
      </c>
      <c r="AA58" s="4">
        <f ca="1">OFFSET(AF!$K$1,MATCH(Stock!$C58,AF!$C$2:$C$299,0),MATCH(Stock!AA$1,AF!$L$1:$AV$1,0))*Stock!AA58</f>
        <v>2.496675976431495E-3</v>
      </c>
      <c r="AB58" s="4">
        <f ca="1">OFFSET(AF!$K$1,MATCH(Stock!$C58,AF!$C$2:$C$299,0),MATCH(Stock!AB$1,AF!$L$1:$AV$1,0))*Stock!AB58</f>
        <v>3.132531746718855E-2</v>
      </c>
      <c r="AC58" s="4">
        <f ca="1">OFFSET(AF!$K$1,MATCH(Stock!$C58,AF!$C$2:$C$299,0),MATCH(Stock!AC$1,AF!$L$1:$AV$1,0))*Stock!AC58</f>
        <v>0</v>
      </c>
      <c r="AD58" s="4">
        <f ca="1">OFFSET(AF!$K$1,MATCH(Stock!$C58,AF!$C$2:$C$299,0),MATCH(Stock!AD$1,AF!$L$1:$AV$1,0))*Stock!AD58</f>
        <v>5.2302627688566743E-2</v>
      </c>
      <c r="AE58" s="4">
        <f ca="1">OFFSET(AF!$K$1,MATCH(Stock!$C58,AF!$C$2:$C$299,0),MATCH(Stock!AE$1,AF!$L$1:$AV$1,0))*Stock!AE58</f>
        <v>2.87005248588393E-2</v>
      </c>
      <c r="AF58" s="4">
        <f ca="1">OFFSET(AF!$K$1,MATCH(Stock!$C58,AF!$C$2:$C$299,0),MATCH(Stock!AF$1,AF!$L$1:$AV$1,0))*Stock!AF58</f>
        <v>0</v>
      </c>
      <c r="AG58" s="4">
        <f ca="1">OFFSET(AF!$K$1,MATCH(Stock!$C58,AF!$C$2:$C$299,0),MATCH(Stock!AG$1,AF!$L$1:$AV$1,0))*Stock!AG58</f>
        <v>0</v>
      </c>
      <c r="AH58" s="4">
        <f ca="1">OFFSET(AF!$K$1,MATCH(Stock!$C58,AF!$C$2:$C$299,0),MATCH(Stock!AH$1,AF!$L$1:$AV$1,0))*Stock!AH58</f>
        <v>0</v>
      </c>
      <c r="AI58" s="4">
        <f ca="1">OFFSET(AF!$K$1,MATCH(Stock!$C58,AF!$C$2:$C$299,0),MATCH(Stock!AI$1,AF!$L$1:$AV$1,0))*Stock!AI58</f>
        <v>0</v>
      </c>
      <c r="AJ58" s="4">
        <f ca="1">OFFSET(AF!$K$1,MATCH(Stock!$C58,AF!$C$2:$C$299,0),MATCH(Stock!AJ$1,AF!$L$1:$AV$1,0))*Stock!AJ58</f>
        <v>0</v>
      </c>
      <c r="AK58" s="4">
        <f ca="1">OFFSET(AF!$K$1,MATCH(Stock!$C58,AF!$C$2:$C$299,0),MATCH(Stock!AK$1,AF!$L$1:$AV$1,0))*Stock!AK58</f>
        <v>4.8715105856335345E-4</v>
      </c>
      <c r="AL58" s="4">
        <f ca="1">OFFSET(AF!$K$1,MATCH(Stock!$C58,AF!$C$2:$C$299,0),MATCH(Stock!AL$1,AF!$L$1:$AV$1,0))*Stock!AL58</f>
        <v>0</v>
      </c>
      <c r="AM58" s="4">
        <f ca="1">OFFSET(AF!$K$1,MATCH(Stock!$C58,AF!$C$2:$C$299,0),MATCH(Stock!AM$1,AF!$L$1:$AV$1,0))*Stock!AM58</f>
        <v>0</v>
      </c>
      <c r="AN58" s="4">
        <f ca="1">OFFSET(AF!$K$1,MATCH(Stock!$C58,AF!$C$2:$C$299,0),MATCH(Stock!AN$1,AF!$L$1:$AV$1,0))*Stock!AN58</f>
        <v>0</v>
      </c>
      <c r="AO58" s="4">
        <f ca="1">OFFSET(AF!$K$1,MATCH(Stock!$C58,AF!$C$2:$C$299,0),MATCH(Stock!AO$1,AF!$L$1:$AV$1,0))*Stock!AO58</f>
        <v>1.1993867700967108E-3</v>
      </c>
      <c r="AP58" s="4">
        <f ca="1">OFFSET(AF!$K$1,MATCH(Stock!$C58,AF!$C$2:$C$299,0),MATCH(Stock!AP$1,AF!$L$1:$AV$1,0))*Stock!AP58</f>
        <v>3.6230341785213598E-3</v>
      </c>
      <c r="AQ58" s="4">
        <f ca="1">OFFSET(AF!$K$1,MATCH(Stock!$C58,AF!$C$2:$C$299,0),MATCH(Stock!AQ$1,AF!$L$1:$AV$1,0))*Stock!AQ58</f>
        <v>1.7014497058374148E-3</v>
      </c>
      <c r="AR58" s="4">
        <f ca="1">OFFSET(AF!$K$1,MATCH(Stock!$C58,AF!$C$2:$C$299,0),MATCH(Stock!AR$1,AF!$L$1:$AV$1,0))*Stock!AR58</f>
        <v>8.9444128785402441E-4</v>
      </c>
      <c r="AS58" s="4">
        <f ca="1">OFFSET(AF!$K$1,MATCH(Stock!$C58,AF!$C$2:$C$299,0),MATCH(Stock!AS$1,AF!$L$1:$AV$1,0))*Stock!AS58</f>
        <v>0</v>
      </c>
      <c r="AT58" s="4">
        <f ca="1">OFFSET(AF!$K$1,MATCH(Stock!$C58,AF!$C$2:$C$299,0),MATCH(Stock!AT$1,AF!$L$1:$AV$1,0))*Stock!AT58</f>
        <v>3.8784050249656347E-3</v>
      </c>
      <c r="AU58" s="4">
        <f ca="1">OFFSET(AF!$K$1,MATCH(Stock!$C58,AF!$C$2:$C$299,0),MATCH(Stock!AU$1,AF!$L$1:$AV$1,0))*Stock!AU58</f>
        <v>4.5934749482958598E-4</v>
      </c>
      <c r="AV58" s="4">
        <f ca="1">OFFSET(AF!$K$1,MATCH(Stock!$C58,AF!$C$2:$C$299,0),MATCH(Stock!AV$1,AF!$L$1:$AV$1,0))*Stock!AV58</f>
        <v>3.4279152551805302E-4</v>
      </c>
    </row>
    <row r="59" spans="1:48">
      <c r="A59" s="4" t="s">
        <v>52</v>
      </c>
      <c r="B59" s="4" t="s">
        <v>258</v>
      </c>
      <c r="C59" s="4" t="s">
        <v>172</v>
      </c>
      <c r="D59" s="4" t="s">
        <v>54</v>
      </c>
      <c r="E59" s="4" t="s">
        <v>260</v>
      </c>
      <c r="F59" s="4" t="s">
        <v>54</v>
      </c>
      <c r="G59" s="4">
        <v>2010</v>
      </c>
      <c r="H59" s="4" t="s">
        <v>54</v>
      </c>
      <c r="I59" s="4" t="s">
        <v>54</v>
      </c>
      <c r="J59" s="4" t="s">
        <v>54</v>
      </c>
      <c r="K59" s="4" t="s">
        <v>54</v>
      </c>
      <c r="L59" s="4">
        <f ca="1">OFFSET(AF!$K$1,MATCH(Stock!$C59,AF!$C$2:$C$299,0),MATCH(Stock!L$1,AF!$L$1:$AV$1,0))*Stock!L59</f>
        <v>0</v>
      </c>
      <c r="M59" s="4">
        <f ca="1">OFFSET(AF!$K$1,MATCH(Stock!$C59,AF!$C$2:$C$299,0),MATCH(Stock!M$1,AF!$L$1:$AV$1,0))*Stock!M59</f>
        <v>0.28499827731982202</v>
      </c>
      <c r="N59" s="4">
        <f ca="1">OFFSET(AF!$K$1,MATCH(Stock!$C59,AF!$C$2:$C$299,0),MATCH(Stock!N$1,AF!$L$1:$AV$1,0))*Stock!N59</f>
        <v>1.9391045923819648E-2</v>
      </c>
      <c r="O59" s="4">
        <f ca="1">OFFSET(AF!$K$1,MATCH(Stock!$C59,AF!$C$2:$C$299,0),MATCH(Stock!O$1,AF!$L$1:$AV$1,0))*Stock!O59</f>
        <v>3.9686579489148298E-2</v>
      </c>
      <c r="P59" s="4">
        <f ca="1">OFFSET(AF!$K$1,MATCH(Stock!$C59,AF!$C$2:$C$299,0),MATCH(Stock!P$1,AF!$L$1:$AV$1,0))*Stock!P59</f>
        <v>3.71928999061686E-2</v>
      </c>
      <c r="Q59" s="4">
        <f ca="1">OFFSET(AF!$K$1,MATCH(Stock!$C59,AF!$C$2:$C$299,0),MATCH(Stock!Q$1,AF!$L$1:$AV$1,0))*Stock!Q59</f>
        <v>3.8964886733569799E-2</v>
      </c>
      <c r="R59" s="4">
        <f ca="1">OFFSET(AF!$K$1,MATCH(Stock!$C59,AF!$C$2:$C$299,0),MATCH(Stock!R$1,AF!$L$1:$AV$1,0))*Stock!R59</f>
        <v>0</v>
      </c>
      <c r="S59" s="4">
        <f ca="1">OFFSET(AF!$K$1,MATCH(Stock!$C59,AF!$C$2:$C$299,0),MATCH(Stock!S$1,AF!$L$1:$AV$1,0))*Stock!S59</f>
        <v>0.15369576971211898</v>
      </c>
      <c r="T59" s="4">
        <f ca="1">OFFSET(AF!$K$1,MATCH(Stock!$C59,AF!$C$2:$C$299,0),MATCH(Stock!T$1,AF!$L$1:$AV$1,0))*Stock!T59</f>
        <v>1.3294685384306955</v>
      </c>
      <c r="U59" s="4">
        <f ca="1">OFFSET(AF!$K$1,MATCH(Stock!$C59,AF!$C$2:$C$299,0),MATCH(Stock!U$1,AF!$L$1:$AV$1,0))*Stock!U59</f>
        <v>0.3108068835609375</v>
      </c>
      <c r="V59" s="4">
        <f ca="1">OFFSET(AF!$K$1,MATCH(Stock!$C59,AF!$C$2:$C$299,0),MATCH(Stock!V$1,AF!$L$1:$AV$1,0))*Stock!V59</f>
        <v>4.3979703753609149E-2</v>
      </c>
      <c r="W59" s="4">
        <f ca="1">OFFSET(AF!$K$1,MATCH(Stock!$C59,AF!$C$2:$C$299,0),MATCH(Stock!W$1,AF!$L$1:$AV$1,0))*Stock!W59</f>
        <v>0</v>
      </c>
      <c r="X59" s="4">
        <f ca="1">OFFSET(AF!$K$1,MATCH(Stock!$C59,AF!$C$2:$C$299,0),MATCH(Stock!X$1,AF!$L$1:$AV$1,0))*Stock!X59</f>
        <v>0</v>
      </c>
      <c r="Y59" s="4">
        <f ca="1">OFFSET(AF!$K$1,MATCH(Stock!$C59,AF!$C$2:$C$299,0),MATCH(Stock!Y$1,AF!$L$1:$AV$1,0))*Stock!Y59</f>
        <v>0.40083782328124196</v>
      </c>
      <c r="Z59" s="4">
        <f ca="1">OFFSET(AF!$K$1,MATCH(Stock!$C59,AF!$C$2:$C$299,0),MATCH(Stock!Z$1,AF!$L$1:$AV$1,0))*Stock!Z59</f>
        <v>0.44534617972840351</v>
      </c>
      <c r="AA59" s="4">
        <f ca="1">OFFSET(AF!$K$1,MATCH(Stock!$C59,AF!$C$2:$C$299,0),MATCH(Stock!AA$1,AF!$L$1:$AV$1,0))*Stock!AA59</f>
        <v>1.4830118689520864E-2</v>
      </c>
      <c r="AB59" s="4">
        <f ca="1">OFFSET(AF!$K$1,MATCH(Stock!$C59,AF!$C$2:$C$299,0),MATCH(Stock!AB$1,AF!$L$1:$AV$1,0))*Stock!AB59</f>
        <v>7.8604132191517337E-2</v>
      </c>
      <c r="AC59" s="4">
        <f ca="1">OFFSET(AF!$K$1,MATCH(Stock!$C59,AF!$C$2:$C$299,0),MATCH(Stock!AC$1,AF!$L$1:$AV$1,0))*Stock!AC59</f>
        <v>0</v>
      </c>
      <c r="AD59" s="4">
        <f ca="1">OFFSET(AF!$K$1,MATCH(Stock!$C59,AF!$C$2:$C$299,0),MATCH(Stock!AD$1,AF!$L$1:$AV$1,0))*Stock!AD59</f>
        <v>1.590444491297385E-2</v>
      </c>
      <c r="AE59" s="4">
        <f ca="1">OFFSET(AF!$K$1,MATCH(Stock!$C59,AF!$C$2:$C$299,0),MATCH(Stock!AE$1,AF!$L$1:$AV$1,0))*Stock!AE59</f>
        <v>2.6550294975829499E-2</v>
      </c>
      <c r="AF59" s="4">
        <f ca="1">OFFSET(AF!$K$1,MATCH(Stock!$C59,AF!$C$2:$C$299,0),MATCH(Stock!AF$1,AF!$L$1:$AV$1,0))*Stock!AF59</f>
        <v>6.1287482121834453E-4</v>
      </c>
      <c r="AG59" s="4">
        <f ca="1">OFFSET(AF!$K$1,MATCH(Stock!$C59,AF!$C$2:$C$299,0),MATCH(Stock!AG$1,AF!$L$1:$AV$1,0))*Stock!AG59</f>
        <v>6.7170917694594906E-2</v>
      </c>
      <c r="AH59" s="4">
        <f ca="1">OFFSET(AF!$K$1,MATCH(Stock!$C59,AF!$C$2:$C$299,0),MATCH(Stock!AH$1,AF!$L$1:$AV$1,0))*Stock!AH59</f>
        <v>1.0382074512899415E-2</v>
      </c>
      <c r="AI59" s="4">
        <f ca="1">OFFSET(AF!$K$1,MATCH(Stock!$C59,AF!$C$2:$C$299,0),MATCH(Stock!AI$1,AF!$L$1:$AV$1,0))*Stock!AI59</f>
        <v>5.4678127414915949E-2</v>
      </c>
      <c r="AJ59" s="4">
        <f ca="1">OFFSET(AF!$K$1,MATCH(Stock!$C59,AF!$C$2:$C$299,0),MATCH(Stock!AJ$1,AF!$L$1:$AV$1,0))*Stock!AJ59</f>
        <v>0</v>
      </c>
      <c r="AK59" s="4">
        <f ca="1">OFFSET(AF!$K$1,MATCH(Stock!$C59,AF!$C$2:$C$299,0),MATCH(Stock!AK$1,AF!$L$1:$AV$1,0))*Stock!AK59</f>
        <v>4.228060475493645E-3</v>
      </c>
      <c r="AL59" s="4">
        <f ca="1">OFFSET(AF!$K$1,MATCH(Stock!$C59,AF!$C$2:$C$299,0),MATCH(Stock!AL$1,AF!$L$1:$AV$1,0))*Stock!AL59</f>
        <v>0</v>
      </c>
      <c r="AM59" s="4">
        <f ca="1">OFFSET(AF!$K$1,MATCH(Stock!$C59,AF!$C$2:$C$299,0),MATCH(Stock!AM$1,AF!$L$1:$AV$1,0))*Stock!AM59</f>
        <v>0.20539094217909751</v>
      </c>
      <c r="AN59" s="4">
        <f ca="1">OFFSET(AF!$K$1,MATCH(Stock!$C59,AF!$C$2:$C$299,0),MATCH(Stock!AN$1,AF!$L$1:$AV$1,0))*Stock!AN59</f>
        <v>9.2640746754728387E-2</v>
      </c>
      <c r="AO59" s="4">
        <f ca="1">OFFSET(AF!$K$1,MATCH(Stock!$C59,AF!$C$2:$C$299,0),MATCH(Stock!AO$1,AF!$L$1:$AV$1,0))*Stock!AO59</f>
        <v>0.32082854005378952</v>
      </c>
      <c r="AP59" s="4">
        <f ca="1">OFFSET(AF!$K$1,MATCH(Stock!$C59,AF!$C$2:$C$299,0),MATCH(Stock!AP$1,AF!$L$1:$AV$1,0))*Stock!AP59</f>
        <v>3.7543904113780651E-3</v>
      </c>
      <c r="AQ59" s="4">
        <f ca="1">OFFSET(AF!$K$1,MATCH(Stock!$C59,AF!$C$2:$C$299,0),MATCH(Stock!AQ$1,AF!$L$1:$AV$1,0))*Stock!AQ59</f>
        <v>6.80254351861974E-2</v>
      </c>
      <c r="AR59" s="4">
        <f ca="1">OFFSET(AF!$K$1,MATCH(Stock!$C59,AF!$C$2:$C$299,0),MATCH(Stock!AR$1,AF!$L$1:$AV$1,0))*Stock!AR59</f>
        <v>2.9774855238430497E-2</v>
      </c>
      <c r="AS59" s="4">
        <f ca="1">OFFSET(AF!$K$1,MATCH(Stock!$C59,AF!$C$2:$C$299,0),MATCH(Stock!AS$1,AF!$L$1:$AV$1,0))*Stock!AS59</f>
        <v>0.51287951512431751</v>
      </c>
      <c r="AT59" s="4">
        <f ca="1">OFFSET(AF!$K$1,MATCH(Stock!$C59,AF!$C$2:$C$299,0),MATCH(Stock!AT$1,AF!$L$1:$AV$1,0))*Stock!AT59</f>
        <v>1.3044629240726954E-2</v>
      </c>
      <c r="AU59" s="4">
        <f ca="1">OFFSET(AF!$K$1,MATCH(Stock!$C59,AF!$C$2:$C$299,0),MATCH(Stock!AU$1,AF!$L$1:$AV$1,0))*Stock!AU59</f>
        <v>8.9758767725976005E-2</v>
      </c>
      <c r="AV59" s="4">
        <f ca="1">OFFSET(AF!$K$1,MATCH(Stock!$C59,AF!$C$2:$C$299,0),MATCH(Stock!AV$1,AF!$L$1:$AV$1,0))*Stock!AV59</f>
        <v>0.15283406376018452</v>
      </c>
    </row>
    <row r="60" spans="1:48">
      <c r="A60" s="4" t="s">
        <v>52</v>
      </c>
      <c r="B60" s="4" t="s">
        <v>258</v>
      </c>
      <c r="C60" s="4" t="s">
        <v>173</v>
      </c>
      <c r="D60" s="4" t="s">
        <v>54</v>
      </c>
      <c r="E60" s="4" t="s">
        <v>260</v>
      </c>
      <c r="F60" s="4" t="s">
        <v>54</v>
      </c>
      <c r="G60" s="4">
        <v>2010</v>
      </c>
      <c r="H60" s="4" t="s">
        <v>54</v>
      </c>
      <c r="I60" s="4" t="s">
        <v>54</v>
      </c>
      <c r="J60" s="4" t="s">
        <v>54</v>
      </c>
      <c r="K60" s="4" t="s">
        <v>54</v>
      </c>
      <c r="L60" s="4">
        <f ca="1">OFFSET(AF!$K$1,MATCH(Stock!$C60,AF!$C$2:$C$299,0),MATCH(Stock!L$1,AF!$L$1:$AV$1,0))*Stock!L60</f>
        <v>0</v>
      </c>
      <c r="M60" s="4">
        <f ca="1">OFFSET(AF!$K$1,MATCH(Stock!$C60,AF!$C$2:$C$299,0),MATCH(Stock!M$1,AF!$L$1:$AV$1,0))*Stock!M60</f>
        <v>0</v>
      </c>
      <c r="N60" s="4">
        <f ca="1">OFFSET(AF!$K$1,MATCH(Stock!$C60,AF!$C$2:$C$299,0),MATCH(Stock!N$1,AF!$L$1:$AV$1,0))*Stock!N60</f>
        <v>0</v>
      </c>
      <c r="O60" s="4">
        <f ca="1">OFFSET(AF!$K$1,MATCH(Stock!$C60,AF!$C$2:$C$299,0),MATCH(Stock!O$1,AF!$L$1:$AV$1,0))*Stock!O60</f>
        <v>0</v>
      </c>
      <c r="P60" s="4">
        <f ca="1">OFFSET(AF!$K$1,MATCH(Stock!$C60,AF!$C$2:$C$299,0),MATCH(Stock!P$1,AF!$L$1:$AV$1,0))*Stock!P60</f>
        <v>0</v>
      </c>
      <c r="Q60" s="4">
        <f ca="1">OFFSET(AF!$K$1,MATCH(Stock!$C60,AF!$C$2:$C$299,0),MATCH(Stock!Q$1,AF!$L$1:$AV$1,0))*Stock!Q60</f>
        <v>0</v>
      </c>
      <c r="R60" s="4">
        <f ca="1">OFFSET(AF!$K$1,MATCH(Stock!$C60,AF!$C$2:$C$299,0),MATCH(Stock!R$1,AF!$L$1:$AV$1,0))*Stock!R60</f>
        <v>0</v>
      </c>
      <c r="S60" s="4">
        <f ca="1">OFFSET(AF!$K$1,MATCH(Stock!$C60,AF!$C$2:$C$299,0),MATCH(Stock!S$1,AF!$L$1:$AV$1,0))*Stock!S60</f>
        <v>0</v>
      </c>
      <c r="T60" s="4">
        <f ca="1">OFFSET(AF!$K$1,MATCH(Stock!$C60,AF!$C$2:$C$299,0),MATCH(Stock!T$1,AF!$L$1:$AV$1,0))*Stock!T60</f>
        <v>0</v>
      </c>
      <c r="U60" s="4">
        <f ca="1">OFFSET(AF!$K$1,MATCH(Stock!$C60,AF!$C$2:$C$299,0),MATCH(Stock!U$1,AF!$L$1:$AV$1,0))*Stock!U60</f>
        <v>0</v>
      </c>
      <c r="V60" s="4">
        <f ca="1">OFFSET(AF!$K$1,MATCH(Stock!$C60,AF!$C$2:$C$299,0),MATCH(Stock!V$1,AF!$L$1:$AV$1,0))*Stock!V60</f>
        <v>0</v>
      </c>
      <c r="W60" s="4">
        <f ca="1">OFFSET(AF!$K$1,MATCH(Stock!$C60,AF!$C$2:$C$299,0),MATCH(Stock!W$1,AF!$L$1:$AV$1,0))*Stock!W60</f>
        <v>0</v>
      </c>
      <c r="X60" s="4">
        <f ca="1">OFFSET(AF!$K$1,MATCH(Stock!$C60,AF!$C$2:$C$299,0),MATCH(Stock!X$1,AF!$L$1:$AV$1,0))*Stock!X60</f>
        <v>0</v>
      </c>
      <c r="Y60" s="4">
        <f ca="1">OFFSET(AF!$K$1,MATCH(Stock!$C60,AF!$C$2:$C$299,0),MATCH(Stock!Y$1,AF!$L$1:$AV$1,0))*Stock!Y60</f>
        <v>0</v>
      </c>
      <c r="Z60" s="4">
        <f ca="1">OFFSET(AF!$K$1,MATCH(Stock!$C60,AF!$C$2:$C$299,0),MATCH(Stock!Z$1,AF!$L$1:$AV$1,0))*Stock!Z60</f>
        <v>0</v>
      </c>
      <c r="AA60" s="4">
        <f ca="1">OFFSET(AF!$K$1,MATCH(Stock!$C60,AF!$C$2:$C$299,0),MATCH(Stock!AA$1,AF!$L$1:$AV$1,0))*Stock!AA60</f>
        <v>0</v>
      </c>
      <c r="AB60" s="4">
        <f ca="1">OFFSET(AF!$K$1,MATCH(Stock!$C60,AF!$C$2:$C$299,0),MATCH(Stock!AB$1,AF!$L$1:$AV$1,0))*Stock!AB60</f>
        <v>0</v>
      </c>
      <c r="AC60" s="4">
        <f ca="1">OFFSET(AF!$K$1,MATCH(Stock!$C60,AF!$C$2:$C$299,0),MATCH(Stock!AC$1,AF!$L$1:$AV$1,0))*Stock!AC60</f>
        <v>0</v>
      </c>
      <c r="AD60" s="4">
        <f ca="1">OFFSET(AF!$K$1,MATCH(Stock!$C60,AF!$C$2:$C$299,0),MATCH(Stock!AD$1,AF!$L$1:$AV$1,0))*Stock!AD60</f>
        <v>0</v>
      </c>
      <c r="AE60" s="4">
        <f ca="1">OFFSET(AF!$K$1,MATCH(Stock!$C60,AF!$C$2:$C$299,0),MATCH(Stock!AE$1,AF!$L$1:$AV$1,0))*Stock!AE60</f>
        <v>2.83102296665949E-2</v>
      </c>
      <c r="AF60" s="4">
        <f ca="1">OFFSET(AF!$K$1,MATCH(Stock!$C60,AF!$C$2:$C$299,0),MATCH(Stock!AF$1,AF!$L$1:$AV$1,0))*Stock!AF60</f>
        <v>0</v>
      </c>
      <c r="AG60" s="4">
        <f ca="1">OFFSET(AF!$K$1,MATCH(Stock!$C60,AF!$C$2:$C$299,0),MATCH(Stock!AG$1,AF!$L$1:$AV$1,0))*Stock!AG60</f>
        <v>0</v>
      </c>
      <c r="AH60" s="4">
        <f ca="1">OFFSET(AF!$K$1,MATCH(Stock!$C60,AF!$C$2:$C$299,0),MATCH(Stock!AH$1,AF!$L$1:$AV$1,0))*Stock!AH60</f>
        <v>3.7761952213763097E-4</v>
      </c>
      <c r="AI60" s="4">
        <f ca="1">OFFSET(AF!$K$1,MATCH(Stock!$C60,AF!$C$2:$C$299,0),MATCH(Stock!AI$1,AF!$L$1:$AV$1,0))*Stock!AI60</f>
        <v>0</v>
      </c>
      <c r="AJ60" s="4">
        <f ca="1">OFFSET(AF!$K$1,MATCH(Stock!$C60,AF!$C$2:$C$299,0),MATCH(Stock!AJ$1,AF!$L$1:$AV$1,0))*Stock!AJ60</f>
        <v>0</v>
      </c>
      <c r="AK60" s="4">
        <f ca="1">OFFSET(AF!$K$1,MATCH(Stock!$C60,AF!$C$2:$C$299,0),MATCH(Stock!AK$1,AF!$L$1:$AV$1,0))*Stock!AK60</f>
        <v>0</v>
      </c>
      <c r="AL60" s="4">
        <f ca="1">OFFSET(AF!$K$1,MATCH(Stock!$C60,AF!$C$2:$C$299,0),MATCH(Stock!AL$1,AF!$L$1:$AV$1,0))*Stock!AL60</f>
        <v>0</v>
      </c>
      <c r="AM60" s="4">
        <f ca="1">OFFSET(AF!$K$1,MATCH(Stock!$C60,AF!$C$2:$C$299,0),MATCH(Stock!AM$1,AF!$L$1:$AV$1,0))*Stock!AM60</f>
        <v>0</v>
      </c>
      <c r="AN60" s="4">
        <f ca="1">OFFSET(AF!$K$1,MATCH(Stock!$C60,AF!$C$2:$C$299,0),MATCH(Stock!AN$1,AF!$L$1:$AV$1,0))*Stock!AN60</f>
        <v>0</v>
      </c>
      <c r="AO60" s="4">
        <f ca="1">OFFSET(AF!$K$1,MATCH(Stock!$C60,AF!$C$2:$C$299,0),MATCH(Stock!AO$1,AF!$L$1:$AV$1,0))*Stock!AO60</f>
        <v>0</v>
      </c>
      <c r="AP60" s="4">
        <f ca="1">OFFSET(AF!$K$1,MATCH(Stock!$C60,AF!$C$2:$C$299,0),MATCH(Stock!AP$1,AF!$L$1:$AV$1,0))*Stock!AP60</f>
        <v>0</v>
      </c>
      <c r="AQ60" s="4">
        <f ca="1">OFFSET(AF!$K$1,MATCH(Stock!$C60,AF!$C$2:$C$299,0),MATCH(Stock!AQ$1,AF!$L$1:$AV$1,0))*Stock!AQ60</f>
        <v>0</v>
      </c>
      <c r="AR60" s="4">
        <f ca="1">OFFSET(AF!$K$1,MATCH(Stock!$C60,AF!$C$2:$C$299,0),MATCH(Stock!AR$1,AF!$L$1:$AV$1,0))*Stock!AR60</f>
        <v>0</v>
      </c>
      <c r="AS60" s="4">
        <f ca="1">OFFSET(AF!$K$1,MATCH(Stock!$C60,AF!$C$2:$C$299,0),MATCH(Stock!AS$1,AF!$L$1:$AV$1,0))*Stock!AS60</f>
        <v>0</v>
      </c>
      <c r="AT60" s="4">
        <f ca="1">OFFSET(AF!$K$1,MATCH(Stock!$C60,AF!$C$2:$C$299,0),MATCH(Stock!AT$1,AF!$L$1:$AV$1,0))*Stock!AT60</f>
        <v>1.99356249822921E-3</v>
      </c>
      <c r="AU60" s="4">
        <f ca="1">OFFSET(AF!$K$1,MATCH(Stock!$C60,AF!$C$2:$C$299,0),MATCH(Stock!AU$1,AF!$L$1:$AV$1,0))*Stock!AU60</f>
        <v>0</v>
      </c>
      <c r="AV60" s="4">
        <f ca="1">OFFSET(AF!$K$1,MATCH(Stock!$C60,AF!$C$2:$C$299,0),MATCH(Stock!AV$1,AF!$L$1:$AV$1,0))*Stock!AV60</f>
        <v>0</v>
      </c>
    </row>
    <row r="61" spans="1:48">
      <c r="A61" s="4" t="s">
        <v>52</v>
      </c>
      <c r="B61" s="4" t="s">
        <v>258</v>
      </c>
      <c r="C61" s="4" t="s">
        <v>174</v>
      </c>
      <c r="D61" s="4" t="s">
        <v>54</v>
      </c>
      <c r="E61" s="4" t="s">
        <v>260</v>
      </c>
      <c r="F61" s="4" t="s">
        <v>54</v>
      </c>
      <c r="G61" s="4">
        <v>2010</v>
      </c>
      <c r="H61" s="4" t="s">
        <v>54</v>
      </c>
      <c r="I61" s="4" t="s">
        <v>54</v>
      </c>
      <c r="J61" s="4" t="s">
        <v>54</v>
      </c>
      <c r="K61" s="4" t="s">
        <v>54</v>
      </c>
      <c r="L61" s="4">
        <f ca="1">OFFSET(AF!$K$1,MATCH(Stock!$C61,AF!$C$2:$C$299,0),MATCH(Stock!L$1,AF!$L$1:$AV$1,0))*Stock!L61</f>
        <v>1.88271306264675E-3</v>
      </c>
      <c r="M61" s="4">
        <f ca="1">OFFSET(AF!$K$1,MATCH(Stock!$C61,AF!$C$2:$C$299,0),MATCH(Stock!M$1,AF!$L$1:$AV$1,0))*Stock!M61</f>
        <v>7.7659363463011805E-2</v>
      </c>
      <c r="N61" s="4">
        <f ca="1">OFFSET(AF!$K$1,MATCH(Stock!$C61,AF!$C$2:$C$299,0),MATCH(Stock!N$1,AF!$L$1:$AV$1,0))*Stock!N61</f>
        <v>1.0970481435941265E-2</v>
      </c>
      <c r="O61" s="4">
        <f ca="1">OFFSET(AF!$K$1,MATCH(Stock!$C61,AF!$C$2:$C$299,0),MATCH(Stock!O$1,AF!$L$1:$AV$1,0))*Stock!O61</f>
        <v>0.2936953524325665</v>
      </c>
      <c r="P61" s="4">
        <f ca="1">OFFSET(AF!$K$1,MATCH(Stock!$C61,AF!$C$2:$C$299,0),MATCH(Stock!P$1,AF!$L$1:$AV$1,0))*Stock!P61</f>
        <v>1.0280189735054505E-2</v>
      </c>
      <c r="Q61" s="4">
        <f ca="1">OFFSET(AF!$K$1,MATCH(Stock!$C61,AF!$C$2:$C$299,0),MATCH(Stock!Q$1,AF!$L$1:$AV$1,0))*Stock!Q61</f>
        <v>0.35241204357166495</v>
      </c>
      <c r="R61" s="4">
        <f ca="1">OFFSET(AF!$K$1,MATCH(Stock!$C61,AF!$C$2:$C$299,0),MATCH(Stock!R$1,AF!$L$1:$AV$1,0))*Stock!R61</f>
        <v>6.6567517539544499E-3</v>
      </c>
      <c r="S61" s="4">
        <f ca="1">OFFSET(AF!$K$1,MATCH(Stock!$C61,AF!$C$2:$C$299,0),MATCH(Stock!S$1,AF!$L$1:$AV$1,0))*Stock!S61</f>
        <v>6.4274531178491849E-3</v>
      </c>
      <c r="T61" s="4">
        <f ca="1">OFFSET(AF!$K$1,MATCH(Stock!$C61,AF!$C$2:$C$299,0),MATCH(Stock!T$1,AF!$L$1:$AV$1,0))*Stock!T61</f>
        <v>2.4493872685421851</v>
      </c>
      <c r="U61" s="4">
        <f ca="1">OFFSET(AF!$K$1,MATCH(Stock!$C61,AF!$C$2:$C$299,0),MATCH(Stock!U$1,AF!$L$1:$AV$1,0))*Stock!U61</f>
        <v>1.6617910776522148E-2</v>
      </c>
      <c r="V61" s="4">
        <f ca="1">OFFSET(AF!$K$1,MATCH(Stock!$C61,AF!$C$2:$C$299,0),MATCH(Stock!V$1,AF!$L$1:$AV$1,0))*Stock!V61</f>
        <v>7.2495440725720492E-3</v>
      </c>
      <c r="W61" s="4">
        <f ca="1">OFFSET(AF!$K$1,MATCH(Stock!$C61,AF!$C$2:$C$299,0),MATCH(Stock!W$1,AF!$L$1:$AV$1,0))*Stock!W61</f>
        <v>4.6119555483208501E-2</v>
      </c>
      <c r="X61" s="4">
        <f ca="1">OFFSET(AF!$K$1,MATCH(Stock!$C61,AF!$C$2:$C$299,0),MATCH(Stock!X$1,AF!$L$1:$AV$1,0))*Stock!X61</f>
        <v>0.29308154909082901</v>
      </c>
      <c r="Y61" s="4">
        <f ca="1">OFFSET(AF!$K$1,MATCH(Stock!$C61,AF!$C$2:$C$299,0),MATCH(Stock!Y$1,AF!$L$1:$AV$1,0))*Stock!Y61</f>
        <v>8.7184364745515552E-2</v>
      </c>
      <c r="Z61" s="4">
        <f ca="1">OFFSET(AF!$K$1,MATCH(Stock!$C61,AF!$C$2:$C$299,0),MATCH(Stock!Z$1,AF!$L$1:$AV$1,0))*Stock!Z61</f>
        <v>0.92357698108855946</v>
      </c>
      <c r="AA61" s="4">
        <f ca="1">OFFSET(AF!$K$1,MATCH(Stock!$C61,AF!$C$2:$C$299,0),MATCH(Stock!AA$1,AF!$L$1:$AV$1,0))*Stock!AA61</f>
        <v>2.14338025254012E-2</v>
      </c>
      <c r="AB61" s="4">
        <f ca="1">OFFSET(AF!$K$1,MATCH(Stock!$C61,AF!$C$2:$C$299,0),MATCH(Stock!AB$1,AF!$L$1:$AV$1,0))*Stock!AB61</f>
        <v>0</v>
      </c>
      <c r="AC61" s="4">
        <f ca="1">OFFSET(AF!$K$1,MATCH(Stock!$C61,AF!$C$2:$C$299,0),MATCH(Stock!AC$1,AF!$L$1:$AV$1,0))*Stock!AC61</f>
        <v>0.13544684211806804</v>
      </c>
      <c r="AD61" s="4">
        <f ca="1">OFFSET(AF!$K$1,MATCH(Stock!$C61,AF!$C$2:$C$299,0),MATCH(Stock!AD$1,AF!$L$1:$AV$1,0))*Stock!AD61</f>
        <v>0</v>
      </c>
      <c r="AE61" s="4">
        <f ca="1">OFFSET(AF!$K$1,MATCH(Stock!$C61,AF!$C$2:$C$299,0),MATCH(Stock!AE$1,AF!$L$1:$AV$1,0))*Stock!AE61</f>
        <v>6.4104229929209999E-2</v>
      </c>
      <c r="AF61" s="4">
        <f ca="1">OFFSET(AF!$K$1,MATCH(Stock!$C61,AF!$C$2:$C$299,0),MATCH(Stock!AF$1,AF!$L$1:$AV$1,0))*Stock!AF61</f>
        <v>6.7162718346590999E-3</v>
      </c>
      <c r="AG61" s="4">
        <f ca="1">OFFSET(AF!$K$1,MATCH(Stock!$C61,AF!$C$2:$C$299,0),MATCH(Stock!AG$1,AF!$L$1:$AV$1,0))*Stock!AG61</f>
        <v>8.082911210707559E-4</v>
      </c>
      <c r="AH61" s="4">
        <f ca="1">OFFSET(AF!$K$1,MATCH(Stock!$C61,AF!$C$2:$C$299,0),MATCH(Stock!AH$1,AF!$L$1:$AV$1,0))*Stock!AH61</f>
        <v>1.6025385236592599E-2</v>
      </c>
      <c r="AI61" s="4">
        <f ca="1">OFFSET(AF!$K$1,MATCH(Stock!$C61,AF!$C$2:$C$299,0),MATCH(Stock!AI$1,AF!$L$1:$AV$1,0))*Stock!AI61</f>
        <v>9.2260765176331947E-3</v>
      </c>
      <c r="AJ61" s="4">
        <f ca="1">OFFSET(AF!$K$1,MATCH(Stock!$C61,AF!$C$2:$C$299,0),MATCH(Stock!AJ$1,AF!$L$1:$AV$1,0))*Stock!AJ61</f>
        <v>0</v>
      </c>
      <c r="AK61" s="4">
        <f ca="1">OFFSET(AF!$K$1,MATCH(Stock!$C61,AF!$C$2:$C$299,0),MATCH(Stock!AK$1,AF!$L$1:$AV$1,0))*Stock!AK61</f>
        <v>1.462844663988528E-2</v>
      </c>
      <c r="AL61" s="4">
        <f ca="1">OFFSET(AF!$K$1,MATCH(Stock!$C61,AF!$C$2:$C$299,0),MATCH(Stock!AL$1,AF!$L$1:$AV$1,0))*Stock!AL61</f>
        <v>0</v>
      </c>
      <c r="AM61" s="4">
        <f ca="1">OFFSET(AF!$K$1,MATCH(Stock!$C61,AF!$C$2:$C$299,0),MATCH(Stock!AM$1,AF!$L$1:$AV$1,0))*Stock!AM61</f>
        <v>9.1741304076395858E-2</v>
      </c>
      <c r="AN61" s="4">
        <f ca="1">OFFSET(AF!$K$1,MATCH(Stock!$C61,AF!$C$2:$C$299,0),MATCH(Stock!AN$1,AF!$L$1:$AV$1,0))*Stock!AN61</f>
        <v>6.2599223468249546E-2</v>
      </c>
      <c r="AO61" s="4">
        <f ca="1">OFFSET(AF!$K$1,MATCH(Stock!$C61,AF!$C$2:$C$299,0),MATCH(Stock!AO$1,AF!$L$1:$AV$1,0))*Stock!AO61</f>
        <v>0.1863604572696255</v>
      </c>
      <c r="AP61" s="4">
        <f ca="1">OFFSET(AF!$K$1,MATCH(Stock!$C61,AF!$C$2:$C$299,0),MATCH(Stock!AP$1,AF!$L$1:$AV$1,0))*Stock!AP61</f>
        <v>4.7884839955093954E-2</v>
      </c>
      <c r="AQ61" s="4">
        <f ca="1">OFFSET(AF!$K$1,MATCH(Stock!$C61,AF!$C$2:$C$299,0),MATCH(Stock!AQ$1,AF!$L$1:$AV$1,0))*Stock!AQ61</f>
        <v>1.4838659723834774E-2</v>
      </c>
      <c r="AR61" s="4">
        <f ca="1">OFFSET(AF!$K$1,MATCH(Stock!$C61,AF!$C$2:$C$299,0),MATCH(Stock!AR$1,AF!$L$1:$AV$1,0))*Stock!AR61</f>
        <v>2.007815754398265E-2</v>
      </c>
      <c r="AS61" s="4">
        <f ca="1">OFFSET(AF!$K$1,MATCH(Stock!$C61,AF!$C$2:$C$299,0),MATCH(Stock!AS$1,AF!$L$1:$AV$1,0))*Stock!AS61</f>
        <v>0.15259346631474449</v>
      </c>
      <c r="AT61" s="4">
        <f ca="1">OFFSET(AF!$K$1,MATCH(Stock!$C61,AF!$C$2:$C$299,0),MATCH(Stock!AT$1,AF!$L$1:$AV$1,0))*Stock!AT61</f>
        <v>4.7585777637306301E-2</v>
      </c>
      <c r="AU61" s="4">
        <f ca="1">OFFSET(AF!$K$1,MATCH(Stock!$C61,AF!$C$2:$C$299,0),MATCH(Stock!AU$1,AF!$L$1:$AV$1,0))*Stock!AU61</f>
        <v>1.0925773004809096E-2</v>
      </c>
      <c r="AV61" s="4">
        <f ca="1">OFFSET(AF!$K$1,MATCH(Stock!$C61,AF!$C$2:$C$299,0),MATCH(Stock!AV$1,AF!$L$1:$AV$1,0))*Stock!AV61</f>
        <v>0.271806279303003</v>
      </c>
    </row>
    <row r="62" spans="1:48">
      <c r="A62" s="4" t="s">
        <v>52</v>
      </c>
      <c r="B62" s="4" t="s">
        <v>258</v>
      </c>
      <c r="C62" s="4" t="s">
        <v>175</v>
      </c>
      <c r="D62" s="4" t="s">
        <v>54</v>
      </c>
      <c r="E62" s="4" t="s">
        <v>260</v>
      </c>
      <c r="F62" s="4" t="s">
        <v>54</v>
      </c>
      <c r="G62" s="4">
        <v>2010</v>
      </c>
      <c r="H62" s="4" t="s">
        <v>54</v>
      </c>
      <c r="I62" s="4" t="s">
        <v>54</v>
      </c>
      <c r="J62" s="4" t="s">
        <v>54</v>
      </c>
      <c r="K62" s="4" t="s">
        <v>54</v>
      </c>
      <c r="L62" s="4">
        <f ca="1">OFFSET(AF!$K$1,MATCH(Stock!$C62,AF!$C$2:$C$299,0),MATCH(Stock!L$1,AF!$L$1:$AV$1,0))*Stock!L62</f>
        <v>9.7995734216397147E-4</v>
      </c>
      <c r="M62" s="4">
        <f ca="1">OFFSET(AF!$K$1,MATCH(Stock!$C62,AF!$C$2:$C$299,0),MATCH(Stock!M$1,AF!$L$1:$AV$1,0))*Stock!M62</f>
        <v>9.1274047594106685E-3</v>
      </c>
      <c r="N62" s="4">
        <f ca="1">OFFSET(AF!$K$1,MATCH(Stock!$C62,AF!$C$2:$C$299,0),MATCH(Stock!N$1,AF!$L$1:$AV$1,0))*Stock!N62</f>
        <v>0</v>
      </c>
      <c r="O62" s="4">
        <f ca="1">OFFSET(AF!$K$1,MATCH(Stock!$C62,AF!$C$2:$C$299,0),MATCH(Stock!O$1,AF!$L$1:$AV$1,0))*Stock!O62</f>
        <v>1.074333420437334E-4</v>
      </c>
      <c r="P62" s="4">
        <f ca="1">OFFSET(AF!$K$1,MATCH(Stock!$C62,AF!$C$2:$C$299,0),MATCH(Stock!P$1,AF!$L$1:$AV$1,0))*Stock!P62</f>
        <v>8.5698579710998793E-4</v>
      </c>
      <c r="Q62" s="4">
        <f ca="1">OFFSET(AF!$K$1,MATCH(Stock!$C62,AF!$C$2:$C$299,0),MATCH(Stock!Q$1,AF!$L$1:$AV$1,0))*Stock!Q62</f>
        <v>3.4965729999342297E-2</v>
      </c>
      <c r="R62" s="4">
        <f ca="1">OFFSET(AF!$K$1,MATCH(Stock!$C62,AF!$C$2:$C$299,0),MATCH(Stock!R$1,AF!$L$1:$AV$1,0))*Stock!R62</f>
        <v>3.5487790379235299E-4</v>
      </c>
      <c r="S62" s="4">
        <f ca="1">OFFSET(AF!$K$1,MATCH(Stock!$C62,AF!$C$2:$C$299,0),MATCH(Stock!S$1,AF!$L$1:$AV$1,0))*Stock!S62</f>
        <v>4.5425619806863798E-3</v>
      </c>
      <c r="T62" s="4">
        <f ca="1">OFFSET(AF!$K$1,MATCH(Stock!$C62,AF!$C$2:$C$299,0),MATCH(Stock!T$1,AF!$L$1:$AV$1,0))*Stock!T62</f>
        <v>0</v>
      </c>
      <c r="U62" s="4">
        <f ca="1">OFFSET(AF!$K$1,MATCH(Stock!$C62,AF!$C$2:$C$299,0),MATCH(Stock!U$1,AF!$L$1:$AV$1,0))*Stock!U62</f>
        <v>1.777819137172455E-3</v>
      </c>
      <c r="V62" s="4">
        <f ca="1">OFFSET(AF!$K$1,MATCH(Stock!$C62,AF!$C$2:$C$299,0),MATCH(Stock!V$1,AF!$L$1:$AV$1,0))*Stock!V62</f>
        <v>9.3264187568190004E-4</v>
      </c>
      <c r="W62" s="4">
        <f ca="1">OFFSET(AF!$K$1,MATCH(Stock!$C62,AF!$C$2:$C$299,0),MATCH(Stock!W$1,AF!$L$1:$AV$1,0))*Stock!W62</f>
        <v>0</v>
      </c>
      <c r="X62" s="4">
        <f ca="1">OFFSET(AF!$K$1,MATCH(Stock!$C62,AF!$C$2:$C$299,0),MATCH(Stock!X$1,AF!$L$1:$AV$1,0))*Stock!X62</f>
        <v>5.986909471654484E-3</v>
      </c>
      <c r="Y62" s="4">
        <f ca="1">OFFSET(AF!$K$1,MATCH(Stock!$C62,AF!$C$2:$C$299,0),MATCH(Stock!Y$1,AF!$L$1:$AV$1,0))*Stock!Y62</f>
        <v>4.5518893493836201E-3</v>
      </c>
      <c r="Z62" s="4">
        <f ca="1">OFFSET(AF!$K$1,MATCH(Stock!$C62,AF!$C$2:$C$299,0),MATCH(Stock!Z$1,AF!$L$1:$AV$1,0))*Stock!Z62</f>
        <v>4.9943798342554496E-2</v>
      </c>
      <c r="AA62" s="4">
        <f ca="1">OFFSET(AF!$K$1,MATCH(Stock!$C62,AF!$C$2:$C$299,0),MATCH(Stock!AA$1,AF!$L$1:$AV$1,0))*Stock!AA62</f>
        <v>2.13246564929907E-4</v>
      </c>
      <c r="AB62" s="4">
        <f ca="1">OFFSET(AF!$K$1,MATCH(Stock!$C62,AF!$C$2:$C$299,0),MATCH(Stock!AB$1,AF!$L$1:$AV$1,0))*Stock!AB62</f>
        <v>1.3439621352204929E-2</v>
      </c>
      <c r="AC62" s="4">
        <f ca="1">OFFSET(AF!$K$1,MATCH(Stock!$C62,AF!$C$2:$C$299,0),MATCH(Stock!AC$1,AF!$L$1:$AV$1,0))*Stock!AC62</f>
        <v>1.7521893424099499E-3</v>
      </c>
      <c r="AD62" s="4">
        <f ca="1">OFFSET(AF!$K$1,MATCH(Stock!$C62,AF!$C$2:$C$299,0),MATCH(Stock!AD$1,AF!$L$1:$AV$1,0))*Stock!AD62</f>
        <v>0</v>
      </c>
      <c r="AE62" s="4">
        <f ca="1">OFFSET(AF!$K$1,MATCH(Stock!$C62,AF!$C$2:$C$299,0),MATCH(Stock!AE$1,AF!$L$1:$AV$1,0))*Stock!AE62</f>
        <v>0</v>
      </c>
      <c r="AF62" s="4">
        <f ca="1">OFFSET(AF!$K$1,MATCH(Stock!$C62,AF!$C$2:$C$299,0),MATCH(Stock!AF$1,AF!$L$1:$AV$1,0))*Stock!AF62</f>
        <v>3.9481407387793952E-4</v>
      </c>
      <c r="AG62" s="4">
        <f ca="1">OFFSET(AF!$K$1,MATCH(Stock!$C62,AF!$C$2:$C$299,0),MATCH(Stock!AG$1,AF!$L$1:$AV$1,0))*Stock!AG62</f>
        <v>3.299926327714065E-3</v>
      </c>
      <c r="AH62" s="4">
        <f ca="1">OFFSET(AF!$K$1,MATCH(Stock!$C62,AF!$C$2:$C$299,0),MATCH(Stock!AH$1,AF!$L$1:$AV$1,0))*Stock!AH62</f>
        <v>0</v>
      </c>
      <c r="AI62" s="4">
        <f ca="1">OFFSET(AF!$K$1,MATCH(Stock!$C62,AF!$C$2:$C$299,0),MATCH(Stock!AI$1,AF!$L$1:$AV$1,0))*Stock!AI62</f>
        <v>7.049682998169945E-3</v>
      </c>
      <c r="AJ62" s="4">
        <f ca="1">OFFSET(AF!$K$1,MATCH(Stock!$C62,AF!$C$2:$C$299,0),MATCH(Stock!AJ$1,AF!$L$1:$AV$1,0))*Stock!AJ62</f>
        <v>0</v>
      </c>
      <c r="AK62" s="4">
        <f ca="1">OFFSET(AF!$K$1,MATCH(Stock!$C62,AF!$C$2:$C$299,0),MATCH(Stock!AK$1,AF!$L$1:$AV$1,0))*Stock!AK62</f>
        <v>8.9116826574022043E-4</v>
      </c>
      <c r="AL62" s="4">
        <f ca="1">OFFSET(AF!$K$1,MATCH(Stock!$C62,AF!$C$2:$C$299,0),MATCH(Stock!AL$1,AF!$L$1:$AV$1,0))*Stock!AL62</f>
        <v>0</v>
      </c>
      <c r="AM62" s="4">
        <f ca="1">OFFSET(AF!$K$1,MATCH(Stock!$C62,AF!$C$2:$C$299,0),MATCH(Stock!AM$1,AF!$L$1:$AV$1,0))*Stock!AM62</f>
        <v>8.6807581246387043E-4</v>
      </c>
      <c r="AN62" s="4">
        <f ca="1">OFFSET(AF!$K$1,MATCH(Stock!$C62,AF!$C$2:$C$299,0),MATCH(Stock!AN$1,AF!$L$1:$AV$1,0))*Stock!AN62</f>
        <v>1.7627138829278848E-3</v>
      </c>
      <c r="AO62" s="4">
        <f ca="1">OFFSET(AF!$K$1,MATCH(Stock!$C62,AF!$C$2:$C$299,0),MATCH(Stock!AO$1,AF!$L$1:$AV$1,0))*Stock!AO62</f>
        <v>2.0224914789098398E-2</v>
      </c>
      <c r="AP62" s="4">
        <f ca="1">OFFSET(AF!$K$1,MATCH(Stock!$C62,AF!$C$2:$C$299,0),MATCH(Stock!AP$1,AF!$L$1:$AV$1,0))*Stock!AP62</f>
        <v>0</v>
      </c>
      <c r="AQ62" s="4">
        <f ca="1">OFFSET(AF!$K$1,MATCH(Stock!$C62,AF!$C$2:$C$299,0),MATCH(Stock!AQ$1,AF!$L$1:$AV$1,0))*Stock!AQ62</f>
        <v>0</v>
      </c>
      <c r="AR62" s="4">
        <f ca="1">OFFSET(AF!$K$1,MATCH(Stock!$C62,AF!$C$2:$C$299,0),MATCH(Stock!AR$1,AF!$L$1:$AV$1,0))*Stock!AR62</f>
        <v>1.2407684260306066E-3</v>
      </c>
      <c r="AS62" s="4">
        <f ca="1">OFFSET(AF!$K$1,MATCH(Stock!$C62,AF!$C$2:$C$299,0),MATCH(Stock!AS$1,AF!$L$1:$AV$1,0))*Stock!AS62</f>
        <v>2.1992160250617751E-3</v>
      </c>
      <c r="AT62" s="4">
        <f ca="1">OFFSET(AF!$K$1,MATCH(Stock!$C62,AF!$C$2:$C$299,0),MATCH(Stock!AT$1,AF!$L$1:$AV$1,0))*Stock!AT62</f>
        <v>0</v>
      </c>
      <c r="AU62" s="4">
        <f ca="1">OFFSET(AF!$K$1,MATCH(Stock!$C62,AF!$C$2:$C$299,0),MATCH(Stock!AU$1,AF!$L$1:$AV$1,0))*Stock!AU62</f>
        <v>1.7237146693706699E-3</v>
      </c>
      <c r="AV62" s="4">
        <f ca="1">OFFSET(AF!$K$1,MATCH(Stock!$C62,AF!$C$2:$C$299,0),MATCH(Stock!AV$1,AF!$L$1:$AV$1,0))*Stock!AV62</f>
        <v>6.9708706071237598E-3</v>
      </c>
    </row>
    <row r="63" spans="1:48">
      <c r="A63" s="4" t="s">
        <v>52</v>
      </c>
      <c r="B63" s="4" t="s">
        <v>258</v>
      </c>
      <c r="C63" s="4" t="s">
        <v>176</v>
      </c>
      <c r="D63" s="4" t="s">
        <v>54</v>
      </c>
      <c r="E63" s="4" t="s">
        <v>260</v>
      </c>
      <c r="F63" s="4" t="s">
        <v>54</v>
      </c>
      <c r="G63" s="4">
        <v>2010</v>
      </c>
      <c r="H63" s="4" t="s">
        <v>54</v>
      </c>
      <c r="I63" s="4" t="s">
        <v>54</v>
      </c>
      <c r="J63" s="4" t="s">
        <v>54</v>
      </c>
      <c r="K63" s="4" t="s">
        <v>54</v>
      </c>
      <c r="L63" s="4">
        <f ca="1">OFFSET(AF!$K$1,MATCH(Stock!$C63,AF!$C$2:$C$299,0),MATCH(Stock!L$1,AF!$L$1:$AV$1,0))*Stock!L63</f>
        <v>1.0668137331777825E-4</v>
      </c>
      <c r="M63" s="4">
        <f ca="1">OFFSET(AF!$K$1,MATCH(Stock!$C63,AF!$C$2:$C$299,0),MATCH(Stock!M$1,AF!$L$1:$AV$1,0))*Stock!M63</f>
        <v>6.680341101338354E-4</v>
      </c>
      <c r="N63" s="4">
        <f ca="1">OFFSET(AF!$K$1,MATCH(Stock!$C63,AF!$C$2:$C$299,0),MATCH(Stock!N$1,AF!$L$1:$AV$1,0))*Stock!N63</f>
        <v>6.9428016653918252E-3</v>
      </c>
      <c r="O63" s="4">
        <f ca="1">OFFSET(AF!$K$1,MATCH(Stock!$C63,AF!$C$2:$C$299,0),MATCH(Stock!O$1,AF!$L$1:$AV$1,0))*Stock!O63</f>
        <v>0</v>
      </c>
      <c r="P63" s="4">
        <f ca="1">OFFSET(AF!$K$1,MATCH(Stock!$C63,AF!$C$2:$C$299,0),MATCH(Stock!P$1,AF!$L$1:$AV$1,0))*Stock!P63</f>
        <v>5.3943251496699294E-4</v>
      </c>
      <c r="Q63" s="4">
        <f ca="1">OFFSET(AF!$K$1,MATCH(Stock!$C63,AF!$C$2:$C$299,0),MATCH(Stock!Q$1,AF!$L$1:$AV$1,0))*Stock!Q63</f>
        <v>0</v>
      </c>
      <c r="R63" s="4">
        <f ca="1">OFFSET(AF!$K$1,MATCH(Stock!$C63,AF!$C$2:$C$299,0),MATCH(Stock!R$1,AF!$L$1:$AV$1,0))*Stock!R63</f>
        <v>0</v>
      </c>
      <c r="S63" s="4">
        <f ca="1">OFFSET(AF!$K$1,MATCH(Stock!$C63,AF!$C$2:$C$299,0),MATCH(Stock!S$1,AF!$L$1:$AV$1,0))*Stock!S63</f>
        <v>4.00615559139456E-3</v>
      </c>
      <c r="T63" s="4">
        <f ca="1">OFFSET(AF!$K$1,MATCH(Stock!$C63,AF!$C$2:$C$299,0),MATCH(Stock!T$1,AF!$L$1:$AV$1,0))*Stock!T63</f>
        <v>2.7304849413737103E-2</v>
      </c>
      <c r="U63" s="4">
        <f ca="1">OFFSET(AF!$K$1,MATCH(Stock!$C63,AF!$C$2:$C$299,0),MATCH(Stock!U$1,AF!$L$1:$AV$1,0))*Stock!U63</f>
        <v>0</v>
      </c>
      <c r="V63" s="4">
        <f ca="1">OFFSET(AF!$K$1,MATCH(Stock!$C63,AF!$C$2:$C$299,0),MATCH(Stock!V$1,AF!$L$1:$AV$1,0))*Stock!V63</f>
        <v>1.5862091366385147E-4</v>
      </c>
      <c r="W63" s="4">
        <f ca="1">OFFSET(AF!$K$1,MATCH(Stock!$C63,AF!$C$2:$C$299,0),MATCH(Stock!W$1,AF!$L$1:$AV$1,0))*Stock!W63</f>
        <v>0</v>
      </c>
      <c r="X63" s="4">
        <f ca="1">OFFSET(AF!$K$1,MATCH(Stock!$C63,AF!$C$2:$C$299,0),MATCH(Stock!X$1,AF!$L$1:$AV$1,0))*Stock!X63</f>
        <v>2.9069737461938851E-3</v>
      </c>
      <c r="Y63" s="4">
        <f ca="1">OFFSET(AF!$K$1,MATCH(Stock!$C63,AF!$C$2:$C$299,0),MATCH(Stock!Y$1,AF!$L$1:$AV$1,0))*Stock!Y63</f>
        <v>2.0905745454280199E-4</v>
      </c>
      <c r="Z63" s="4">
        <f ca="1">OFFSET(AF!$K$1,MATCH(Stock!$C63,AF!$C$2:$C$299,0),MATCH(Stock!Z$1,AF!$L$1:$AV$1,0))*Stock!Z63</f>
        <v>0</v>
      </c>
      <c r="AA63" s="4">
        <f ca="1">OFFSET(AF!$K$1,MATCH(Stock!$C63,AF!$C$2:$C$299,0),MATCH(Stock!AA$1,AF!$L$1:$AV$1,0))*Stock!AA63</f>
        <v>1.1915553862666079E-4</v>
      </c>
      <c r="AB63" s="4">
        <f ca="1">OFFSET(AF!$K$1,MATCH(Stock!$C63,AF!$C$2:$C$299,0),MATCH(Stock!AB$1,AF!$L$1:$AV$1,0))*Stock!AB63</f>
        <v>3.7688133811321047E-4</v>
      </c>
      <c r="AC63" s="4">
        <f ca="1">OFFSET(AF!$K$1,MATCH(Stock!$C63,AF!$C$2:$C$299,0),MATCH(Stock!AC$1,AF!$L$1:$AV$1,0))*Stock!AC63</f>
        <v>0</v>
      </c>
      <c r="AD63" s="4">
        <f ca="1">OFFSET(AF!$K$1,MATCH(Stock!$C63,AF!$C$2:$C$299,0),MATCH(Stock!AD$1,AF!$L$1:$AV$1,0))*Stock!AD63</f>
        <v>0</v>
      </c>
      <c r="AE63" s="4">
        <f ca="1">OFFSET(AF!$K$1,MATCH(Stock!$C63,AF!$C$2:$C$299,0),MATCH(Stock!AE$1,AF!$L$1:$AV$1,0))*Stock!AE63</f>
        <v>0</v>
      </c>
      <c r="AF63" s="4">
        <f ca="1">OFFSET(AF!$K$1,MATCH(Stock!$C63,AF!$C$2:$C$299,0),MATCH(Stock!AF$1,AF!$L$1:$AV$1,0))*Stock!AF63</f>
        <v>4.5659584426814548E-4</v>
      </c>
      <c r="AG63" s="4">
        <f ca="1">OFFSET(AF!$K$1,MATCH(Stock!$C63,AF!$C$2:$C$299,0),MATCH(Stock!AG$1,AF!$L$1:$AV$1,0))*Stock!AG63</f>
        <v>7.0308819020923645E-3</v>
      </c>
      <c r="AH63" s="4">
        <f ca="1">OFFSET(AF!$K$1,MATCH(Stock!$C63,AF!$C$2:$C$299,0),MATCH(Stock!AH$1,AF!$L$1:$AV$1,0))*Stock!AH63</f>
        <v>0</v>
      </c>
      <c r="AI63" s="4">
        <f ca="1">OFFSET(AF!$K$1,MATCH(Stock!$C63,AF!$C$2:$C$299,0),MATCH(Stock!AI$1,AF!$L$1:$AV$1,0))*Stock!AI63</f>
        <v>2.2790881182335548E-3</v>
      </c>
      <c r="AJ63" s="4">
        <f ca="1">OFFSET(AF!$K$1,MATCH(Stock!$C63,AF!$C$2:$C$299,0),MATCH(Stock!AJ$1,AF!$L$1:$AV$1,0))*Stock!AJ63</f>
        <v>0</v>
      </c>
      <c r="AK63" s="4">
        <f ca="1">OFFSET(AF!$K$1,MATCH(Stock!$C63,AF!$C$2:$C$299,0),MATCH(Stock!AK$1,AF!$L$1:$AV$1,0))*Stock!AK63</f>
        <v>1.4306554178549955E-4</v>
      </c>
      <c r="AL63" s="4">
        <f ca="1">OFFSET(AF!$K$1,MATCH(Stock!$C63,AF!$C$2:$C$299,0),MATCH(Stock!AL$1,AF!$L$1:$AV$1,0))*Stock!AL63</f>
        <v>0</v>
      </c>
      <c r="AM63" s="4">
        <f ca="1">OFFSET(AF!$K$1,MATCH(Stock!$C63,AF!$C$2:$C$299,0),MATCH(Stock!AM$1,AF!$L$1:$AV$1,0))*Stock!AM63</f>
        <v>1.6630873795053447E-4</v>
      </c>
      <c r="AN63" s="4">
        <f ca="1">OFFSET(AF!$K$1,MATCH(Stock!$C63,AF!$C$2:$C$299,0),MATCH(Stock!AN$1,AF!$L$1:$AV$1,0))*Stock!AN63</f>
        <v>0</v>
      </c>
      <c r="AO63" s="4">
        <f ca="1">OFFSET(AF!$K$1,MATCH(Stock!$C63,AF!$C$2:$C$299,0),MATCH(Stock!AO$1,AF!$L$1:$AV$1,0))*Stock!AO63</f>
        <v>0.1210992523802454</v>
      </c>
      <c r="AP63" s="4">
        <f ca="1">OFFSET(AF!$K$1,MATCH(Stock!$C63,AF!$C$2:$C$299,0),MATCH(Stock!AP$1,AF!$L$1:$AV$1,0))*Stock!AP63</f>
        <v>0</v>
      </c>
      <c r="AQ63" s="4">
        <f ca="1">OFFSET(AF!$K$1,MATCH(Stock!$C63,AF!$C$2:$C$299,0),MATCH(Stock!AQ$1,AF!$L$1:$AV$1,0))*Stock!AQ63</f>
        <v>7.6588467098303401E-5</v>
      </c>
      <c r="AR63" s="4">
        <f ca="1">OFFSET(AF!$K$1,MATCH(Stock!$C63,AF!$C$2:$C$299,0),MATCH(Stock!AR$1,AF!$L$1:$AV$1,0))*Stock!AR63</f>
        <v>1.9233644731253552E-2</v>
      </c>
      <c r="AS63" s="4">
        <f ca="1">OFFSET(AF!$K$1,MATCH(Stock!$C63,AF!$C$2:$C$299,0),MATCH(Stock!AS$1,AF!$L$1:$AV$1,0))*Stock!AS63</f>
        <v>0</v>
      </c>
      <c r="AT63" s="4">
        <f ca="1">OFFSET(AF!$K$1,MATCH(Stock!$C63,AF!$C$2:$C$299,0),MATCH(Stock!AT$1,AF!$L$1:$AV$1,0))*Stock!AT63</f>
        <v>0</v>
      </c>
      <c r="AU63" s="4">
        <f ca="1">OFFSET(AF!$K$1,MATCH(Stock!$C63,AF!$C$2:$C$299,0),MATCH(Stock!AU$1,AF!$L$1:$AV$1,0))*Stock!AU63</f>
        <v>3.6663848993605946E-2</v>
      </c>
      <c r="AV63" s="4">
        <f ca="1">OFFSET(AF!$K$1,MATCH(Stock!$C63,AF!$C$2:$C$299,0),MATCH(Stock!AV$1,AF!$L$1:$AV$1,0))*Stock!AV63</f>
        <v>4.4066552650807193E-3</v>
      </c>
    </row>
    <row r="64" spans="1:48">
      <c r="A64" s="4" t="s">
        <v>52</v>
      </c>
      <c r="B64" s="4" t="s">
        <v>258</v>
      </c>
      <c r="C64" s="4" t="s">
        <v>177</v>
      </c>
      <c r="D64" s="4" t="s">
        <v>54</v>
      </c>
      <c r="E64" s="4" t="s">
        <v>260</v>
      </c>
      <c r="F64" s="4" t="s">
        <v>54</v>
      </c>
      <c r="G64" s="4">
        <v>2010</v>
      </c>
      <c r="H64" s="4" t="s">
        <v>54</v>
      </c>
      <c r="I64" s="4" t="s">
        <v>54</v>
      </c>
      <c r="J64" s="4" t="s">
        <v>54</v>
      </c>
      <c r="K64" s="4" t="s">
        <v>54</v>
      </c>
      <c r="L64" s="4">
        <f ca="1">OFFSET(AF!$K$1,MATCH(Stock!$C64,AF!$C$2:$C$299,0),MATCH(Stock!L$1,AF!$L$1:$AV$1,0))*Stock!L64</f>
        <v>2.5110879395471397E-3</v>
      </c>
      <c r="M64" s="4">
        <f ca="1">OFFSET(AF!$K$1,MATCH(Stock!$C64,AF!$C$2:$C$299,0),MATCH(Stock!M$1,AF!$L$1:$AV$1,0))*Stock!M64</f>
        <v>4.4542021096095147E-2</v>
      </c>
      <c r="N64" s="4">
        <f ca="1">OFFSET(AF!$K$1,MATCH(Stock!$C64,AF!$C$2:$C$299,0),MATCH(Stock!N$1,AF!$L$1:$AV$1,0))*Stock!N64</f>
        <v>4.6055551872575546E-4</v>
      </c>
      <c r="O64" s="4">
        <f ca="1">OFFSET(AF!$K$1,MATCH(Stock!$C64,AF!$C$2:$C$299,0),MATCH(Stock!O$1,AF!$L$1:$AV$1,0))*Stock!O64</f>
        <v>0.10611393611091825</v>
      </c>
      <c r="P64" s="4">
        <f ca="1">OFFSET(AF!$K$1,MATCH(Stock!$C64,AF!$C$2:$C$299,0),MATCH(Stock!P$1,AF!$L$1:$AV$1,0))*Stock!P64</f>
        <v>2.3809461855377398E-2</v>
      </c>
      <c r="Q64" s="4">
        <f ca="1">OFFSET(AF!$K$1,MATCH(Stock!$C64,AF!$C$2:$C$299,0),MATCH(Stock!Q$1,AF!$L$1:$AV$1,0))*Stock!Q64</f>
        <v>6.8344091814935545E-2</v>
      </c>
      <c r="R64" s="4">
        <f ca="1">OFFSET(AF!$K$1,MATCH(Stock!$C64,AF!$C$2:$C$299,0),MATCH(Stock!R$1,AF!$L$1:$AV$1,0))*Stock!R64</f>
        <v>6.7423044439645806E-3</v>
      </c>
      <c r="S64" s="4">
        <f ca="1">OFFSET(AF!$K$1,MATCH(Stock!$C64,AF!$C$2:$C$299,0),MATCH(Stock!S$1,AF!$L$1:$AV$1,0))*Stock!S64</f>
        <v>6.9448959528911544E-2</v>
      </c>
      <c r="T64" s="4">
        <f ca="1">OFFSET(AF!$K$1,MATCH(Stock!$C64,AF!$C$2:$C$299,0),MATCH(Stock!T$1,AF!$L$1:$AV$1,0))*Stock!T64</f>
        <v>0.363155071941684</v>
      </c>
      <c r="U64" s="4">
        <f ca="1">OFFSET(AF!$K$1,MATCH(Stock!$C64,AF!$C$2:$C$299,0),MATCH(Stock!U$1,AF!$L$1:$AV$1,0))*Stock!U64</f>
        <v>2.0117175676128148E-2</v>
      </c>
      <c r="V64" s="4">
        <f ca="1">OFFSET(AF!$K$1,MATCH(Stock!$C64,AF!$C$2:$C$299,0),MATCH(Stock!V$1,AF!$L$1:$AV$1,0))*Stock!V64</f>
        <v>7.2104131081330049E-3</v>
      </c>
      <c r="W64" s="4">
        <f ca="1">OFFSET(AF!$K$1,MATCH(Stock!$C64,AF!$C$2:$C$299,0),MATCH(Stock!W$1,AF!$L$1:$AV$1,0))*Stock!W64</f>
        <v>4.6963470109720802E-2</v>
      </c>
      <c r="X64" s="4">
        <f ca="1">OFFSET(AF!$K$1,MATCH(Stock!$C64,AF!$C$2:$C$299,0),MATCH(Stock!X$1,AF!$L$1:$AV$1,0))*Stock!X64</f>
        <v>0.191750198884617</v>
      </c>
      <c r="Y64" s="4">
        <f ca="1">OFFSET(AF!$K$1,MATCH(Stock!$C64,AF!$C$2:$C$299,0),MATCH(Stock!Y$1,AF!$L$1:$AV$1,0))*Stock!Y64</f>
        <v>7.7408505371908035E-2</v>
      </c>
      <c r="Z64" s="4">
        <f ca="1">OFFSET(AF!$K$1,MATCH(Stock!$C64,AF!$C$2:$C$299,0),MATCH(Stock!Z$1,AF!$L$1:$AV$1,0))*Stock!Z64</f>
        <v>0.65122297502992044</v>
      </c>
      <c r="AA64" s="4">
        <f ca="1">OFFSET(AF!$K$1,MATCH(Stock!$C64,AF!$C$2:$C$299,0),MATCH(Stock!AA$1,AF!$L$1:$AV$1,0))*Stock!AA64</f>
        <v>8.7899499306953541E-3</v>
      </c>
      <c r="AB64" s="4">
        <f ca="1">OFFSET(AF!$K$1,MATCH(Stock!$C64,AF!$C$2:$C$299,0),MATCH(Stock!AB$1,AF!$L$1:$AV$1,0))*Stock!AB64</f>
        <v>4.0683773331879301E-2</v>
      </c>
      <c r="AC64" s="4">
        <f ca="1">OFFSET(AF!$K$1,MATCH(Stock!$C64,AF!$C$2:$C$299,0),MATCH(Stock!AC$1,AF!$L$1:$AV$1,0))*Stock!AC64</f>
        <v>6.1485939065716949E-2</v>
      </c>
      <c r="AD64" s="4">
        <f ca="1">OFFSET(AF!$K$1,MATCH(Stock!$C64,AF!$C$2:$C$299,0),MATCH(Stock!AD$1,AF!$L$1:$AV$1,0))*Stock!AD64</f>
        <v>6.3633878489886895E-4</v>
      </c>
      <c r="AE64" s="4">
        <f ca="1">OFFSET(AF!$K$1,MATCH(Stock!$C64,AF!$C$2:$C$299,0),MATCH(Stock!AE$1,AF!$L$1:$AV$1,0))*Stock!AE64</f>
        <v>0.19035800832844499</v>
      </c>
      <c r="AF64" s="4">
        <f ca="1">OFFSET(AF!$K$1,MATCH(Stock!$C64,AF!$C$2:$C$299,0),MATCH(Stock!AF$1,AF!$L$1:$AV$1,0))*Stock!AF64</f>
        <v>8.5301623022660097E-4</v>
      </c>
      <c r="AG64" s="4">
        <f ca="1">OFFSET(AF!$K$1,MATCH(Stock!$C64,AF!$C$2:$C$299,0),MATCH(Stock!AG$1,AF!$L$1:$AV$1,0))*Stock!AG64</f>
        <v>7.8080539468778397E-3</v>
      </c>
      <c r="AH64" s="4">
        <f ca="1">OFFSET(AF!$K$1,MATCH(Stock!$C64,AF!$C$2:$C$299,0),MATCH(Stock!AH$1,AF!$L$1:$AV$1,0))*Stock!AH64</f>
        <v>1.4272593055393858E-2</v>
      </c>
      <c r="AI64" s="4">
        <f ca="1">OFFSET(AF!$K$1,MATCH(Stock!$C64,AF!$C$2:$C$299,0),MATCH(Stock!AI$1,AF!$L$1:$AV$1,0))*Stock!AI64</f>
        <v>6.98257035873021E-3</v>
      </c>
      <c r="AJ64" s="4">
        <f ca="1">OFFSET(AF!$K$1,MATCH(Stock!$C64,AF!$C$2:$C$299,0),MATCH(Stock!AJ$1,AF!$L$1:$AV$1,0))*Stock!AJ64</f>
        <v>5.5757219555229E-5</v>
      </c>
      <c r="AK64" s="4">
        <f ca="1">OFFSET(AF!$K$1,MATCH(Stock!$C64,AF!$C$2:$C$299,0),MATCH(Stock!AK$1,AF!$L$1:$AV$1,0))*Stock!AK64</f>
        <v>2.5234280481253347E-3</v>
      </c>
      <c r="AL64" s="4">
        <f ca="1">OFFSET(AF!$K$1,MATCH(Stock!$C64,AF!$C$2:$C$299,0),MATCH(Stock!AL$1,AF!$L$1:$AV$1,0))*Stock!AL64</f>
        <v>7.4104107020031302E-4</v>
      </c>
      <c r="AM64" s="4">
        <f ca="1">OFFSET(AF!$K$1,MATCH(Stock!$C64,AF!$C$2:$C$299,0),MATCH(Stock!AM$1,AF!$L$1:$AV$1,0))*Stock!AM64</f>
        <v>0.15241823029594051</v>
      </c>
      <c r="AN64" s="4">
        <f ca="1">OFFSET(AF!$K$1,MATCH(Stock!$C64,AF!$C$2:$C$299,0),MATCH(Stock!AN$1,AF!$L$1:$AV$1,0))*Stock!AN64</f>
        <v>8.8952382576689096E-2</v>
      </c>
      <c r="AO64" s="4">
        <f ca="1">OFFSET(AF!$K$1,MATCH(Stock!$C64,AF!$C$2:$C$299,0),MATCH(Stock!AO$1,AF!$L$1:$AV$1,0))*Stock!AO64</f>
        <v>0.19284117055452299</v>
      </c>
      <c r="AP64" s="4">
        <f ca="1">OFFSET(AF!$K$1,MATCH(Stock!$C64,AF!$C$2:$C$299,0),MATCH(Stock!AP$1,AF!$L$1:$AV$1,0))*Stock!AP64</f>
        <v>3.4855587027586649E-2</v>
      </c>
      <c r="AQ64" s="4">
        <f ca="1">OFFSET(AF!$K$1,MATCH(Stock!$C64,AF!$C$2:$C$299,0),MATCH(Stock!AQ$1,AF!$L$1:$AV$1,0))*Stock!AQ64</f>
        <v>2.2901899027990346E-2</v>
      </c>
      <c r="AR64" s="4">
        <f ca="1">OFFSET(AF!$K$1,MATCH(Stock!$C64,AF!$C$2:$C$299,0),MATCH(Stock!AR$1,AF!$L$1:$AV$1,0))*Stock!AR64</f>
        <v>5.5100951650552798E-3</v>
      </c>
      <c r="AS64" s="4">
        <f ca="1">OFFSET(AF!$K$1,MATCH(Stock!$C64,AF!$C$2:$C$299,0),MATCH(Stock!AS$1,AF!$L$1:$AV$1,0))*Stock!AS64</f>
        <v>0.13256098616933265</v>
      </c>
      <c r="AT64" s="4">
        <f ca="1">OFFSET(AF!$K$1,MATCH(Stock!$C64,AF!$C$2:$C$299,0),MATCH(Stock!AT$1,AF!$L$1:$AV$1,0))*Stock!AT64</f>
        <v>6.077955466827315E-3</v>
      </c>
      <c r="AU64" s="4">
        <f ca="1">OFFSET(AF!$K$1,MATCH(Stock!$C64,AF!$C$2:$C$299,0),MATCH(Stock!AU$1,AF!$L$1:$AV$1,0))*Stock!AU64</f>
        <v>4.9502768156665947E-2</v>
      </c>
      <c r="AV64" s="4">
        <f ca="1">OFFSET(AF!$K$1,MATCH(Stock!$C64,AF!$C$2:$C$299,0),MATCH(Stock!AV$1,AF!$L$1:$AV$1,0))*Stock!AV64</f>
        <v>0.63649975926391045</v>
      </c>
    </row>
    <row r="65" spans="1:48">
      <c r="A65" s="4" t="s">
        <v>52</v>
      </c>
      <c r="B65" s="4" t="s">
        <v>258</v>
      </c>
      <c r="C65" s="4" t="s">
        <v>178</v>
      </c>
      <c r="D65" s="4" t="s">
        <v>54</v>
      </c>
      <c r="E65" s="4" t="s">
        <v>260</v>
      </c>
      <c r="F65" s="4" t="s">
        <v>54</v>
      </c>
      <c r="G65" s="4">
        <v>2010</v>
      </c>
      <c r="H65" s="4" t="s">
        <v>54</v>
      </c>
      <c r="I65" s="4" t="s">
        <v>54</v>
      </c>
      <c r="J65" s="4" t="s">
        <v>54</v>
      </c>
      <c r="K65" s="4" t="s">
        <v>54</v>
      </c>
      <c r="L65" s="4">
        <f ca="1">OFFSET(AF!$K$1,MATCH(Stock!$C65,AF!$C$2:$C$299,0),MATCH(Stock!L$1,AF!$L$1:$AV$1,0))*Stock!L65</f>
        <v>0</v>
      </c>
      <c r="M65" s="4">
        <f ca="1">OFFSET(AF!$K$1,MATCH(Stock!$C65,AF!$C$2:$C$299,0),MATCH(Stock!M$1,AF!$L$1:$AV$1,0))*Stock!M65</f>
        <v>9.2632930453031836E-2</v>
      </c>
      <c r="N65" s="4">
        <f ca="1">OFFSET(AF!$K$1,MATCH(Stock!$C65,AF!$C$2:$C$299,0),MATCH(Stock!N$1,AF!$L$1:$AV$1,0))*Stock!N65</f>
        <v>0</v>
      </c>
      <c r="O65" s="4">
        <f ca="1">OFFSET(AF!$K$1,MATCH(Stock!$C65,AF!$C$2:$C$299,0),MATCH(Stock!O$1,AF!$L$1:$AV$1,0))*Stock!O65</f>
        <v>0.26011907094509995</v>
      </c>
      <c r="P65" s="4">
        <f ca="1">OFFSET(AF!$K$1,MATCH(Stock!$C65,AF!$C$2:$C$299,0),MATCH(Stock!P$1,AF!$L$1:$AV$1,0))*Stock!P65</f>
        <v>7.3842214317945149E-3</v>
      </c>
      <c r="Q65" s="4">
        <f ca="1">OFFSET(AF!$K$1,MATCH(Stock!$C65,AF!$C$2:$C$299,0),MATCH(Stock!Q$1,AF!$L$1:$AV$1,0))*Stock!Q65</f>
        <v>8.7500381780331607E-2</v>
      </c>
      <c r="R65" s="4">
        <f ca="1">OFFSET(AF!$K$1,MATCH(Stock!$C65,AF!$C$2:$C$299,0),MATCH(Stock!R$1,AF!$L$1:$AV$1,0))*Stock!R65</f>
        <v>1.4948732314688655E-5</v>
      </c>
      <c r="S65" s="4">
        <f ca="1">OFFSET(AF!$K$1,MATCH(Stock!$C65,AF!$C$2:$C$299,0),MATCH(Stock!S$1,AF!$L$1:$AV$1,0))*Stock!S65</f>
        <v>0.20047970149082697</v>
      </c>
      <c r="T65" s="4">
        <f ca="1">OFFSET(AF!$K$1,MATCH(Stock!$C65,AF!$C$2:$C$299,0),MATCH(Stock!T$1,AF!$L$1:$AV$1,0))*Stock!T65</f>
        <v>1.3292987946243673</v>
      </c>
      <c r="U65" s="4">
        <f ca="1">OFFSET(AF!$K$1,MATCH(Stock!$C65,AF!$C$2:$C$299,0),MATCH(Stock!U$1,AF!$L$1:$AV$1,0))*Stock!U65</f>
        <v>1.7139209205223199E-2</v>
      </c>
      <c r="V65" s="4">
        <f ca="1">OFFSET(AF!$K$1,MATCH(Stock!$C65,AF!$C$2:$C$299,0),MATCH(Stock!V$1,AF!$L$1:$AV$1,0))*Stock!V65</f>
        <v>1.82129265890925E-3</v>
      </c>
      <c r="W65" s="4">
        <f ca="1">OFFSET(AF!$K$1,MATCH(Stock!$C65,AF!$C$2:$C$299,0),MATCH(Stock!W$1,AF!$L$1:$AV$1,0))*Stock!W65</f>
        <v>9.3979033920826346E-3</v>
      </c>
      <c r="X65" s="4">
        <f ca="1">OFFSET(AF!$K$1,MATCH(Stock!$C65,AF!$C$2:$C$299,0),MATCH(Stock!X$1,AF!$L$1:$AV$1,0))*Stock!X65</f>
        <v>9.1739004761281204E-2</v>
      </c>
      <c r="Y65" s="4">
        <f ca="1">OFFSET(AF!$K$1,MATCH(Stock!$C65,AF!$C$2:$C$299,0),MATCH(Stock!Y$1,AF!$L$1:$AV$1,0))*Stock!Y65</f>
        <v>1.8459256390978048E-3</v>
      </c>
      <c r="Z65" s="4">
        <f ca="1">OFFSET(AF!$K$1,MATCH(Stock!$C65,AF!$C$2:$C$299,0),MATCH(Stock!Z$1,AF!$L$1:$AV$1,0))*Stock!Z65</f>
        <v>0.78624598996401451</v>
      </c>
      <c r="AA65" s="4">
        <f ca="1">OFFSET(AF!$K$1,MATCH(Stock!$C65,AF!$C$2:$C$299,0),MATCH(Stock!AA$1,AF!$L$1:$AV$1,0))*Stock!AA65</f>
        <v>1.2164278597884029E-2</v>
      </c>
      <c r="AB65" s="4">
        <f ca="1">OFFSET(AF!$K$1,MATCH(Stock!$C65,AF!$C$2:$C$299,0),MATCH(Stock!AB$1,AF!$L$1:$AV$1,0))*Stock!AB65</f>
        <v>0.24141386110896002</v>
      </c>
      <c r="AC65" s="4">
        <f ca="1">OFFSET(AF!$K$1,MATCH(Stock!$C65,AF!$C$2:$C$299,0),MATCH(Stock!AC$1,AF!$L$1:$AV$1,0))*Stock!AC65</f>
        <v>9.0191125129723049E-2</v>
      </c>
      <c r="AD65" s="4">
        <f ca="1">OFFSET(AF!$K$1,MATCH(Stock!$C65,AF!$C$2:$C$299,0),MATCH(Stock!AD$1,AF!$L$1:$AV$1,0))*Stock!AD65</f>
        <v>0</v>
      </c>
      <c r="AE65" s="4">
        <f ca="1">OFFSET(AF!$K$1,MATCH(Stock!$C65,AF!$C$2:$C$299,0),MATCH(Stock!AE$1,AF!$L$1:$AV$1,0))*Stock!AE65</f>
        <v>0.83141002876629</v>
      </c>
      <c r="AF65" s="4">
        <f ca="1">OFFSET(AF!$K$1,MATCH(Stock!$C65,AF!$C$2:$C$299,0),MATCH(Stock!AF$1,AF!$L$1:$AV$1,0))*Stock!AF65</f>
        <v>0</v>
      </c>
      <c r="AG65" s="4">
        <f ca="1">OFFSET(AF!$K$1,MATCH(Stock!$C65,AF!$C$2:$C$299,0),MATCH(Stock!AG$1,AF!$L$1:$AV$1,0))*Stock!AG65</f>
        <v>3.8635203696449098E-3</v>
      </c>
      <c r="AH65" s="4">
        <f ca="1">OFFSET(AF!$K$1,MATCH(Stock!$C65,AF!$C$2:$C$299,0),MATCH(Stock!AH$1,AF!$L$1:$AV$1,0))*Stock!AH65</f>
        <v>2.6365276124005799E-2</v>
      </c>
      <c r="AI65" s="4">
        <f ca="1">OFFSET(AF!$K$1,MATCH(Stock!$C65,AF!$C$2:$C$299,0),MATCH(Stock!AI$1,AF!$L$1:$AV$1,0))*Stock!AI65</f>
        <v>1.1290097546055734E-2</v>
      </c>
      <c r="AJ65" s="4">
        <f ca="1">OFFSET(AF!$K$1,MATCH(Stock!$C65,AF!$C$2:$C$299,0),MATCH(Stock!AJ$1,AF!$L$1:$AV$1,0))*Stock!AJ65</f>
        <v>0</v>
      </c>
      <c r="AK65" s="4">
        <f ca="1">OFFSET(AF!$K$1,MATCH(Stock!$C65,AF!$C$2:$C$299,0),MATCH(Stock!AK$1,AF!$L$1:$AV$1,0))*Stock!AK65</f>
        <v>1.2487621599864088E-4</v>
      </c>
      <c r="AL65" s="4">
        <f ca="1">OFFSET(AF!$K$1,MATCH(Stock!$C65,AF!$C$2:$C$299,0),MATCH(Stock!AL$1,AF!$L$1:$AV$1,0))*Stock!AL65</f>
        <v>0</v>
      </c>
      <c r="AM65" s="4">
        <f ca="1">OFFSET(AF!$K$1,MATCH(Stock!$C65,AF!$C$2:$C$299,0),MATCH(Stock!AM$1,AF!$L$1:$AV$1,0))*Stock!AM65</f>
        <v>0.7555379116229205</v>
      </c>
      <c r="AN65" s="4">
        <f ca="1">OFFSET(AF!$K$1,MATCH(Stock!$C65,AF!$C$2:$C$299,0),MATCH(Stock!AN$1,AF!$L$1:$AV$1,0))*Stock!AN65</f>
        <v>1.4975885901987555E-3</v>
      </c>
      <c r="AO65" s="4">
        <f ca="1">OFFSET(AF!$K$1,MATCH(Stock!$C65,AF!$C$2:$C$299,0),MATCH(Stock!AO$1,AF!$L$1:$AV$1,0))*Stock!AO65</f>
        <v>0.22893327920586601</v>
      </c>
      <c r="AP65" s="4">
        <f ca="1">OFFSET(AF!$K$1,MATCH(Stock!$C65,AF!$C$2:$C$299,0),MATCH(Stock!AP$1,AF!$L$1:$AV$1,0))*Stock!AP65</f>
        <v>2.0466834776111099E-2</v>
      </c>
      <c r="AQ65" s="4">
        <f ca="1">OFFSET(AF!$K$1,MATCH(Stock!$C65,AF!$C$2:$C$299,0),MATCH(Stock!AQ$1,AF!$L$1:$AV$1,0))*Stock!AQ65</f>
        <v>9.7371028630317907E-2</v>
      </c>
      <c r="AR65" s="4">
        <f ca="1">OFFSET(AF!$K$1,MATCH(Stock!$C65,AF!$C$2:$C$299,0),MATCH(Stock!AR$1,AF!$L$1:$AV$1,0))*Stock!AR65</f>
        <v>5.6600144901383992E-3</v>
      </c>
      <c r="AS65" s="4">
        <f ca="1">OFFSET(AF!$K$1,MATCH(Stock!$C65,AF!$C$2:$C$299,0),MATCH(Stock!AS$1,AF!$L$1:$AV$1,0))*Stock!AS65</f>
        <v>1.7410933832045401E-3</v>
      </c>
      <c r="AT65" s="4">
        <f ca="1">OFFSET(AF!$K$1,MATCH(Stock!$C65,AF!$C$2:$C$299,0),MATCH(Stock!AT$1,AF!$L$1:$AV$1,0))*Stock!AT65</f>
        <v>2.1756653041059447E-3</v>
      </c>
      <c r="AU65" s="4">
        <f ca="1">OFFSET(AF!$K$1,MATCH(Stock!$C65,AF!$C$2:$C$299,0),MATCH(Stock!AU$1,AF!$L$1:$AV$1,0))*Stock!AU65</f>
        <v>0.12551799559362808</v>
      </c>
      <c r="AV65" s="4">
        <f ca="1">OFFSET(AF!$K$1,MATCH(Stock!$C65,AF!$C$2:$C$299,0),MATCH(Stock!AV$1,AF!$L$1:$AV$1,0))*Stock!AV65</f>
        <v>0.92500219078873347</v>
      </c>
    </row>
    <row r="66" spans="1:48">
      <c r="A66" s="4" t="s">
        <v>52</v>
      </c>
      <c r="B66" s="4" t="s">
        <v>258</v>
      </c>
      <c r="C66" s="4" t="s">
        <v>179</v>
      </c>
      <c r="D66" s="4" t="s">
        <v>54</v>
      </c>
      <c r="E66" s="4" t="s">
        <v>260</v>
      </c>
      <c r="F66" s="4" t="s">
        <v>54</v>
      </c>
      <c r="G66" s="4">
        <v>2010</v>
      </c>
      <c r="H66" s="4" t="s">
        <v>54</v>
      </c>
      <c r="I66" s="4" t="s">
        <v>54</v>
      </c>
      <c r="J66" s="4" t="s">
        <v>54</v>
      </c>
      <c r="K66" s="4" t="s">
        <v>54</v>
      </c>
      <c r="L66" s="4">
        <f ca="1">OFFSET(AF!$K$1,MATCH(Stock!$C66,AF!$C$2:$C$299,0),MATCH(Stock!L$1,AF!$L$1:$AV$1,0))*Stock!L66</f>
        <v>0</v>
      </c>
      <c r="M66" s="4">
        <f ca="1">OFFSET(AF!$K$1,MATCH(Stock!$C66,AF!$C$2:$C$299,0),MATCH(Stock!M$1,AF!$L$1:$AV$1,0))*Stock!M66</f>
        <v>1.5834758592828751E-3</v>
      </c>
      <c r="N66" s="4">
        <f ca="1">OFFSET(AF!$K$1,MATCH(Stock!$C66,AF!$C$2:$C$299,0),MATCH(Stock!N$1,AF!$L$1:$AV$1,0))*Stock!N66</f>
        <v>0</v>
      </c>
      <c r="O66" s="4">
        <f ca="1">OFFSET(AF!$K$1,MATCH(Stock!$C66,AF!$C$2:$C$299,0),MATCH(Stock!O$1,AF!$L$1:$AV$1,0))*Stock!O66</f>
        <v>0</v>
      </c>
      <c r="P66" s="4">
        <f ca="1">OFFSET(AF!$K$1,MATCH(Stock!$C66,AF!$C$2:$C$299,0),MATCH(Stock!P$1,AF!$L$1:$AV$1,0))*Stock!P66</f>
        <v>5.6711494290221549E-3</v>
      </c>
      <c r="Q66" s="4">
        <f ca="1">OFFSET(AF!$K$1,MATCH(Stock!$C66,AF!$C$2:$C$299,0),MATCH(Stock!Q$1,AF!$L$1:$AV$1,0))*Stock!Q66</f>
        <v>5.41343785822116E-3</v>
      </c>
      <c r="R66" s="4">
        <f ca="1">OFFSET(AF!$K$1,MATCH(Stock!$C66,AF!$C$2:$C$299,0),MATCH(Stock!R$1,AF!$L$1:$AV$1,0))*Stock!R66</f>
        <v>0</v>
      </c>
      <c r="S66" s="4">
        <f ca="1">OFFSET(AF!$K$1,MATCH(Stock!$C66,AF!$C$2:$C$299,0),MATCH(Stock!S$1,AF!$L$1:$AV$1,0))*Stock!S66</f>
        <v>0</v>
      </c>
      <c r="T66" s="4">
        <f ca="1">OFFSET(AF!$K$1,MATCH(Stock!$C66,AF!$C$2:$C$299,0),MATCH(Stock!T$1,AF!$L$1:$AV$1,0))*Stock!T66</f>
        <v>0</v>
      </c>
      <c r="U66" s="4">
        <f ca="1">OFFSET(AF!$K$1,MATCH(Stock!$C66,AF!$C$2:$C$299,0),MATCH(Stock!U$1,AF!$L$1:$AV$1,0))*Stock!U66</f>
        <v>0</v>
      </c>
      <c r="V66" s="4">
        <f ca="1">OFFSET(AF!$K$1,MATCH(Stock!$C66,AF!$C$2:$C$299,0),MATCH(Stock!V$1,AF!$L$1:$AV$1,0))*Stock!V66</f>
        <v>0</v>
      </c>
      <c r="W66" s="4">
        <f ca="1">OFFSET(AF!$K$1,MATCH(Stock!$C66,AF!$C$2:$C$299,0),MATCH(Stock!W$1,AF!$L$1:$AV$1,0))*Stock!W66</f>
        <v>0</v>
      </c>
      <c r="X66" s="4">
        <f ca="1">OFFSET(AF!$K$1,MATCH(Stock!$C66,AF!$C$2:$C$299,0),MATCH(Stock!X$1,AF!$L$1:$AV$1,0))*Stock!X66</f>
        <v>3.324449401890645E-4</v>
      </c>
      <c r="Y66" s="4">
        <f ca="1">OFFSET(AF!$K$1,MATCH(Stock!$C66,AF!$C$2:$C$299,0),MATCH(Stock!Y$1,AF!$L$1:$AV$1,0))*Stock!Y66</f>
        <v>0</v>
      </c>
      <c r="Z66" s="4">
        <f ca="1">OFFSET(AF!$K$1,MATCH(Stock!$C66,AF!$C$2:$C$299,0),MATCH(Stock!Z$1,AF!$L$1:$AV$1,0))*Stock!Z66</f>
        <v>4.5795570858545845E-3</v>
      </c>
      <c r="AA66" s="4">
        <f ca="1">OFFSET(AF!$K$1,MATCH(Stock!$C66,AF!$C$2:$C$299,0),MATCH(Stock!AA$1,AF!$L$1:$AV$1,0))*Stock!AA66</f>
        <v>9.4874065424409141E-4</v>
      </c>
      <c r="AB66" s="4">
        <f ca="1">OFFSET(AF!$K$1,MATCH(Stock!$C66,AF!$C$2:$C$299,0),MATCH(Stock!AB$1,AF!$L$1:$AV$1,0))*Stock!AB66</f>
        <v>1.500483550510125E-2</v>
      </c>
      <c r="AC66" s="4">
        <f ca="1">OFFSET(AF!$K$1,MATCH(Stock!$C66,AF!$C$2:$C$299,0),MATCH(Stock!AC$1,AF!$L$1:$AV$1,0))*Stock!AC66</f>
        <v>0</v>
      </c>
      <c r="AD66" s="4">
        <f ca="1">OFFSET(AF!$K$1,MATCH(Stock!$C66,AF!$C$2:$C$299,0),MATCH(Stock!AD$1,AF!$L$1:$AV$1,0))*Stock!AD66</f>
        <v>1.3133720485693364E-2</v>
      </c>
      <c r="AE66" s="4">
        <f ca="1">OFFSET(AF!$K$1,MATCH(Stock!$C66,AF!$C$2:$C$299,0),MATCH(Stock!AE$1,AF!$L$1:$AV$1,0))*Stock!AE66</f>
        <v>1.0906242936115034E-2</v>
      </c>
      <c r="AF66" s="4">
        <f ca="1">OFFSET(AF!$K$1,MATCH(Stock!$C66,AF!$C$2:$C$299,0),MATCH(Stock!AF$1,AF!$L$1:$AV$1,0))*Stock!AF66</f>
        <v>0</v>
      </c>
      <c r="AG66" s="4">
        <f ca="1">OFFSET(AF!$K$1,MATCH(Stock!$C66,AF!$C$2:$C$299,0),MATCH(Stock!AG$1,AF!$L$1:$AV$1,0))*Stock!AG66</f>
        <v>0</v>
      </c>
      <c r="AH66" s="4">
        <f ca="1">OFFSET(AF!$K$1,MATCH(Stock!$C66,AF!$C$2:$C$299,0),MATCH(Stock!AH$1,AF!$L$1:$AV$1,0))*Stock!AH66</f>
        <v>0</v>
      </c>
      <c r="AI66" s="4">
        <f ca="1">OFFSET(AF!$K$1,MATCH(Stock!$C66,AF!$C$2:$C$299,0),MATCH(Stock!AI$1,AF!$L$1:$AV$1,0))*Stock!AI66</f>
        <v>0</v>
      </c>
      <c r="AJ66" s="4">
        <f ca="1">OFFSET(AF!$K$1,MATCH(Stock!$C66,AF!$C$2:$C$299,0),MATCH(Stock!AJ$1,AF!$L$1:$AV$1,0))*Stock!AJ66</f>
        <v>0</v>
      </c>
      <c r="AK66" s="4">
        <f ca="1">OFFSET(AF!$K$1,MATCH(Stock!$C66,AF!$C$2:$C$299,0),MATCH(Stock!AK$1,AF!$L$1:$AV$1,0))*Stock!AK66</f>
        <v>1.8511814043154049E-4</v>
      </c>
      <c r="AL66" s="4">
        <f ca="1">OFFSET(AF!$K$1,MATCH(Stock!$C66,AF!$C$2:$C$299,0),MATCH(Stock!AL$1,AF!$L$1:$AV$1,0))*Stock!AL66</f>
        <v>0</v>
      </c>
      <c r="AM66" s="4">
        <f ca="1">OFFSET(AF!$K$1,MATCH(Stock!$C66,AF!$C$2:$C$299,0),MATCH(Stock!AM$1,AF!$L$1:$AV$1,0))*Stock!AM66</f>
        <v>0</v>
      </c>
      <c r="AN66" s="4">
        <f ca="1">OFFSET(AF!$K$1,MATCH(Stock!$C66,AF!$C$2:$C$299,0),MATCH(Stock!AN$1,AF!$L$1:$AV$1,0))*Stock!AN66</f>
        <v>0</v>
      </c>
      <c r="AO66" s="4">
        <f ca="1">OFFSET(AF!$K$1,MATCH(Stock!$C66,AF!$C$2:$C$299,0),MATCH(Stock!AO$1,AF!$L$1:$AV$1,0))*Stock!AO66</f>
        <v>5.7450658596345302E-4</v>
      </c>
      <c r="AP66" s="4">
        <f ca="1">OFFSET(AF!$K$1,MATCH(Stock!$C66,AF!$C$2:$C$299,0),MATCH(Stock!AP$1,AF!$L$1:$AV$1,0))*Stock!AP66</f>
        <v>1.3767584778029713E-3</v>
      </c>
      <c r="AQ66" s="4">
        <f ca="1">OFFSET(AF!$K$1,MATCH(Stock!$C66,AF!$C$2:$C$299,0),MATCH(Stock!AQ$1,AF!$L$1:$AV$1,0))*Stock!AQ66</f>
        <v>8.1499486742742143E-4</v>
      </c>
      <c r="AR66" s="4">
        <f ca="1">OFFSET(AF!$K$1,MATCH(Stock!$C66,AF!$C$2:$C$299,0),MATCH(Stock!AR$1,AF!$L$1:$AV$1,0))*Stock!AR66</f>
        <v>3.3988904472676196E-4</v>
      </c>
      <c r="AS66" s="4">
        <f ca="1">OFFSET(AF!$K$1,MATCH(Stock!$C66,AF!$C$2:$C$299,0),MATCH(Stock!AS$1,AF!$L$1:$AV$1,0))*Stock!AS66</f>
        <v>0</v>
      </c>
      <c r="AT66" s="4">
        <f ca="1">OFFSET(AF!$K$1,MATCH(Stock!$C66,AF!$C$2:$C$299,0),MATCH(Stock!AT$1,AF!$L$1:$AV$1,0))*Stock!AT66</f>
        <v>1.4737997864139106E-3</v>
      </c>
      <c r="AU66" s="4">
        <f ca="1">OFFSET(AF!$K$1,MATCH(Stock!$C66,AF!$C$2:$C$299,0),MATCH(Stock!AU$1,AF!$L$1:$AV$1,0))*Stock!AU66</f>
        <v>2.20027573760991E-4</v>
      </c>
      <c r="AV66" s="4">
        <f ca="1">OFFSET(AF!$K$1,MATCH(Stock!$C66,AF!$C$2:$C$299,0),MATCH(Stock!AV$1,AF!$L$1:$AV$1,0))*Stock!AV66</f>
        <v>2.2292480806712699E-4</v>
      </c>
    </row>
    <row r="67" spans="1:48">
      <c r="A67" s="4" t="s">
        <v>52</v>
      </c>
      <c r="B67" s="4" t="s">
        <v>258</v>
      </c>
      <c r="C67" s="4" t="s">
        <v>180</v>
      </c>
      <c r="D67" s="4" t="s">
        <v>54</v>
      </c>
      <c r="E67" s="4" t="s">
        <v>260</v>
      </c>
      <c r="F67" s="4" t="s">
        <v>54</v>
      </c>
      <c r="G67" s="4">
        <v>2010</v>
      </c>
      <c r="H67" s="4" t="s">
        <v>54</v>
      </c>
      <c r="I67" s="4" t="s">
        <v>54</v>
      </c>
      <c r="J67" s="4" t="s">
        <v>54</v>
      </c>
      <c r="K67" s="4" t="s">
        <v>54</v>
      </c>
      <c r="L67" s="4">
        <f ca="1">OFFSET(AF!$K$1,MATCH(Stock!$C67,AF!$C$2:$C$299,0),MATCH(Stock!L$1,AF!$L$1:$AV$1,0))*Stock!L67</f>
        <v>0</v>
      </c>
      <c r="M67" s="4">
        <f ca="1">OFFSET(AF!$K$1,MATCH(Stock!$C67,AF!$C$2:$C$299,0),MATCH(Stock!M$1,AF!$L$1:$AV$1,0))*Stock!M67</f>
        <v>0.13651425160815631</v>
      </c>
      <c r="N67" s="4">
        <f ca="1">OFFSET(AF!$K$1,MATCH(Stock!$C67,AF!$C$2:$C$299,0),MATCH(Stock!N$1,AF!$L$1:$AV$1,0))*Stock!N67</f>
        <v>7.3686268342025244E-3</v>
      </c>
      <c r="O67" s="4">
        <f ca="1">OFFSET(AF!$K$1,MATCH(Stock!$C67,AF!$C$2:$C$299,0),MATCH(Stock!O$1,AF!$L$1:$AV$1,0))*Stock!O67</f>
        <v>1.5200298868851299E-2</v>
      </c>
      <c r="P67" s="4">
        <f ca="1">OFFSET(AF!$K$1,MATCH(Stock!$C67,AF!$C$2:$C$299,0),MATCH(Stock!P$1,AF!$L$1:$AV$1,0))*Stock!P67</f>
        <v>1.7815409073964047E-2</v>
      </c>
      <c r="Q67" s="4">
        <f ca="1">OFFSET(AF!$K$1,MATCH(Stock!$C67,AF!$C$2:$C$299,0),MATCH(Stock!Q$1,AF!$L$1:$AV$1,0))*Stock!Q67</f>
        <v>1.866419124162165E-2</v>
      </c>
      <c r="R67" s="4">
        <f ca="1">OFFSET(AF!$K$1,MATCH(Stock!$C67,AF!$C$2:$C$299,0),MATCH(Stock!R$1,AF!$L$1:$AV$1,0))*Stock!R67</f>
        <v>0</v>
      </c>
      <c r="S67" s="4">
        <f ca="1">OFFSET(AF!$K$1,MATCH(Stock!$C67,AF!$C$2:$C$299,0),MATCH(Stock!S$1,AF!$L$1:$AV$1,0))*Stock!S67</f>
        <v>7.3620315094200153E-2</v>
      </c>
      <c r="T67" s="4">
        <f ca="1">OFFSET(AF!$K$1,MATCH(Stock!$C67,AF!$C$2:$C$299,0),MATCH(Stock!T$1,AF!$L$1:$AV$1,0))*Stock!T67</f>
        <v>0.63681578803645944</v>
      </c>
      <c r="U67" s="4">
        <f ca="1">OFFSET(AF!$K$1,MATCH(Stock!$C67,AF!$C$2:$C$299,0),MATCH(Stock!U$1,AF!$L$1:$AV$1,0))*Stock!U67</f>
        <v>7.8046761971982598E-2</v>
      </c>
      <c r="V67" s="4">
        <f ca="1">OFFSET(AF!$K$1,MATCH(Stock!$C67,AF!$C$2:$C$299,0),MATCH(Stock!V$1,AF!$L$1:$AV$1,0))*Stock!V67</f>
        <v>1.1043749839547101E-2</v>
      </c>
      <c r="W67" s="4">
        <f ca="1">OFFSET(AF!$K$1,MATCH(Stock!$C67,AF!$C$2:$C$299,0),MATCH(Stock!W$1,AF!$L$1:$AV$1,0))*Stock!W67</f>
        <v>0</v>
      </c>
      <c r="X67" s="4">
        <f ca="1">OFFSET(AF!$K$1,MATCH(Stock!$C67,AF!$C$2:$C$299,0),MATCH(Stock!X$1,AF!$L$1:$AV$1,0))*Stock!X67</f>
        <v>0</v>
      </c>
      <c r="Y67" s="4">
        <f ca="1">OFFSET(AF!$K$1,MATCH(Stock!$C67,AF!$C$2:$C$299,0),MATCH(Stock!Y$1,AF!$L$1:$AV$1,0))*Stock!Y67</f>
        <v>0.1006544444079696</v>
      </c>
      <c r="Z67" s="4">
        <f ca="1">OFFSET(AF!$K$1,MATCH(Stock!$C67,AF!$C$2:$C$299,0),MATCH(Stock!Z$1,AF!$L$1:$AV$1,0))*Stock!Z67</f>
        <v>0.17057139010490699</v>
      </c>
      <c r="AA67" s="4">
        <f ca="1">OFFSET(AF!$K$1,MATCH(Stock!$C67,AF!$C$2:$C$299,0),MATCH(Stock!AA$1,AF!$L$1:$AV$1,0))*Stock!AA67</f>
        <v>5.6354675740196694E-3</v>
      </c>
      <c r="AB67" s="4">
        <f ca="1">OFFSET(AF!$K$1,MATCH(Stock!$C67,AF!$C$2:$C$299,0),MATCH(Stock!AB$1,AF!$L$1:$AV$1,0))*Stock!AB67</f>
        <v>3.7651400493876754E-2</v>
      </c>
      <c r="AC67" s="4">
        <f ca="1">OFFSET(AF!$K$1,MATCH(Stock!$C67,AF!$C$2:$C$299,0),MATCH(Stock!AC$1,AF!$L$1:$AV$1,0))*Stock!AC67</f>
        <v>0</v>
      </c>
      <c r="AD67" s="4">
        <f ca="1">OFFSET(AF!$K$1,MATCH(Stock!$C67,AF!$C$2:$C$299,0),MATCH(Stock!AD$1,AF!$L$1:$AV$1,0))*Stock!AD67</f>
        <v>3.9937674873793952E-3</v>
      </c>
      <c r="AE67" s="4">
        <f ca="1">OFFSET(AF!$K$1,MATCH(Stock!$C67,AF!$C$2:$C$299,0),MATCH(Stock!AE$1,AF!$L$1:$AV$1,0))*Stock!AE67</f>
        <v>1.0089152322339135E-2</v>
      </c>
      <c r="AF67" s="4">
        <f ca="1">OFFSET(AF!$K$1,MATCH(Stock!$C67,AF!$C$2:$C$299,0),MATCH(Stock!AF$1,AF!$L$1:$AV$1,0))*Stock!AF67</f>
        <v>2.3289336074900098E-4</v>
      </c>
      <c r="AG67" s="4">
        <f ca="1">OFFSET(AF!$K$1,MATCH(Stock!$C67,AF!$C$2:$C$299,0),MATCH(Stock!AG$1,AF!$L$1:$AV$1,0))*Stock!AG67</f>
        <v>3.2174887670006702E-2</v>
      </c>
      <c r="AH67" s="4">
        <f ca="1">OFFSET(AF!$K$1,MATCH(Stock!$C67,AF!$C$2:$C$299,0),MATCH(Stock!AH$1,AF!$L$1:$AV$1,0))*Stock!AH67</f>
        <v>4.9730164883701952E-3</v>
      </c>
      <c r="AI67" s="4">
        <f ca="1">OFFSET(AF!$K$1,MATCH(Stock!$C67,AF!$C$2:$C$299,0),MATCH(Stock!AI$1,AF!$L$1:$AV$1,0))*Stock!AI67</f>
        <v>2.09421897526623E-2</v>
      </c>
      <c r="AJ67" s="4">
        <f ca="1">OFFSET(AF!$K$1,MATCH(Stock!$C67,AF!$C$2:$C$299,0),MATCH(Stock!AJ$1,AF!$L$1:$AV$1,0))*Stock!AJ67</f>
        <v>0</v>
      </c>
      <c r="AK67" s="4">
        <f ca="1">OFFSET(AF!$K$1,MATCH(Stock!$C67,AF!$C$2:$C$299,0),MATCH(Stock!AK$1,AF!$L$1:$AV$1,0))*Stock!AK67</f>
        <v>1.60666938744564E-3</v>
      </c>
      <c r="AL67" s="4">
        <f ca="1">OFFSET(AF!$K$1,MATCH(Stock!$C67,AF!$C$2:$C$299,0),MATCH(Stock!AL$1,AF!$L$1:$AV$1,0))*Stock!AL67</f>
        <v>0</v>
      </c>
      <c r="AM67" s="4">
        <f ca="1">OFFSET(AF!$K$1,MATCH(Stock!$C67,AF!$C$2:$C$299,0),MATCH(Stock!AM$1,AF!$L$1:$AV$1,0))*Stock!AM67</f>
        <v>7.8666484899030442E-2</v>
      </c>
      <c r="AN67" s="4">
        <f ca="1">OFFSET(AF!$K$1,MATCH(Stock!$C67,AF!$C$2:$C$299,0),MATCH(Stock!AN$1,AF!$L$1:$AV$1,0))*Stock!AN67</f>
        <v>2.3263031461963797E-2</v>
      </c>
      <c r="AO67" s="4">
        <f ca="1">OFFSET(AF!$K$1,MATCH(Stock!$C67,AF!$C$2:$C$299,0),MATCH(Stock!AO$1,AF!$L$1:$AV$1,0))*Stock!AO67</f>
        <v>0.15367695710957249</v>
      </c>
      <c r="AP67" s="4">
        <f ca="1">OFFSET(AF!$K$1,MATCH(Stock!$C67,AF!$C$2:$C$299,0),MATCH(Stock!AP$1,AF!$L$1:$AV$1,0))*Stock!AP67</f>
        <v>1.4266740453319322E-3</v>
      </c>
      <c r="AQ67" s="4">
        <f ca="1">OFFSET(AF!$K$1,MATCH(Stock!$C67,AF!$C$2:$C$299,0),MATCH(Stock!AQ$1,AF!$L$1:$AV$1,0))*Stock!AQ67</f>
        <v>3.2584201778671495E-2</v>
      </c>
      <c r="AR67" s="4">
        <f ca="1">OFFSET(AF!$K$1,MATCH(Stock!$C67,AF!$C$2:$C$299,0),MATCH(Stock!AR$1,AF!$L$1:$AV$1,0))*Stock!AR67</f>
        <v>1.1314490108286916E-2</v>
      </c>
      <c r="AS67" s="4">
        <f ca="1">OFFSET(AF!$K$1,MATCH(Stock!$C67,AF!$C$2:$C$299,0),MATCH(Stock!AS$1,AF!$L$1:$AV$1,0))*Stock!AS67</f>
        <v>0.12878925002755065</v>
      </c>
      <c r="AT67" s="4">
        <f ca="1">OFFSET(AF!$K$1,MATCH(Stock!$C67,AF!$C$2:$C$299,0),MATCH(Stock!AT$1,AF!$L$1:$AV$1,0))*Stock!AT67</f>
        <v>4.9569788779351047E-3</v>
      </c>
      <c r="AU67" s="4">
        <f ca="1">OFFSET(AF!$K$1,MATCH(Stock!$C67,AF!$C$2:$C$299,0),MATCH(Stock!AU$1,AF!$L$1:$AV$1,0))*Stock!AU67</f>
        <v>4.2994473919684049E-2</v>
      </c>
      <c r="AV67" s="4">
        <f ca="1">OFFSET(AF!$K$1,MATCH(Stock!$C67,AF!$C$2:$C$299,0),MATCH(Stock!AV$1,AF!$L$1:$AV$1,0))*Stock!AV67</f>
        <v>9.9391326195617705E-2</v>
      </c>
    </row>
    <row r="68" spans="1:48">
      <c r="A68" s="4" t="s">
        <v>52</v>
      </c>
      <c r="B68" s="4" t="s">
        <v>258</v>
      </c>
      <c r="C68" s="4" t="s">
        <v>181</v>
      </c>
      <c r="D68" s="4" t="s">
        <v>54</v>
      </c>
      <c r="E68" s="4" t="s">
        <v>260</v>
      </c>
      <c r="F68" s="4" t="s">
        <v>54</v>
      </c>
      <c r="G68" s="4">
        <v>2010</v>
      </c>
      <c r="H68" s="4" t="s">
        <v>54</v>
      </c>
      <c r="I68" s="4" t="s">
        <v>54</v>
      </c>
      <c r="J68" s="4" t="s">
        <v>54</v>
      </c>
      <c r="K68" s="4" t="s">
        <v>54</v>
      </c>
      <c r="L68" s="4">
        <f ca="1">OFFSET(AF!$K$1,MATCH(Stock!$C68,AF!$C$2:$C$299,0),MATCH(Stock!L$1,AF!$L$1:$AV$1,0))*Stock!L68</f>
        <v>0</v>
      </c>
      <c r="M68" s="4">
        <f ca="1">OFFSET(AF!$K$1,MATCH(Stock!$C68,AF!$C$2:$C$299,0),MATCH(Stock!M$1,AF!$L$1:$AV$1,0))*Stock!M68</f>
        <v>0</v>
      </c>
      <c r="N68" s="4">
        <f ca="1">OFFSET(AF!$K$1,MATCH(Stock!$C68,AF!$C$2:$C$299,0),MATCH(Stock!N$1,AF!$L$1:$AV$1,0))*Stock!N68</f>
        <v>0</v>
      </c>
      <c r="O68" s="4">
        <f ca="1">OFFSET(AF!$K$1,MATCH(Stock!$C68,AF!$C$2:$C$299,0),MATCH(Stock!O$1,AF!$L$1:$AV$1,0))*Stock!O68</f>
        <v>0</v>
      </c>
      <c r="P68" s="4">
        <f ca="1">OFFSET(AF!$K$1,MATCH(Stock!$C68,AF!$C$2:$C$299,0),MATCH(Stock!P$1,AF!$L$1:$AV$1,0))*Stock!P68</f>
        <v>0</v>
      </c>
      <c r="Q68" s="4">
        <f ca="1">OFFSET(AF!$K$1,MATCH(Stock!$C68,AF!$C$2:$C$299,0),MATCH(Stock!Q$1,AF!$L$1:$AV$1,0))*Stock!Q68</f>
        <v>0</v>
      </c>
      <c r="R68" s="4">
        <f ca="1">OFFSET(AF!$K$1,MATCH(Stock!$C68,AF!$C$2:$C$299,0),MATCH(Stock!R$1,AF!$L$1:$AV$1,0))*Stock!R68</f>
        <v>0</v>
      </c>
      <c r="S68" s="4">
        <f ca="1">OFFSET(AF!$K$1,MATCH(Stock!$C68,AF!$C$2:$C$299,0),MATCH(Stock!S$1,AF!$L$1:$AV$1,0))*Stock!S68</f>
        <v>0</v>
      </c>
      <c r="T68" s="4">
        <f ca="1">OFFSET(AF!$K$1,MATCH(Stock!$C68,AF!$C$2:$C$299,0),MATCH(Stock!T$1,AF!$L$1:$AV$1,0))*Stock!T68</f>
        <v>0</v>
      </c>
      <c r="U68" s="4">
        <f ca="1">OFFSET(AF!$K$1,MATCH(Stock!$C68,AF!$C$2:$C$299,0),MATCH(Stock!U$1,AF!$L$1:$AV$1,0))*Stock!U68</f>
        <v>0</v>
      </c>
      <c r="V68" s="4">
        <f ca="1">OFFSET(AF!$K$1,MATCH(Stock!$C68,AF!$C$2:$C$299,0),MATCH(Stock!V$1,AF!$L$1:$AV$1,0))*Stock!V68</f>
        <v>0</v>
      </c>
      <c r="W68" s="4">
        <f ca="1">OFFSET(AF!$K$1,MATCH(Stock!$C68,AF!$C$2:$C$299,0),MATCH(Stock!W$1,AF!$L$1:$AV$1,0))*Stock!W68</f>
        <v>0</v>
      </c>
      <c r="X68" s="4">
        <f ca="1">OFFSET(AF!$K$1,MATCH(Stock!$C68,AF!$C$2:$C$299,0),MATCH(Stock!X$1,AF!$L$1:$AV$1,0))*Stock!X68</f>
        <v>0</v>
      </c>
      <c r="Y68" s="4">
        <f ca="1">OFFSET(AF!$K$1,MATCH(Stock!$C68,AF!$C$2:$C$299,0),MATCH(Stock!Y$1,AF!$L$1:$AV$1,0))*Stock!Y68</f>
        <v>0</v>
      </c>
      <c r="Z68" s="4">
        <f ca="1">OFFSET(AF!$K$1,MATCH(Stock!$C68,AF!$C$2:$C$299,0),MATCH(Stock!Z$1,AF!$L$1:$AV$1,0))*Stock!Z68</f>
        <v>0</v>
      </c>
      <c r="AA68" s="4">
        <f ca="1">OFFSET(AF!$K$1,MATCH(Stock!$C68,AF!$C$2:$C$299,0),MATCH(Stock!AA$1,AF!$L$1:$AV$1,0))*Stock!AA68</f>
        <v>0</v>
      </c>
      <c r="AB68" s="4">
        <f ca="1">OFFSET(AF!$K$1,MATCH(Stock!$C68,AF!$C$2:$C$299,0),MATCH(Stock!AB$1,AF!$L$1:$AV$1,0))*Stock!AB68</f>
        <v>0</v>
      </c>
      <c r="AC68" s="4">
        <f ca="1">OFFSET(AF!$K$1,MATCH(Stock!$C68,AF!$C$2:$C$299,0),MATCH(Stock!AC$1,AF!$L$1:$AV$1,0))*Stock!AC68</f>
        <v>0</v>
      </c>
      <c r="AD68" s="4">
        <f ca="1">OFFSET(AF!$K$1,MATCH(Stock!$C68,AF!$C$2:$C$299,0),MATCH(Stock!AD$1,AF!$L$1:$AV$1,0))*Stock!AD68</f>
        <v>0</v>
      </c>
      <c r="AE68" s="4">
        <f ca="1">OFFSET(AF!$K$1,MATCH(Stock!$C68,AF!$C$2:$C$299,0),MATCH(Stock!AE$1,AF!$L$1:$AV$1,0))*Stock!AE68</f>
        <v>1.0757930171649884E-2</v>
      </c>
      <c r="AF68" s="4">
        <f ca="1">OFFSET(AF!$K$1,MATCH(Stock!$C68,AF!$C$2:$C$299,0),MATCH(Stock!AF$1,AF!$L$1:$AV$1,0))*Stock!AF68</f>
        <v>0</v>
      </c>
      <c r="AG68" s="4">
        <f ca="1">OFFSET(AF!$K$1,MATCH(Stock!$C68,AF!$C$2:$C$299,0),MATCH(Stock!AG$1,AF!$L$1:$AV$1,0))*Stock!AG68</f>
        <v>0</v>
      </c>
      <c r="AH68" s="4">
        <f ca="1">OFFSET(AF!$K$1,MATCH(Stock!$C68,AF!$C$2:$C$299,0),MATCH(Stock!AH$1,AF!$L$1:$AV$1,0))*Stock!AH68</f>
        <v>1.8087985282591349E-4</v>
      </c>
      <c r="AI68" s="4">
        <f ca="1">OFFSET(AF!$K$1,MATCH(Stock!$C68,AF!$C$2:$C$299,0),MATCH(Stock!AI$1,AF!$L$1:$AV$1,0))*Stock!AI68</f>
        <v>0</v>
      </c>
      <c r="AJ68" s="4">
        <f ca="1">OFFSET(AF!$K$1,MATCH(Stock!$C68,AF!$C$2:$C$299,0),MATCH(Stock!AJ$1,AF!$L$1:$AV$1,0))*Stock!AJ68</f>
        <v>0</v>
      </c>
      <c r="AK68" s="4">
        <f ca="1">OFFSET(AF!$K$1,MATCH(Stock!$C68,AF!$C$2:$C$299,0),MATCH(Stock!AK$1,AF!$L$1:$AV$1,0))*Stock!AK68</f>
        <v>0</v>
      </c>
      <c r="AL68" s="4">
        <f ca="1">OFFSET(AF!$K$1,MATCH(Stock!$C68,AF!$C$2:$C$299,0),MATCH(Stock!AL$1,AF!$L$1:$AV$1,0))*Stock!AL68</f>
        <v>0</v>
      </c>
      <c r="AM68" s="4">
        <f ca="1">OFFSET(AF!$K$1,MATCH(Stock!$C68,AF!$C$2:$C$299,0),MATCH(Stock!AM$1,AF!$L$1:$AV$1,0))*Stock!AM68</f>
        <v>0</v>
      </c>
      <c r="AN68" s="4">
        <f ca="1">OFFSET(AF!$K$1,MATCH(Stock!$C68,AF!$C$2:$C$299,0),MATCH(Stock!AN$1,AF!$L$1:$AV$1,0))*Stock!AN68</f>
        <v>0</v>
      </c>
      <c r="AO68" s="4">
        <f ca="1">OFFSET(AF!$K$1,MATCH(Stock!$C68,AF!$C$2:$C$299,0),MATCH(Stock!AO$1,AF!$L$1:$AV$1,0))*Stock!AO68</f>
        <v>0</v>
      </c>
      <c r="AP68" s="4">
        <f ca="1">OFFSET(AF!$K$1,MATCH(Stock!$C68,AF!$C$2:$C$299,0),MATCH(Stock!AP$1,AF!$L$1:$AV$1,0))*Stock!AP68</f>
        <v>0</v>
      </c>
      <c r="AQ68" s="4">
        <f ca="1">OFFSET(AF!$K$1,MATCH(Stock!$C68,AF!$C$2:$C$299,0),MATCH(Stock!AQ$1,AF!$L$1:$AV$1,0))*Stock!AQ68</f>
        <v>0</v>
      </c>
      <c r="AR68" s="4">
        <f ca="1">OFFSET(AF!$K$1,MATCH(Stock!$C68,AF!$C$2:$C$299,0),MATCH(Stock!AR$1,AF!$L$1:$AV$1,0))*Stock!AR68</f>
        <v>0</v>
      </c>
      <c r="AS68" s="4">
        <f ca="1">OFFSET(AF!$K$1,MATCH(Stock!$C68,AF!$C$2:$C$299,0),MATCH(Stock!AS$1,AF!$L$1:$AV$1,0))*Stock!AS68</f>
        <v>0</v>
      </c>
      <c r="AT68" s="4">
        <f ca="1">OFFSET(AF!$K$1,MATCH(Stock!$C68,AF!$C$2:$C$299,0),MATCH(Stock!AT$1,AF!$L$1:$AV$1,0))*Stock!AT68</f>
        <v>7.5755677016198545E-4</v>
      </c>
      <c r="AU68" s="4">
        <f ca="1">OFFSET(AF!$K$1,MATCH(Stock!$C68,AF!$C$2:$C$299,0),MATCH(Stock!AU$1,AF!$L$1:$AV$1,0))*Stock!AU68</f>
        <v>0</v>
      </c>
      <c r="AV68" s="4">
        <f ca="1">OFFSET(AF!$K$1,MATCH(Stock!$C68,AF!$C$2:$C$299,0),MATCH(Stock!AV$1,AF!$L$1:$AV$1,0))*Stock!AV68</f>
        <v>0</v>
      </c>
    </row>
    <row r="69" spans="1:48">
      <c r="A69" s="4" t="s">
        <v>52</v>
      </c>
      <c r="B69" s="4" t="s">
        <v>258</v>
      </c>
      <c r="C69" s="4" t="s">
        <v>182</v>
      </c>
      <c r="D69" s="4" t="s">
        <v>54</v>
      </c>
      <c r="E69" s="4" t="s">
        <v>260</v>
      </c>
      <c r="F69" s="4" t="s">
        <v>54</v>
      </c>
      <c r="G69" s="4">
        <v>2010</v>
      </c>
      <c r="H69" s="4" t="s">
        <v>54</v>
      </c>
      <c r="I69" s="4" t="s">
        <v>54</v>
      </c>
      <c r="J69" s="4" t="s">
        <v>54</v>
      </c>
      <c r="K69" s="4" t="s">
        <v>54</v>
      </c>
      <c r="L69" s="4">
        <f ca="1">OFFSET(AF!$K$1,MATCH(Stock!$C69,AF!$C$2:$C$299,0),MATCH(Stock!L$1,AF!$L$1:$AV$1,0))*Stock!L69</f>
        <v>7.1543381667107855E-4</v>
      </c>
      <c r="M69" s="4">
        <f ca="1">OFFSET(AF!$K$1,MATCH(Stock!$C69,AF!$C$2:$C$299,0),MATCH(Stock!M$1,AF!$L$1:$AV$1,0))*Stock!M69</f>
        <v>3.7198856018423695E-2</v>
      </c>
      <c r="N69" s="4">
        <f ca="1">OFFSET(AF!$K$1,MATCH(Stock!$C69,AF!$C$2:$C$299,0),MATCH(Stock!N$1,AF!$L$1:$AV$1,0))*Stock!N69</f>
        <v>4.1687995691711702E-3</v>
      </c>
      <c r="O69" s="4">
        <f ca="1">OFFSET(AF!$K$1,MATCH(Stock!$C69,AF!$C$2:$C$299,0),MATCH(Stock!O$1,AF!$L$1:$AV$1,0))*Stock!O69</f>
        <v>0.1124878281482616</v>
      </c>
      <c r="P69" s="4">
        <f ca="1">OFFSET(AF!$K$1,MATCH(Stock!$C69,AF!$C$2:$C$299,0),MATCH(Stock!P$1,AF!$L$1:$AV$1,0))*Stock!P69</f>
        <v>4.9242136523370743E-3</v>
      </c>
      <c r="Q69" s="4">
        <f ca="1">OFFSET(AF!$K$1,MATCH(Stock!$C69,AF!$C$2:$C$299,0),MATCH(Stock!Q$1,AF!$L$1:$AV$1,0))*Stock!Q69</f>
        <v>0.1688054638025025</v>
      </c>
      <c r="R69" s="4">
        <f ca="1">OFFSET(AF!$K$1,MATCH(Stock!$C69,AF!$C$2:$C$299,0),MATCH(Stock!R$1,AF!$L$1:$AV$1,0))*Stock!R69</f>
        <v>2.5295757534440099E-3</v>
      </c>
      <c r="S69" s="4">
        <f ca="1">OFFSET(AF!$K$1,MATCH(Stock!$C69,AF!$C$2:$C$299,0),MATCH(Stock!S$1,AF!$L$1:$AV$1,0))*Stock!S69</f>
        <v>3.0787517748573595E-3</v>
      </c>
      <c r="T69" s="4">
        <f ca="1">OFFSET(AF!$K$1,MATCH(Stock!$C69,AF!$C$2:$C$299,0),MATCH(Stock!T$1,AF!$L$1:$AV$1,0))*Stock!T69</f>
        <v>1.1732571614401319</v>
      </c>
      <c r="U69" s="4">
        <f ca="1">OFFSET(AF!$K$1,MATCH(Stock!$C69,AF!$C$2:$C$299,0),MATCH(Stock!U$1,AF!$L$1:$AV$1,0))*Stock!U69</f>
        <v>4.1729260046860653E-3</v>
      </c>
      <c r="V69" s="4">
        <f ca="1">OFFSET(AF!$K$1,MATCH(Stock!$C69,AF!$C$2:$C$299,0),MATCH(Stock!V$1,AF!$L$1:$AV$1,0))*Stock!V69</f>
        <v>1.82043407197092E-3</v>
      </c>
      <c r="W69" s="4">
        <f ca="1">OFFSET(AF!$K$1,MATCH(Stock!$C69,AF!$C$2:$C$299,0),MATCH(Stock!W$1,AF!$L$1:$AV$1,0))*Stock!W69</f>
        <v>1.7525500968341847E-2</v>
      </c>
      <c r="X69" s="4">
        <f ca="1">OFFSET(AF!$K$1,MATCH(Stock!$C69,AF!$C$2:$C$299,0),MATCH(Stock!X$1,AF!$L$1:$AV$1,0))*Stock!X69</f>
        <v>0.11137143275946269</v>
      </c>
      <c r="Y69" s="4">
        <f ca="1">OFFSET(AF!$K$1,MATCH(Stock!$C69,AF!$C$2:$C$299,0),MATCH(Stock!Y$1,AF!$L$1:$AV$1,0))*Stock!Y69</f>
        <v>2.1892878577889248E-2</v>
      </c>
      <c r="Z69" s="4">
        <f ca="1">OFFSET(AF!$K$1,MATCH(Stock!$C69,AF!$C$2:$C$299,0),MATCH(Stock!Z$1,AF!$L$1:$AV$1,0))*Stock!Z69</f>
        <v>0.35373787113037203</v>
      </c>
      <c r="AA69" s="4">
        <f ca="1">OFFSET(AF!$K$1,MATCH(Stock!$C69,AF!$C$2:$C$299,0),MATCH(Stock!AA$1,AF!$L$1:$AV$1,0))*Stock!AA69</f>
        <v>8.1448774381819942E-3</v>
      </c>
      <c r="AB69" s="4">
        <f ca="1">OFFSET(AF!$K$1,MATCH(Stock!$C69,AF!$C$2:$C$299,0),MATCH(Stock!AB$1,AF!$L$1:$AV$1,0))*Stock!AB69</f>
        <v>0</v>
      </c>
      <c r="AC69" s="4">
        <f ca="1">OFFSET(AF!$K$1,MATCH(Stock!$C69,AF!$C$2:$C$299,0),MATCH(Stock!AC$1,AF!$L$1:$AV$1,0))*Stock!AC69</f>
        <v>8.8084036607487745E-2</v>
      </c>
      <c r="AD69" s="4">
        <f ca="1">OFFSET(AF!$K$1,MATCH(Stock!$C69,AF!$C$2:$C$299,0),MATCH(Stock!AD$1,AF!$L$1:$AV$1,0))*Stock!AD69</f>
        <v>0</v>
      </c>
      <c r="AE69" s="4">
        <f ca="1">OFFSET(AF!$K$1,MATCH(Stock!$C69,AF!$C$2:$C$299,0),MATCH(Stock!AE$1,AF!$L$1:$AV$1,0))*Stock!AE69</f>
        <v>2.4359704509906151E-2</v>
      </c>
      <c r="AF69" s="4">
        <f ca="1">OFFSET(AF!$K$1,MATCH(Stock!$C69,AF!$C$2:$C$299,0),MATCH(Stock!AF$1,AF!$L$1:$AV$1,0))*Stock!AF69</f>
        <v>2.5521934743022502E-3</v>
      </c>
      <c r="AG69" s="4">
        <f ca="1">OFFSET(AF!$K$1,MATCH(Stock!$C69,AF!$C$2:$C$299,0),MATCH(Stock!AG$1,AF!$L$1:$AV$1,0))*Stock!AG69</f>
        <v>3.8717166472787399E-4</v>
      </c>
      <c r="AH69" s="4">
        <f ca="1">OFFSET(AF!$K$1,MATCH(Stock!$C69,AF!$C$2:$C$299,0),MATCH(Stock!AH$1,AF!$L$1:$AV$1,0))*Stock!AH69</f>
        <v>7.6761638451969452E-3</v>
      </c>
      <c r="AI69" s="4">
        <f ca="1">OFFSET(AF!$K$1,MATCH(Stock!$C69,AF!$C$2:$C$299,0),MATCH(Stock!AI$1,AF!$L$1:$AV$1,0))*Stock!AI69</f>
        <v>3.5336660972070449E-3</v>
      </c>
      <c r="AJ69" s="4">
        <f ca="1">OFFSET(AF!$K$1,MATCH(Stock!$C69,AF!$C$2:$C$299,0),MATCH(Stock!AJ$1,AF!$L$1:$AV$1,0))*Stock!AJ69</f>
        <v>0</v>
      </c>
      <c r="AK69" s="4">
        <f ca="1">OFFSET(AF!$K$1,MATCH(Stock!$C69,AF!$C$2:$C$299,0),MATCH(Stock!AK$1,AF!$L$1:$AV$1,0))*Stock!AK69</f>
        <v>5.5588318895655447E-3</v>
      </c>
      <c r="AL69" s="4">
        <f ca="1">OFFSET(AF!$K$1,MATCH(Stock!$C69,AF!$C$2:$C$299,0),MATCH(Stock!AL$1,AF!$L$1:$AV$1,0))*Stock!AL69</f>
        <v>0</v>
      </c>
      <c r="AM69" s="4">
        <f ca="1">OFFSET(AF!$K$1,MATCH(Stock!$C69,AF!$C$2:$C$299,0),MATCH(Stock!AM$1,AF!$L$1:$AV$1,0))*Stock!AM69</f>
        <v>3.513770293458255E-2</v>
      </c>
      <c r="AN69" s="4">
        <f ca="1">OFFSET(AF!$K$1,MATCH(Stock!$C69,AF!$C$2:$C$299,0),MATCH(Stock!AN$1,AF!$L$1:$AV$1,0))*Stock!AN69</f>
        <v>1.5719300157325949E-2</v>
      </c>
      <c r="AO69" s="4">
        <f ca="1">OFFSET(AF!$K$1,MATCH(Stock!$C69,AF!$C$2:$C$299,0),MATCH(Stock!AO$1,AF!$L$1:$AV$1,0))*Stock!AO69</f>
        <v>8.9266709233358846E-2</v>
      </c>
      <c r="AP69" s="4">
        <f ca="1">OFFSET(AF!$K$1,MATCH(Stock!$C69,AF!$C$2:$C$299,0),MATCH(Stock!AP$1,AF!$L$1:$AV$1,0))*Stock!AP69</f>
        <v>1.819631174258475E-2</v>
      </c>
      <c r="AQ69" s="4">
        <f ca="1">OFFSET(AF!$K$1,MATCH(Stock!$C69,AF!$C$2:$C$299,0),MATCH(Stock!AQ$1,AF!$L$1:$AV$1,0))*Stock!AQ69</f>
        <v>7.107722004909495E-3</v>
      </c>
      <c r="AR69" s="4">
        <f ca="1">OFFSET(AF!$K$1,MATCH(Stock!$C69,AF!$C$2:$C$299,0),MATCH(Stock!AR$1,AF!$L$1:$AV$1,0))*Stock!AR69</f>
        <v>7.6297302910411646E-3</v>
      </c>
      <c r="AS69" s="4">
        <f ca="1">OFFSET(AF!$K$1,MATCH(Stock!$C69,AF!$C$2:$C$299,0),MATCH(Stock!AS$1,AF!$L$1:$AV$1,0))*Stock!AS69</f>
        <v>3.8317767635965651E-2</v>
      </c>
      <c r="AT69" s="4">
        <f ca="1">OFFSET(AF!$K$1,MATCH(Stock!$C69,AF!$C$2:$C$299,0),MATCH(Stock!AT$1,AF!$L$1:$AV$1,0))*Stock!AT69</f>
        <v>1.8082667608657798E-2</v>
      </c>
      <c r="AU69" s="4">
        <f ca="1">OFFSET(AF!$K$1,MATCH(Stock!$C69,AF!$C$2:$C$299,0),MATCH(Stock!AU$1,AF!$L$1:$AV$1,0))*Stock!AU69</f>
        <v>5.2334482124547742E-3</v>
      </c>
      <c r="AV69" s="4">
        <f ca="1">OFFSET(AF!$K$1,MATCH(Stock!$C69,AF!$C$2:$C$299,0),MATCH(Stock!AV$1,AF!$L$1:$AV$1,0))*Stock!AV69</f>
        <v>0.17676155369795102</v>
      </c>
    </row>
    <row r="70" spans="1:48">
      <c r="A70" s="4" t="s">
        <v>52</v>
      </c>
      <c r="B70" s="4" t="s">
        <v>258</v>
      </c>
      <c r="C70" s="4" t="s">
        <v>183</v>
      </c>
      <c r="D70" s="4" t="s">
        <v>54</v>
      </c>
      <c r="E70" s="4" t="s">
        <v>260</v>
      </c>
      <c r="F70" s="4" t="s">
        <v>54</v>
      </c>
      <c r="G70" s="4">
        <v>2010</v>
      </c>
      <c r="H70" s="4" t="s">
        <v>54</v>
      </c>
      <c r="I70" s="4" t="s">
        <v>54</v>
      </c>
      <c r="J70" s="4" t="s">
        <v>54</v>
      </c>
      <c r="K70" s="4" t="s">
        <v>54</v>
      </c>
      <c r="L70" s="4">
        <f ca="1">OFFSET(AF!$K$1,MATCH(Stock!$C70,AF!$C$2:$C$299,0),MATCH(Stock!L$1,AF!$L$1:$AV$1,0))*Stock!L70</f>
        <v>2.8176403030102649E-4</v>
      </c>
      <c r="M70" s="4">
        <f ca="1">OFFSET(AF!$K$1,MATCH(Stock!$C70,AF!$C$2:$C$299,0),MATCH(Stock!M$1,AF!$L$1:$AV$1,0))*Stock!M70</f>
        <v>3.0991862410724548E-3</v>
      </c>
      <c r="N70" s="4">
        <f ca="1">OFFSET(AF!$K$1,MATCH(Stock!$C70,AF!$C$2:$C$299,0),MATCH(Stock!N$1,AF!$L$1:$AV$1,0))*Stock!N70</f>
        <v>0</v>
      </c>
      <c r="O70" s="4">
        <f ca="1">OFFSET(AF!$K$1,MATCH(Stock!$C70,AF!$C$2:$C$299,0),MATCH(Stock!O$1,AF!$L$1:$AV$1,0))*Stock!O70</f>
        <v>7.2332271115699198E-5</v>
      </c>
      <c r="P70" s="4">
        <f ca="1">OFFSET(AF!$K$1,MATCH(Stock!$C70,AF!$C$2:$C$299,0),MATCH(Stock!P$1,AF!$L$1:$AV$1,0))*Stock!P70</f>
        <v>2.9098726978875453E-4</v>
      </c>
      <c r="Q70" s="4">
        <f ca="1">OFFSET(AF!$K$1,MATCH(Stock!$C70,AF!$C$2:$C$299,0),MATCH(Stock!Q$1,AF!$L$1:$AV$1,0))*Stock!Q70</f>
        <v>1.187252150851398E-2</v>
      </c>
      <c r="R70" s="4">
        <f ca="1">OFFSET(AF!$K$1,MATCH(Stock!$C70,AF!$C$2:$C$299,0),MATCH(Stock!R$1,AF!$L$1:$AV$1,0))*Stock!R70</f>
        <v>1.0203691950152489E-4</v>
      </c>
      <c r="S70" s="4">
        <f ca="1">OFFSET(AF!$K$1,MATCH(Stock!$C70,AF!$C$2:$C$299,0),MATCH(Stock!S$1,AF!$L$1:$AV$1,0))*Stock!S70</f>
        <v>1.5424149537410249E-3</v>
      </c>
      <c r="T70" s="4">
        <f ca="1">OFFSET(AF!$K$1,MATCH(Stock!$C70,AF!$C$2:$C$299,0),MATCH(Stock!T$1,AF!$L$1:$AV$1,0))*Stock!T70</f>
        <v>0</v>
      </c>
      <c r="U70" s="4">
        <f ca="1">OFFSET(AF!$K$1,MATCH(Stock!$C70,AF!$C$2:$C$299,0),MATCH(Stock!U$1,AF!$L$1:$AV$1,0))*Stock!U70</f>
        <v>3.41916995017842E-3</v>
      </c>
      <c r="V70" s="4">
        <f ca="1">OFFSET(AF!$K$1,MATCH(Stock!$C70,AF!$C$2:$C$299,0),MATCH(Stock!V$1,AF!$L$1:$AV$1,0))*Stock!V70</f>
        <v>1.7936926253822099E-3</v>
      </c>
      <c r="W70" s="4">
        <f ca="1">OFFSET(AF!$K$1,MATCH(Stock!$C70,AF!$C$2:$C$299,0),MATCH(Stock!W$1,AF!$L$1:$AV$1,0))*Stock!W70</f>
        <v>0</v>
      </c>
      <c r="X70" s="4">
        <f ca="1">OFFSET(AF!$K$1,MATCH(Stock!$C70,AF!$C$2:$C$299,0),MATCH(Stock!X$1,AF!$L$1:$AV$1,0))*Stock!X70</f>
        <v>1.7213971151598298E-3</v>
      </c>
      <c r="Y70" s="4">
        <f ca="1">OFFSET(AF!$K$1,MATCH(Stock!$C70,AF!$C$2:$C$299,0),MATCH(Stock!Y$1,AF!$L$1:$AV$1,0))*Stock!Y70</f>
        <v>8.7543681775768493E-3</v>
      </c>
      <c r="Z70" s="4">
        <f ca="1">OFFSET(AF!$K$1,MATCH(Stock!$C70,AF!$C$2:$C$299,0),MATCH(Stock!Z$1,AF!$L$1:$AV$1,0))*Stock!Z70</f>
        <v>3.3625951623015446E-2</v>
      </c>
      <c r="AA70" s="4">
        <f ca="1">OFFSET(AF!$K$1,MATCH(Stock!$C70,AF!$C$2:$C$299,0),MATCH(Stock!AA$1,AF!$L$1:$AV$1,0))*Stock!AA70</f>
        <v>6.1314109295633243E-5</v>
      </c>
      <c r="AB70" s="4">
        <f ca="1">OFFSET(AF!$K$1,MATCH(Stock!$C70,AF!$C$2:$C$299,0),MATCH(Stock!AB$1,AF!$L$1:$AV$1,0))*Stock!AB70</f>
        <v>4.5633880251703049E-3</v>
      </c>
      <c r="AC70" s="4">
        <f ca="1">OFFSET(AF!$K$1,MATCH(Stock!$C70,AF!$C$2:$C$299,0),MATCH(Stock!AC$1,AF!$L$1:$AV$1,0))*Stock!AC70</f>
        <v>2.5277099431478549E-4</v>
      </c>
      <c r="AD70" s="4">
        <f ca="1">OFFSET(AF!$K$1,MATCH(Stock!$C70,AF!$C$2:$C$299,0),MATCH(Stock!AD$1,AF!$L$1:$AV$1,0))*Stock!AD70</f>
        <v>0</v>
      </c>
      <c r="AE70" s="4">
        <f ca="1">OFFSET(AF!$K$1,MATCH(Stock!$C70,AF!$C$2:$C$299,0),MATCH(Stock!AE$1,AF!$L$1:$AV$1,0))*Stock!AE70</f>
        <v>0</v>
      </c>
      <c r="AF70" s="4">
        <f ca="1">OFFSET(AF!$K$1,MATCH(Stock!$C70,AF!$C$2:$C$299,0),MATCH(Stock!AF$1,AF!$L$1:$AV$1,0))*Stock!AF70</f>
        <v>1.1351963997714674E-4</v>
      </c>
      <c r="AG70" s="4">
        <f ca="1">OFFSET(AF!$K$1,MATCH(Stock!$C70,AF!$C$2:$C$299,0),MATCH(Stock!AG$1,AF!$L$1:$AV$1,0))*Stock!AG70</f>
        <v>1.1204812913396549E-3</v>
      </c>
      <c r="AH70" s="4">
        <f ca="1">OFFSET(AF!$K$1,MATCH(Stock!$C70,AF!$C$2:$C$299,0),MATCH(Stock!AH$1,AF!$L$1:$AV$1,0))*Stock!AH70</f>
        <v>0</v>
      </c>
      <c r="AI70" s="4">
        <f ca="1">OFFSET(AF!$K$1,MATCH(Stock!$C70,AF!$C$2:$C$299,0),MATCH(Stock!AI$1,AF!$L$1:$AV$1,0))*Stock!AI70</f>
        <v>4.7463810787510352E-3</v>
      </c>
      <c r="AJ70" s="4">
        <f ca="1">OFFSET(AF!$K$1,MATCH(Stock!$C70,AF!$C$2:$C$299,0),MATCH(Stock!AJ$1,AF!$L$1:$AV$1,0))*Stock!AJ70</f>
        <v>0</v>
      </c>
      <c r="AK70" s="4">
        <f ca="1">OFFSET(AF!$K$1,MATCH(Stock!$C70,AF!$C$2:$C$299,0),MATCH(Stock!AK$1,AF!$L$1:$AV$1,0))*Stock!AK70</f>
        <v>2.5623478842135748E-4</v>
      </c>
      <c r="AL70" s="4">
        <f ca="1">OFFSET(AF!$K$1,MATCH(Stock!$C70,AF!$C$2:$C$299,0),MATCH(Stock!AL$1,AF!$L$1:$AV$1,0))*Stock!AL70</f>
        <v>0</v>
      </c>
      <c r="AM70" s="4">
        <f ca="1">OFFSET(AF!$K$1,MATCH(Stock!$C70,AF!$C$2:$C$299,0),MATCH(Stock!AM$1,AF!$L$1:$AV$1,0))*Stock!AM70</f>
        <v>5.8445445167811449E-4</v>
      </c>
      <c r="AN70" s="4">
        <f ca="1">OFFSET(AF!$K$1,MATCH(Stock!$C70,AF!$C$2:$C$299,0),MATCH(Stock!AN$1,AF!$L$1:$AV$1,0))*Stock!AN70</f>
        <v>3.3901189458760651E-3</v>
      </c>
      <c r="AO70" s="4">
        <f ca="1">OFFSET(AF!$K$1,MATCH(Stock!$C70,AF!$C$2:$C$299,0),MATCH(Stock!AO$1,AF!$L$1:$AV$1,0))*Stock!AO70</f>
        <v>6.86731653667605E-3</v>
      </c>
      <c r="AP70" s="4">
        <f ca="1">OFFSET(AF!$K$1,MATCH(Stock!$C70,AF!$C$2:$C$299,0),MATCH(Stock!AP$1,AF!$L$1:$AV$1,0))*Stock!AP70</f>
        <v>0</v>
      </c>
      <c r="AQ70" s="4">
        <f ca="1">OFFSET(AF!$K$1,MATCH(Stock!$C70,AF!$C$2:$C$299,0),MATCH(Stock!AQ$1,AF!$L$1:$AV$1,0))*Stock!AQ70</f>
        <v>0</v>
      </c>
      <c r="AR70" s="4">
        <f ca="1">OFFSET(AF!$K$1,MATCH(Stock!$C70,AF!$C$2:$C$299,0),MATCH(Stock!AR$1,AF!$L$1:$AV$1,0))*Stock!AR70</f>
        <v>3.5675421505250248E-4</v>
      </c>
      <c r="AS70" s="4">
        <f ca="1">OFFSET(AF!$K$1,MATCH(Stock!$C70,AF!$C$2:$C$299,0),MATCH(Stock!AS$1,AF!$L$1:$AV$1,0))*Stock!AS70</f>
        <v>4.2296166070084646E-3</v>
      </c>
      <c r="AT70" s="4">
        <f ca="1">OFFSET(AF!$K$1,MATCH(Stock!$C70,AF!$C$2:$C$299,0),MATCH(Stock!AT$1,AF!$L$1:$AV$1,0))*Stock!AT70</f>
        <v>0</v>
      </c>
      <c r="AU70" s="4">
        <f ca="1">OFFSET(AF!$K$1,MATCH(Stock!$C70,AF!$C$2:$C$299,0),MATCH(Stock!AU$1,AF!$L$1:$AV$1,0))*Stock!AU70</f>
        <v>5.8528277507803649E-4</v>
      </c>
      <c r="AV70" s="4">
        <f ca="1">OFFSET(AF!$K$1,MATCH(Stock!$C70,AF!$C$2:$C$299,0),MATCH(Stock!AV$1,AF!$L$1:$AV$1,0))*Stock!AV70</f>
        <v>1.0056184294437555E-3</v>
      </c>
    </row>
    <row r="71" spans="1:48">
      <c r="A71" s="4" t="s">
        <v>52</v>
      </c>
      <c r="B71" s="4" t="s">
        <v>258</v>
      </c>
      <c r="C71" s="4" t="s">
        <v>184</v>
      </c>
      <c r="D71" s="4" t="s">
        <v>54</v>
      </c>
      <c r="E71" s="4" t="s">
        <v>260</v>
      </c>
      <c r="F71" s="4" t="s">
        <v>54</v>
      </c>
      <c r="G71" s="4">
        <v>2010</v>
      </c>
      <c r="H71" s="4" t="s">
        <v>54</v>
      </c>
      <c r="I71" s="4" t="s">
        <v>54</v>
      </c>
      <c r="J71" s="4" t="s">
        <v>54</v>
      </c>
      <c r="K71" s="4" t="s">
        <v>54</v>
      </c>
      <c r="L71" s="4">
        <f ca="1">OFFSET(AF!$K$1,MATCH(Stock!$C71,AF!$C$2:$C$299,0),MATCH(Stock!L$1,AF!$L$1:$AV$1,0))*Stock!L71</f>
        <v>3.0673757326710149E-5</v>
      </c>
      <c r="M71" s="4">
        <f ca="1">OFFSET(AF!$K$1,MATCH(Stock!$C71,AF!$C$2:$C$299,0),MATCH(Stock!M$1,AF!$L$1:$AV$1,0))*Stock!M71</f>
        <v>2.2682922224515648E-4</v>
      </c>
      <c r="N71" s="4">
        <f ca="1">OFFSET(AF!$K$1,MATCH(Stock!$C71,AF!$C$2:$C$299,0),MATCH(Stock!N$1,AF!$L$1:$AV$1,0))*Stock!N71</f>
        <v>1.9962417695668947E-3</v>
      </c>
      <c r="O71" s="4">
        <f ca="1">OFFSET(AF!$K$1,MATCH(Stock!$C71,AF!$C$2:$C$299,0),MATCH(Stock!O$1,AF!$L$1:$AV$1,0))*Stock!O71</f>
        <v>0</v>
      </c>
      <c r="P71" s="4">
        <f ca="1">OFFSET(AF!$K$1,MATCH(Stock!$C71,AF!$C$2:$C$299,0),MATCH(Stock!P$1,AF!$L$1:$AV$1,0))*Stock!P71</f>
        <v>1.8316288939078048E-4</v>
      </c>
      <c r="Q71" s="4">
        <f ca="1">OFFSET(AF!$K$1,MATCH(Stock!$C71,AF!$C$2:$C$299,0),MATCH(Stock!Q$1,AF!$L$1:$AV$1,0))*Stock!Q71</f>
        <v>0</v>
      </c>
      <c r="R71" s="4">
        <f ca="1">OFFSET(AF!$K$1,MATCH(Stock!$C71,AF!$C$2:$C$299,0),MATCH(Stock!R$1,AF!$L$1:$AV$1,0))*Stock!R71</f>
        <v>0</v>
      </c>
      <c r="S71" s="4">
        <f ca="1">OFFSET(AF!$K$1,MATCH(Stock!$C71,AF!$C$2:$C$299,0),MATCH(Stock!S$1,AF!$L$1:$AV$1,0))*Stock!S71</f>
        <v>1.3602795773513116E-3</v>
      </c>
      <c r="T71" s="4">
        <f ca="1">OFFSET(AF!$K$1,MATCH(Stock!$C71,AF!$C$2:$C$299,0),MATCH(Stock!T$1,AF!$L$1:$AV$1,0))*Stock!T71</f>
        <v>9.2712896872860148E-3</v>
      </c>
      <c r="U71" s="4">
        <f ca="1">OFFSET(AF!$K$1,MATCH(Stock!$C71,AF!$C$2:$C$299,0),MATCH(Stock!U$1,AF!$L$1:$AV$1,0))*Stock!U71</f>
        <v>0</v>
      </c>
      <c r="V71" s="4">
        <f ca="1">OFFSET(AF!$K$1,MATCH(Stock!$C71,AF!$C$2:$C$299,0),MATCH(Stock!V$1,AF!$L$1:$AV$1,0))*Stock!V71</f>
        <v>3.0506582482393195E-4</v>
      </c>
      <c r="W71" s="4">
        <f ca="1">OFFSET(AF!$K$1,MATCH(Stock!$C71,AF!$C$2:$C$299,0),MATCH(Stock!W$1,AF!$L$1:$AV$1,0))*Stock!W71</f>
        <v>0</v>
      </c>
      <c r="X71" s="4">
        <f ca="1">OFFSET(AF!$K$1,MATCH(Stock!$C71,AF!$C$2:$C$299,0),MATCH(Stock!X$1,AF!$L$1:$AV$1,0))*Stock!X71</f>
        <v>8.3583295258357344E-4</v>
      </c>
      <c r="Y71" s="4">
        <f ca="1">OFFSET(AF!$K$1,MATCH(Stock!$C71,AF!$C$2:$C$299,0),MATCH(Stock!Y$1,AF!$L$1:$AV$1,0))*Stock!Y71</f>
        <v>4.0206731465969103E-4</v>
      </c>
      <c r="Z71" s="4">
        <f ca="1">OFFSET(AF!$K$1,MATCH(Stock!$C71,AF!$C$2:$C$299,0),MATCH(Stock!Z$1,AF!$L$1:$AV$1,0))*Stock!Z71</f>
        <v>0</v>
      </c>
      <c r="AA71" s="4">
        <f ca="1">OFFSET(AF!$K$1,MATCH(Stock!$C71,AF!$C$2:$C$299,0),MATCH(Stock!AA$1,AF!$L$1:$AV$1,0))*Stock!AA71</f>
        <v>3.4260414562534949E-5</v>
      </c>
      <c r="AB71" s="4">
        <f ca="1">OFFSET(AF!$K$1,MATCH(Stock!$C71,AF!$C$2:$C$299,0),MATCH(Stock!AB$1,AF!$L$1:$AV$1,0))*Stock!AB71</f>
        <v>1.2796906551045239E-4</v>
      </c>
      <c r="AC71" s="4">
        <f ca="1">OFFSET(AF!$K$1,MATCH(Stock!$C71,AF!$C$2:$C$299,0),MATCH(Stock!AC$1,AF!$L$1:$AV$1,0))*Stock!AC71</f>
        <v>0</v>
      </c>
      <c r="AD71" s="4">
        <f ca="1">OFFSET(AF!$K$1,MATCH(Stock!$C71,AF!$C$2:$C$299,0),MATCH(Stock!AD$1,AF!$L$1:$AV$1,0))*Stock!AD71</f>
        <v>0</v>
      </c>
      <c r="AE71" s="4">
        <f ca="1">OFFSET(AF!$K$1,MATCH(Stock!$C71,AF!$C$2:$C$299,0),MATCH(Stock!AE$1,AF!$L$1:$AV$1,0))*Stock!AE71</f>
        <v>0</v>
      </c>
      <c r="AF71" s="4">
        <f ca="1">OFFSET(AF!$K$1,MATCH(Stock!$C71,AF!$C$2:$C$299,0),MATCH(Stock!AF$1,AF!$L$1:$AV$1,0))*Stock!AF71</f>
        <v>1.3128355670625301E-4</v>
      </c>
      <c r="AG71" s="4">
        <f ca="1">OFFSET(AF!$K$1,MATCH(Stock!$C71,AF!$C$2:$C$299,0),MATCH(Stock!AG$1,AF!$L$1:$AV$1,0))*Stock!AG71</f>
        <v>2.3873174278924948E-3</v>
      </c>
      <c r="AH71" s="4">
        <f ca="1">OFFSET(AF!$K$1,MATCH(Stock!$C71,AF!$C$2:$C$299,0),MATCH(Stock!AH$1,AF!$L$1:$AV$1,0))*Stock!AH71</f>
        <v>0</v>
      </c>
      <c r="AI71" s="4">
        <f ca="1">OFFSET(AF!$K$1,MATCH(Stock!$C71,AF!$C$2:$C$299,0),MATCH(Stock!AI$1,AF!$L$1:$AV$1,0))*Stock!AI71</f>
        <v>1.53445491435546E-3</v>
      </c>
      <c r="AJ71" s="4">
        <f ca="1">OFFSET(AF!$K$1,MATCH(Stock!$C71,AF!$C$2:$C$299,0),MATCH(Stock!AJ$1,AF!$L$1:$AV$1,0))*Stock!AJ71</f>
        <v>0</v>
      </c>
      <c r="AK71" s="4">
        <f ca="1">OFFSET(AF!$K$1,MATCH(Stock!$C71,AF!$C$2:$C$299,0),MATCH(Stock!AK$1,AF!$L$1:$AV$1,0))*Stock!AK71</f>
        <v>4.1135182029114599E-5</v>
      </c>
      <c r="AL71" s="4">
        <f ca="1">OFFSET(AF!$K$1,MATCH(Stock!$C71,AF!$C$2:$C$299,0),MATCH(Stock!AL$1,AF!$L$1:$AV$1,0))*Stock!AL71</f>
        <v>0</v>
      </c>
      <c r="AM71" s="4">
        <f ca="1">OFFSET(AF!$K$1,MATCH(Stock!$C71,AF!$C$2:$C$299,0),MATCH(Stock!AM$1,AF!$L$1:$AV$1,0))*Stock!AM71</f>
        <v>1.1197165138408274E-4</v>
      </c>
      <c r="AN71" s="4">
        <f ca="1">OFFSET(AF!$K$1,MATCH(Stock!$C71,AF!$C$2:$C$299,0),MATCH(Stock!AN$1,AF!$L$1:$AV$1,0))*Stock!AN71</f>
        <v>0</v>
      </c>
      <c r="AO71" s="4">
        <f ca="1">OFFSET(AF!$K$1,MATCH(Stock!$C71,AF!$C$2:$C$299,0),MATCH(Stock!AO$1,AF!$L$1:$AV$1,0))*Stock!AO71</f>
        <v>4.1118932125154252E-2</v>
      </c>
      <c r="AP71" s="4">
        <f ca="1">OFFSET(AF!$K$1,MATCH(Stock!$C71,AF!$C$2:$C$299,0),MATCH(Stock!AP$1,AF!$L$1:$AV$1,0))*Stock!AP71</f>
        <v>0</v>
      </c>
      <c r="AQ71" s="4">
        <f ca="1">OFFSET(AF!$K$1,MATCH(Stock!$C71,AF!$C$2:$C$299,0),MATCH(Stock!AQ$1,AF!$L$1:$AV$1,0))*Stock!AQ71</f>
        <v>2.6005412240666099E-5</v>
      </c>
      <c r="AR71" s="4">
        <f ca="1">OFFSET(AF!$K$1,MATCH(Stock!$C71,AF!$C$2:$C$299,0),MATCH(Stock!AR$1,AF!$L$1:$AV$1,0))*Stock!AR71</f>
        <v>5.53018894158081E-3</v>
      </c>
      <c r="AS71" s="4">
        <f ca="1">OFFSET(AF!$K$1,MATCH(Stock!$C71,AF!$C$2:$C$299,0),MATCH(Stock!AS$1,AF!$L$1:$AV$1,0))*Stock!AS71</f>
        <v>0</v>
      </c>
      <c r="AT71" s="4">
        <f ca="1">OFFSET(AF!$K$1,MATCH(Stock!$C71,AF!$C$2:$C$299,0),MATCH(Stock!AT$1,AF!$L$1:$AV$1,0))*Stock!AT71</f>
        <v>0</v>
      </c>
      <c r="AU71" s="4">
        <f ca="1">OFFSET(AF!$K$1,MATCH(Stock!$C71,AF!$C$2:$C$299,0),MATCH(Stock!AU$1,AF!$L$1:$AV$1,0))*Stock!AU71</f>
        <v>1.2449113339537994E-2</v>
      </c>
      <c r="AV71" s="4">
        <f ca="1">OFFSET(AF!$K$1,MATCH(Stock!$C71,AF!$C$2:$C$299,0),MATCH(Stock!AV$1,AF!$L$1:$AV$1,0))*Stock!AV71</f>
        <v>6.3570449037483455E-4</v>
      </c>
    </row>
    <row r="72" spans="1:48">
      <c r="A72" s="4" t="s">
        <v>52</v>
      </c>
      <c r="B72" s="4" t="s">
        <v>258</v>
      </c>
      <c r="C72" s="4" t="s">
        <v>185</v>
      </c>
      <c r="D72" s="4" t="s">
        <v>54</v>
      </c>
      <c r="E72" s="4" t="s">
        <v>260</v>
      </c>
      <c r="F72" s="4" t="s">
        <v>54</v>
      </c>
      <c r="G72" s="4">
        <v>2010</v>
      </c>
      <c r="H72" s="4" t="s">
        <v>54</v>
      </c>
      <c r="I72" s="4" t="s">
        <v>54</v>
      </c>
      <c r="J72" s="4" t="s">
        <v>54</v>
      </c>
      <c r="K72" s="4" t="s">
        <v>54</v>
      </c>
      <c r="L72" s="4">
        <f ca="1">OFFSET(AF!$K$1,MATCH(Stock!$C72,AF!$C$2:$C$299,0),MATCH(Stock!L$1,AF!$L$1:$AV$1,0))*Stock!L72</f>
        <v>7.220051606784269E-4</v>
      </c>
      <c r="M72" s="4">
        <f ca="1">OFFSET(AF!$K$1,MATCH(Stock!$C72,AF!$C$2:$C$299,0),MATCH(Stock!M$1,AF!$L$1:$AV$1,0))*Stock!M72</f>
        <v>1.5124125922897049E-2</v>
      </c>
      <c r="N72" s="4">
        <f ca="1">OFFSET(AF!$K$1,MATCH(Stock!$C72,AF!$C$2:$C$299,0),MATCH(Stock!N$1,AF!$L$1:$AV$1,0))*Stock!N72</f>
        <v>1.3242206935966351E-4</v>
      </c>
      <c r="O72" s="4">
        <f ca="1">OFFSET(AF!$K$1,MATCH(Stock!$C72,AF!$C$2:$C$299,0),MATCH(Stock!O$1,AF!$L$1:$AV$1,0))*Stock!O72</f>
        <v>7.1443947008596506E-2</v>
      </c>
      <c r="P72" s="4">
        <f ca="1">OFFSET(AF!$K$1,MATCH(Stock!$C72,AF!$C$2:$C$299,0),MATCH(Stock!P$1,AF!$L$1:$AV$1,0))*Stock!P72</f>
        <v>8.0844400499983197E-3</v>
      </c>
      <c r="Q72" s="4">
        <f ca="1">OFFSET(AF!$K$1,MATCH(Stock!$C72,AF!$C$2:$C$299,0),MATCH(Stock!Q$1,AF!$L$1:$AV$1,0))*Stock!Q72</f>
        <v>2.32060563319554E-2</v>
      </c>
      <c r="R72" s="4">
        <f ca="1">OFFSET(AF!$K$1,MATCH(Stock!$C72,AF!$C$2:$C$299,0),MATCH(Stock!R$1,AF!$L$1:$AV$1,0))*Stock!R72</f>
        <v>1.9385934386214449E-3</v>
      </c>
      <c r="S72" s="4">
        <f ca="1">OFFSET(AF!$K$1,MATCH(Stock!$C72,AF!$C$2:$C$299,0),MATCH(Stock!S$1,AF!$L$1:$AV$1,0))*Stock!S72</f>
        <v>2.358121125360255E-2</v>
      </c>
      <c r="T72" s="4">
        <f ca="1">OFFSET(AF!$K$1,MATCH(Stock!$C72,AF!$C$2:$C$299,0),MATCH(Stock!T$1,AF!$L$1:$AV$1,0))*Stock!T72</f>
        <v>0.12330834799201065</v>
      </c>
      <c r="U72" s="4">
        <f ca="1">OFFSET(AF!$K$1,MATCH(Stock!$C72,AF!$C$2:$C$299,0),MATCH(Stock!U$1,AF!$L$1:$AV$1,0))*Stock!U72</f>
        <v>3.8690123824224147E-2</v>
      </c>
      <c r="V72" s="4">
        <f ca="1">OFFSET(AF!$K$1,MATCH(Stock!$C72,AF!$C$2:$C$299,0),MATCH(Stock!V$1,AF!$L$1:$AV$1,0))*Stock!V72</f>
        <v>1.3867343034067859E-2</v>
      </c>
      <c r="W72" s="4">
        <f ca="1">OFFSET(AF!$K$1,MATCH(Stock!$C72,AF!$C$2:$C$299,0),MATCH(Stock!W$1,AF!$L$1:$AV$1,0))*Stock!W72</f>
        <v>1.3503257790605504E-2</v>
      </c>
      <c r="X72" s="4">
        <f ca="1">OFFSET(AF!$K$1,MATCH(Stock!$C72,AF!$C$2:$C$299,0),MATCH(Stock!X$1,AF!$L$1:$AV$1,0))*Stock!X72</f>
        <v>5.513332726243575E-2</v>
      </c>
      <c r="Y72" s="4">
        <f ca="1">OFFSET(AF!$K$1,MATCH(Stock!$C72,AF!$C$2:$C$299,0),MATCH(Stock!Y$1,AF!$L$1:$AV$1,0))*Stock!Y72</f>
        <v>0.14887500641758411</v>
      </c>
      <c r="Z72" s="4">
        <f ca="1">OFFSET(AF!$K$1,MATCH(Stock!$C72,AF!$C$2:$C$299,0),MATCH(Stock!Z$1,AF!$L$1:$AV$1,0))*Stock!Z72</f>
        <v>0.43845268043007896</v>
      </c>
      <c r="AA72" s="4">
        <f ca="1">OFFSET(AF!$K$1,MATCH(Stock!$C72,AF!$C$2:$C$299,0),MATCH(Stock!AA$1,AF!$L$1:$AV$1,0))*Stock!AA72</f>
        <v>2.5273464589263151E-3</v>
      </c>
      <c r="AB72" s="4">
        <f ca="1">OFFSET(AF!$K$1,MATCH(Stock!$C72,AF!$C$2:$C$299,0),MATCH(Stock!AB$1,AF!$L$1:$AV$1,0))*Stock!AB72</f>
        <v>1.381406805861999E-2</v>
      </c>
      <c r="AC72" s="4">
        <f ca="1">OFFSET(AF!$K$1,MATCH(Stock!$C72,AF!$C$2:$C$299,0),MATCH(Stock!AC$1,AF!$L$1:$AV$1,0))*Stock!AC72</f>
        <v>8.8699671764030704E-3</v>
      </c>
      <c r="AD72" s="4">
        <f ca="1">OFFSET(AF!$K$1,MATCH(Stock!$C72,AF!$C$2:$C$299,0),MATCH(Stock!AD$1,AF!$L$1:$AV$1,0))*Stock!AD72</f>
        <v>1.2238311569306775E-3</v>
      </c>
      <c r="AE72" s="4">
        <f ca="1">OFFSET(AF!$K$1,MATCH(Stock!$C72,AF!$C$2:$C$299,0),MATCH(Stock!AE$1,AF!$L$1:$AV$1,0))*Stock!AE72</f>
        <v>5.4733035121976095E-2</v>
      </c>
      <c r="AF72" s="4">
        <f ca="1">OFFSET(AF!$K$1,MATCH(Stock!$C72,AF!$C$2:$C$299,0),MATCH(Stock!AF$1,AF!$L$1:$AV$1,0))*Stock!AF72</f>
        <v>2.4526505450746347E-4</v>
      </c>
      <c r="AG72" s="4">
        <f ca="1">OFFSET(AF!$K$1,MATCH(Stock!$C72,AF!$C$2:$C$299,0),MATCH(Stock!AG$1,AF!$L$1:$AV$1,0))*Stock!AG72</f>
        <v>2.6512041483386247E-3</v>
      </c>
      <c r="AH72" s="4">
        <f ca="1">OFFSET(AF!$K$1,MATCH(Stock!$C72,AF!$C$2:$C$299,0),MATCH(Stock!AH$1,AF!$L$1:$AV$1,0))*Stock!AH72</f>
        <v>4.8462213726302395E-3</v>
      </c>
      <c r="AI72" s="4">
        <f ca="1">OFFSET(AF!$K$1,MATCH(Stock!$C72,AF!$C$2:$C$299,0),MATCH(Stock!AI$1,AF!$L$1:$AV$1,0))*Stock!AI72</f>
        <v>4.7011957616148597E-3</v>
      </c>
      <c r="AJ72" s="4">
        <f ca="1">OFFSET(AF!$K$1,MATCH(Stock!$C72,AF!$C$2:$C$299,0),MATCH(Stock!AJ$1,AF!$L$1:$AV$1,0))*Stock!AJ72</f>
        <v>1.6031696711989949E-5</v>
      </c>
      <c r="AK72" s="4">
        <f ca="1">OFFSET(AF!$K$1,MATCH(Stock!$C72,AF!$C$2:$C$299,0),MATCH(Stock!AK$1,AF!$L$1:$AV$1,0))*Stock!AK72</f>
        <v>7.2555327300713847E-4</v>
      </c>
      <c r="AL72" s="4">
        <f ca="1">OFFSET(AF!$K$1,MATCH(Stock!$C72,AF!$C$2:$C$299,0),MATCH(Stock!AL$1,AF!$L$1:$AV$1,0))*Stock!AL72</f>
        <v>2.130691914580185E-4</v>
      </c>
      <c r="AM72" s="4">
        <f ca="1">OFFSET(AF!$K$1,MATCH(Stock!$C72,AF!$C$2:$C$299,0),MATCH(Stock!AM$1,AF!$L$1:$AV$1,0))*Stock!AM72</f>
        <v>0.10261950849721439</v>
      </c>
      <c r="AN72" s="4">
        <f ca="1">OFFSET(AF!$K$1,MATCH(Stock!$C72,AF!$C$2:$C$299,0),MATCH(Stock!AN$1,AF!$L$1:$AV$1,0))*Stock!AN72</f>
        <v>0.17107663380579749</v>
      </c>
      <c r="AO72" s="4">
        <f ca="1">OFFSET(AF!$K$1,MATCH(Stock!$C72,AF!$C$2:$C$299,0),MATCH(Stock!AO$1,AF!$L$1:$AV$1,0))*Stock!AO72</f>
        <v>6.5478711446283144E-2</v>
      </c>
      <c r="AP72" s="4">
        <f ca="1">OFFSET(AF!$K$1,MATCH(Stock!$C72,AF!$C$2:$C$299,0),MATCH(Stock!AP$1,AF!$L$1:$AV$1,0))*Stock!AP72</f>
        <v>1.002191652313545E-2</v>
      </c>
      <c r="AQ72" s="4">
        <f ca="1">OFFSET(AF!$K$1,MATCH(Stock!$C72,AF!$C$2:$C$299,0),MATCH(Stock!AQ$1,AF!$L$1:$AV$1,0))*Stock!AQ72</f>
        <v>7.7762794828177498E-3</v>
      </c>
      <c r="AR72" s="4">
        <f ca="1">OFFSET(AF!$K$1,MATCH(Stock!$C72,AF!$C$2:$C$299,0),MATCH(Stock!AR$1,AF!$L$1:$AV$1,0))*Stock!AR72</f>
        <v>1.5843002080272149E-3</v>
      </c>
      <c r="AS72" s="4">
        <f ca="1">OFFSET(AF!$K$1,MATCH(Stock!$C72,AF!$C$2:$C$299,0),MATCH(Stock!AS$1,AF!$L$1:$AV$1,0))*Stock!AS72</f>
        <v>0.25494637277730747</v>
      </c>
      <c r="AT72" s="4">
        <f ca="1">OFFSET(AF!$K$1,MATCH(Stock!$C72,AF!$C$2:$C$299,0),MATCH(Stock!AT$1,AF!$L$1:$AV$1,0))*Stock!AT72</f>
        <v>1.747575281737995E-3</v>
      </c>
      <c r="AU72" s="4">
        <f ca="1">OFFSET(AF!$K$1,MATCH(Stock!$C72,AF!$C$2:$C$299,0),MATCH(Stock!AU$1,AF!$L$1:$AV$1,0))*Stock!AU72</f>
        <v>1.6808534518857599E-2</v>
      </c>
      <c r="AV72" s="4">
        <f ca="1">OFFSET(AF!$K$1,MATCH(Stock!$C72,AF!$C$2:$C$299,0),MATCH(Stock!AV$1,AF!$L$1:$AV$1,0))*Stock!AV72</f>
        <v>9.1821513312581995E-2</v>
      </c>
    </row>
    <row r="73" spans="1:48">
      <c r="A73" s="4" t="s">
        <v>52</v>
      </c>
      <c r="B73" s="4" t="s">
        <v>258</v>
      </c>
      <c r="C73" s="4" t="s">
        <v>186</v>
      </c>
      <c r="D73" s="4" t="s">
        <v>54</v>
      </c>
      <c r="E73" s="4" t="s">
        <v>260</v>
      </c>
      <c r="F73" s="4" t="s">
        <v>54</v>
      </c>
      <c r="G73" s="4">
        <v>2010</v>
      </c>
      <c r="H73" s="4" t="s">
        <v>54</v>
      </c>
      <c r="I73" s="4" t="s">
        <v>54</v>
      </c>
      <c r="J73" s="4" t="s">
        <v>54</v>
      </c>
      <c r="K73" s="4" t="s">
        <v>54</v>
      </c>
      <c r="L73" s="4">
        <f ca="1">OFFSET(AF!$K$1,MATCH(Stock!$C73,AF!$C$2:$C$299,0),MATCH(Stock!L$1,AF!$L$1:$AV$1,0))*Stock!L73</f>
        <v>0</v>
      </c>
      <c r="M73" s="4">
        <f ca="1">OFFSET(AF!$K$1,MATCH(Stock!$C73,AF!$C$2:$C$299,0),MATCH(Stock!M$1,AF!$L$1:$AV$1,0))*Stock!M73</f>
        <v>3.1453267505668799E-2</v>
      </c>
      <c r="N73" s="4">
        <f ca="1">OFFSET(AF!$K$1,MATCH(Stock!$C73,AF!$C$2:$C$299,0),MATCH(Stock!N$1,AF!$L$1:$AV$1,0))*Stock!N73</f>
        <v>0</v>
      </c>
      <c r="O73" s="4">
        <f ca="1">OFFSET(AF!$K$1,MATCH(Stock!$C73,AF!$C$2:$C$299,0),MATCH(Stock!O$1,AF!$L$1:$AV$1,0))*Stock!O73</f>
        <v>0.17513187995497348</v>
      </c>
      <c r="P73" s="4">
        <f ca="1">OFFSET(AF!$K$1,MATCH(Stock!$C73,AF!$C$2:$C$299,0),MATCH(Stock!P$1,AF!$L$1:$AV$1,0))*Stock!P73</f>
        <v>2.50729293437487E-3</v>
      </c>
      <c r="Q73" s="4">
        <f ca="1">OFFSET(AF!$K$1,MATCH(Stock!$C73,AF!$C$2:$C$299,0),MATCH(Stock!Q$1,AF!$L$1:$AV$1,0))*Stock!Q73</f>
        <v>2.9710524124899298E-2</v>
      </c>
      <c r="R73" s="4">
        <f ca="1">OFFSET(AF!$K$1,MATCH(Stock!$C73,AF!$C$2:$C$299,0),MATCH(Stock!R$1,AF!$L$1:$AV$1,0))*Stock!R73</f>
        <v>4.2981616481149801E-6</v>
      </c>
      <c r="S73" s="4">
        <f ca="1">OFFSET(AF!$K$1,MATCH(Stock!$C73,AF!$C$2:$C$299,0),MATCH(Stock!S$1,AF!$L$1:$AV$1,0))*Stock!S73</f>
        <v>6.8072354502968543E-2</v>
      </c>
      <c r="T73" s="4">
        <f ca="1">OFFSET(AF!$K$1,MATCH(Stock!$C73,AF!$C$2:$C$299,0),MATCH(Stock!T$1,AF!$L$1:$AV$1,0))*Stock!T73</f>
        <v>0.45135990384631947</v>
      </c>
      <c r="U73" s="4">
        <f ca="1">OFFSET(AF!$K$1,MATCH(Stock!$C73,AF!$C$2:$C$299,0),MATCH(Stock!U$1,AF!$L$1:$AV$1,0))*Stock!U73</f>
        <v>3.2962784491972798E-2</v>
      </c>
      <c r="V73" s="4">
        <f ca="1">OFFSET(AF!$K$1,MATCH(Stock!$C73,AF!$C$2:$C$299,0),MATCH(Stock!V$1,AF!$L$1:$AV$1,0))*Stock!V73</f>
        <v>3.5027798945439E-3</v>
      </c>
      <c r="W73" s="4">
        <f ca="1">OFFSET(AF!$K$1,MATCH(Stock!$C73,AF!$C$2:$C$299,0),MATCH(Stock!W$1,AF!$L$1:$AV$1,0))*Stock!W73</f>
        <v>2.7021493918148701E-3</v>
      </c>
      <c r="X73" s="4">
        <f ca="1">OFFSET(AF!$K$1,MATCH(Stock!$C73,AF!$C$2:$C$299,0),MATCH(Stock!X$1,AF!$L$1:$AV$1,0))*Stock!X73</f>
        <v>2.637742542982905E-2</v>
      </c>
      <c r="Y73" s="4">
        <f ca="1">OFFSET(AF!$K$1,MATCH(Stock!$C73,AF!$C$2:$C$299,0),MATCH(Stock!Y$1,AF!$L$1:$AV$1,0))*Stock!Y73</f>
        <v>3.5501549868032847E-3</v>
      </c>
      <c r="Z73" s="4">
        <f ca="1">OFFSET(AF!$K$1,MATCH(Stock!$C73,AF!$C$2:$C$299,0),MATCH(Stock!Z$1,AF!$L$1:$AV$1,0))*Stock!Z73</f>
        <v>0.52936041109618948</v>
      </c>
      <c r="AA73" s="4">
        <f ca="1">OFFSET(AF!$K$1,MATCH(Stock!$C73,AF!$C$2:$C$299,0),MATCH(Stock!AA$1,AF!$L$1:$AV$1,0))*Stock!AA73</f>
        <v>3.4975564914649349E-3</v>
      </c>
      <c r="AB73" s="4">
        <f ca="1">OFFSET(AF!$K$1,MATCH(Stock!$C73,AF!$C$2:$C$299,0),MATCH(Stock!AB$1,AF!$L$1:$AV$1,0))*Stock!AB73</f>
        <v>8.1971440565475007E-2</v>
      </c>
      <c r="AC73" s="4">
        <f ca="1">OFFSET(AF!$K$1,MATCH(Stock!$C73,AF!$C$2:$C$299,0),MATCH(Stock!AC$1,AF!$L$1:$AV$1,0))*Stock!AC73</f>
        <v>1.301097993556647E-2</v>
      </c>
      <c r="AD73" s="4">
        <f ca="1">OFFSET(AF!$K$1,MATCH(Stock!$C73,AF!$C$2:$C$299,0),MATCH(Stock!AD$1,AF!$L$1:$AV$1,0))*Stock!AD73</f>
        <v>0</v>
      </c>
      <c r="AE73" s="4">
        <f ca="1">OFFSET(AF!$K$1,MATCH(Stock!$C73,AF!$C$2:$C$299,0),MATCH(Stock!AE$1,AF!$L$1:$AV$1,0))*Stock!AE73</f>
        <v>0.23905269184531949</v>
      </c>
      <c r="AF73" s="4">
        <f ca="1">OFFSET(AF!$K$1,MATCH(Stock!$C73,AF!$C$2:$C$299,0),MATCH(Stock!AF$1,AF!$L$1:$AV$1,0))*Stock!AF73</f>
        <v>0</v>
      </c>
      <c r="AG73" s="4">
        <f ca="1">OFFSET(AF!$K$1,MATCH(Stock!$C73,AF!$C$2:$C$299,0),MATCH(Stock!AG$1,AF!$L$1:$AV$1,0))*Stock!AG73</f>
        <v>1.3118481635605501E-3</v>
      </c>
      <c r="AH73" s="4">
        <f ca="1">OFFSET(AF!$K$1,MATCH(Stock!$C73,AF!$C$2:$C$299,0),MATCH(Stock!AH$1,AF!$L$1:$AV$1,0))*Stock!AH73</f>
        <v>8.9522600519439145E-3</v>
      </c>
      <c r="AI73" s="4">
        <f ca="1">OFFSET(AF!$K$1,MATCH(Stock!$C73,AF!$C$2:$C$299,0),MATCH(Stock!AI$1,AF!$L$1:$AV$1,0))*Stock!AI73</f>
        <v>7.6013496470356493E-3</v>
      </c>
      <c r="AJ73" s="4">
        <f ca="1">OFFSET(AF!$K$1,MATCH(Stock!$C73,AF!$C$2:$C$299,0),MATCH(Stock!AJ$1,AF!$L$1:$AV$1,0))*Stock!AJ73</f>
        <v>0</v>
      </c>
      <c r="AK73" s="4">
        <f ca="1">OFFSET(AF!$K$1,MATCH(Stock!$C73,AF!$C$2:$C$299,0),MATCH(Stock!AK$1,AF!$L$1:$AV$1,0))*Stock!AK73</f>
        <v>3.5905262805440695E-5</v>
      </c>
      <c r="AL73" s="4">
        <f ca="1">OFFSET(AF!$K$1,MATCH(Stock!$C73,AF!$C$2:$C$299,0),MATCH(Stock!AL$1,AF!$L$1:$AV$1,0))*Stock!AL73</f>
        <v>0</v>
      </c>
      <c r="AM73" s="4">
        <f ca="1">OFFSET(AF!$K$1,MATCH(Stock!$C73,AF!$C$2:$C$299,0),MATCH(Stock!AM$1,AF!$L$1:$AV$1,0))*Stock!AM73</f>
        <v>0.50868540456883193</v>
      </c>
      <c r="AN73" s="4">
        <f ca="1">OFFSET(AF!$K$1,MATCH(Stock!$C73,AF!$C$2:$C$299,0),MATCH(Stock!AN$1,AF!$L$1:$AV$1,0))*Stock!AN73</f>
        <v>2.8802198144191496E-3</v>
      </c>
      <c r="AO73" s="4">
        <f ca="1">OFFSET(AF!$K$1,MATCH(Stock!$C73,AF!$C$2:$C$299,0),MATCH(Stock!AO$1,AF!$L$1:$AV$1,0))*Stock!AO73</f>
        <v>7.7733691858783191E-2</v>
      </c>
      <c r="AP73" s="4">
        <f ca="1">OFFSET(AF!$K$1,MATCH(Stock!$C73,AF!$C$2:$C$299,0),MATCH(Stock!AP$1,AF!$L$1:$AV$1,0))*Stock!AP73</f>
        <v>5.8847641687012793E-3</v>
      </c>
      <c r="AQ73" s="4">
        <f ca="1">OFFSET(AF!$K$1,MATCH(Stock!$C73,AF!$C$2:$C$299,0),MATCH(Stock!AQ$1,AF!$L$1:$AV$1,0))*Stock!AQ73</f>
        <v>3.3062076259850096E-2</v>
      </c>
      <c r="AR73" s="4">
        <f ca="1">OFFSET(AF!$K$1,MATCH(Stock!$C73,AF!$C$2:$C$299,0),MATCH(Stock!AR$1,AF!$L$1:$AV$1,0))*Stock!AR73</f>
        <v>1.6274060366566049E-3</v>
      </c>
      <c r="AS73" s="4">
        <f ca="1">OFFSET(AF!$K$1,MATCH(Stock!$C73,AF!$C$2:$C$299,0),MATCH(Stock!AS$1,AF!$L$1:$AV$1,0))*Stock!AS73</f>
        <v>3.3485375715865051E-3</v>
      </c>
      <c r="AT73" s="4">
        <f ca="1">OFFSET(AF!$K$1,MATCH(Stock!$C73,AF!$C$2:$C$299,0),MATCH(Stock!AT$1,AF!$L$1:$AV$1,0))*Stock!AT73</f>
        <v>6.2556215285585999E-4</v>
      </c>
      <c r="AU73" s="4">
        <f ca="1">OFFSET(AF!$K$1,MATCH(Stock!$C73,AF!$C$2:$C$299,0),MATCH(Stock!AU$1,AF!$L$1:$AV$1,0))*Stock!AU73</f>
        <v>4.2619304742642146E-2</v>
      </c>
      <c r="AV73" s="4">
        <f ca="1">OFFSET(AF!$K$1,MATCH(Stock!$C73,AF!$C$2:$C$299,0),MATCH(Stock!AV$1,AF!$L$1:$AV$1,0))*Stock!AV73</f>
        <v>0.13344090039232664</v>
      </c>
    </row>
    <row r="74" spans="1:48">
      <c r="A74" s="4" t="s">
        <v>52</v>
      </c>
      <c r="B74" s="4" t="s">
        <v>258</v>
      </c>
      <c r="C74" s="4" t="s">
        <v>187</v>
      </c>
      <c r="D74" s="4" t="s">
        <v>54</v>
      </c>
      <c r="E74" s="4" t="s">
        <v>260</v>
      </c>
      <c r="F74" s="4" t="s">
        <v>54</v>
      </c>
      <c r="G74" s="4">
        <v>2010</v>
      </c>
      <c r="H74" s="4" t="s">
        <v>54</v>
      </c>
      <c r="I74" s="4" t="s">
        <v>54</v>
      </c>
      <c r="J74" s="4" t="s">
        <v>54</v>
      </c>
      <c r="K74" s="4" t="s">
        <v>54</v>
      </c>
      <c r="L74" s="4">
        <f ca="1">OFFSET(AF!$K$1,MATCH(Stock!$C74,AF!$C$2:$C$299,0),MATCH(Stock!L$1,AF!$L$1:$AV$1,0))*Stock!L74</f>
        <v>0</v>
      </c>
      <c r="M74" s="4">
        <f ca="1">OFFSET(AF!$K$1,MATCH(Stock!$C74,AF!$C$2:$C$299,0),MATCH(Stock!M$1,AF!$L$1:$AV$1,0))*Stock!M74</f>
        <v>5.3766505655401049E-4</v>
      </c>
      <c r="N74" s="4">
        <f ca="1">OFFSET(AF!$K$1,MATCH(Stock!$C74,AF!$C$2:$C$299,0),MATCH(Stock!N$1,AF!$L$1:$AV$1,0))*Stock!N74</f>
        <v>0</v>
      </c>
      <c r="O74" s="4">
        <f ca="1">OFFSET(AF!$K$1,MATCH(Stock!$C74,AF!$C$2:$C$299,0),MATCH(Stock!O$1,AF!$L$1:$AV$1,0))*Stock!O74</f>
        <v>0</v>
      </c>
      <c r="P74" s="4">
        <f ca="1">OFFSET(AF!$K$1,MATCH(Stock!$C74,AF!$C$2:$C$299,0),MATCH(Stock!P$1,AF!$L$1:$AV$1,0))*Stock!P74</f>
        <v>1.9256238487035449E-3</v>
      </c>
      <c r="Q74" s="4">
        <f ca="1">OFFSET(AF!$K$1,MATCH(Stock!$C74,AF!$C$2:$C$299,0),MATCH(Stock!Q$1,AF!$L$1:$AV$1,0))*Stock!Q74</f>
        <v>1.83811856374638E-3</v>
      </c>
      <c r="R74" s="4">
        <f ca="1">OFFSET(AF!$K$1,MATCH(Stock!$C74,AF!$C$2:$C$299,0),MATCH(Stock!R$1,AF!$L$1:$AV$1,0))*Stock!R74</f>
        <v>0</v>
      </c>
      <c r="S74" s="4">
        <f ca="1">OFFSET(AF!$K$1,MATCH(Stock!$C74,AF!$C$2:$C$299,0),MATCH(Stock!S$1,AF!$L$1:$AV$1,0))*Stock!S74</f>
        <v>0</v>
      </c>
      <c r="T74" s="4">
        <f ca="1">OFFSET(AF!$K$1,MATCH(Stock!$C74,AF!$C$2:$C$299,0),MATCH(Stock!T$1,AF!$L$1:$AV$1,0))*Stock!T74</f>
        <v>0</v>
      </c>
      <c r="U74" s="4">
        <f ca="1">OFFSET(AF!$K$1,MATCH(Stock!$C74,AF!$C$2:$C$299,0),MATCH(Stock!U$1,AF!$L$1:$AV$1,0))*Stock!U74</f>
        <v>0</v>
      </c>
      <c r="V74" s="4">
        <f ca="1">OFFSET(AF!$K$1,MATCH(Stock!$C74,AF!$C$2:$C$299,0),MATCH(Stock!V$1,AF!$L$1:$AV$1,0))*Stock!V74</f>
        <v>0</v>
      </c>
      <c r="W74" s="4">
        <f ca="1">OFFSET(AF!$K$1,MATCH(Stock!$C74,AF!$C$2:$C$299,0),MATCH(Stock!W$1,AF!$L$1:$AV$1,0))*Stock!W74</f>
        <v>0</v>
      </c>
      <c r="X74" s="4">
        <f ca="1">OFFSET(AF!$K$1,MATCH(Stock!$C74,AF!$C$2:$C$299,0),MATCH(Stock!X$1,AF!$L$1:$AV$1,0))*Stock!X74</f>
        <v>9.5586840539413194E-5</v>
      </c>
      <c r="Y74" s="4">
        <f ca="1">OFFSET(AF!$K$1,MATCH(Stock!$C74,AF!$C$2:$C$299,0),MATCH(Stock!Y$1,AF!$L$1:$AV$1,0))*Stock!Y74</f>
        <v>0</v>
      </c>
      <c r="Z74" s="4">
        <f ca="1">OFFSET(AF!$K$1,MATCH(Stock!$C74,AF!$C$2:$C$299,0),MATCH(Stock!Z$1,AF!$L$1:$AV$1,0))*Stock!Z74</f>
        <v>3.0833050375460853E-3</v>
      </c>
      <c r="AA74" s="4">
        <f ca="1">OFFSET(AF!$K$1,MATCH(Stock!$C74,AF!$C$2:$C$299,0),MATCH(Stock!AA$1,AF!$L$1:$AV$1,0))*Stock!AA74</f>
        <v>2.7278839491109047E-4</v>
      </c>
      <c r="AB74" s="4">
        <f ca="1">OFFSET(AF!$K$1,MATCH(Stock!$C74,AF!$C$2:$C$299,0),MATCH(Stock!AB$1,AF!$L$1:$AV$1,0))*Stock!AB74</f>
        <v>5.0948523674288993E-3</v>
      </c>
      <c r="AC74" s="4">
        <f ca="1">OFFSET(AF!$K$1,MATCH(Stock!$C74,AF!$C$2:$C$299,0),MATCH(Stock!AC$1,AF!$L$1:$AV$1,0))*Stock!AC74</f>
        <v>0</v>
      </c>
      <c r="AD74" s="4">
        <f ca="1">OFFSET(AF!$K$1,MATCH(Stock!$C74,AF!$C$2:$C$299,0),MATCH(Stock!AD$1,AF!$L$1:$AV$1,0))*Stock!AD74</f>
        <v>2.5259274962101799E-2</v>
      </c>
      <c r="AE74" s="4">
        <f ca="1">OFFSET(AF!$K$1,MATCH(Stock!$C74,AF!$C$2:$C$299,0),MATCH(Stock!AE$1,AF!$L$1:$AV$1,0))*Stock!AE74</f>
        <v>3.1358374828194149E-3</v>
      </c>
      <c r="AF74" s="4">
        <f ca="1">OFFSET(AF!$K$1,MATCH(Stock!$C74,AF!$C$2:$C$299,0),MATCH(Stock!AF$1,AF!$L$1:$AV$1,0))*Stock!AF74</f>
        <v>0</v>
      </c>
      <c r="AG74" s="4">
        <f ca="1">OFFSET(AF!$K$1,MATCH(Stock!$C74,AF!$C$2:$C$299,0),MATCH(Stock!AG$1,AF!$L$1:$AV$1,0))*Stock!AG74</f>
        <v>0</v>
      </c>
      <c r="AH74" s="4">
        <f ca="1">OFFSET(AF!$K$1,MATCH(Stock!$C74,AF!$C$2:$C$299,0),MATCH(Stock!AH$1,AF!$L$1:$AV$1,0))*Stock!AH74</f>
        <v>0</v>
      </c>
      <c r="AI74" s="4">
        <f ca="1">OFFSET(AF!$K$1,MATCH(Stock!$C74,AF!$C$2:$C$299,0),MATCH(Stock!AI$1,AF!$L$1:$AV$1,0))*Stock!AI74</f>
        <v>0</v>
      </c>
      <c r="AJ74" s="4">
        <f ca="1">OFFSET(AF!$K$1,MATCH(Stock!$C74,AF!$C$2:$C$299,0),MATCH(Stock!AJ$1,AF!$L$1:$AV$1,0))*Stock!AJ74</f>
        <v>0</v>
      </c>
      <c r="AK74" s="4">
        <f ca="1">OFFSET(AF!$K$1,MATCH(Stock!$C74,AF!$C$2:$C$299,0),MATCH(Stock!AK$1,AF!$L$1:$AV$1,0))*Stock!AK74</f>
        <v>5.3226432504339148E-5</v>
      </c>
      <c r="AL74" s="4">
        <f ca="1">OFFSET(AF!$K$1,MATCH(Stock!$C74,AF!$C$2:$C$299,0),MATCH(Stock!AL$1,AF!$L$1:$AV$1,0))*Stock!AL74</f>
        <v>0</v>
      </c>
      <c r="AM74" s="4">
        <f ca="1">OFFSET(AF!$K$1,MATCH(Stock!$C74,AF!$C$2:$C$299,0),MATCH(Stock!AM$1,AF!$L$1:$AV$1,0))*Stock!AM74</f>
        <v>0</v>
      </c>
      <c r="AN74" s="4">
        <f ca="1">OFFSET(AF!$K$1,MATCH(Stock!$C74,AF!$C$2:$C$299,0),MATCH(Stock!AN$1,AF!$L$1:$AV$1,0))*Stock!AN74</f>
        <v>0</v>
      </c>
      <c r="AO74" s="4">
        <f ca="1">OFFSET(AF!$K$1,MATCH(Stock!$C74,AF!$C$2:$C$299,0),MATCH(Stock!AO$1,AF!$L$1:$AV$1,0))*Stock!AO74</f>
        <v>1.9507219779945449E-4</v>
      </c>
      <c r="AP74" s="4">
        <f ca="1">OFFSET(AF!$K$1,MATCH(Stock!$C74,AF!$C$2:$C$299,0),MATCH(Stock!AP$1,AF!$L$1:$AV$1,0))*Stock!AP74</f>
        <v>3.95855003851752E-4</v>
      </c>
      <c r="AQ74" s="4">
        <f ca="1">OFFSET(AF!$K$1,MATCH(Stock!$C74,AF!$C$2:$C$299,0),MATCH(Stock!AQ$1,AF!$L$1:$AV$1,0))*Stock!AQ74</f>
        <v>2.7672936023479498E-4</v>
      </c>
      <c r="AR74" s="4">
        <f ca="1">OFFSET(AF!$K$1,MATCH(Stock!$C74,AF!$C$2:$C$299,0),MATCH(Stock!AR$1,AF!$L$1:$AV$1,0))*Stock!AR74</f>
        <v>9.7727220335835902E-5</v>
      </c>
      <c r="AS74" s="4">
        <f ca="1">OFFSET(AF!$K$1,MATCH(Stock!$C74,AF!$C$2:$C$299,0),MATCH(Stock!AS$1,AF!$L$1:$AV$1,0))*Stock!AS74</f>
        <v>0</v>
      </c>
      <c r="AT74" s="4">
        <f ca="1">OFFSET(AF!$K$1,MATCH(Stock!$C74,AF!$C$2:$C$299,0),MATCH(Stock!AT$1,AF!$L$1:$AV$1,0))*Stock!AT74</f>
        <v>4.2375698391093001E-4</v>
      </c>
      <c r="AU74" s="4">
        <f ca="1">OFFSET(AF!$K$1,MATCH(Stock!$C74,AF!$C$2:$C$299,0),MATCH(Stock!AU$1,AF!$L$1:$AV$1,0))*Stock!AU74</f>
        <v>7.4709783035922445E-5</v>
      </c>
      <c r="AV74" s="4">
        <f ca="1">OFFSET(AF!$K$1,MATCH(Stock!$C74,AF!$C$2:$C$299,0),MATCH(Stock!AV$1,AF!$L$1:$AV$1,0))*Stock!AV74</f>
        <v>3.2159153139841799E-5</v>
      </c>
    </row>
    <row r="75" spans="1:48">
      <c r="A75" s="4" t="s">
        <v>52</v>
      </c>
      <c r="B75" s="4" t="s">
        <v>258</v>
      </c>
      <c r="C75" s="4" t="s">
        <v>188</v>
      </c>
      <c r="D75" s="4" t="s">
        <v>54</v>
      </c>
      <c r="E75" s="4" t="s">
        <v>260</v>
      </c>
      <c r="F75" s="4" t="s">
        <v>54</v>
      </c>
      <c r="G75" s="4">
        <v>2010</v>
      </c>
      <c r="H75" s="4" t="s">
        <v>54</v>
      </c>
      <c r="I75" s="4" t="s">
        <v>54</v>
      </c>
      <c r="J75" s="4" t="s">
        <v>54</v>
      </c>
      <c r="K75" s="4" t="s">
        <v>54</v>
      </c>
      <c r="L75" s="4">
        <f ca="1">OFFSET(AF!$K$1,MATCH(Stock!$C75,AF!$C$2:$C$299,0),MATCH(Stock!L$1,AF!$L$1:$AV$1,0))*Stock!L75</f>
        <v>0</v>
      </c>
      <c r="M75" s="4">
        <f ca="1">OFFSET(AF!$K$1,MATCH(Stock!$C75,AF!$C$2:$C$299,0),MATCH(Stock!M$1,AF!$L$1:$AV$1,0))*Stock!M75</f>
        <v>4.6353054504139193E-2</v>
      </c>
      <c r="N75" s="4">
        <f ca="1">OFFSET(AF!$K$1,MATCH(Stock!$C75,AF!$C$2:$C$299,0),MATCH(Stock!N$1,AF!$L$1:$AV$1,0))*Stock!N75</f>
        <v>2.1186779314336648E-3</v>
      </c>
      <c r="O75" s="4">
        <f ca="1">OFFSET(AF!$K$1,MATCH(Stock!$C75,AF!$C$2:$C$299,0),MATCH(Stock!O$1,AF!$L$1:$AV$1,0))*Stock!O75</f>
        <v>1.0233993636480599E-2</v>
      </c>
      <c r="P75" s="4">
        <f ca="1">OFFSET(AF!$K$1,MATCH(Stock!$C75,AF!$C$2:$C$299,0),MATCH(Stock!P$1,AF!$L$1:$AV$1,0))*Stock!P75</f>
        <v>6.0491752186381201E-3</v>
      </c>
      <c r="Q75" s="4">
        <f ca="1">OFFSET(AF!$K$1,MATCH(Stock!$C75,AF!$C$2:$C$299,0),MATCH(Stock!Q$1,AF!$L$1:$AV$1,0))*Stock!Q75</f>
        <v>6.3373769676577348E-3</v>
      </c>
      <c r="R75" s="4">
        <f ca="1">OFFSET(AF!$K$1,MATCH(Stock!$C75,AF!$C$2:$C$299,0),MATCH(Stock!R$1,AF!$L$1:$AV$1,0))*Stock!R75</f>
        <v>0</v>
      </c>
      <c r="S75" s="4">
        <f ca="1">OFFSET(AF!$K$1,MATCH(Stock!$C75,AF!$C$2:$C$299,0),MATCH(Stock!S$1,AF!$L$1:$AV$1,0))*Stock!S75</f>
        <v>2.4997584046891348E-2</v>
      </c>
      <c r="T75" s="4">
        <f ca="1">OFFSET(AF!$K$1,MATCH(Stock!$C75,AF!$C$2:$C$299,0),MATCH(Stock!T$1,AF!$L$1:$AV$1,0))*Stock!T75</f>
        <v>0.2162291232176865</v>
      </c>
      <c r="U75" s="4">
        <f ca="1">OFFSET(AF!$K$1,MATCH(Stock!$C75,AF!$C$2:$C$299,0),MATCH(Stock!U$1,AF!$L$1:$AV$1,0))*Stock!U75</f>
        <v>0.15010252599021598</v>
      </c>
      <c r="V75" s="4">
        <f ca="1">OFFSET(AF!$K$1,MATCH(Stock!$C75,AF!$C$2:$C$299,0),MATCH(Stock!V$1,AF!$L$1:$AV$1,0))*Stock!V75</f>
        <v>2.1239763257765099E-2</v>
      </c>
      <c r="W75" s="4">
        <f ca="1">OFFSET(AF!$K$1,MATCH(Stock!$C75,AF!$C$2:$C$299,0),MATCH(Stock!W$1,AF!$L$1:$AV$1,0))*Stock!W75</f>
        <v>0</v>
      </c>
      <c r="X75" s="4">
        <f ca="1">OFFSET(AF!$K$1,MATCH(Stock!$C75,AF!$C$2:$C$299,0),MATCH(Stock!X$1,AF!$L$1:$AV$1,0))*Stock!X75</f>
        <v>0</v>
      </c>
      <c r="Y75" s="4">
        <f ca="1">OFFSET(AF!$K$1,MATCH(Stock!$C75,AF!$C$2:$C$299,0),MATCH(Stock!Y$1,AF!$L$1:$AV$1,0))*Stock!Y75</f>
        <v>0.19358248793462701</v>
      </c>
      <c r="Z75" s="4">
        <f ca="1">OFFSET(AF!$K$1,MATCH(Stock!$C75,AF!$C$2:$C$299,0),MATCH(Stock!Z$1,AF!$L$1:$AV$1,0))*Stock!Z75</f>
        <v>0.11484159199503841</v>
      </c>
      <c r="AA75" s="4">
        <f ca="1">OFFSET(AF!$K$1,MATCH(Stock!$C75,AF!$C$2:$C$299,0),MATCH(Stock!AA$1,AF!$L$1:$AV$1,0))*Stock!AA75</f>
        <v>1.6203481396242598E-3</v>
      </c>
      <c r="AB75" s="4">
        <f ca="1">OFFSET(AF!$K$1,MATCH(Stock!$C75,AF!$C$2:$C$299,0),MATCH(Stock!AB$1,AF!$L$1:$AV$1,0))*Stock!AB75</f>
        <v>1.2784433849876294E-2</v>
      </c>
      <c r="AC75" s="4">
        <f ca="1">OFFSET(AF!$K$1,MATCH(Stock!$C75,AF!$C$2:$C$299,0),MATCH(Stock!AC$1,AF!$L$1:$AV$1,0))*Stock!AC75</f>
        <v>0</v>
      </c>
      <c r="AD75" s="4">
        <f ca="1">OFFSET(AF!$K$1,MATCH(Stock!$C75,AF!$C$2:$C$299,0),MATCH(Stock!AD$1,AF!$L$1:$AV$1,0))*Stock!AD75</f>
        <v>7.6809668066491199E-3</v>
      </c>
      <c r="AE75" s="4">
        <f ca="1">OFFSET(AF!$K$1,MATCH(Stock!$C75,AF!$C$2:$C$299,0),MATCH(Stock!AE$1,AF!$L$1:$AV$1,0))*Stock!AE75</f>
        <v>2.9009020070054998E-3</v>
      </c>
      <c r="AF75" s="4">
        <f ca="1">OFFSET(AF!$K$1,MATCH(Stock!$C75,AF!$C$2:$C$299,0),MATCH(Stock!AF$1,AF!$L$1:$AV$1,0))*Stock!AF75</f>
        <v>6.6963090260728351E-5</v>
      </c>
      <c r="AG75" s="4">
        <f ca="1">OFFSET(AF!$K$1,MATCH(Stock!$C75,AF!$C$2:$C$299,0),MATCH(Stock!AG$1,AF!$L$1:$AV$1,0))*Stock!AG75</f>
        <v>1.0924898347706775E-2</v>
      </c>
      <c r="AH75" s="4">
        <f ca="1">OFFSET(AF!$K$1,MATCH(Stock!$C75,AF!$C$2:$C$299,0),MATCH(Stock!AH$1,AF!$L$1:$AV$1,0))*Stock!AH75</f>
        <v>1.688574647847495E-3</v>
      </c>
      <c r="AI75" s="4">
        <f ca="1">OFFSET(AF!$K$1,MATCH(Stock!$C75,AF!$C$2:$C$299,0),MATCH(Stock!AI$1,AF!$L$1:$AV$1,0))*Stock!AI75</f>
        <v>1.409986991123619E-2</v>
      </c>
      <c r="AJ75" s="4">
        <f ca="1">OFFSET(AF!$K$1,MATCH(Stock!$C75,AF!$C$2:$C$299,0),MATCH(Stock!AJ$1,AF!$L$1:$AV$1,0))*Stock!AJ75</f>
        <v>0</v>
      </c>
      <c r="AK75" s="4">
        <f ca="1">OFFSET(AF!$K$1,MATCH(Stock!$C75,AF!$C$2:$C$299,0),MATCH(Stock!AK$1,AF!$L$1:$AV$1,0))*Stock!AK75</f>
        <v>4.6196055939363149E-4</v>
      </c>
      <c r="AL75" s="4">
        <f ca="1">OFFSET(AF!$K$1,MATCH(Stock!$C75,AF!$C$2:$C$299,0),MATCH(Stock!AL$1,AF!$L$1:$AV$1,0))*Stock!AL75</f>
        <v>0</v>
      </c>
      <c r="AM75" s="4">
        <f ca="1">OFFSET(AF!$K$1,MATCH(Stock!$C75,AF!$C$2:$C$299,0),MATCH(Stock!AM$1,AF!$L$1:$AV$1,0))*Stock!AM75</f>
        <v>5.2964241874923899E-2</v>
      </c>
      <c r="AN75" s="4">
        <f ca="1">OFFSET(AF!$K$1,MATCH(Stock!$C75,AF!$C$2:$C$299,0),MATCH(Stock!AN$1,AF!$L$1:$AV$1,0))*Stock!AN75</f>
        <v>4.4740354326091504E-2</v>
      </c>
      <c r="AO75" s="4">
        <f ca="1">OFFSET(AF!$K$1,MATCH(Stock!$C75,AF!$C$2:$C$299,0),MATCH(Stock!AO$1,AF!$L$1:$AV$1,0))*Stock!AO75</f>
        <v>5.218060594418325E-2</v>
      </c>
      <c r="AP75" s="4">
        <f ca="1">OFFSET(AF!$K$1,MATCH(Stock!$C75,AF!$C$2:$C$299,0),MATCH(Stock!AP$1,AF!$L$1:$AV$1,0))*Stock!AP75</f>
        <v>4.1020706886171001E-4</v>
      </c>
      <c r="AQ75" s="4">
        <f ca="1">OFFSET(AF!$K$1,MATCH(Stock!$C75,AF!$C$2:$C$299,0),MATCH(Stock!AQ$1,AF!$L$1:$AV$1,0))*Stock!AQ75</f>
        <v>1.1063879875018034E-2</v>
      </c>
      <c r="AR75" s="4">
        <f ca="1">OFFSET(AF!$K$1,MATCH(Stock!$C75,AF!$C$2:$C$299,0),MATCH(Stock!AR$1,AF!$L$1:$AV$1,0))*Stock!AR75</f>
        <v>3.2532194989958849E-3</v>
      </c>
      <c r="AS75" s="4">
        <f ca="1">OFFSET(AF!$K$1,MATCH(Stock!$C75,AF!$C$2:$C$299,0),MATCH(Stock!AS$1,AF!$L$1:$AV$1,0))*Stock!AS75</f>
        <v>0.247692425170188</v>
      </c>
      <c r="AT75" s="4">
        <f ca="1">OFFSET(AF!$K$1,MATCH(Stock!$C75,AF!$C$2:$C$299,0),MATCH(Stock!AT$1,AF!$L$1:$AV$1,0))*Stock!AT75</f>
        <v>1.425264434143455E-3</v>
      </c>
      <c r="AU75" s="4">
        <f ca="1">OFFSET(AF!$K$1,MATCH(Stock!$C75,AF!$C$2:$C$299,0),MATCH(Stock!AU$1,AF!$L$1:$AV$1,0))*Stock!AU75</f>
        <v>1.4598660355962644E-2</v>
      </c>
      <c r="AV75" s="4">
        <f ca="1">OFFSET(AF!$K$1,MATCH(Stock!$C75,AF!$C$2:$C$299,0),MATCH(Stock!AV$1,AF!$L$1:$AV$1,0))*Stock!AV75</f>
        <v>1.4338201780280804E-2</v>
      </c>
    </row>
    <row r="76" spans="1:48">
      <c r="A76" s="4" t="s">
        <v>52</v>
      </c>
      <c r="B76" s="4" t="s">
        <v>258</v>
      </c>
      <c r="C76" s="4" t="s">
        <v>189</v>
      </c>
      <c r="D76" s="4" t="s">
        <v>54</v>
      </c>
      <c r="E76" s="4" t="s">
        <v>260</v>
      </c>
      <c r="F76" s="4" t="s">
        <v>54</v>
      </c>
      <c r="G76" s="4">
        <v>2010</v>
      </c>
      <c r="H76" s="4" t="s">
        <v>54</v>
      </c>
      <c r="I76" s="4" t="s">
        <v>54</v>
      </c>
      <c r="J76" s="4" t="s">
        <v>54</v>
      </c>
      <c r="K76" s="4" t="s">
        <v>54</v>
      </c>
      <c r="L76" s="4">
        <f ca="1">OFFSET(AF!$K$1,MATCH(Stock!$C76,AF!$C$2:$C$299,0),MATCH(Stock!L$1,AF!$L$1:$AV$1,0))*Stock!L76</f>
        <v>0</v>
      </c>
      <c r="M76" s="4">
        <f ca="1">OFFSET(AF!$K$1,MATCH(Stock!$C76,AF!$C$2:$C$299,0),MATCH(Stock!M$1,AF!$L$1:$AV$1,0))*Stock!M76</f>
        <v>0</v>
      </c>
      <c r="N76" s="4">
        <f ca="1">OFFSET(AF!$K$1,MATCH(Stock!$C76,AF!$C$2:$C$299,0),MATCH(Stock!N$1,AF!$L$1:$AV$1,0))*Stock!N76</f>
        <v>0</v>
      </c>
      <c r="O76" s="4">
        <f ca="1">OFFSET(AF!$K$1,MATCH(Stock!$C76,AF!$C$2:$C$299,0),MATCH(Stock!O$1,AF!$L$1:$AV$1,0))*Stock!O76</f>
        <v>0</v>
      </c>
      <c r="P76" s="4">
        <f ca="1">OFFSET(AF!$K$1,MATCH(Stock!$C76,AF!$C$2:$C$299,0),MATCH(Stock!P$1,AF!$L$1:$AV$1,0))*Stock!P76</f>
        <v>0</v>
      </c>
      <c r="Q76" s="4">
        <f ca="1">OFFSET(AF!$K$1,MATCH(Stock!$C76,AF!$C$2:$C$299,0),MATCH(Stock!Q$1,AF!$L$1:$AV$1,0))*Stock!Q76</f>
        <v>0</v>
      </c>
      <c r="R76" s="4">
        <f ca="1">OFFSET(AF!$K$1,MATCH(Stock!$C76,AF!$C$2:$C$299,0),MATCH(Stock!R$1,AF!$L$1:$AV$1,0))*Stock!R76</f>
        <v>0</v>
      </c>
      <c r="S76" s="4">
        <f ca="1">OFFSET(AF!$K$1,MATCH(Stock!$C76,AF!$C$2:$C$299,0),MATCH(Stock!S$1,AF!$L$1:$AV$1,0))*Stock!S76</f>
        <v>0</v>
      </c>
      <c r="T76" s="4">
        <f ca="1">OFFSET(AF!$K$1,MATCH(Stock!$C76,AF!$C$2:$C$299,0),MATCH(Stock!T$1,AF!$L$1:$AV$1,0))*Stock!T76</f>
        <v>0</v>
      </c>
      <c r="U76" s="4">
        <f ca="1">OFFSET(AF!$K$1,MATCH(Stock!$C76,AF!$C$2:$C$299,0),MATCH(Stock!U$1,AF!$L$1:$AV$1,0))*Stock!U76</f>
        <v>0</v>
      </c>
      <c r="V76" s="4">
        <f ca="1">OFFSET(AF!$K$1,MATCH(Stock!$C76,AF!$C$2:$C$299,0),MATCH(Stock!V$1,AF!$L$1:$AV$1,0))*Stock!V76</f>
        <v>0</v>
      </c>
      <c r="W76" s="4">
        <f ca="1">OFFSET(AF!$K$1,MATCH(Stock!$C76,AF!$C$2:$C$299,0),MATCH(Stock!W$1,AF!$L$1:$AV$1,0))*Stock!W76</f>
        <v>0</v>
      </c>
      <c r="X76" s="4">
        <f ca="1">OFFSET(AF!$K$1,MATCH(Stock!$C76,AF!$C$2:$C$299,0),MATCH(Stock!X$1,AF!$L$1:$AV$1,0))*Stock!X76</f>
        <v>0</v>
      </c>
      <c r="Y76" s="4">
        <f ca="1">OFFSET(AF!$K$1,MATCH(Stock!$C76,AF!$C$2:$C$299,0),MATCH(Stock!Y$1,AF!$L$1:$AV$1,0))*Stock!Y76</f>
        <v>0</v>
      </c>
      <c r="Z76" s="4">
        <f ca="1">OFFSET(AF!$K$1,MATCH(Stock!$C76,AF!$C$2:$C$299,0),MATCH(Stock!Z$1,AF!$L$1:$AV$1,0))*Stock!Z76</f>
        <v>0</v>
      </c>
      <c r="AA76" s="4">
        <f ca="1">OFFSET(AF!$K$1,MATCH(Stock!$C76,AF!$C$2:$C$299,0),MATCH(Stock!AA$1,AF!$L$1:$AV$1,0))*Stock!AA76</f>
        <v>0</v>
      </c>
      <c r="AB76" s="4">
        <f ca="1">OFFSET(AF!$K$1,MATCH(Stock!$C76,AF!$C$2:$C$299,0),MATCH(Stock!AB$1,AF!$L$1:$AV$1,0))*Stock!AB76</f>
        <v>0</v>
      </c>
      <c r="AC76" s="4">
        <f ca="1">OFFSET(AF!$K$1,MATCH(Stock!$C76,AF!$C$2:$C$299,0),MATCH(Stock!AC$1,AF!$L$1:$AV$1,0))*Stock!AC76</f>
        <v>0</v>
      </c>
      <c r="AD76" s="4">
        <f ca="1">OFFSET(AF!$K$1,MATCH(Stock!$C76,AF!$C$2:$C$299,0),MATCH(Stock!AD$1,AF!$L$1:$AV$1,0))*Stock!AD76</f>
        <v>0</v>
      </c>
      <c r="AE76" s="4">
        <f ca="1">OFFSET(AF!$K$1,MATCH(Stock!$C76,AF!$C$2:$C$299,0),MATCH(Stock!AE$1,AF!$L$1:$AV$1,0))*Stock!AE76</f>
        <v>3.0931935834752852E-3</v>
      </c>
      <c r="AF76" s="4">
        <f ca="1">OFFSET(AF!$K$1,MATCH(Stock!$C76,AF!$C$2:$C$299,0),MATCH(Stock!AF$1,AF!$L$1:$AV$1,0))*Stock!AF76</f>
        <v>0</v>
      </c>
      <c r="AG76" s="4">
        <f ca="1">OFFSET(AF!$K$1,MATCH(Stock!$C76,AF!$C$2:$C$299,0),MATCH(Stock!AG$1,AF!$L$1:$AV$1,0))*Stock!AG76</f>
        <v>0</v>
      </c>
      <c r="AH76" s="4">
        <f ca="1">OFFSET(AF!$K$1,MATCH(Stock!$C76,AF!$C$2:$C$299,0),MATCH(Stock!AH$1,AF!$L$1:$AV$1,0))*Stock!AH76</f>
        <v>6.1417277522102397E-5</v>
      </c>
      <c r="AI76" s="4">
        <f ca="1">OFFSET(AF!$K$1,MATCH(Stock!$C76,AF!$C$2:$C$299,0),MATCH(Stock!AI$1,AF!$L$1:$AV$1,0))*Stock!AI76</f>
        <v>0</v>
      </c>
      <c r="AJ76" s="4">
        <f ca="1">OFFSET(AF!$K$1,MATCH(Stock!$C76,AF!$C$2:$C$299,0),MATCH(Stock!AJ$1,AF!$L$1:$AV$1,0))*Stock!AJ76</f>
        <v>0</v>
      </c>
      <c r="AK76" s="4">
        <f ca="1">OFFSET(AF!$K$1,MATCH(Stock!$C76,AF!$C$2:$C$299,0),MATCH(Stock!AK$1,AF!$L$1:$AV$1,0))*Stock!AK76</f>
        <v>0</v>
      </c>
      <c r="AL76" s="4">
        <f ca="1">OFFSET(AF!$K$1,MATCH(Stock!$C76,AF!$C$2:$C$299,0),MATCH(Stock!AL$1,AF!$L$1:$AV$1,0))*Stock!AL76</f>
        <v>0</v>
      </c>
      <c r="AM76" s="4">
        <f ca="1">OFFSET(AF!$K$1,MATCH(Stock!$C76,AF!$C$2:$C$299,0),MATCH(Stock!AM$1,AF!$L$1:$AV$1,0))*Stock!AM76</f>
        <v>0</v>
      </c>
      <c r="AN76" s="4">
        <f ca="1">OFFSET(AF!$K$1,MATCH(Stock!$C76,AF!$C$2:$C$299,0),MATCH(Stock!AN$1,AF!$L$1:$AV$1,0))*Stock!AN76</f>
        <v>0</v>
      </c>
      <c r="AO76" s="4">
        <f ca="1">OFFSET(AF!$K$1,MATCH(Stock!$C76,AF!$C$2:$C$299,0),MATCH(Stock!AO$1,AF!$L$1:$AV$1,0))*Stock!AO76</f>
        <v>0</v>
      </c>
      <c r="AP76" s="4">
        <f ca="1">OFFSET(AF!$K$1,MATCH(Stock!$C76,AF!$C$2:$C$299,0),MATCH(Stock!AP$1,AF!$L$1:$AV$1,0))*Stock!AP76</f>
        <v>0</v>
      </c>
      <c r="AQ76" s="4">
        <f ca="1">OFFSET(AF!$K$1,MATCH(Stock!$C76,AF!$C$2:$C$299,0),MATCH(Stock!AQ$1,AF!$L$1:$AV$1,0))*Stock!AQ76</f>
        <v>0</v>
      </c>
      <c r="AR76" s="4">
        <f ca="1">OFFSET(AF!$K$1,MATCH(Stock!$C76,AF!$C$2:$C$299,0),MATCH(Stock!AR$1,AF!$L$1:$AV$1,0))*Stock!AR76</f>
        <v>0</v>
      </c>
      <c r="AS76" s="4">
        <f ca="1">OFFSET(AF!$K$1,MATCH(Stock!$C76,AF!$C$2:$C$299,0),MATCH(Stock!AS$1,AF!$L$1:$AV$1,0))*Stock!AS76</f>
        <v>0</v>
      </c>
      <c r="AT76" s="4">
        <f ca="1">OFFSET(AF!$K$1,MATCH(Stock!$C76,AF!$C$2:$C$299,0),MATCH(Stock!AT$1,AF!$L$1:$AV$1,0))*Stock!AT76</f>
        <v>2.1781789834985848E-4</v>
      </c>
      <c r="AU76" s="4">
        <f ca="1">OFFSET(AF!$K$1,MATCH(Stock!$C76,AF!$C$2:$C$299,0),MATCH(Stock!AU$1,AF!$L$1:$AV$1,0))*Stock!AU76</f>
        <v>0</v>
      </c>
      <c r="AV76" s="4">
        <f ca="1">OFFSET(AF!$K$1,MATCH(Stock!$C76,AF!$C$2:$C$299,0),MATCH(Stock!AV$1,AF!$L$1:$AV$1,0))*Stock!AV76</f>
        <v>0</v>
      </c>
    </row>
    <row r="77" spans="1:48">
      <c r="A77" s="4" t="s">
        <v>52</v>
      </c>
      <c r="B77" s="4" t="s">
        <v>258</v>
      </c>
      <c r="C77" s="4" t="s">
        <v>190</v>
      </c>
      <c r="D77" s="4" t="s">
        <v>54</v>
      </c>
      <c r="E77" s="4" t="s">
        <v>260</v>
      </c>
      <c r="F77" s="4" t="s">
        <v>54</v>
      </c>
      <c r="G77" s="4">
        <v>2010</v>
      </c>
      <c r="H77" s="4" t="s">
        <v>54</v>
      </c>
      <c r="I77" s="4" t="s">
        <v>54</v>
      </c>
      <c r="J77" s="4" t="s">
        <v>54</v>
      </c>
      <c r="K77" s="4" t="s">
        <v>54</v>
      </c>
      <c r="L77" s="4">
        <f ca="1">OFFSET(AF!$K$1,MATCH(Stock!$C77,AF!$C$2:$C$299,0),MATCH(Stock!L$1,AF!$L$1:$AV$1,0))*Stock!L77</f>
        <v>2.05706418968958E-4</v>
      </c>
      <c r="M77" s="4">
        <f ca="1">OFFSET(AF!$K$1,MATCH(Stock!$C77,AF!$C$2:$C$299,0),MATCH(Stock!M$1,AF!$L$1:$AV$1,0))*Stock!M77</f>
        <v>1.2630773565406995E-2</v>
      </c>
      <c r="N77" s="4">
        <f ca="1">OFFSET(AF!$K$1,MATCH(Stock!$C77,AF!$C$2:$C$299,0),MATCH(Stock!N$1,AF!$L$1:$AV$1,0))*Stock!N77</f>
        <v>1.1986417342749059E-3</v>
      </c>
      <c r="O77" s="4">
        <f ca="1">OFFSET(AF!$K$1,MATCH(Stock!$C77,AF!$C$2:$C$299,0),MATCH(Stock!O$1,AF!$L$1:$AV$1,0))*Stock!O77</f>
        <v>7.5735334376213256E-2</v>
      </c>
      <c r="P77" s="4">
        <f ca="1">OFFSET(AF!$K$1,MATCH(Stock!$C77,AF!$C$2:$C$299,0),MATCH(Stock!P$1,AF!$L$1:$AV$1,0))*Stock!P77</f>
        <v>1.6720037734372949E-3</v>
      </c>
      <c r="Q77" s="4">
        <f ca="1">OFFSET(AF!$K$1,MATCH(Stock!$C77,AF!$C$2:$C$299,0),MATCH(Stock!Q$1,AF!$L$1:$AV$1,0))*Stock!Q77</f>
        <v>5.7317450537643144E-2</v>
      </c>
      <c r="R77" s="4">
        <f ca="1">OFFSET(AF!$K$1,MATCH(Stock!$C77,AF!$C$2:$C$299,0),MATCH(Stock!R$1,AF!$L$1:$AV$1,0))*Stock!R77</f>
        <v>7.2732090324282748E-4</v>
      </c>
      <c r="S77" s="4">
        <f ca="1">OFFSET(AF!$K$1,MATCH(Stock!$C77,AF!$C$2:$C$299,0),MATCH(Stock!S$1,AF!$L$1:$AV$1,0))*Stock!S77</f>
        <v>1.0453820545733548E-3</v>
      </c>
      <c r="T77" s="4">
        <f ca="1">OFFSET(AF!$K$1,MATCH(Stock!$C77,AF!$C$2:$C$299,0),MATCH(Stock!T$1,AF!$L$1:$AV$1,0))*Stock!T77</f>
        <v>0.3983763783704235</v>
      </c>
      <c r="U77" s="4">
        <f ca="1">OFFSET(AF!$K$1,MATCH(Stock!$C77,AF!$C$2:$C$299,0),MATCH(Stock!U$1,AF!$L$1:$AV$1,0))*Stock!U77</f>
        <v>8.0255313384877038E-3</v>
      </c>
      <c r="V77" s="4">
        <f ca="1">OFFSET(AF!$K$1,MATCH(Stock!$C77,AF!$C$2:$C$299,0),MATCH(Stock!V$1,AF!$L$1:$AV$1,0))*Stock!V77</f>
        <v>3.5011286272143001E-3</v>
      </c>
      <c r="W77" s="4">
        <f ca="1">OFFSET(AF!$K$1,MATCH(Stock!$C77,AF!$C$2:$C$299,0),MATCH(Stock!W$1,AF!$L$1:$AV$1,0))*Stock!W77</f>
        <v>5.0390517764581349E-3</v>
      </c>
      <c r="X77" s="4">
        <f ca="1">OFFSET(AF!$K$1,MATCH(Stock!$C77,AF!$C$2:$C$299,0),MATCH(Stock!X$1,AF!$L$1:$AV$1,0))*Stock!X77</f>
        <v>3.20222752608912E-2</v>
      </c>
      <c r="Y77" s="4">
        <f ca="1">OFFSET(AF!$K$1,MATCH(Stock!$C77,AF!$C$2:$C$299,0),MATCH(Stock!Y$1,AF!$L$1:$AV$1,0))*Stock!Y77</f>
        <v>4.210522374929445E-2</v>
      </c>
      <c r="Z77" s="4">
        <f ca="1">OFFSET(AF!$K$1,MATCH(Stock!$C77,AF!$C$2:$C$299,0),MATCH(Stock!Z$1,AF!$L$1:$AV$1,0))*Stock!Z77</f>
        <v>0.23816315411724448</v>
      </c>
      <c r="AA77" s="4">
        <f ca="1">OFFSET(AF!$K$1,MATCH(Stock!$C77,AF!$C$2:$C$299,0),MATCH(Stock!AA$1,AF!$L$1:$AV$1,0))*Stock!AA77</f>
        <v>2.3418708086030697E-3</v>
      </c>
      <c r="AB77" s="4">
        <f ca="1">OFFSET(AF!$K$1,MATCH(Stock!$C77,AF!$C$2:$C$299,0),MATCH(Stock!AB$1,AF!$L$1:$AV$1,0))*Stock!AB77</f>
        <v>0</v>
      </c>
      <c r="AC77" s="4">
        <f ca="1">OFFSET(AF!$K$1,MATCH(Stock!$C77,AF!$C$2:$C$299,0),MATCH(Stock!AC$1,AF!$L$1:$AV$1,0))*Stock!AC77</f>
        <v>1.2707011153207513E-2</v>
      </c>
      <c r="AD77" s="4">
        <f ca="1">OFFSET(AF!$K$1,MATCH(Stock!$C77,AF!$C$2:$C$299,0),MATCH(Stock!AD$1,AF!$L$1:$AV$1,0))*Stock!AD77</f>
        <v>0</v>
      </c>
      <c r="AE77" s="4">
        <f ca="1">OFFSET(AF!$K$1,MATCH(Stock!$C77,AF!$C$2:$C$299,0),MATCH(Stock!AE$1,AF!$L$1:$AV$1,0))*Stock!AE77</f>
        <v>7.0040686714960953E-3</v>
      </c>
      <c r="AF77" s="4">
        <f ca="1">OFFSET(AF!$K$1,MATCH(Stock!$C77,AF!$C$2:$C$299,0),MATCH(Stock!AF$1,AF!$L$1:$AV$1,0))*Stock!AF77</f>
        <v>7.3382410487318403E-4</v>
      </c>
      <c r="AG77" s="4">
        <f ca="1">OFFSET(AF!$K$1,MATCH(Stock!$C77,AF!$C$2:$C$299,0),MATCH(Stock!AG$1,AF!$L$1:$AV$1,0))*Stock!AG77</f>
        <v>1.3146311880390658E-4</v>
      </c>
      <c r="AH77" s="4">
        <f ca="1">OFFSET(AF!$K$1,MATCH(Stock!$C77,AF!$C$2:$C$299,0),MATCH(Stock!AH$1,AF!$L$1:$AV$1,0))*Stock!AH77</f>
        <v>2.6064212117605499E-3</v>
      </c>
      <c r="AI77" s="4">
        <f ca="1">OFFSET(AF!$K$1,MATCH(Stock!$C77,AF!$C$2:$C$299,0),MATCH(Stock!AI$1,AF!$L$1:$AV$1,0))*Stock!AI77</f>
        <v>2.3791319278840648E-3</v>
      </c>
      <c r="AJ77" s="4">
        <f ca="1">OFFSET(AF!$K$1,MATCH(Stock!$C77,AF!$C$2:$C$299,0),MATCH(Stock!AJ$1,AF!$L$1:$AV$1,0))*Stock!AJ77</f>
        <v>0</v>
      </c>
      <c r="AK77" s="4">
        <f ca="1">OFFSET(AF!$K$1,MATCH(Stock!$C77,AF!$C$2:$C$299,0),MATCH(Stock!AK$1,AF!$L$1:$AV$1,0))*Stock!AK77</f>
        <v>1.5983133240383249E-3</v>
      </c>
      <c r="AL77" s="4">
        <f ca="1">OFFSET(AF!$K$1,MATCH(Stock!$C77,AF!$C$2:$C$299,0),MATCH(Stock!AL$1,AF!$L$1:$AV$1,0))*Stock!AL77</f>
        <v>0</v>
      </c>
      <c r="AM77" s="4">
        <f ca="1">OFFSET(AF!$K$1,MATCH(Stock!$C77,AF!$C$2:$C$299,0),MATCH(Stock!AM$1,AF!$L$1:$AV$1,0))*Stock!AM77</f>
        <v>2.3657365643642549E-2</v>
      </c>
      <c r="AN77" s="4">
        <f ca="1">OFFSET(AF!$K$1,MATCH(Stock!$C77,AF!$C$2:$C$299,0),MATCH(Stock!AN$1,AF!$L$1:$AV$1,0))*Stock!AN77</f>
        <v>3.0231960952589398E-2</v>
      </c>
      <c r="AO77" s="4">
        <f ca="1">OFFSET(AF!$K$1,MATCH(Stock!$C77,AF!$C$2:$C$299,0),MATCH(Stock!AO$1,AF!$L$1:$AV$1,0))*Stock!AO77</f>
        <v>3.0310275958409849E-2</v>
      </c>
      <c r="AP77" s="4">
        <f ca="1">OFFSET(AF!$K$1,MATCH(Stock!$C77,AF!$C$2:$C$299,0),MATCH(Stock!AP$1,AF!$L$1:$AV$1,0))*Stock!AP77</f>
        <v>5.2319278733937748E-3</v>
      </c>
      <c r="AQ77" s="4">
        <f ca="1">OFFSET(AF!$K$1,MATCH(Stock!$C77,AF!$C$2:$C$299,0),MATCH(Stock!AQ$1,AF!$L$1:$AV$1,0))*Stock!AQ77</f>
        <v>2.4134082823785898E-3</v>
      </c>
      <c r="AR77" s="4">
        <f ca="1">OFFSET(AF!$K$1,MATCH(Stock!$C77,AF!$C$2:$C$299,0),MATCH(Stock!AR$1,AF!$L$1:$AV$1,0))*Stock!AR77</f>
        <v>2.1937521812596052E-3</v>
      </c>
      <c r="AS77" s="4">
        <f ca="1">OFFSET(AF!$K$1,MATCH(Stock!$C77,AF!$C$2:$C$299,0),MATCH(Stock!AS$1,AF!$L$1:$AV$1,0))*Stock!AS77</f>
        <v>7.3694200337604154E-2</v>
      </c>
      <c r="AT77" s="4">
        <f ca="1">OFFSET(AF!$K$1,MATCH(Stock!$C77,AF!$C$2:$C$299,0),MATCH(Stock!AT$1,AF!$L$1:$AV$1,0))*Stock!AT77</f>
        <v>5.1992521355656504E-3</v>
      </c>
      <c r="AU77" s="4">
        <f ca="1">OFFSET(AF!$K$1,MATCH(Stock!$C77,AF!$C$2:$C$299,0),MATCH(Stock!AU$1,AF!$L$1:$AV$1,0))*Stock!AU77</f>
        <v>1.7770035536861998E-3</v>
      </c>
      <c r="AV77" s="4">
        <f ca="1">OFFSET(AF!$K$1,MATCH(Stock!$C77,AF!$C$2:$C$299,0),MATCH(Stock!AV$1,AF!$L$1:$AV$1,0))*Stock!AV77</f>
        <v>2.5499637855007348E-2</v>
      </c>
    </row>
    <row r="78" spans="1:48">
      <c r="A78" s="4" t="s">
        <v>52</v>
      </c>
      <c r="B78" s="4" t="s">
        <v>258</v>
      </c>
      <c r="C78" s="4" t="s">
        <v>191</v>
      </c>
      <c r="D78" s="4" t="s">
        <v>54</v>
      </c>
      <c r="E78" s="4" t="s">
        <v>260</v>
      </c>
      <c r="F78" s="4" t="s">
        <v>54</v>
      </c>
      <c r="G78" s="4">
        <v>2010</v>
      </c>
      <c r="H78" s="4" t="s">
        <v>54</v>
      </c>
      <c r="I78" s="4" t="s">
        <v>54</v>
      </c>
      <c r="J78" s="4" t="s">
        <v>54</v>
      </c>
      <c r="K78" s="4" t="s">
        <v>54</v>
      </c>
      <c r="L78" s="4">
        <f ca="1">OFFSET(AF!$K$1,MATCH(Stock!$C78,AF!$C$2:$C$299,0),MATCH(Stock!L$1,AF!$L$1:$AV$1,0))*Stock!L78</f>
        <v>8.3520314723733156E-4</v>
      </c>
      <c r="M78" s="4">
        <f ca="1">OFFSET(AF!$K$1,MATCH(Stock!$C78,AF!$C$2:$C$299,0),MATCH(Stock!M$1,AF!$L$1:$AV$1,0))*Stock!M78</f>
        <v>4.197856474894365E-3</v>
      </c>
      <c r="N78" s="4">
        <f ca="1">OFFSET(AF!$K$1,MATCH(Stock!$C78,AF!$C$2:$C$299,0),MATCH(Stock!N$1,AF!$L$1:$AV$1,0))*Stock!N78</f>
        <v>0</v>
      </c>
      <c r="O78" s="4">
        <f ca="1">OFFSET(AF!$K$1,MATCH(Stock!$C78,AF!$C$2:$C$299,0),MATCH(Stock!O$1,AF!$L$1:$AV$1,0))*Stock!O78</f>
        <v>7.995792160687829E-5</v>
      </c>
      <c r="P78" s="4">
        <f ca="1">OFFSET(AF!$K$1,MATCH(Stock!$C78,AF!$C$2:$C$299,0),MATCH(Stock!P$1,AF!$L$1:$AV$1,0))*Stock!P78</f>
        <v>3.7805093725614748E-4</v>
      </c>
      <c r="Q78" s="4">
        <f ca="1">OFFSET(AF!$K$1,MATCH(Stock!$C78,AF!$C$2:$C$299,0),MATCH(Stock!Q$1,AF!$L$1:$AV$1,0))*Stock!Q78</f>
        <v>1.509423369491085E-2</v>
      </c>
      <c r="R78" s="4">
        <f ca="1">OFFSET(AF!$K$1,MATCH(Stock!$C78,AF!$C$2:$C$299,0),MATCH(Stock!R$1,AF!$L$1:$AV$1,0))*Stock!R78</f>
        <v>2.4912455025300747E-4</v>
      </c>
      <c r="S78" s="4">
        <f ca="1">OFFSET(AF!$K$1,MATCH(Stock!$C78,AF!$C$2:$C$299,0),MATCH(Stock!S$1,AF!$L$1:$AV$1,0))*Stock!S78</f>
        <v>2.115481785795615E-3</v>
      </c>
      <c r="T78" s="4">
        <f ca="1">OFFSET(AF!$K$1,MATCH(Stock!$C78,AF!$C$2:$C$299,0),MATCH(Stock!T$1,AF!$L$1:$AV$1,0))*Stock!T78</f>
        <v>0</v>
      </c>
      <c r="U78" s="4">
        <f ca="1">OFFSET(AF!$K$1,MATCH(Stock!$C78,AF!$C$2:$C$299,0),MATCH(Stock!U$1,AF!$L$1:$AV$1,0))*Stock!U78</f>
        <v>9.7731485954131656E-4</v>
      </c>
      <c r="V78" s="4">
        <f ca="1">OFFSET(AF!$K$1,MATCH(Stock!$C78,AF!$C$2:$C$299,0),MATCH(Stock!V$1,AF!$L$1:$AV$1,0))*Stock!V78</f>
        <v>5.3827796527270648E-4</v>
      </c>
      <c r="W78" s="4">
        <f ca="1">OFFSET(AF!$K$1,MATCH(Stock!$C78,AF!$C$2:$C$299,0),MATCH(Stock!W$1,AF!$L$1:$AV$1,0))*Stock!W78</f>
        <v>0</v>
      </c>
      <c r="X78" s="4">
        <f ca="1">OFFSET(AF!$K$1,MATCH(Stock!$C78,AF!$C$2:$C$299,0),MATCH(Stock!X$1,AF!$L$1:$AV$1,0))*Stock!X78</f>
        <v>4.67071352538678E-3</v>
      </c>
      <c r="Y78" s="4">
        <f ca="1">OFFSET(AF!$K$1,MATCH(Stock!$C78,AF!$C$2:$C$299,0),MATCH(Stock!Y$1,AF!$L$1:$AV$1,0))*Stock!Y78</f>
        <v>2.3759133478667401E-3</v>
      </c>
      <c r="Z78" s="4">
        <f ca="1">OFFSET(AF!$K$1,MATCH(Stock!$C78,AF!$C$2:$C$299,0),MATCH(Stock!Z$1,AF!$L$1:$AV$1,0))*Stock!Z78</f>
        <v>3.39899238534834E-2</v>
      </c>
      <c r="AA78" s="4">
        <f ca="1">OFFSET(AF!$K$1,MATCH(Stock!$C78,AF!$C$2:$C$299,0),MATCH(Stock!AA$1,AF!$L$1:$AV$1,0))*Stock!AA78</f>
        <v>1.8561682201812899E-4</v>
      </c>
      <c r="AB78" s="4">
        <f ca="1">OFFSET(AF!$K$1,MATCH(Stock!$C78,AF!$C$2:$C$299,0),MATCH(Stock!AB$1,AF!$L$1:$AV$1,0))*Stock!AB78</f>
        <v>6.4703047691999846E-3</v>
      </c>
      <c r="AC78" s="4">
        <f ca="1">OFFSET(AF!$K$1,MATCH(Stock!$C78,AF!$C$2:$C$299,0),MATCH(Stock!AC$1,AF!$L$1:$AV$1,0))*Stock!AC78</f>
        <v>5.3417572745091148E-4</v>
      </c>
      <c r="AD78" s="4">
        <f ca="1">OFFSET(AF!$K$1,MATCH(Stock!$C78,AF!$C$2:$C$299,0),MATCH(Stock!AD$1,AF!$L$1:$AV$1,0))*Stock!AD78</f>
        <v>0</v>
      </c>
      <c r="AE78" s="4">
        <f ca="1">OFFSET(AF!$K$1,MATCH(Stock!$C78,AF!$C$2:$C$299,0),MATCH(Stock!AE$1,AF!$L$1:$AV$1,0))*Stock!AE78</f>
        <v>0</v>
      </c>
      <c r="AF78" s="4">
        <f ca="1">OFFSET(AF!$K$1,MATCH(Stock!$C78,AF!$C$2:$C$299,0),MATCH(Stock!AF$1,AF!$L$1:$AV$1,0))*Stock!AF78</f>
        <v>4.0092254462603097E-4</v>
      </c>
      <c r="AG78" s="4">
        <f ca="1">OFFSET(AF!$K$1,MATCH(Stock!$C78,AF!$C$2:$C$299,0),MATCH(Stock!AG$1,AF!$L$1:$AV$1,0))*Stock!AG78</f>
        <v>1.5248859739866449E-3</v>
      </c>
      <c r="AH78" s="4">
        <f ca="1">OFFSET(AF!$K$1,MATCH(Stock!$C78,AF!$C$2:$C$299,0),MATCH(Stock!AH$1,AF!$L$1:$AV$1,0))*Stock!AH78</f>
        <v>0</v>
      </c>
      <c r="AI78" s="4">
        <f ca="1">OFFSET(AF!$K$1,MATCH(Stock!$C78,AF!$C$2:$C$299,0),MATCH(Stock!AI$1,AF!$L$1:$AV$1,0))*Stock!AI78</f>
        <v>5.2168658186040147E-3</v>
      </c>
      <c r="AJ78" s="4">
        <f ca="1">OFFSET(AF!$K$1,MATCH(Stock!$C78,AF!$C$2:$C$299,0),MATCH(Stock!AJ$1,AF!$L$1:$AV$1,0))*Stock!AJ78</f>
        <v>0</v>
      </c>
      <c r="AK78" s="4">
        <f ca="1">OFFSET(AF!$K$1,MATCH(Stock!$C78,AF!$C$2:$C$299,0),MATCH(Stock!AK$1,AF!$L$1:$AV$1,0))*Stock!AK78</f>
        <v>8.4632703568270648E-4</v>
      </c>
      <c r="AL78" s="4">
        <f ca="1">OFFSET(AF!$K$1,MATCH(Stock!$C78,AF!$C$2:$C$299,0),MATCH(Stock!AL$1,AF!$L$1:$AV$1,0))*Stock!AL78</f>
        <v>0</v>
      </c>
      <c r="AM78" s="4">
        <f ca="1">OFFSET(AF!$K$1,MATCH(Stock!$C78,AF!$C$2:$C$299,0),MATCH(Stock!AM$1,AF!$L$1:$AV$1,0))*Stock!AM78</f>
        <v>6.2224516178514897E-4</v>
      </c>
      <c r="AN78" s="4">
        <f ca="1">OFFSET(AF!$K$1,MATCH(Stock!$C78,AF!$C$2:$C$299,0),MATCH(Stock!AN$1,AF!$L$1:$AV$1,0))*Stock!AN78</f>
        <v>8.392388917778939E-4</v>
      </c>
      <c r="AO78" s="4">
        <f ca="1">OFFSET(AF!$K$1,MATCH(Stock!$C78,AF!$C$2:$C$299,0),MATCH(Stock!AO$1,AF!$L$1:$AV$1,0))*Stock!AO78</f>
        <v>9.4653287822247297E-3</v>
      </c>
      <c r="AP78" s="4">
        <f ca="1">OFFSET(AF!$K$1,MATCH(Stock!$C78,AF!$C$2:$C$299,0),MATCH(Stock!AP$1,AF!$L$1:$AV$1,0))*Stock!AP78</f>
        <v>0</v>
      </c>
      <c r="AQ78" s="4">
        <f ca="1">OFFSET(AF!$K$1,MATCH(Stock!$C78,AF!$C$2:$C$299,0),MATCH(Stock!AQ$1,AF!$L$1:$AV$1,0))*Stock!AQ78</f>
        <v>0</v>
      </c>
      <c r="AR78" s="4">
        <f ca="1">OFFSET(AF!$K$1,MATCH(Stock!$C78,AF!$C$2:$C$299,0),MATCH(Stock!AR$1,AF!$L$1:$AV$1,0))*Stock!AR78</f>
        <v>1.2431748826605496E-3</v>
      </c>
      <c r="AS78" s="4">
        <f ca="1">OFFSET(AF!$K$1,MATCH(Stock!$C78,AF!$C$2:$C$299,0),MATCH(Stock!AS$1,AF!$L$1:$AV$1,0))*Stock!AS78</f>
        <v>1.1342581900881344E-3</v>
      </c>
      <c r="AT78" s="4">
        <f ca="1">OFFSET(AF!$K$1,MATCH(Stock!$C78,AF!$C$2:$C$299,0),MATCH(Stock!AT$1,AF!$L$1:$AV$1,0))*Stock!AT78</f>
        <v>0</v>
      </c>
      <c r="AU78" s="4">
        <f ca="1">OFFSET(AF!$K$1,MATCH(Stock!$C78,AF!$C$2:$C$299,0),MATCH(Stock!AU$1,AF!$L$1:$AV$1,0))*Stock!AU78</f>
        <v>8.3325799459760394E-4</v>
      </c>
      <c r="AV78" s="4">
        <f ca="1">OFFSET(AF!$K$1,MATCH(Stock!$C78,AF!$C$2:$C$299,0),MATCH(Stock!AV$1,AF!$L$1:$AV$1,0))*Stock!AV78</f>
        <v>1.8938500494126299E-3</v>
      </c>
    </row>
    <row r="79" spans="1:48">
      <c r="A79" s="4" t="s">
        <v>52</v>
      </c>
      <c r="B79" s="4" t="s">
        <v>258</v>
      </c>
      <c r="C79" s="4" t="s">
        <v>192</v>
      </c>
      <c r="D79" s="4" t="s">
        <v>54</v>
      </c>
      <c r="E79" s="4" t="s">
        <v>260</v>
      </c>
      <c r="F79" s="4" t="s">
        <v>54</v>
      </c>
      <c r="G79" s="4">
        <v>2010</v>
      </c>
      <c r="H79" s="4" t="s">
        <v>54</v>
      </c>
      <c r="I79" s="4" t="s">
        <v>54</v>
      </c>
      <c r="J79" s="4" t="s">
        <v>54</v>
      </c>
      <c r="K79" s="4" t="s">
        <v>54</v>
      </c>
      <c r="L79" s="4">
        <f ca="1">OFFSET(AF!$K$1,MATCH(Stock!$C79,AF!$C$2:$C$299,0),MATCH(Stock!L$1,AF!$L$1:$AV$1,0))*Stock!L79</f>
        <v>9.0922956452221197E-5</v>
      </c>
      <c r="M79" s="4">
        <f ca="1">OFFSET(AF!$K$1,MATCH(Stock!$C79,AF!$C$2:$C$299,0),MATCH(Stock!M$1,AF!$L$1:$AV$1,0))*Stock!M79</f>
        <v>3.2210711003439145E-4</v>
      </c>
      <c r="N79" s="4">
        <f ca="1">OFFSET(AF!$K$1,MATCH(Stock!$C79,AF!$C$2:$C$299,0),MATCH(Stock!N$1,AF!$L$1:$AV$1,0))*Stock!N79</f>
        <v>6.8613635747874152E-3</v>
      </c>
      <c r="O79" s="4">
        <f ca="1">OFFSET(AF!$K$1,MATCH(Stock!$C79,AF!$C$2:$C$299,0),MATCH(Stock!O$1,AF!$L$1:$AV$1,0))*Stock!O79</f>
        <v>0</v>
      </c>
      <c r="P79" s="4">
        <f ca="1">OFFSET(AF!$K$1,MATCH(Stock!$C79,AF!$C$2:$C$299,0),MATCH(Stock!P$1,AF!$L$1:$AV$1,0))*Stock!P79</f>
        <v>2.4948051797970151E-4</v>
      </c>
      <c r="Q79" s="4">
        <f ca="1">OFFSET(AF!$K$1,MATCH(Stock!$C79,AF!$C$2:$C$299,0),MATCH(Stock!Q$1,AF!$L$1:$AV$1,0))*Stock!Q79</f>
        <v>0</v>
      </c>
      <c r="R79" s="4">
        <f ca="1">OFFSET(AF!$K$1,MATCH(Stock!$C79,AF!$C$2:$C$299,0),MATCH(Stock!R$1,AF!$L$1:$AV$1,0))*Stock!R79</f>
        <v>0</v>
      </c>
      <c r="S79" s="4">
        <f ca="1">OFFSET(AF!$K$1,MATCH(Stock!$C79,AF!$C$2:$C$299,0),MATCH(Stock!S$1,AF!$L$1:$AV$1,0))*Stock!S79</f>
        <v>1.9559487331227451E-3</v>
      </c>
      <c r="T79" s="4">
        <f ca="1">OFFSET(AF!$K$1,MATCH(Stock!$C79,AF!$C$2:$C$299,0),MATCH(Stock!T$1,AF!$L$1:$AV$1,0))*Stock!T79</f>
        <v>1.3886253479727375E-2</v>
      </c>
      <c r="U79" s="4">
        <f ca="1">OFFSET(AF!$K$1,MATCH(Stock!$C79,AF!$C$2:$C$299,0),MATCH(Stock!U$1,AF!$L$1:$AV$1,0))*Stock!U79</f>
        <v>0</v>
      </c>
      <c r="V79" s="4">
        <f ca="1">OFFSET(AF!$K$1,MATCH(Stock!$C79,AF!$C$2:$C$299,0),MATCH(Stock!V$1,AF!$L$1:$AV$1,0))*Stock!V79</f>
        <v>9.5978955597127803E-5</v>
      </c>
      <c r="W79" s="4">
        <f ca="1">OFFSET(AF!$K$1,MATCH(Stock!$C79,AF!$C$2:$C$299,0),MATCH(Stock!W$1,AF!$L$1:$AV$1,0))*Stock!W79</f>
        <v>0</v>
      </c>
      <c r="X79" s="4">
        <f ca="1">OFFSET(AF!$K$1,MATCH(Stock!$C79,AF!$C$2:$C$299,0),MATCH(Stock!X$1,AF!$L$1:$AV$1,0))*Stock!X79</f>
        <v>2.3776203922939048E-3</v>
      </c>
      <c r="Y79" s="4">
        <f ca="1">OFFSET(AF!$K$1,MATCH(Stock!$C79,AF!$C$2:$C$299,0),MATCH(Stock!Y$1,AF!$L$1:$AV$1,0))*Stock!Y79</f>
        <v>1.1439994584333764E-4</v>
      </c>
      <c r="Z79" s="4">
        <f ca="1">OFFSET(AF!$K$1,MATCH(Stock!$C79,AF!$C$2:$C$299,0),MATCH(Stock!Z$1,AF!$L$1:$AV$1,0))*Stock!Z79</f>
        <v>0</v>
      </c>
      <c r="AA79" s="4">
        <f ca="1">OFFSET(AF!$K$1,MATCH(Stock!$C79,AF!$C$2:$C$299,0),MATCH(Stock!AA$1,AF!$L$1:$AV$1,0))*Stock!AA79</f>
        <v>1.0873582746593879E-4</v>
      </c>
      <c r="AB79" s="4">
        <f ca="1">OFFSET(AF!$K$1,MATCH(Stock!$C79,AF!$C$2:$C$299,0),MATCH(Stock!AB$1,AF!$L$1:$AV$1,0))*Stock!AB79</f>
        <v>1.9022265628986599E-4</v>
      </c>
      <c r="AC79" s="4">
        <f ca="1">OFFSET(AF!$K$1,MATCH(Stock!$C79,AF!$C$2:$C$299,0),MATCH(Stock!AC$1,AF!$L$1:$AV$1,0))*Stock!AC79</f>
        <v>0</v>
      </c>
      <c r="AD79" s="4">
        <f ca="1">OFFSET(AF!$K$1,MATCH(Stock!$C79,AF!$C$2:$C$299,0),MATCH(Stock!AD$1,AF!$L$1:$AV$1,0))*Stock!AD79</f>
        <v>0</v>
      </c>
      <c r="AE79" s="4">
        <f ca="1">OFFSET(AF!$K$1,MATCH(Stock!$C79,AF!$C$2:$C$299,0),MATCH(Stock!AE$1,AF!$L$1:$AV$1,0))*Stock!AE79</f>
        <v>0</v>
      </c>
      <c r="AF79" s="4">
        <f ca="1">OFFSET(AF!$K$1,MATCH(Stock!$C79,AF!$C$2:$C$299,0),MATCH(Stock!AF$1,AF!$L$1:$AV$1,0))*Stock!AF79</f>
        <v>4.6366018807690801E-4</v>
      </c>
      <c r="AG79" s="4">
        <f ca="1">OFFSET(AF!$K$1,MATCH(Stock!$C79,AF!$C$2:$C$299,0),MATCH(Stock!AG$1,AF!$L$1:$AV$1,0))*Stock!AG79</f>
        <v>3.4061581541040453E-3</v>
      </c>
      <c r="AH79" s="4">
        <f ca="1">OFFSET(AF!$K$1,MATCH(Stock!$C79,AF!$C$2:$C$299,0),MATCH(Stock!AH$1,AF!$L$1:$AV$1,0))*Stock!AH79</f>
        <v>0</v>
      </c>
      <c r="AI79" s="4">
        <f ca="1">OFFSET(AF!$K$1,MATCH(Stock!$C79,AF!$C$2:$C$299,0),MATCH(Stock!AI$1,AF!$L$1:$AV$1,0))*Stock!AI79</f>
        <v>1.7681646223150198E-3</v>
      </c>
      <c r="AJ79" s="4">
        <f ca="1">OFFSET(AF!$K$1,MATCH(Stock!$C79,AF!$C$2:$C$299,0),MATCH(Stock!AJ$1,AF!$L$1:$AV$1,0))*Stock!AJ79</f>
        <v>0</v>
      </c>
      <c r="AK79" s="4">
        <f ca="1">OFFSET(AF!$K$1,MATCH(Stock!$C79,AF!$C$2:$C$299,0),MATCH(Stock!AK$1,AF!$L$1:$AV$1,0))*Stock!AK79</f>
        <v>1.3586686212069149E-4</v>
      </c>
      <c r="AL79" s="4">
        <f ca="1">OFFSET(AF!$K$1,MATCH(Stock!$C79,AF!$C$2:$C$299,0),MATCH(Stock!AL$1,AF!$L$1:$AV$1,0))*Stock!AL79</f>
        <v>0</v>
      </c>
      <c r="AM79" s="4">
        <f ca="1">OFFSET(AF!$K$1,MATCH(Stock!$C79,AF!$C$2:$C$299,0),MATCH(Stock!AM$1,AF!$L$1:$AV$1,0))*Stock!AM79</f>
        <v>1.2497996145010215E-4</v>
      </c>
      <c r="AN79" s="4">
        <f ca="1">OFFSET(AF!$K$1,MATCH(Stock!$C79,AF!$C$2:$C$299,0),MATCH(Stock!AN$1,AF!$L$1:$AV$1,0))*Stock!AN79</f>
        <v>0</v>
      </c>
      <c r="AO79" s="4">
        <f ca="1">OFFSET(AF!$K$1,MATCH(Stock!$C79,AF!$C$2:$C$299,0),MATCH(Stock!AO$1,AF!$L$1:$AV$1,0))*Stock!AO79</f>
        <v>5.9417305226282094E-2</v>
      </c>
      <c r="AP79" s="4">
        <f ca="1">OFFSET(AF!$K$1,MATCH(Stock!$C79,AF!$C$2:$C$299,0),MATCH(Stock!AP$1,AF!$L$1:$AV$1,0))*Stock!AP79</f>
        <v>0</v>
      </c>
      <c r="AQ79" s="4">
        <f ca="1">OFFSET(AF!$K$1,MATCH(Stock!$C79,AF!$C$2:$C$299,0),MATCH(Stock!AQ$1,AF!$L$1:$AV$1,0))*Stock!AQ79</f>
        <v>3.8136090424944898E-5</v>
      </c>
      <c r="AR79" s="4">
        <f ca="1">OFFSET(AF!$K$1,MATCH(Stock!$C79,AF!$C$2:$C$299,0),MATCH(Stock!AR$1,AF!$L$1:$AV$1,0))*Stock!AR79</f>
        <v>1.9270948172339399E-2</v>
      </c>
      <c r="AS79" s="4">
        <f ca="1">OFFSET(AF!$K$1,MATCH(Stock!$C79,AF!$C$2:$C$299,0),MATCH(Stock!AS$1,AF!$L$1:$AV$1,0))*Stock!AS79</f>
        <v>0</v>
      </c>
      <c r="AT79" s="4">
        <f ca="1">OFFSET(AF!$K$1,MATCH(Stock!$C79,AF!$C$2:$C$299,0),MATCH(Stock!AT$1,AF!$L$1:$AV$1,0))*Stock!AT79</f>
        <v>0</v>
      </c>
      <c r="AU79" s="4">
        <f ca="1">OFFSET(AF!$K$1,MATCH(Stock!$C79,AF!$C$2:$C$299,0),MATCH(Stock!AU$1,AF!$L$1:$AV$1,0))*Stock!AU79</f>
        <v>1.8581179535162997E-2</v>
      </c>
      <c r="AV79" s="4">
        <f ca="1">OFFSET(AF!$K$1,MATCH(Stock!$C79,AF!$C$2:$C$299,0),MATCH(Stock!AV$1,AF!$L$1:$AV$1,0))*Stock!AV79</f>
        <v>1.2551253349299585E-3</v>
      </c>
    </row>
    <row r="80" spans="1:48">
      <c r="A80" s="4" t="s">
        <v>52</v>
      </c>
      <c r="B80" s="4" t="s">
        <v>258</v>
      </c>
      <c r="C80" s="4" t="s">
        <v>193</v>
      </c>
      <c r="D80" s="4" t="s">
        <v>54</v>
      </c>
      <c r="E80" s="4" t="s">
        <v>260</v>
      </c>
      <c r="F80" s="4" t="s">
        <v>54</v>
      </c>
      <c r="G80" s="4">
        <v>2010</v>
      </c>
      <c r="H80" s="4" t="s">
        <v>54</v>
      </c>
      <c r="I80" s="4" t="s">
        <v>54</v>
      </c>
      <c r="J80" s="4" t="s">
        <v>54</v>
      </c>
      <c r="K80" s="4" t="s">
        <v>54</v>
      </c>
      <c r="L80" s="4">
        <f ca="1">OFFSET(AF!$K$1,MATCH(Stock!$C80,AF!$C$2:$C$299,0),MATCH(Stock!L$1,AF!$L$1:$AV$1,0))*Stock!L80</f>
        <v>4.0569208572214799E-3</v>
      </c>
      <c r="M80" s="4">
        <f ca="1">OFFSET(AF!$K$1,MATCH(Stock!$C80,AF!$C$2:$C$299,0),MATCH(Stock!M$1,AF!$L$1:$AV$1,0))*Stock!M80</f>
        <v>3.6477515609139602E-2</v>
      </c>
      <c r="N80" s="4">
        <f ca="1">OFFSET(AF!$K$1,MATCH(Stock!$C80,AF!$C$2:$C$299,0),MATCH(Stock!N$1,AF!$L$1:$AV$1,0))*Stock!N80</f>
        <v>8.6279441797735494E-4</v>
      </c>
      <c r="O80" s="4">
        <f ca="1">OFFSET(AF!$K$1,MATCH(Stock!$C80,AF!$C$2:$C$299,0),MATCH(Stock!O$1,AF!$L$1:$AV$1,0))*Stock!O80</f>
        <v>0.1311218128545546</v>
      </c>
      <c r="P80" s="4">
        <f ca="1">OFFSET(AF!$K$1,MATCH(Stock!$C80,AF!$C$2:$C$299,0),MATCH(Stock!P$1,AF!$L$1:$AV$1,0))*Stock!P80</f>
        <v>1.7204128313592748E-2</v>
      </c>
      <c r="Q80" s="4">
        <f ca="1">OFFSET(AF!$K$1,MATCH(Stock!$C80,AF!$C$2:$C$299,0),MATCH(Stock!Q$1,AF!$L$1:$AV$1,0))*Stock!Q80</f>
        <v>6.8647340535181942E-2</v>
      </c>
      <c r="R80" s="4">
        <f ca="1">OFFSET(AF!$K$1,MATCH(Stock!$C80,AF!$C$2:$C$299,0),MATCH(Stock!R$1,AF!$L$1:$AV$1,0))*Stock!R80</f>
        <v>9.9616517537977935E-3</v>
      </c>
      <c r="S80" s="4">
        <f ca="1">OFFSET(AF!$K$1,MATCH(Stock!$C80,AF!$C$2:$C$299,0),MATCH(Stock!S$1,AF!$L$1:$AV$1,0))*Stock!S80</f>
        <v>5.7097286892035394E-2</v>
      </c>
      <c r="T80" s="4">
        <f ca="1">OFFSET(AF!$K$1,MATCH(Stock!$C80,AF!$C$2:$C$299,0),MATCH(Stock!T$1,AF!$L$1:$AV$1,0))*Stock!T80</f>
        <v>0.34649757802860903</v>
      </c>
      <c r="U80" s="4">
        <f ca="1">OFFSET(AF!$K$1,MATCH(Stock!$C80,AF!$C$2:$C$299,0),MATCH(Stock!U$1,AF!$L$1:$AV$1,0))*Stock!U80</f>
        <v>2.291832147037275E-2</v>
      </c>
      <c r="V80" s="4">
        <f ca="1">OFFSET(AF!$K$1,MATCH(Stock!$C80,AF!$C$2:$C$299,0),MATCH(Stock!V$1,AF!$L$1:$AV$1,0))*Stock!V80</f>
        <v>6.6339277533281399E-3</v>
      </c>
      <c r="W80" s="4">
        <f ca="1">OFFSET(AF!$K$1,MATCH(Stock!$C80,AF!$C$2:$C$299,0),MATCH(Stock!W$1,AF!$L$1:$AV$1,0))*Stock!W80</f>
        <v>7.0839670868201254E-2</v>
      </c>
      <c r="X80" s="4">
        <f ca="1">OFFSET(AF!$K$1,MATCH(Stock!$C80,AF!$C$2:$C$299,0),MATCH(Stock!X$1,AF!$L$1:$AV$1,0))*Stock!X80</f>
        <v>0.31196652267747149</v>
      </c>
      <c r="Y80" s="4">
        <f ca="1">OFFSET(AF!$K$1,MATCH(Stock!$C80,AF!$C$2:$C$299,0),MATCH(Stock!Y$1,AF!$L$1:$AV$1,0))*Stock!Y80</f>
        <v>8.2548701621643447E-2</v>
      </c>
      <c r="Z80" s="4">
        <f ca="1">OFFSET(AF!$K$1,MATCH(Stock!$C80,AF!$C$2:$C$299,0),MATCH(Stock!Z$1,AF!$L$1:$AV$1,0))*Stock!Z80</f>
        <v>0.93607165981311902</v>
      </c>
      <c r="AA80" s="4">
        <f ca="1">OFFSET(AF!$K$1,MATCH(Stock!$C80,AF!$C$2:$C$299,0),MATCH(Stock!AA$1,AF!$L$1:$AV$1,0))*Stock!AA80</f>
        <v>1.2372362797815959E-2</v>
      </c>
      <c r="AB80" s="4">
        <f ca="1">OFFSET(AF!$K$1,MATCH(Stock!$C80,AF!$C$2:$C$299,0),MATCH(Stock!AB$1,AF!$L$1:$AV$1,0))*Stock!AB80</f>
        <v>3.6684562721826144E-2</v>
      </c>
      <c r="AC80" s="4">
        <f ca="1">OFFSET(AF!$K$1,MATCH(Stock!$C80,AF!$C$2:$C$299,0),MATCH(Stock!AC$1,AF!$L$1:$AV$1,0))*Stock!AC80</f>
        <v>3.3883078643290945E-2</v>
      </c>
      <c r="AD80" s="4">
        <f ca="1">OFFSET(AF!$K$1,MATCH(Stock!$C80,AF!$C$2:$C$299,0),MATCH(Stock!AD$1,AF!$L$1:$AV$1,0))*Stock!AD80</f>
        <v>8.1876759423056696E-4</v>
      </c>
      <c r="AE80" s="4">
        <f ca="1">OFFSET(AF!$K$1,MATCH(Stock!$C80,AF!$C$2:$C$299,0),MATCH(Stock!AE$1,AF!$L$1:$AV$1,0))*Stock!AE80</f>
        <v>0.34395752866764001</v>
      </c>
      <c r="AF80" s="4">
        <f ca="1">OFFSET(AF!$K$1,MATCH(Stock!$C80,AF!$C$2:$C$299,0),MATCH(Stock!AF$1,AF!$L$1:$AV$1,0))*Stock!AF80</f>
        <v>1.64200626354165E-3</v>
      </c>
      <c r="AG80" s="4">
        <f ca="1">OFFSET(AF!$K$1,MATCH(Stock!$C80,AF!$C$2:$C$299,0),MATCH(Stock!AG$1,AF!$L$1:$AV$1,0))*Stock!AG80</f>
        <v>6.5165918500888651E-3</v>
      </c>
      <c r="AH80" s="4">
        <f ca="1">OFFSET(AF!$K$1,MATCH(Stock!$C80,AF!$C$2:$C$299,0),MATCH(Stock!AH$1,AF!$L$1:$AV$1,0))*Stock!AH80</f>
        <v>1.4306772431779335E-2</v>
      </c>
      <c r="AI80" s="4">
        <f ca="1">OFFSET(AF!$K$1,MATCH(Stock!$C80,AF!$C$2:$C$299,0),MATCH(Stock!AI$1,AF!$L$1:$AV$1,0))*Stock!AI80</f>
        <v>8.9975698410062546E-3</v>
      </c>
      <c r="AJ80" s="4">
        <f ca="1">OFFSET(AF!$K$1,MATCH(Stock!$C80,AF!$C$2:$C$299,0),MATCH(Stock!AJ$1,AF!$L$1:$AV$1,0))*Stock!AJ80</f>
        <v>6.6664481447453096E-5</v>
      </c>
      <c r="AK80" s="4">
        <f ca="1">OFFSET(AF!$K$1,MATCH(Stock!$C80,AF!$C$2:$C$299,0),MATCH(Stock!AK$1,AF!$L$1:$AV$1,0))*Stock!AK80</f>
        <v>4.5427526435708543E-3</v>
      </c>
      <c r="AL80" s="4">
        <f ca="1">OFFSET(AF!$K$1,MATCH(Stock!$C80,AF!$C$2:$C$299,0),MATCH(Stock!AL$1,AF!$L$1:$AV$1,0))*Stock!AL80</f>
        <v>8.8600398424165498E-4</v>
      </c>
      <c r="AM80" s="4">
        <f ca="1">OFFSET(AF!$K$1,MATCH(Stock!$C80,AF!$C$2:$C$299,0),MATCH(Stock!AM$1,AF!$L$1:$AV$1,0))*Stock!AM80</f>
        <v>0.24044792580381147</v>
      </c>
      <c r="AN80" s="4">
        <f ca="1">OFFSET(AF!$K$1,MATCH(Stock!$C80,AF!$C$2:$C$299,0),MATCH(Stock!AN$1,AF!$L$1:$AV$1,0))*Stock!AN80</f>
        <v>8.77667940907947E-2</v>
      </c>
      <c r="AO80" s="4">
        <f ca="1">OFFSET(AF!$K$1,MATCH(Stock!$C80,AF!$C$2:$C$299,0),MATCH(Stock!AO$1,AF!$L$1:$AV$1,0))*Stock!AO80</f>
        <v>0.19067288030902649</v>
      </c>
      <c r="AP80" s="4">
        <f ca="1">OFFSET(AF!$K$1,MATCH(Stock!$C80,AF!$C$2:$C$299,0),MATCH(Stock!AP$1,AF!$L$1:$AV$1,0))*Stock!AP80</f>
        <v>5.3486588213362801E-2</v>
      </c>
      <c r="AQ80" s="4">
        <f ca="1">OFFSET(AF!$K$1,MATCH(Stock!$C80,AF!$C$2:$C$299,0),MATCH(Stock!AQ$1,AF!$L$1:$AV$1,0))*Stock!AQ80</f>
        <v>1.8021647668874999E-2</v>
      </c>
      <c r="AR80" s="4">
        <f ca="1">OFFSET(AF!$K$1,MATCH(Stock!$C80,AF!$C$2:$C$299,0),MATCH(Stock!AR$1,AF!$L$1:$AV$1,0))*Stock!AR80</f>
        <v>1.0465265615445569E-2</v>
      </c>
      <c r="AS80" s="4">
        <f ca="1">OFFSET(AF!$K$1,MATCH(Stock!$C80,AF!$C$2:$C$299,0),MATCH(Stock!AS$1,AF!$L$1:$AV$1,0))*Stock!AS80</f>
        <v>0.1365161071944504</v>
      </c>
      <c r="AT80" s="4">
        <f ca="1">OFFSET(AF!$K$1,MATCH(Stock!$C80,AF!$C$2:$C$299,0),MATCH(Stock!AT$1,AF!$L$1:$AV$1,0))*Stock!AT80</f>
        <v>9.4179202876528787E-3</v>
      </c>
      <c r="AU80" s="4">
        <f ca="1">OFFSET(AF!$K$1,MATCH(Stock!$C80,AF!$C$2:$C$299,0),MATCH(Stock!AU$1,AF!$L$1:$AV$1,0))*Stock!AU80</f>
        <v>4.2993669951300599E-2</v>
      </c>
      <c r="AV80" s="4">
        <f ca="1">OFFSET(AF!$K$1,MATCH(Stock!$C80,AF!$C$2:$C$299,0),MATCH(Stock!AV$1,AF!$L$1:$AV$1,0))*Stock!AV80</f>
        <v>0.39277213111171044</v>
      </c>
    </row>
    <row r="81" spans="1:48">
      <c r="A81" s="4" t="s">
        <v>52</v>
      </c>
      <c r="B81" s="4" t="s">
        <v>258</v>
      </c>
      <c r="C81" s="4" t="s">
        <v>194</v>
      </c>
      <c r="D81" s="4" t="s">
        <v>54</v>
      </c>
      <c r="E81" s="4" t="s">
        <v>260</v>
      </c>
      <c r="F81" s="4" t="s">
        <v>54</v>
      </c>
      <c r="G81" s="4">
        <v>2010</v>
      </c>
      <c r="H81" s="4" t="s">
        <v>54</v>
      </c>
      <c r="I81" s="4" t="s">
        <v>54</v>
      </c>
      <c r="J81" s="4" t="s">
        <v>54</v>
      </c>
      <c r="K81" s="4" t="s">
        <v>54</v>
      </c>
      <c r="L81" s="4">
        <f ca="1">OFFSET(AF!$K$1,MATCH(Stock!$C81,AF!$C$2:$C$299,0),MATCH(Stock!L$1,AF!$L$1:$AV$1,0))*Stock!L81</f>
        <v>0</v>
      </c>
      <c r="M81" s="4">
        <f ca="1">OFFSET(AF!$K$1,MATCH(Stock!$C81,AF!$C$2:$C$299,0),MATCH(Stock!M$1,AF!$L$1:$AV$1,0))*Stock!M81</f>
        <v>5.5308093296859755E-2</v>
      </c>
      <c r="N81" s="4">
        <f ca="1">OFFSET(AF!$K$1,MATCH(Stock!$C81,AF!$C$2:$C$299,0),MATCH(Stock!N$1,AF!$L$1:$AV$1,0))*Stock!N81</f>
        <v>0</v>
      </c>
      <c r="O81" s="4">
        <f ca="1">OFFSET(AF!$K$1,MATCH(Stock!$C81,AF!$C$2:$C$299,0),MATCH(Stock!O$1,AF!$L$1:$AV$1,0))*Stock!O81</f>
        <v>0.250812646540374</v>
      </c>
      <c r="P81" s="4">
        <f ca="1">OFFSET(AF!$K$1,MATCH(Stock!$C81,AF!$C$2:$C$299,0),MATCH(Stock!P$1,AF!$L$1:$AV$1,0))*Stock!P81</f>
        <v>4.203206764117365E-3</v>
      </c>
      <c r="Q81" s="4">
        <f ca="1">OFFSET(AF!$K$1,MATCH(Stock!$C81,AF!$C$2:$C$299,0),MATCH(Stock!Q$1,AF!$L$1:$AV$1,0))*Stock!Q81</f>
        <v>5.7922296753944544E-2</v>
      </c>
      <c r="R81" s="4">
        <f ca="1">OFFSET(AF!$K$1,MATCH(Stock!$C81,AF!$C$2:$C$299,0),MATCH(Stock!R$1,AF!$L$1:$AV$1,0))*Stock!R81</f>
        <v>1.3540665417526936E-5</v>
      </c>
      <c r="S81" s="4">
        <f ca="1">OFFSET(AF!$K$1,MATCH(Stock!$C81,AF!$C$2:$C$299,0),MATCH(Stock!S$1,AF!$L$1:$AV$1,0))*Stock!S81</f>
        <v>0.12077717628576375</v>
      </c>
      <c r="T81" s="4">
        <f ca="1">OFFSET(AF!$K$1,MATCH(Stock!$C81,AF!$C$2:$C$299,0),MATCH(Stock!T$1,AF!$L$1:$AV$1,0))*Stock!T81</f>
        <v>0.83587971598207655</v>
      </c>
      <c r="U81" s="4">
        <f ca="1">OFFSET(AF!$K$1,MATCH(Stock!$C81,AF!$C$2:$C$299,0),MATCH(Stock!U$1,AF!$L$1:$AV$1,0))*Stock!U81</f>
        <v>1.2231905335121114E-2</v>
      </c>
      <c r="V81" s="4">
        <f ca="1">OFFSET(AF!$K$1,MATCH(Stock!$C81,AF!$C$2:$C$299,0),MATCH(Stock!V$1,AF!$L$1:$AV$1,0))*Stock!V81</f>
        <v>1.3563491208883906E-3</v>
      </c>
      <c r="W81" s="4">
        <f ca="1">OFFSET(AF!$K$1,MATCH(Stock!$C81,AF!$C$2:$C$299,0),MATCH(Stock!W$1,AF!$L$1:$AV$1,0))*Stock!W81</f>
        <v>8.6210761351515151E-3</v>
      </c>
      <c r="X81" s="4">
        <f ca="1">OFFSET(AF!$K$1,MATCH(Stock!$C81,AF!$C$2:$C$299,0),MATCH(Stock!X$1,AF!$L$1:$AV$1,0))*Stock!X81</f>
        <v>9.2910836891649751E-2</v>
      </c>
      <c r="Y81" s="4">
        <f ca="1">OFFSET(AF!$K$1,MATCH(Stock!$C81,AF!$C$2:$C$299,0),MATCH(Stock!Y$1,AF!$L$1:$AV$1,0))*Stock!Y81</f>
        <v>1.2432372931696816E-3</v>
      </c>
      <c r="Z81" s="4">
        <f ca="1">OFFSET(AF!$K$1,MATCH(Stock!$C81,AF!$C$2:$C$299,0),MATCH(Stock!Z$1,AF!$L$1:$AV$1,0))*Stock!Z81</f>
        <v>0.69272115777789145</v>
      </c>
      <c r="AA81" s="4">
        <f ca="1">OFFSET(AF!$K$1,MATCH(Stock!$C81,AF!$C$2:$C$299,0),MATCH(Stock!AA$1,AF!$L$1:$AV$1,0))*Stock!AA81</f>
        <v>1.3693775663986919E-2</v>
      </c>
      <c r="AB81" s="4">
        <f ca="1">OFFSET(AF!$K$1,MATCH(Stock!$C81,AF!$C$2:$C$299,0),MATCH(Stock!AB$1,AF!$L$1:$AV$1,0))*Stock!AB81</f>
        <v>0.15042990733403702</v>
      </c>
      <c r="AC81" s="4">
        <f ca="1">OFFSET(AF!$K$1,MATCH(Stock!$C81,AF!$C$2:$C$299,0),MATCH(Stock!AC$1,AF!$L$1:$AV$1,0))*Stock!AC81</f>
        <v>3.5639963877485401E-2</v>
      </c>
      <c r="AD81" s="4">
        <f ca="1">OFFSET(AF!$K$1,MATCH(Stock!$C81,AF!$C$2:$C$299,0),MATCH(Stock!AD$1,AF!$L$1:$AV$1,0))*Stock!AD81</f>
        <v>0</v>
      </c>
      <c r="AE81" s="4">
        <f ca="1">OFFSET(AF!$K$1,MATCH(Stock!$C81,AF!$C$2:$C$299,0),MATCH(Stock!AE$1,AF!$L$1:$AV$1,0))*Stock!AE81</f>
        <v>0.92604125307208651</v>
      </c>
      <c r="AF81" s="4">
        <f ca="1">OFFSET(AF!$K$1,MATCH(Stock!$C81,AF!$C$2:$C$299,0),MATCH(Stock!AF$1,AF!$L$1:$AV$1,0))*Stock!AF81</f>
        <v>0</v>
      </c>
      <c r="AG81" s="4">
        <f ca="1">OFFSET(AF!$K$1,MATCH(Stock!$C81,AF!$C$2:$C$299,0),MATCH(Stock!AG$1,AF!$L$1:$AV$1,0))*Stock!AG81</f>
        <v>2.3036461421159847E-3</v>
      </c>
      <c r="AH81" s="4">
        <f ca="1">OFFSET(AF!$K$1,MATCH(Stock!$C81,AF!$C$2:$C$299,0),MATCH(Stock!AH$1,AF!$L$1:$AV$1,0))*Stock!AH81</f>
        <v>1.52094724165422E-2</v>
      </c>
      <c r="AI81" s="4">
        <f ca="1">OFFSET(AF!$K$1,MATCH(Stock!$C81,AF!$C$2:$C$299,0),MATCH(Stock!AI$1,AF!$L$1:$AV$1,0))*Stock!AI81</f>
        <v>1.0780432241523285E-2</v>
      </c>
      <c r="AJ81" s="4">
        <f ca="1">OFFSET(AF!$K$1,MATCH(Stock!$C81,AF!$C$2:$C$299,0),MATCH(Stock!AJ$1,AF!$L$1:$AV$1,0))*Stock!AJ81</f>
        <v>0</v>
      </c>
      <c r="AK81" s="4">
        <f ca="1">OFFSET(AF!$K$1,MATCH(Stock!$C81,AF!$C$2:$C$299,0),MATCH(Stock!AK$1,AF!$L$1:$AV$1,0))*Stock!AK81</f>
        <v>1.3671684976551883E-4</v>
      </c>
      <c r="AL81" s="4">
        <f ca="1">OFFSET(AF!$K$1,MATCH(Stock!$C81,AF!$C$2:$C$299,0),MATCH(Stock!AL$1,AF!$L$1:$AV$1,0))*Stock!AL81</f>
        <v>0</v>
      </c>
      <c r="AM81" s="4">
        <f ca="1">OFFSET(AF!$K$1,MATCH(Stock!$C81,AF!$C$2:$C$299,0),MATCH(Stock!AM$1,AF!$L$1:$AV$1,0))*Stock!AM81</f>
        <v>0.702327574272684</v>
      </c>
      <c r="AN81" s="4">
        <f ca="1">OFFSET(AF!$K$1,MATCH(Stock!$C81,AF!$C$2:$C$299,0),MATCH(Stock!AN$1,AF!$L$1:$AV$1,0))*Stock!AN81</f>
        <v>9.2566257521956203E-4</v>
      </c>
      <c r="AO81" s="4">
        <f ca="1">OFFSET(AF!$K$1,MATCH(Stock!$C81,AF!$C$2:$C$299,0),MATCH(Stock!AO$1,AF!$L$1:$AV$1,0))*Stock!AO81</f>
        <v>0.13896084350025989</v>
      </c>
      <c r="AP81" s="4">
        <f ca="1">OFFSET(AF!$K$1,MATCH(Stock!$C81,AF!$C$2:$C$299,0),MATCH(Stock!AP$1,AF!$L$1:$AV$1,0))*Stock!AP81</f>
        <v>2.114147680632375E-2</v>
      </c>
      <c r="AQ81" s="4">
        <f ca="1">OFFSET(AF!$K$1,MATCH(Stock!$C81,AF!$C$2:$C$299,0),MATCH(Stock!AQ$1,AF!$L$1:$AV$1,0))*Stock!AQ81</f>
        <v>5.9734510390272895E-2</v>
      </c>
      <c r="AR81" s="4">
        <f ca="1">OFFSET(AF!$K$1,MATCH(Stock!$C81,AF!$C$2:$C$299,0),MATCH(Stock!AR$1,AF!$L$1:$AV$1,0))*Stock!AR81</f>
        <v>6.5376677807279402E-3</v>
      </c>
      <c r="AS81" s="4">
        <f ca="1">OFFSET(AF!$K$1,MATCH(Stock!$C81,AF!$C$2:$C$299,0),MATCH(Stock!AS$1,AF!$L$1:$AV$1,0))*Stock!AS81</f>
        <v>1.1586856066593419E-3</v>
      </c>
      <c r="AT81" s="4">
        <f ca="1">OFFSET(AF!$K$1,MATCH(Stock!$C81,AF!$C$2:$C$299,0),MATCH(Stock!AT$1,AF!$L$1:$AV$1,0))*Stock!AT81</f>
        <v>2.5005286248270301E-3</v>
      </c>
      <c r="AU81" s="4">
        <f ca="1">OFFSET(AF!$K$1,MATCH(Stock!$C81,AF!$C$2:$C$299,0),MATCH(Stock!AU$1,AF!$L$1:$AV$1,0))*Stock!AU81</f>
        <v>7.8500808497883753E-2</v>
      </c>
      <c r="AV81" s="4">
        <f ca="1">OFFSET(AF!$K$1,MATCH(Stock!$C81,AF!$C$2:$C$299,0),MATCH(Stock!AV$1,AF!$L$1:$AV$1,0))*Stock!AV81</f>
        <v>0.32587661390121753</v>
      </c>
    </row>
    <row r="82" spans="1:48">
      <c r="A82" s="4" t="s">
        <v>52</v>
      </c>
      <c r="B82" s="4" t="s">
        <v>258</v>
      </c>
      <c r="C82" s="4" t="s">
        <v>195</v>
      </c>
      <c r="D82" s="4" t="s">
        <v>54</v>
      </c>
      <c r="E82" s="4" t="s">
        <v>260</v>
      </c>
      <c r="F82" s="4" t="s">
        <v>54</v>
      </c>
      <c r="G82" s="4">
        <v>2010</v>
      </c>
      <c r="H82" s="4" t="s">
        <v>54</v>
      </c>
      <c r="I82" s="4" t="s">
        <v>54</v>
      </c>
      <c r="J82" s="4" t="s">
        <v>54</v>
      </c>
      <c r="K82" s="4" t="s">
        <v>54</v>
      </c>
      <c r="L82" s="4">
        <f ca="1">OFFSET(AF!$K$1,MATCH(Stock!$C82,AF!$C$2:$C$299,0),MATCH(Stock!L$1,AF!$L$1:$AV$1,0))*Stock!L82</f>
        <v>0</v>
      </c>
      <c r="M82" s="4">
        <f ca="1">OFFSET(AF!$K$1,MATCH(Stock!$C82,AF!$C$2:$C$299,0),MATCH(Stock!M$1,AF!$L$1:$AV$1,0))*Stock!M82</f>
        <v>1.0627592527363153E-3</v>
      </c>
      <c r="N82" s="4">
        <f ca="1">OFFSET(AF!$K$1,MATCH(Stock!$C82,AF!$C$2:$C$299,0),MATCH(Stock!N$1,AF!$L$1:$AV$1,0))*Stock!N82</f>
        <v>0</v>
      </c>
      <c r="O82" s="4">
        <f ca="1">OFFSET(AF!$K$1,MATCH(Stock!$C82,AF!$C$2:$C$299,0),MATCH(Stock!O$1,AF!$L$1:$AV$1,0))*Stock!O82</f>
        <v>0</v>
      </c>
      <c r="P82" s="4">
        <f ca="1">OFFSET(AF!$K$1,MATCH(Stock!$C82,AF!$C$2:$C$299,0),MATCH(Stock!P$1,AF!$L$1:$AV$1,0))*Stock!P82</f>
        <v>3.6508231480701595E-3</v>
      </c>
      <c r="Q82" s="4">
        <f ca="1">OFFSET(AF!$K$1,MATCH(Stock!$C82,AF!$C$2:$C$299,0),MATCH(Stock!Q$1,AF!$L$1:$AV$1,0))*Stock!Q82</f>
        <v>3.2716712786195852E-3</v>
      </c>
      <c r="R82" s="4">
        <f ca="1">OFFSET(AF!$K$1,MATCH(Stock!$C82,AF!$C$2:$C$299,0),MATCH(Stock!R$1,AF!$L$1:$AV$1,0))*Stock!R82</f>
        <v>0</v>
      </c>
      <c r="S82" s="4">
        <f ca="1">OFFSET(AF!$K$1,MATCH(Stock!$C82,AF!$C$2:$C$299,0),MATCH(Stock!S$1,AF!$L$1:$AV$1,0))*Stock!S82</f>
        <v>0</v>
      </c>
      <c r="T82" s="4">
        <f ca="1">OFFSET(AF!$K$1,MATCH(Stock!$C82,AF!$C$2:$C$299,0),MATCH(Stock!T$1,AF!$L$1:$AV$1,0))*Stock!T82</f>
        <v>0</v>
      </c>
      <c r="U82" s="4">
        <f ca="1">OFFSET(AF!$K$1,MATCH(Stock!$C82,AF!$C$2:$C$299,0),MATCH(Stock!U$1,AF!$L$1:$AV$1,0))*Stock!U82</f>
        <v>0</v>
      </c>
      <c r="V82" s="4">
        <f ca="1">OFFSET(AF!$K$1,MATCH(Stock!$C82,AF!$C$2:$C$299,0),MATCH(Stock!V$1,AF!$L$1:$AV$1,0))*Stock!V82</f>
        <v>0</v>
      </c>
      <c r="W82" s="4">
        <f ca="1">OFFSET(AF!$K$1,MATCH(Stock!$C82,AF!$C$2:$C$299,0),MATCH(Stock!W$1,AF!$L$1:$AV$1,0))*Stock!W82</f>
        <v>0</v>
      </c>
      <c r="X82" s="4">
        <f ca="1">OFFSET(AF!$K$1,MATCH(Stock!$C82,AF!$C$2:$C$299,0),MATCH(Stock!X$1,AF!$L$1:$AV$1,0))*Stock!X82</f>
        <v>3.7847945745961802E-4</v>
      </c>
      <c r="Y82" s="4">
        <f ca="1">OFFSET(AF!$K$1,MATCH(Stock!$C82,AF!$C$2:$C$299,0),MATCH(Stock!Y$1,AF!$L$1:$AV$1,0))*Stock!Y82</f>
        <v>0</v>
      </c>
      <c r="Z82" s="4">
        <f ca="1">OFFSET(AF!$K$1,MATCH(Stock!$C82,AF!$C$2:$C$299,0),MATCH(Stock!Z$1,AF!$L$1:$AV$1,0))*Stock!Z82</f>
        <v>4.5481411637083502E-3</v>
      </c>
      <c r="AA82" s="4">
        <f ca="1">OFFSET(AF!$K$1,MATCH(Stock!$C82,AF!$C$2:$C$299,0),MATCH(Stock!AA$1,AF!$L$1:$AV$1,0))*Stock!AA82</f>
        <v>1.205110244324523E-3</v>
      </c>
      <c r="AB82" s="4">
        <f ca="1">OFFSET(AF!$K$1,MATCH(Stock!$C82,AF!$C$2:$C$299,0),MATCH(Stock!AB$1,AF!$L$1:$AV$1,0))*Stock!AB82</f>
        <v>1.0541701087676984E-2</v>
      </c>
      <c r="AC82" s="4">
        <f ca="1">OFFSET(AF!$K$1,MATCH(Stock!$C82,AF!$C$2:$C$299,0),MATCH(Stock!AC$1,AF!$L$1:$AV$1,0))*Stock!AC82</f>
        <v>0</v>
      </c>
      <c r="AD82" s="4">
        <f ca="1">OFFSET(AF!$K$1,MATCH(Stock!$C82,AF!$C$2:$C$299,0),MATCH(Stock!AD$1,AF!$L$1:$AV$1,0))*Stock!AD82</f>
        <v>1.0545920356984515E-2</v>
      </c>
      <c r="AE82" s="4">
        <f ca="1">OFFSET(AF!$K$1,MATCH(Stock!$C82,AF!$C$2:$C$299,0),MATCH(Stock!AE$1,AF!$L$1:$AV$1,0))*Stock!AE82</f>
        <v>1.371246827108949E-2</v>
      </c>
      <c r="AF82" s="4">
        <f ca="1">OFFSET(AF!$K$1,MATCH(Stock!$C82,AF!$C$2:$C$299,0),MATCH(Stock!AF$1,AF!$L$1:$AV$1,0))*Stock!AF82</f>
        <v>0</v>
      </c>
      <c r="AG82" s="4">
        <f ca="1">OFFSET(AF!$K$1,MATCH(Stock!$C82,AF!$C$2:$C$299,0),MATCH(Stock!AG$1,AF!$L$1:$AV$1,0))*Stock!AG82</f>
        <v>0</v>
      </c>
      <c r="AH82" s="4">
        <f ca="1">OFFSET(AF!$K$1,MATCH(Stock!$C82,AF!$C$2:$C$299,0),MATCH(Stock!AH$1,AF!$L$1:$AV$1,0))*Stock!AH82</f>
        <v>0</v>
      </c>
      <c r="AI82" s="4">
        <f ca="1">OFFSET(AF!$K$1,MATCH(Stock!$C82,AF!$C$2:$C$299,0),MATCH(Stock!AI$1,AF!$L$1:$AV$1,0))*Stock!AI82</f>
        <v>0</v>
      </c>
      <c r="AJ82" s="4">
        <f ca="1">OFFSET(AF!$K$1,MATCH(Stock!$C82,AF!$C$2:$C$299,0),MATCH(Stock!AJ$1,AF!$L$1:$AV$1,0))*Stock!AJ82</f>
        <v>0</v>
      </c>
      <c r="AK82" s="4">
        <f ca="1">OFFSET(AF!$K$1,MATCH(Stock!$C82,AF!$C$2:$C$299,0),MATCH(Stock!AK$1,AF!$L$1:$AV$1,0))*Stock!AK82</f>
        <v>2.46124879320453E-4</v>
      </c>
      <c r="AL82" s="4">
        <f ca="1">OFFSET(AF!$K$1,MATCH(Stock!$C82,AF!$C$2:$C$299,0),MATCH(Stock!AL$1,AF!$L$1:$AV$1,0))*Stock!AL82</f>
        <v>0</v>
      </c>
      <c r="AM82" s="4">
        <f ca="1">OFFSET(AF!$K$1,MATCH(Stock!$C82,AF!$C$2:$C$299,0),MATCH(Stock!AM$1,AF!$L$1:$AV$1,0))*Stock!AM82</f>
        <v>0</v>
      </c>
      <c r="AN82" s="4">
        <f ca="1">OFFSET(AF!$K$1,MATCH(Stock!$C82,AF!$C$2:$C$299,0),MATCH(Stock!AN$1,AF!$L$1:$AV$1,0))*Stock!AN82</f>
        <v>0</v>
      </c>
      <c r="AO82" s="4">
        <f ca="1">OFFSET(AF!$K$1,MATCH(Stock!$C82,AF!$C$2:$C$299,0),MATCH(Stock!AO$1,AF!$L$1:$AV$1,0))*Stock!AO82</f>
        <v>3.9236261153245352E-4</v>
      </c>
      <c r="AP82" s="4">
        <f ca="1">OFFSET(AF!$K$1,MATCH(Stock!$C82,AF!$C$2:$C$299,0),MATCH(Stock!AP$1,AF!$L$1:$AV$1,0))*Stock!AP82</f>
        <v>1.5949281789490349E-3</v>
      </c>
      <c r="AQ82" s="4">
        <f ca="1">OFFSET(AF!$K$1,MATCH(Stock!$C82,AF!$C$2:$C$299,0),MATCH(Stock!AQ$1,AF!$L$1:$AV$1,0))*Stock!AQ82</f>
        <v>5.648708267790315E-4</v>
      </c>
      <c r="AR82" s="4">
        <f ca="1">OFFSET(AF!$K$1,MATCH(Stock!$C82,AF!$C$2:$C$299,0),MATCH(Stock!AR$1,AF!$L$1:$AV$1,0))*Stock!AR82</f>
        <v>4.7676755807415E-4</v>
      </c>
      <c r="AS82" s="4">
        <f ca="1">OFFSET(AF!$K$1,MATCH(Stock!$C82,AF!$C$2:$C$299,0),MATCH(Stock!AS$1,AF!$L$1:$AV$1,0))*Stock!AS82</f>
        <v>0</v>
      </c>
      <c r="AT82" s="4">
        <f ca="1">OFFSET(AF!$K$1,MATCH(Stock!$C82,AF!$C$2:$C$299,0),MATCH(Stock!AT$1,AF!$L$1:$AV$1,0))*Stock!AT82</f>
        <v>1.9156679345938201E-3</v>
      </c>
      <c r="AU82" s="4">
        <f ca="1">OFFSET(AF!$K$1,MATCH(Stock!$C82,AF!$C$2:$C$299,0),MATCH(Stock!AU$1,AF!$L$1:$AV$1,0))*Stock!AU82</f>
        <v>1.5521479573887449E-4</v>
      </c>
      <c r="AV82" s="4">
        <f ca="1">OFFSET(AF!$K$1,MATCH(Stock!$C82,AF!$C$2:$C$299,0),MATCH(Stock!AV$1,AF!$L$1:$AV$1,0))*Stock!AV82</f>
        <v>8.8380991190028293E-5</v>
      </c>
    </row>
    <row r="83" spans="1:48">
      <c r="A83" s="4" t="s">
        <v>52</v>
      </c>
      <c r="B83" s="4" t="s">
        <v>258</v>
      </c>
      <c r="C83" s="4" t="s">
        <v>196</v>
      </c>
      <c r="D83" s="4" t="s">
        <v>54</v>
      </c>
      <c r="E83" s="4" t="s">
        <v>260</v>
      </c>
      <c r="F83" s="4" t="s">
        <v>54</v>
      </c>
      <c r="G83" s="4">
        <v>2010</v>
      </c>
      <c r="H83" s="4" t="s">
        <v>54</v>
      </c>
      <c r="I83" s="4" t="s">
        <v>54</v>
      </c>
      <c r="J83" s="4" t="s">
        <v>54</v>
      </c>
      <c r="K83" s="4" t="s">
        <v>54</v>
      </c>
      <c r="L83" s="4">
        <f ca="1">OFFSET(AF!$K$1,MATCH(Stock!$C83,AF!$C$2:$C$299,0),MATCH(Stock!L$1,AF!$L$1:$AV$1,0))*Stock!L83</f>
        <v>0</v>
      </c>
      <c r="M83" s="4">
        <f ca="1">OFFSET(AF!$K$1,MATCH(Stock!$C83,AF!$C$2:$C$299,0),MATCH(Stock!M$1,AF!$L$1:$AV$1,0))*Stock!M83</f>
        <v>9.6444479994318905E-2</v>
      </c>
      <c r="N83" s="4">
        <f ca="1">OFFSET(AF!$K$1,MATCH(Stock!$C83,AF!$C$2:$C$299,0),MATCH(Stock!N$1,AF!$L$1:$AV$1,0))*Stock!N83</f>
        <v>1.165151019846567E-2</v>
      </c>
      <c r="O83" s="4">
        <f ca="1">OFFSET(AF!$K$1,MATCH(Stock!$C83,AF!$C$2:$C$299,0),MATCH(Stock!O$1,AF!$L$1:$AV$1,0))*Stock!O83</f>
        <v>1.7377748857686452E-2</v>
      </c>
      <c r="P83" s="4">
        <f ca="1">OFFSET(AF!$K$1,MATCH(Stock!$C83,AF!$C$2:$C$299,0),MATCH(Stock!P$1,AF!$L$1:$AV$1,0))*Stock!P83</f>
        <v>1.207235573577147E-2</v>
      </c>
      <c r="Q83" s="4">
        <f ca="1">OFFSET(AF!$K$1,MATCH(Stock!$C83,AF!$C$2:$C$299,0),MATCH(Stock!Q$1,AF!$L$1:$AV$1,0))*Stock!Q83</f>
        <v>1.46408371081605E-2</v>
      </c>
      <c r="R83" s="4">
        <f ca="1">OFFSET(AF!$K$1,MATCH(Stock!$C83,AF!$C$2:$C$299,0),MATCH(Stock!R$1,AF!$L$1:$AV$1,0))*Stock!R83</f>
        <v>0</v>
      </c>
      <c r="S83" s="4">
        <f ca="1">OFFSET(AF!$K$1,MATCH(Stock!$C83,AF!$C$2:$C$299,0),MATCH(Stock!S$1,AF!$L$1:$AV$1,0))*Stock!S83</f>
        <v>5.2665416217222295E-2</v>
      </c>
      <c r="T83" s="4">
        <f ca="1">OFFSET(AF!$K$1,MATCH(Stock!$C83,AF!$C$2:$C$299,0),MATCH(Stock!T$1,AF!$L$1:$AV$1,0))*Stock!T83</f>
        <v>0.47452151039813095</v>
      </c>
      <c r="U83" s="4">
        <f ca="1">OFFSET(AF!$K$1,MATCH(Stock!$C83,AF!$C$2:$C$299,0),MATCH(Stock!U$1,AF!$L$1:$AV$1,0))*Stock!U83</f>
        <v>6.5905500915737242E-2</v>
      </c>
      <c r="V83" s="4">
        <f ca="1">OFFSET(AF!$K$1,MATCH(Stock!$C83,AF!$C$2:$C$299,0),MATCH(Stock!V$1,AF!$L$1:$AV$1,0))*Stock!V83</f>
        <v>9.7910331009048758E-3</v>
      </c>
      <c r="W83" s="4">
        <f ca="1">OFFSET(AF!$K$1,MATCH(Stock!$C83,AF!$C$2:$C$299,0),MATCH(Stock!W$1,AF!$L$1:$AV$1,0))*Stock!W83</f>
        <v>0</v>
      </c>
      <c r="X83" s="4">
        <f ca="1">OFFSET(AF!$K$1,MATCH(Stock!$C83,AF!$C$2:$C$299,0),MATCH(Stock!X$1,AF!$L$1:$AV$1,0))*Stock!X83</f>
        <v>0</v>
      </c>
      <c r="Y83" s="4">
        <f ca="1">OFFSET(AF!$K$1,MATCH(Stock!$C83,AF!$C$2:$C$299,0),MATCH(Stock!Y$1,AF!$L$1:$AV$1,0))*Stock!Y83</f>
        <v>8.0703100106222406E-2</v>
      </c>
      <c r="Z83" s="4">
        <f ca="1">OFFSET(AF!$K$1,MATCH(Stock!$C83,AF!$C$2:$C$299,0),MATCH(Stock!Z$1,AF!$L$1:$AV$1,0))*Stock!Z83</f>
        <v>0.17831669682632398</v>
      </c>
      <c r="AA83" s="4">
        <f ca="1">OFFSET(AF!$K$1,MATCH(Stock!$C83,AF!$C$2:$C$299,0),MATCH(Stock!AA$1,AF!$L$1:$AV$1,0))*Stock!AA83</f>
        <v>7.5350502114189749E-3</v>
      </c>
      <c r="AB83" s="4">
        <f ca="1">OFFSET(AF!$K$1,MATCH(Stock!$C83,AF!$C$2:$C$299,0),MATCH(Stock!AB$1,AF!$L$1:$AV$1,0))*Stock!AB83</f>
        <v>2.7844326189323101E-2</v>
      </c>
      <c r="AC83" s="4">
        <f ca="1">OFFSET(AF!$K$1,MATCH(Stock!$C83,AF!$C$2:$C$299,0),MATCH(Stock!AC$1,AF!$L$1:$AV$1,0))*Stock!AC83</f>
        <v>0</v>
      </c>
      <c r="AD83" s="4">
        <f ca="1">OFFSET(AF!$K$1,MATCH(Stock!$C83,AF!$C$2:$C$299,0),MATCH(Stock!AD$1,AF!$L$1:$AV$1,0))*Stock!AD83</f>
        <v>3.8089564357185295E-3</v>
      </c>
      <c r="AE83" s="4">
        <f ca="1">OFFSET(AF!$K$1,MATCH(Stock!$C83,AF!$C$2:$C$299,0),MATCH(Stock!AE$1,AF!$L$1:$AV$1,0))*Stock!AE83</f>
        <v>1.335275969011851E-2</v>
      </c>
      <c r="AF83" s="4">
        <f ca="1">OFFSET(AF!$K$1,MATCH(Stock!$C83,AF!$C$2:$C$299,0),MATCH(Stock!AF$1,AF!$L$1:$AV$1,0))*Stock!AF83</f>
        <v>3.7839461152284896E-4</v>
      </c>
      <c r="AG83" s="4">
        <f ca="1">OFFSET(AF!$K$1,MATCH(Stock!$C83,AF!$C$2:$C$299,0),MATCH(Stock!AG$1,AF!$L$1:$AV$1,0))*Stock!AG83</f>
        <v>2.2838506749805049E-2</v>
      </c>
      <c r="AH83" s="4">
        <f ca="1">OFFSET(AF!$K$1,MATCH(Stock!$C83,AF!$C$2:$C$299,0),MATCH(Stock!AH$1,AF!$L$1:$AV$1,0))*Stock!AH83</f>
        <v>3.3951689522079896E-3</v>
      </c>
      <c r="AI83" s="4">
        <f ca="1">OFFSET(AF!$K$1,MATCH(Stock!$C83,AF!$C$2:$C$299,0),MATCH(Stock!AI$1,AF!$L$1:$AV$1,0))*Stock!AI83</f>
        <v>2.3805641133110698E-2</v>
      </c>
      <c r="AJ83" s="4">
        <f ca="1">OFFSET(AF!$K$1,MATCH(Stock!$C83,AF!$C$2:$C$299,0),MATCH(Stock!AJ$1,AF!$L$1:$AV$1,0))*Stock!AJ83</f>
        <v>0</v>
      </c>
      <c r="AK83" s="4">
        <f ca="1">OFFSET(AF!$K$1,MATCH(Stock!$C83,AF!$C$2:$C$299,0),MATCH(Stock!AK$1,AF!$L$1:$AV$1,0))*Stock!AK83</f>
        <v>2.4413216534268302E-3</v>
      </c>
      <c r="AL83" s="4">
        <f ca="1">OFFSET(AF!$K$1,MATCH(Stock!$C83,AF!$C$2:$C$299,0),MATCH(Stock!AL$1,AF!$L$1:$AV$1,0))*Stock!AL83</f>
        <v>0</v>
      </c>
      <c r="AM83" s="4">
        <f ca="1">OFFSET(AF!$K$1,MATCH(Stock!$C83,AF!$C$2:$C$299,0),MATCH(Stock!AM$1,AF!$L$1:$AV$1,0))*Stock!AM83</f>
        <v>8.6618860279219043E-2</v>
      </c>
      <c r="AN83" s="4">
        <f ca="1">OFFSET(AF!$K$1,MATCH(Stock!$C83,AF!$C$2:$C$299,0),MATCH(Stock!AN$1,AF!$L$1:$AV$1,0))*Stock!AN83</f>
        <v>1.7013353863793847E-2</v>
      </c>
      <c r="AO83" s="4">
        <f ca="1">OFFSET(AF!$K$1,MATCH(Stock!$C83,AF!$C$2:$C$299,0),MATCH(Stock!AO$1,AF!$L$1:$AV$1,0))*Stock!AO83</f>
        <v>0.1104783448762509</v>
      </c>
      <c r="AP83" s="4">
        <f ca="1">OFFSET(AF!$K$1,MATCH(Stock!$C83,AF!$C$2:$C$299,0),MATCH(Stock!AP$1,AF!$L$1:$AV$1,0))*Stock!AP83</f>
        <v>1.7397459326564701E-3</v>
      </c>
      <c r="AQ83" s="4">
        <f ca="1">OFFSET(AF!$K$1,MATCH(Stock!$C83,AF!$C$2:$C$299,0),MATCH(Stock!AQ$1,AF!$L$1:$AV$1,0))*Stock!AQ83</f>
        <v>2.3772644708824349E-2</v>
      </c>
      <c r="AR83" s="4">
        <f ca="1">OFFSET(AF!$K$1,MATCH(Stock!$C83,AF!$C$2:$C$299,0),MATCH(Stock!AR$1,AF!$L$1:$AV$1,0))*Stock!AR83</f>
        <v>1.8138295098604051E-2</v>
      </c>
      <c r="AS83" s="4">
        <f ca="1">OFFSET(AF!$K$1,MATCH(Stock!$C83,AF!$C$2:$C$299,0),MATCH(Stock!AS$1,AF!$L$1:$AV$1,0))*Stock!AS83</f>
        <v>0.1020333550637904</v>
      </c>
      <c r="AT83" s="4">
        <f ca="1">OFFSET(AF!$K$1,MATCH(Stock!$C83,AF!$C$2:$C$299,0),MATCH(Stock!AT$1,AF!$L$1:$AV$1,0))*Stock!AT83</f>
        <v>6.782284897487445E-3</v>
      </c>
      <c r="AU83" s="4">
        <f ca="1">OFFSET(AF!$K$1,MATCH(Stock!$C83,AF!$C$2:$C$299,0),MATCH(Stock!AU$1,AF!$L$1:$AV$1,0))*Stock!AU83</f>
        <v>3.1926105369823946E-2</v>
      </c>
      <c r="AV83" s="4">
        <f ca="1">OFFSET(AF!$K$1,MATCH(Stock!$C83,AF!$C$2:$C$299,0),MATCH(Stock!AV$1,AF!$L$1:$AV$1,0))*Stock!AV83</f>
        <v>4.1478759734284498E-2</v>
      </c>
    </row>
    <row r="84" spans="1:48">
      <c r="A84" s="4" t="s">
        <v>52</v>
      </c>
      <c r="B84" s="4" t="s">
        <v>258</v>
      </c>
      <c r="C84" s="4" t="s">
        <v>197</v>
      </c>
      <c r="D84" s="4" t="s">
        <v>54</v>
      </c>
      <c r="E84" s="4" t="s">
        <v>260</v>
      </c>
      <c r="F84" s="4" t="s">
        <v>54</v>
      </c>
      <c r="G84" s="4">
        <v>2010</v>
      </c>
      <c r="H84" s="4" t="s">
        <v>54</v>
      </c>
      <c r="I84" s="4" t="s">
        <v>54</v>
      </c>
      <c r="J84" s="4" t="s">
        <v>54</v>
      </c>
      <c r="K84" s="4" t="s">
        <v>54</v>
      </c>
      <c r="L84" s="4">
        <f ca="1">OFFSET(AF!$K$1,MATCH(Stock!$C84,AF!$C$2:$C$299,0),MATCH(Stock!L$1,AF!$L$1:$AV$1,0))*Stock!L84</f>
        <v>0</v>
      </c>
      <c r="M84" s="4">
        <f ca="1">OFFSET(AF!$K$1,MATCH(Stock!$C84,AF!$C$2:$C$299,0),MATCH(Stock!M$1,AF!$L$1:$AV$1,0))*Stock!M84</f>
        <v>0</v>
      </c>
      <c r="N84" s="4">
        <f ca="1">OFFSET(AF!$K$1,MATCH(Stock!$C84,AF!$C$2:$C$299,0),MATCH(Stock!N$1,AF!$L$1:$AV$1,0))*Stock!N84</f>
        <v>0</v>
      </c>
      <c r="O84" s="4">
        <f ca="1">OFFSET(AF!$K$1,MATCH(Stock!$C84,AF!$C$2:$C$299,0),MATCH(Stock!O$1,AF!$L$1:$AV$1,0))*Stock!O84</f>
        <v>0</v>
      </c>
      <c r="P84" s="4">
        <f ca="1">OFFSET(AF!$K$1,MATCH(Stock!$C84,AF!$C$2:$C$299,0),MATCH(Stock!P$1,AF!$L$1:$AV$1,0))*Stock!P84</f>
        <v>0</v>
      </c>
      <c r="Q84" s="4">
        <f ca="1">OFFSET(AF!$K$1,MATCH(Stock!$C84,AF!$C$2:$C$299,0),MATCH(Stock!Q$1,AF!$L$1:$AV$1,0))*Stock!Q84</f>
        <v>0</v>
      </c>
      <c r="R84" s="4">
        <f ca="1">OFFSET(AF!$K$1,MATCH(Stock!$C84,AF!$C$2:$C$299,0),MATCH(Stock!R$1,AF!$L$1:$AV$1,0))*Stock!R84</f>
        <v>0</v>
      </c>
      <c r="S84" s="4">
        <f ca="1">OFFSET(AF!$K$1,MATCH(Stock!$C84,AF!$C$2:$C$299,0),MATCH(Stock!S$1,AF!$L$1:$AV$1,0))*Stock!S84</f>
        <v>0</v>
      </c>
      <c r="T84" s="4">
        <f ca="1">OFFSET(AF!$K$1,MATCH(Stock!$C84,AF!$C$2:$C$299,0),MATCH(Stock!T$1,AF!$L$1:$AV$1,0))*Stock!T84</f>
        <v>0</v>
      </c>
      <c r="U84" s="4">
        <f ca="1">OFFSET(AF!$K$1,MATCH(Stock!$C84,AF!$C$2:$C$299,0),MATCH(Stock!U$1,AF!$L$1:$AV$1,0))*Stock!U84</f>
        <v>0</v>
      </c>
      <c r="V84" s="4">
        <f ca="1">OFFSET(AF!$K$1,MATCH(Stock!$C84,AF!$C$2:$C$299,0),MATCH(Stock!V$1,AF!$L$1:$AV$1,0))*Stock!V84</f>
        <v>0</v>
      </c>
      <c r="W84" s="4">
        <f ca="1">OFFSET(AF!$K$1,MATCH(Stock!$C84,AF!$C$2:$C$299,0),MATCH(Stock!W$1,AF!$L$1:$AV$1,0))*Stock!W84</f>
        <v>0</v>
      </c>
      <c r="X84" s="4">
        <f ca="1">OFFSET(AF!$K$1,MATCH(Stock!$C84,AF!$C$2:$C$299,0),MATCH(Stock!X$1,AF!$L$1:$AV$1,0))*Stock!X84</f>
        <v>0</v>
      </c>
      <c r="Y84" s="4">
        <f ca="1">OFFSET(AF!$K$1,MATCH(Stock!$C84,AF!$C$2:$C$299,0),MATCH(Stock!Y$1,AF!$L$1:$AV$1,0))*Stock!Y84</f>
        <v>0</v>
      </c>
      <c r="Z84" s="4">
        <f ca="1">OFFSET(AF!$K$1,MATCH(Stock!$C84,AF!$C$2:$C$299,0),MATCH(Stock!Z$1,AF!$L$1:$AV$1,0))*Stock!Z84</f>
        <v>0</v>
      </c>
      <c r="AA84" s="4">
        <f ca="1">OFFSET(AF!$K$1,MATCH(Stock!$C84,AF!$C$2:$C$299,0),MATCH(Stock!AA$1,AF!$L$1:$AV$1,0))*Stock!AA84</f>
        <v>0</v>
      </c>
      <c r="AB84" s="4">
        <f ca="1">OFFSET(AF!$K$1,MATCH(Stock!$C84,AF!$C$2:$C$299,0),MATCH(Stock!AB$1,AF!$L$1:$AV$1,0))*Stock!AB84</f>
        <v>0</v>
      </c>
      <c r="AC84" s="4">
        <f ca="1">OFFSET(AF!$K$1,MATCH(Stock!$C84,AF!$C$2:$C$299,0),MATCH(Stock!AC$1,AF!$L$1:$AV$1,0))*Stock!AC84</f>
        <v>0</v>
      </c>
      <c r="AD84" s="4">
        <f ca="1">OFFSET(AF!$K$1,MATCH(Stock!$C84,AF!$C$2:$C$299,0),MATCH(Stock!AD$1,AF!$L$1:$AV$1,0))*Stock!AD84</f>
        <v>0</v>
      </c>
      <c r="AE84" s="4">
        <f ca="1">OFFSET(AF!$K$1,MATCH(Stock!$C84,AF!$C$2:$C$299,0),MATCH(Stock!AE$1,AF!$L$1:$AV$1,0))*Stock!AE84</f>
        <v>1.1511330324938158E-2</v>
      </c>
      <c r="AF84" s="4">
        <f ca="1">OFFSET(AF!$K$1,MATCH(Stock!$C84,AF!$C$2:$C$299,0),MATCH(Stock!AF$1,AF!$L$1:$AV$1,0))*Stock!AF84</f>
        <v>0</v>
      </c>
      <c r="AG84" s="4">
        <f ca="1">OFFSET(AF!$K$1,MATCH(Stock!$C84,AF!$C$2:$C$299,0),MATCH(Stock!AG$1,AF!$L$1:$AV$1,0))*Stock!AG84</f>
        <v>0</v>
      </c>
      <c r="AH84" s="4">
        <f ca="1">OFFSET(AF!$K$1,MATCH(Stock!$C84,AF!$C$2:$C$299,0),MATCH(Stock!AH$1,AF!$L$1:$AV$1,0))*Stock!AH84</f>
        <v>9.9841350614723854E-5</v>
      </c>
      <c r="AI84" s="4">
        <f ca="1">OFFSET(AF!$K$1,MATCH(Stock!$C84,AF!$C$2:$C$299,0),MATCH(Stock!AI$1,AF!$L$1:$AV$1,0))*Stock!AI84</f>
        <v>0</v>
      </c>
      <c r="AJ84" s="4">
        <f ca="1">OFFSET(AF!$K$1,MATCH(Stock!$C84,AF!$C$2:$C$299,0),MATCH(Stock!AJ$1,AF!$L$1:$AV$1,0))*Stock!AJ84</f>
        <v>0</v>
      </c>
      <c r="AK84" s="4">
        <f ca="1">OFFSET(AF!$K$1,MATCH(Stock!$C84,AF!$C$2:$C$299,0),MATCH(Stock!AK$1,AF!$L$1:$AV$1,0))*Stock!AK84</f>
        <v>0</v>
      </c>
      <c r="AL84" s="4">
        <f ca="1">OFFSET(AF!$K$1,MATCH(Stock!$C84,AF!$C$2:$C$299,0),MATCH(Stock!AL$1,AF!$L$1:$AV$1,0))*Stock!AL84</f>
        <v>0</v>
      </c>
      <c r="AM84" s="4">
        <f ca="1">OFFSET(AF!$K$1,MATCH(Stock!$C84,AF!$C$2:$C$299,0),MATCH(Stock!AM$1,AF!$L$1:$AV$1,0))*Stock!AM84</f>
        <v>0</v>
      </c>
      <c r="AN84" s="4">
        <f ca="1">OFFSET(AF!$K$1,MATCH(Stock!$C84,AF!$C$2:$C$299,0),MATCH(Stock!AN$1,AF!$L$1:$AV$1,0))*Stock!AN84</f>
        <v>0</v>
      </c>
      <c r="AO84" s="4">
        <f ca="1">OFFSET(AF!$K$1,MATCH(Stock!$C84,AF!$C$2:$C$299,0),MATCH(Stock!AO$1,AF!$L$1:$AV$1,0))*Stock!AO84</f>
        <v>0</v>
      </c>
      <c r="AP84" s="4">
        <f ca="1">OFFSET(AF!$K$1,MATCH(Stock!$C84,AF!$C$2:$C$299,0),MATCH(Stock!AP$1,AF!$L$1:$AV$1,0))*Stock!AP84</f>
        <v>0</v>
      </c>
      <c r="AQ84" s="4">
        <f ca="1">OFFSET(AF!$K$1,MATCH(Stock!$C84,AF!$C$2:$C$299,0),MATCH(Stock!AQ$1,AF!$L$1:$AV$1,0))*Stock!AQ84</f>
        <v>0</v>
      </c>
      <c r="AR84" s="4">
        <f ca="1">OFFSET(AF!$K$1,MATCH(Stock!$C84,AF!$C$2:$C$299,0),MATCH(Stock!AR$1,AF!$L$1:$AV$1,0))*Stock!AR84</f>
        <v>0</v>
      </c>
      <c r="AS84" s="4">
        <f ca="1">OFFSET(AF!$K$1,MATCH(Stock!$C84,AF!$C$2:$C$299,0),MATCH(Stock!AS$1,AF!$L$1:$AV$1,0))*Stock!AS84</f>
        <v>0</v>
      </c>
      <c r="AT84" s="4">
        <f ca="1">OFFSET(AF!$K$1,MATCH(Stock!$C84,AF!$C$2:$C$299,0),MATCH(Stock!AT$1,AF!$L$1:$AV$1,0))*Stock!AT84</f>
        <v>8.3801886364041E-4</v>
      </c>
      <c r="AU84" s="4">
        <f ca="1">OFFSET(AF!$K$1,MATCH(Stock!$C84,AF!$C$2:$C$299,0),MATCH(Stock!AU$1,AF!$L$1:$AV$1,0))*Stock!AU84</f>
        <v>0</v>
      </c>
      <c r="AV84" s="4">
        <f ca="1">OFFSET(AF!$K$1,MATCH(Stock!$C84,AF!$C$2:$C$299,0),MATCH(Stock!AV$1,AF!$L$1:$AV$1,0))*Stock!AV84</f>
        <v>0</v>
      </c>
    </row>
    <row r="85" spans="1:48">
      <c r="A85" s="4" t="s">
        <v>52</v>
      </c>
      <c r="B85" s="4" t="s">
        <v>258</v>
      </c>
      <c r="C85" s="4" t="s">
        <v>198</v>
      </c>
      <c r="D85" s="4" t="s">
        <v>54</v>
      </c>
      <c r="E85" s="4" t="s">
        <v>260</v>
      </c>
      <c r="F85" s="4" t="s">
        <v>54</v>
      </c>
      <c r="G85" s="4">
        <v>2010</v>
      </c>
      <c r="H85" s="4" t="s">
        <v>54</v>
      </c>
      <c r="I85" s="4" t="s">
        <v>54</v>
      </c>
      <c r="J85" s="4" t="s">
        <v>54</v>
      </c>
      <c r="K85" s="4" t="s">
        <v>54</v>
      </c>
      <c r="L85" s="4">
        <f ca="1">OFFSET(AF!$K$1,MATCH(Stock!$C85,AF!$C$2:$C$299,0),MATCH(Stock!L$1,AF!$L$1:$AV$1,0))*Stock!L85</f>
        <v>6.5771148314378849E-4</v>
      </c>
      <c r="M85" s="4">
        <f ca="1">OFFSET(AF!$K$1,MATCH(Stock!$C85,AF!$C$2:$C$299,0),MATCH(Stock!M$1,AF!$L$1:$AV$1,0))*Stock!M85</f>
        <v>2.0695640847041553E-2</v>
      </c>
      <c r="N85" s="4">
        <f ca="1">OFFSET(AF!$K$1,MATCH(Stock!$C85,AF!$C$2:$C$299,0),MATCH(Stock!N$1,AF!$L$1:$AV$1,0))*Stock!N85</f>
        <v>4.4439349999297649E-3</v>
      </c>
      <c r="O85" s="4">
        <f ca="1">OFFSET(AF!$K$1,MATCH(Stock!$C85,AF!$C$2:$C$299,0),MATCH(Stock!O$1,AF!$L$1:$AV$1,0))*Stock!O85</f>
        <v>0.10127383096036965</v>
      </c>
      <c r="P85" s="4">
        <f ca="1">OFFSET(AF!$K$1,MATCH(Stock!$C85,AF!$C$2:$C$299,0),MATCH(Stock!P$1,AF!$L$1:$AV$1,0))*Stock!P85</f>
        <v>2.6277483724312348E-3</v>
      </c>
      <c r="Q85" s="4">
        <f ca="1">OFFSET(AF!$K$1,MATCH(Stock!$C85,AF!$C$2:$C$299,0),MATCH(Stock!Q$1,AF!$L$1:$AV$1,0))*Stock!Q85</f>
        <v>0.10427859347102865</v>
      </c>
      <c r="R85" s="4">
        <f ca="1">OFFSET(AF!$K$1,MATCH(Stock!$C85,AF!$C$2:$C$299,0),MATCH(Stock!R$1,AF!$L$1:$AV$1,0))*Stock!R85</f>
        <v>2.1480983233767149E-3</v>
      </c>
      <c r="S85" s="4">
        <f ca="1">OFFSET(AF!$K$1,MATCH(Stock!$C85,AF!$C$2:$C$299,0),MATCH(Stock!S$1,AF!$L$1:$AV$1,0))*Stock!S85</f>
        <v>1.734412349456175E-3</v>
      </c>
      <c r="T85" s="4">
        <f ca="1">OFFSET(AF!$K$1,MATCH(Stock!$C85,AF!$C$2:$C$299,0),MATCH(Stock!T$1,AF!$L$1:$AV$1,0))*Stock!T85</f>
        <v>0.68847349935436353</v>
      </c>
      <c r="U85" s="4">
        <f ca="1">OFFSET(AF!$K$1,MATCH(Stock!$C85,AF!$C$2:$C$299,0),MATCH(Stock!U$1,AF!$L$1:$AV$1,0))*Stock!U85</f>
        <v>2.7749747181829796E-3</v>
      </c>
      <c r="V85" s="4">
        <f ca="1">OFFSET(AF!$K$1,MATCH(Stock!$C85,AF!$C$2:$C$299,0),MATCH(Stock!V$1,AF!$L$1:$AV$1,0))*Stock!V85</f>
        <v>1.270974448112706E-3</v>
      </c>
      <c r="W85" s="4">
        <f ca="1">OFFSET(AF!$K$1,MATCH(Stock!$C85,AF!$C$2:$C$299,0),MATCH(Stock!W$1,AF!$L$1:$AV$1,0))*Stock!W85</f>
        <v>1.50424349963052E-2</v>
      </c>
      <c r="X85" s="4">
        <f ca="1">OFFSET(AF!$K$1,MATCH(Stock!$C85,AF!$C$2:$C$299,0),MATCH(Stock!X$1,AF!$L$1:$AV$1,0))*Stock!X85</f>
        <v>0.1051052520766092</v>
      </c>
      <c r="Y85" s="4">
        <f ca="1">OFFSET(AF!$K$1,MATCH(Stock!$C85,AF!$C$2:$C$299,0),MATCH(Stock!Y$1,AF!$L$1:$AV$1,0))*Stock!Y85</f>
        <v>1.3823328528381E-2</v>
      </c>
      <c r="Z85" s="4">
        <f ca="1">OFFSET(AF!$K$1,MATCH(Stock!$C85,AF!$C$2:$C$299,0),MATCH(Stock!Z$1,AF!$L$1:$AV$1,0))*Stock!Z85</f>
        <v>0.291219077235705</v>
      </c>
      <c r="AA85" s="4">
        <f ca="1">OFFSET(AF!$K$1,MATCH(Stock!$C85,AF!$C$2:$C$299,0),MATCH(Stock!AA$1,AF!$L$1:$AV$1,0))*Stock!AA85</f>
        <v>8.5761211372269597E-3</v>
      </c>
      <c r="AB85" s="4">
        <f ca="1">OFFSET(AF!$K$1,MATCH(Stock!$C85,AF!$C$2:$C$299,0),MATCH(Stock!AB$1,AF!$L$1:$AV$1,0))*Stock!AB85</f>
        <v>0</v>
      </c>
      <c r="AC85" s="4">
        <f ca="1">OFFSET(AF!$K$1,MATCH(Stock!$C85,AF!$C$2:$C$299,0),MATCH(Stock!AC$1,AF!$L$1:$AV$1,0))*Stock!AC85</f>
        <v>3.24839984532714E-2</v>
      </c>
      <c r="AD85" s="4">
        <f ca="1">OFFSET(AF!$K$1,MATCH(Stock!$C85,AF!$C$2:$C$299,0),MATCH(Stock!AD$1,AF!$L$1:$AV$1,0))*Stock!AD85</f>
        <v>0</v>
      </c>
      <c r="AE85" s="4">
        <f ca="1">OFFSET(AF!$K$1,MATCH(Stock!$C85,AF!$C$2:$C$299,0),MATCH(Stock!AE$1,AF!$L$1:$AV$1,0))*Stock!AE85</f>
        <v>2.5388551034332501E-2</v>
      </c>
      <c r="AF85" s="4">
        <f ca="1">OFFSET(AF!$K$1,MATCH(Stock!$C85,AF!$C$2:$C$299,0),MATCH(Stock!AF$1,AF!$L$1:$AV$1,0))*Stock!AF85</f>
        <v>2.7955190467585651E-3</v>
      </c>
      <c r="AG85" s="4">
        <f ca="1">OFFSET(AF!$K$1,MATCH(Stock!$C85,AF!$C$2:$C$299,0),MATCH(Stock!AG$1,AF!$L$1:$AV$1,0))*Stock!AG85</f>
        <v>2.1642486478456199E-4</v>
      </c>
      <c r="AH85" s="4">
        <f ca="1">OFFSET(AF!$K$1,MATCH(Stock!$C85,AF!$C$2:$C$299,0),MATCH(Stock!AH$1,AF!$L$1:$AV$1,0))*Stock!AH85</f>
        <v>4.1270060827548593E-3</v>
      </c>
      <c r="AI85" s="4">
        <f ca="1">OFFSET(AF!$K$1,MATCH(Stock!$C85,AF!$C$2:$C$299,0),MATCH(Stock!AI$1,AF!$L$1:$AV$1,0))*Stock!AI85</f>
        <v>3.1632649310810701E-3</v>
      </c>
      <c r="AJ85" s="4">
        <f ca="1">OFFSET(AF!$K$1,MATCH(Stock!$C85,AF!$C$2:$C$299,0),MATCH(Stock!AJ$1,AF!$L$1:$AV$1,0))*Stock!AJ85</f>
        <v>0</v>
      </c>
      <c r="AK85" s="4">
        <f ca="1">OFFSET(AF!$K$1,MATCH(Stock!$C85,AF!$C$2:$C$299,0),MATCH(Stock!AK$1,AF!$L$1:$AV$1,0))*Stock!AK85</f>
        <v>5.6943354929766743E-3</v>
      </c>
      <c r="AL85" s="4">
        <f ca="1">OFFSET(AF!$K$1,MATCH(Stock!$C85,AF!$C$2:$C$299,0),MATCH(Stock!AL$1,AF!$L$1:$AV$1,0))*Stock!AL85</f>
        <v>0</v>
      </c>
      <c r="AM85" s="4">
        <f ca="1">OFFSET(AF!$K$1,MATCH(Stock!$C85,AF!$C$2:$C$299,0),MATCH(Stock!AM$1,AF!$L$1:$AV$1,0))*Stock!AM85</f>
        <v>3.0468257651933249E-2</v>
      </c>
      <c r="AN85" s="4">
        <f ca="1">OFFSET(AF!$K$1,MATCH(Stock!$C85,AF!$C$2:$C$299,0),MATCH(Stock!AN$1,AF!$L$1:$AV$1,0))*Stock!AN85</f>
        <v>9.0533311306144493E-3</v>
      </c>
      <c r="AO85" s="4">
        <f ca="1">OFFSET(AF!$K$1,MATCH(Stock!$C85,AF!$C$2:$C$299,0),MATCH(Stock!AO$1,AF!$L$1:$AV$1,0))*Stock!AO85</f>
        <v>5.0536995062797643E-2</v>
      </c>
      <c r="AP85" s="4">
        <f ca="1">OFFSET(AF!$K$1,MATCH(Stock!$C85,AF!$C$2:$C$299,0),MATCH(Stock!AP$1,AF!$L$1:$AV$1,0))*Stock!AP85</f>
        <v>1.7474097135419399E-2</v>
      </c>
      <c r="AQ85" s="4">
        <f ca="1">OFFSET(AF!$K$1,MATCH(Stock!$C85,AF!$C$2:$C$299,0),MATCH(Stock!AQ$1,AF!$L$1:$AV$1,0))*Stock!AQ85</f>
        <v>4.08368189549679E-3</v>
      </c>
      <c r="AR85" s="4">
        <f ca="1">OFFSET(AF!$K$1,MATCH(Stock!$C85,AF!$C$2:$C$299,0),MATCH(Stock!AR$1,AF!$L$1:$AV$1,0))*Stock!AR85</f>
        <v>8.2457789589901343E-3</v>
      </c>
      <c r="AS85" s="4">
        <f ca="1">OFFSET(AF!$K$1,MATCH(Stock!$C85,AF!$C$2:$C$299,0),MATCH(Stock!AS$1,AF!$L$1:$AV$1,0))*Stock!AS85</f>
        <v>2.3906402091566852E-2</v>
      </c>
      <c r="AT85" s="4">
        <f ca="1">OFFSET(AF!$K$1,MATCH(Stock!$C85,AF!$C$2:$C$299,0),MATCH(Stock!AT$1,AF!$L$1:$AV$1,0))*Stock!AT85</f>
        <v>1.9483721364237001E-2</v>
      </c>
      <c r="AU85" s="4">
        <f ca="1">OFFSET(AF!$K$1,MATCH(Stock!$C85,AF!$C$2:$C$299,0),MATCH(Stock!AU$1,AF!$L$1:$AV$1,0))*Stock!AU85</f>
        <v>3.06035556328299E-3</v>
      </c>
      <c r="AV85" s="4">
        <f ca="1">OFFSET(AF!$K$1,MATCH(Stock!$C85,AF!$C$2:$C$299,0),MATCH(Stock!AV$1,AF!$L$1:$AV$1,0))*Stock!AV85</f>
        <v>5.8091802128303997E-2</v>
      </c>
    </row>
    <row r="86" spans="1:48">
      <c r="A86" s="4" t="s">
        <v>52</v>
      </c>
      <c r="B86" s="4" t="s">
        <v>258</v>
      </c>
      <c r="C86" s="4" t="s">
        <v>199</v>
      </c>
      <c r="D86" s="4" t="s">
        <v>54</v>
      </c>
      <c r="E86" s="4" t="s">
        <v>260</v>
      </c>
      <c r="F86" s="4" t="s">
        <v>54</v>
      </c>
      <c r="G86" s="4">
        <v>2010</v>
      </c>
      <c r="H86" s="4" t="s">
        <v>54</v>
      </c>
      <c r="I86" s="4" t="s">
        <v>54</v>
      </c>
      <c r="J86" s="4" t="s">
        <v>54</v>
      </c>
      <c r="K86" s="4" t="s">
        <v>54</v>
      </c>
      <c r="L86" s="4">
        <f ca="1">OFFSET(AF!$K$1,MATCH(Stock!$C86,AF!$C$2:$C$299,0),MATCH(Stock!L$1,AF!$L$1:$AV$1,0))*Stock!L86</f>
        <v>1.1414210344226801E-4</v>
      </c>
      <c r="M86" s="4">
        <f ca="1">OFFSET(AF!$K$1,MATCH(Stock!$C86,AF!$C$2:$C$299,0),MATCH(Stock!M$1,AF!$L$1:$AV$1,0))*Stock!M86</f>
        <v>5.2476435434796605E-4</v>
      </c>
      <c r="N86" s="4">
        <f ca="1">OFFSET(AF!$K$1,MATCH(Stock!$C86,AF!$C$2:$C$299,0),MATCH(Stock!N$1,AF!$L$1:$AV$1,0))*Stock!N86</f>
        <v>0</v>
      </c>
      <c r="O86" s="4">
        <f ca="1">OFFSET(AF!$K$1,MATCH(Stock!$C86,AF!$C$2:$C$299,0),MATCH(Stock!O$1,AF!$L$1:$AV$1,0))*Stock!O86</f>
        <v>1.0916992791910801E-5</v>
      </c>
      <c r="P86" s="4">
        <f ca="1">OFFSET(AF!$K$1,MATCH(Stock!$C86,AF!$C$2:$C$299,0),MATCH(Stock!P$1,AF!$L$1:$AV$1,0))*Stock!P86</f>
        <v>4.8195327361207601E-5</v>
      </c>
      <c r="Q86" s="4">
        <f ca="1">OFFSET(AF!$K$1,MATCH(Stock!$C86,AF!$C$2:$C$299,0),MATCH(Stock!Q$1,AF!$L$1:$AV$1,0))*Stock!Q86</f>
        <v>2.1787273095962003E-3</v>
      </c>
      <c r="R86" s="4">
        <f ca="1">OFFSET(AF!$K$1,MATCH(Stock!$C86,AF!$C$2:$C$299,0),MATCH(Stock!R$1,AF!$L$1:$AV$1,0))*Stock!R86</f>
        <v>3.67396754133768E-5</v>
      </c>
      <c r="S86" s="4">
        <f ca="1">OFFSET(AF!$K$1,MATCH(Stock!$C86,AF!$C$2:$C$299,0),MATCH(Stock!S$1,AF!$L$1:$AV$1,0))*Stock!S86</f>
        <v>2.5710891704929699E-4</v>
      </c>
      <c r="T86" s="4">
        <f ca="1">OFFSET(AF!$K$1,MATCH(Stock!$C86,AF!$C$2:$C$299,0),MATCH(Stock!T$1,AF!$L$1:$AV$1,0))*Stock!T86</f>
        <v>0</v>
      </c>
      <c r="U86" s="4">
        <f ca="1">OFFSET(AF!$K$1,MATCH(Stock!$C86,AF!$C$2:$C$299,0),MATCH(Stock!U$1,AF!$L$1:$AV$1,0))*Stock!U86</f>
        <v>6.5011166293090698E-4</v>
      </c>
      <c r="V86" s="4">
        <f ca="1">OFFSET(AF!$K$1,MATCH(Stock!$C86,AF!$C$2:$C$299,0),MATCH(Stock!V$1,AF!$L$1:$AV$1,0))*Stock!V86</f>
        <v>3.3624134256367104E-4</v>
      </c>
      <c r="W86" s="4">
        <f ca="1">OFFSET(AF!$K$1,MATCH(Stock!$C86,AF!$C$2:$C$299,0),MATCH(Stock!W$1,AF!$L$1:$AV$1,0))*Stock!W86</f>
        <v>0</v>
      </c>
      <c r="X86" s="4">
        <f ca="1">OFFSET(AF!$K$1,MATCH(Stock!$C86,AF!$C$2:$C$299,0),MATCH(Stock!X$1,AF!$L$1:$AV$1,0))*Stock!X86</f>
        <v>6.3708476334805404E-4</v>
      </c>
      <c r="Y86" s="4">
        <f ca="1">OFFSET(AF!$K$1,MATCH(Stock!$C86,AF!$C$2:$C$299,0),MATCH(Stock!Y$1,AF!$L$1:$AV$1,0))*Stock!Y86</f>
        <v>1.6645298046650801E-3</v>
      </c>
      <c r="Z86" s="4">
        <f ca="1">OFFSET(AF!$K$1,MATCH(Stock!$C86,AF!$C$2:$C$299,0),MATCH(Stock!Z$1,AF!$L$1:$AV$1,0))*Stock!Z86</f>
        <v>5.0990610978641909E-3</v>
      </c>
      <c r="AA86" s="4">
        <f ca="1">OFFSET(AF!$K$1,MATCH(Stock!$C86,AF!$C$2:$C$299,0),MATCH(Stock!AA$1,AF!$L$1:$AV$1,0))*Stock!AA86</f>
        <v>2.2615661418268201E-5</v>
      </c>
      <c r="AB86" s="4">
        <f ca="1">OFFSET(AF!$K$1,MATCH(Stock!$C86,AF!$C$2:$C$299,0),MATCH(Stock!AB$1,AF!$L$1:$AV$1,0))*Stock!AB86</f>
        <v>7.5782619626050803E-4</v>
      </c>
      <c r="AC86" s="4">
        <f ca="1">OFFSET(AF!$K$1,MATCH(Stock!$C86,AF!$C$2:$C$299,0),MATCH(Stock!AC$1,AF!$L$1:$AV$1,0))*Stock!AC86</f>
        <v>8.5783563705858402E-5</v>
      </c>
      <c r="AD86" s="4">
        <f ca="1">OFFSET(AF!$K$1,MATCH(Stock!$C86,AF!$C$2:$C$299,0),MATCH(Stock!AD$1,AF!$L$1:$AV$1,0))*Stock!AD86</f>
        <v>0</v>
      </c>
      <c r="AE86" s="4">
        <f ca="1">OFFSET(AF!$K$1,MATCH(Stock!$C86,AF!$C$2:$C$299,0),MATCH(Stock!AE$1,AF!$L$1:$AV$1,0))*Stock!AE86</f>
        <v>0</v>
      </c>
      <c r="AF86" s="4">
        <f ca="1">OFFSET(AF!$K$1,MATCH(Stock!$C86,AF!$C$2:$C$299,0),MATCH(Stock!AF$1,AF!$L$1:$AV$1,0))*Stock!AF86</f>
        <v>4.5986602602033102E-5</v>
      </c>
      <c r="AG86" s="4">
        <f ca="1">OFFSET(AF!$K$1,MATCH(Stock!$C86,AF!$C$2:$C$299,0),MATCH(Stock!AG$1,AF!$L$1:$AV$1,0))*Stock!AG86</f>
        <v>1.8677542630840202E-4</v>
      </c>
      <c r="AH86" s="4">
        <f ca="1">OFFSET(AF!$K$1,MATCH(Stock!$C86,AF!$C$2:$C$299,0),MATCH(Stock!AH$1,AF!$L$1:$AV$1,0))*Stock!AH86</f>
        <v>0</v>
      </c>
      <c r="AI86" s="4">
        <f ca="1">OFFSET(AF!$K$1,MATCH(Stock!$C86,AF!$C$2:$C$299,0),MATCH(Stock!AI$1,AF!$L$1:$AV$1,0))*Stock!AI86</f>
        <v>7.1265359318922609E-4</v>
      </c>
      <c r="AJ86" s="4">
        <f ca="1">OFFSET(AF!$K$1,MATCH(Stock!$C86,AF!$C$2:$C$299,0),MATCH(Stock!AJ$1,AF!$L$1:$AV$1,0))*Stock!AJ86</f>
        <v>0</v>
      </c>
      <c r="AK86" s="4">
        <f ca="1">OFFSET(AF!$K$1,MATCH(Stock!$C86,AF!$C$2:$C$299,0),MATCH(Stock!AK$1,AF!$L$1:$AV$1,0))*Stock!AK86</f>
        <v>1.0380025333344199E-4</v>
      </c>
      <c r="AL86" s="4">
        <f ca="1">OFFSET(AF!$K$1,MATCH(Stock!$C86,AF!$C$2:$C$299,0),MATCH(Stock!AL$1,AF!$L$1:$AV$1,0))*Stock!AL86</f>
        <v>0</v>
      </c>
      <c r="AM86" s="4">
        <f ca="1">OFFSET(AF!$K$1,MATCH(Stock!$C86,AF!$C$2:$C$299,0),MATCH(Stock!AM$1,AF!$L$1:$AV$1,0))*Stock!AM86</f>
        <v>8.8859534669930709E-5</v>
      </c>
      <c r="AN86" s="4">
        <f ca="1">OFFSET(AF!$K$1,MATCH(Stock!$C86,AF!$C$2:$C$299,0),MATCH(Stock!AN$1,AF!$L$1:$AV$1,0))*Stock!AN86</f>
        <v>6.4458798408720502E-4</v>
      </c>
      <c r="AO86" s="4">
        <f ca="1">OFFSET(AF!$K$1,MATCH(Stock!$C86,AF!$C$2:$C$299,0),MATCH(Stock!AO$1,AF!$L$1:$AV$1,0))*Stock!AO86</f>
        <v>1.1513378028544701E-3</v>
      </c>
      <c r="AP86" s="4">
        <f ca="1">OFFSET(AF!$K$1,MATCH(Stock!$C86,AF!$C$2:$C$299,0),MATCH(Stock!AP$1,AF!$L$1:$AV$1,0))*Stock!AP86</f>
        <v>0</v>
      </c>
      <c r="AQ86" s="4">
        <f ca="1">OFFSET(AF!$K$1,MATCH(Stock!$C86,AF!$C$2:$C$299,0),MATCH(Stock!AQ$1,AF!$L$1:$AV$1,0))*Stock!AQ86</f>
        <v>0</v>
      </c>
      <c r="AR86" s="4">
        <f ca="1">OFFSET(AF!$K$1,MATCH(Stock!$C86,AF!$C$2:$C$299,0),MATCH(Stock!AR$1,AF!$L$1:$AV$1,0))*Stock!AR86</f>
        <v>1.4452049281976702E-4</v>
      </c>
      <c r="AS86" s="4">
        <f ca="1">OFFSET(AF!$K$1,MATCH(Stock!$C86,AF!$C$2:$C$299,0),MATCH(Stock!AS$1,AF!$L$1:$AV$1,0))*Stock!AS86</f>
        <v>7.9287681974854701E-4</v>
      </c>
      <c r="AT86" s="4">
        <f ca="1">OFFSET(AF!$K$1,MATCH(Stock!$C86,AF!$C$2:$C$299,0),MATCH(Stock!AT$1,AF!$L$1:$AV$1,0))*Stock!AT86</f>
        <v>0</v>
      </c>
      <c r="AU86" s="4">
        <f ca="1">OFFSET(AF!$K$1,MATCH(Stock!$C86,AF!$C$2:$C$299,0),MATCH(Stock!AU$1,AF!$L$1:$AV$1,0))*Stock!AU86</f>
        <v>9.6938580502046415E-5</v>
      </c>
      <c r="AV86" s="4">
        <f ca="1">OFFSET(AF!$K$1,MATCH(Stock!$C86,AF!$C$2:$C$299,0),MATCH(Stock!AV$1,AF!$L$1:$AV$1,0))*Stock!AV86</f>
        <v>3.41279174688831E-4</v>
      </c>
    </row>
    <row r="87" spans="1:48">
      <c r="A87" s="4" t="s">
        <v>52</v>
      </c>
      <c r="B87" s="4" t="s">
        <v>258</v>
      </c>
      <c r="C87" s="4" t="s">
        <v>200</v>
      </c>
      <c r="D87" s="4" t="s">
        <v>54</v>
      </c>
      <c r="E87" s="4" t="s">
        <v>260</v>
      </c>
      <c r="F87" s="4" t="s">
        <v>54</v>
      </c>
      <c r="G87" s="4">
        <v>2010</v>
      </c>
      <c r="H87" s="4" t="s">
        <v>54</v>
      </c>
      <c r="I87" s="4" t="s">
        <v>54</v>
      </c>
      <c r="J87" s="4" t="s">
        <v>54</v>
      </c>
      <c r="K87" s="4" t="s">
        <v>54</v>
      </c>
      <c r="L87" s="4">
        <f ca="1">OFFSET(AF!$K$1,MATCH(Stock!$C87,AF!$C$2:$C$299,0),MATCH(Stock!L$1,AF!$L$1:$AV$1,0))*Stock!L87</f>
        <v>8.9466365460689503E-5</v>
      </c>
      <c r="M87" s="4">
        <f ca="1">OFFSET(AF!$K$1,MATCH(Stock!$C87,AF!$C$2:$C$299,0),MATCH(Stock!M$1,AF!$L$1:$AV$1,0))*Stock!M87</f>
        <v>0</v>
      </c>
      <c r="N87" s="4">
        <f ca="1">OFFSET(AF!$K$1,MATCH(Stock!$C87,AF!$C$2:$C$299,0),MATCH(Stock!N$1,AF!$L$1:$AV$1,0))*Stock!N87</f>
        <v>0</v>
      </c>
      <c r="O87" s="4">
        <f ca="1">OFFSET(AF!$K$1,MATCH(Stock!$C87,AF!$C$2:$C$299,0),MATCH(Stock!O$1,AF!$L$1:$AV$1,0))*Stock!O87</f>
        <v>0</v>
      </c>
      <c r="P87" s="4">
        <f ca="1">OFFSET(AF!$K$1,MATCH(Stock!$C87,AF!$C$2:$C$299,0),MATCH(Stock!P$1,AF!$L$1:$AV$1,0))*Stock!P87</f>
        <v>0</v>
      </c>
      <c r="Q87" s="4">
        <f ca="1">OFFSET(AF!$K$1,MATCH(Stock!$C87,AF!$C$2:$C$299,0),MATCH(Stock!Q$1,AF!$L$1:$AV$1,0))*Stock!Q87</f>
        <v>0</v>
      </c>
      <c r="R87" s="4">
        <f ca="1">OFFSET(AF!$K$1,MATCH(Stock!$C87,AF!$C$2:$C$299,0),MATCH(Stock!R$1,AF!$L$1:$AV$1,0))*Stock!R87</f>
        <v>0</v>
      </c>
      <c r="S87" s="4">
        <f ca="1">OFFSET(AF!$K$1,MATCH(Stock!$C87,AF!$C$2:$C$299,0),MATCH(Stock!S$1,AF!$L$1:$AV$1,0))*Stock!S87</f>
        <v>0</v>
      </c>
      <c r="T87" s="4">
        <f ca="1">OFFSET(AF!$K$1,MATCH(Stock!$C87,AF!$C$2:$C$299,0),MATCH(Stock!T$1,AF!$L$1:$AV$1,0))*Stock!T87</f>
        <v>0</v>
      </c>
      <c r="U87" s="4">
        <f ca="1">OFFSET(AF!$K$1,MATCH(Stock!$C87,AF!$C$2:$C$299,0),MATCH(Stock!U$1,AF!$L$1:$AV$1,0))*Stock!U87</f>
        <v>0</v>
      </c>
      <c r="V87" s="4">
        <f ca="1">OFFSET(AF!$K$1,MATCH(Stock!$C87,AF!$C$2:$C$299,0),MATCH(Stock!V$1,AF!$L$1:$AV$1,0))*Stock!V87</f>
        <v>0</v>
      </c>
      <c r="W87" s="4">
        <f ca="1">OFFSET(AF!$K$1,MATCH(Stock!$C87,AF!$C$2:$C$299,0),MATCH(Stock!W$1,AF!$L$1:$AV$1,0))*Stock!W87</f>
        <v>0</v>
      </c>
      <c r="X87" s="4">
        <f ca="1">OFFSET(AF!$K$1,MATCH(Stock!$C87,AF!$C$2:$C$299,0),MATCH(Stock!X$1,AF!$L$1:$AV$1,0))*Stock!X87</f>
        <v>0</v>
      </c>
      <c r="Y87" s="4">
        <f ca="1">OFFSET(AF!$K$1,MATCH(Stock!$C87,AF!$C$2:$C$299,0),MATCH(Stock!Y$1,AF!$L$1:$AV$1,0))*Stock!Y87</f>
        <v>0</v>
      </c>
      <c r="Z87" s="4">
        <f ca="1">OFFSET(AF!$K$1,MATCH(Stock!$C87,AF!$C$2:$C$299,0),MATCH(Stock!Z$1,AF!$L$1:$AV$1,0))*Stock!Z87</f>
        <v>0</v>
      </c>
      <c r="AA87" s="4">
        <f ca="1">OFFSET(AF!$K$1,MATCH(Stock!$C87,AF!$C$2:$C$299,0),MATCH(Stock!AA$1,AF!$L$1:$AV$1,0))*Stock!AA87</f>
        <v>0</v>
      </c>
      <c r="AB87" s="4">
        <f ca="1">OFFSET(AF!$K$1,MATCH(Stock!$C87,AF!$C$2:$C$299,0),MATCH(Stock!AB$1,AF!$L$1:$AV$1,0))*Stock!AB87</f>
        <v>0</v>
      </c>
      <c r="AC87" s="4">
        <f ca="1">OFFSET(AF!$K$1,MATCH(Stock!$C87,AF!$C$2:$C$299,0),MATCH(Stock!AC$1,AF!$L$1:$AV$1,0))*Stock!AC87</f>
        <v>0</v>
      </c>
      <c r="AD87" s="4">
        <f ca="1">OFFSET(AF!$K$1,MATCH(Stock!$C87,AF!$C$2:$C$299,0),MATCH(Stock!AD$1,AF!$L$1:$AV$1,0))*Stock!AD87</f>
        <v>0</v>
      </c>
      <c r="AE87" s="4">
        <f ca="1">OFFSET(AF!$K$1,MATCH(Stock!$C87,AF!$C$2:$C$299,0),MATCH(Stock!AE$1,AF!$L$1:$AV$1,0))*Stock!AE87</f>
        <v>0</v>
      </c>
      <c r="AF87" s="4">
        <f ca="1">OFFSET(AF!$K$1,MATCH(Stock!$C87,AF!$C$2:$C$299,0),MATCH(Stock!AF$1,AF!$L$1:$AV$1,0))*Stock!AF87</f>
        <v>0</v>
      </c>
      <c r="AG87" s="4">
        <f ca="1">OFFSET(AF!$K$1,MATCH(Stock!$C87,AF!$C$2:$C$299,0),MATCH(Stock!AG$1,AF!$L$1:$AV$1,0))*Stock!AG87</f>
        <v>0</v>
      </c>
      <c r="AH87" s="4">
        <f ca="1">OFFSET(AF!$K$1,MATCH(Stock!$C87,AF!$C$2:$C$299,0),MATCH(Stock!AH$1,AF!$L$1:$AV$1,0))*Stock!AH87</f>
        <v>0</v>
      </c>
      <c r="AI87" s="4">
        <f ca="1">OFFSET(AF!$K$1,MATCH(Stock!$C87,AF!$C$2:$C$299,0),MATCH(Stock!AI$1,AF!$L$1:$AV$1,0))*Stock!AI87</f>
        <v>0</v>
      </c>
      <c r="AJ87" s="4">
        <f ca="1">OFFSET(AF!$K$1,MATCH(Stock!$C87,AF!$C$2:$C$299,0),MATCH(Stock!AJ$1,AF!$L$1:$AV$1,0))*Stock!AJ87</f>
        <v>0</v>
      </c>
      <c r="AK87" s="4">
        <f ca="1">OFFSET(AF!$K$1,MATCH(Stock!$C87,AF!$C$2:$C$299,0),MATCH(Stock!AK$1,AF!$L$1:$AV$1,0))*Stock!AK87</f>
        <v>0</v>
      </c>
      <c r="AL87" s="4">
        <f ca="1">OFFSET(AF!$K$1,MATCH(Stock!$C87,AF!$C$2:$C$299,0),MATCH(Stock!AL$1,AF!$L$1:$AV$1,0))*Stock!AL87</f>
        <v>0</v>
      </c>
      <c r="AM87" s="4">
        <f ca="1">OFFSET(AF!$K$1,MATCH(Stock!$C87,AF!$C$2:$C$299,0),MATCH(Stock!AM$1,AF!$L$1:$AV$1,0))*Stock!AM87</f>
        <v>0</v>
      </c>
      <c r="AN87" s="4">
        <f ca="1">OFFSET(AF!$K$1,MATCH(Stock!$C87,AF!$C$2:$C$299,0),MATCH(Stock!AN$1,AF!$L$1:$AV$1,0))*Stock!AN87</f>
        <v>0</v>
      </c>
      <c r="AO87" s="4">
        <f ca="1">OFFSET(AF!$K$1,MATCH(Stock!$C87,AF!$C$2:$C$299,0),MATCH(Stock!AO$1,AF!$L$1:$AV$1,0))*Stock!AO87</f>
        <v>6.79479816496771E-3</v>
      </c>
      <c r="AP87" s="4">
        <f ca="1">OFFSET(AF!$K$1,MATCH(Stock!$C87,AF!$C$2:$C$299,0),MATCH(Stock!AP$1,AF!$L$1:$AV$1,0))*Stock!AP87</f>
        <v>0</v>
      </c>
      <c r="AQ87" s="4">
        <f ca="1">OFFSET(AF!$K$1,MATCH(Stock!$C87,AF!$C$2:$C$299,0),MATCH(Stock!AQ$1,AF!$L$1:$AV$1,0))*Stock!AQ87</f>
        <v>0</v>
      </c>
      <c r="AR87" s="4">
        <f ca="1">OFFSET(AF!$K$1,MATCH(Stock!$C87,AF!$C$2:$C$299,0),MATCH(Stock!AR$1,AF!$L$1:$AV$1,0))*Stock!AR87</f>
        <v>0</v>
      </c>
      <c r="AS87" s="4">
        <f ca="1">OFFSET(AF!$K$1,MATCH(Stock!$C87,AF!$C$2:$C$299,0),MATCH(Stock!AS$1,AF!$L$1:$AV$1,0))*Stock!AS87</f>
        <v>0</v>
      </c>
      <c r="AT87" s="4">
        <f ca="1">OFFSET(AF!$K$1,MATCH(Stock!$C87,AF!$C$2:$C$299,0),MATCH(Stock!AT$1,AF!$L$1:$AV$1,0))*Stock!AT87</f>
        <v>0</v>
      </c>
      <c r="AU87" s="4">
        <f ca="1">OFFSET(AF!$K$1,MATCH(Stock!$C87,AF!$C$2:$C$299,0),MATCH(Stock!AU$1,AF!$L$1:$AV$1,0))*Stock!AU87</f>
        <v>9.6266915984969097E-4</v>
      </c>
      <c r="AV87" s="4">
        <f ca="1">OFFSET(AF!$K$1,MATCH(Stock!$C87,AF!$C$2:$C$299,0),MATCH(Stock!AV$1,AF!$L$1:$AV$1,0))*Stock!AV87</f>
        <v>0</v>
      </c>
    </row>
    <row r="88" spans="1:48">
      <c r="A88" s="4" t="s">
        <v>52</v>
      </c>
      <c r="B88" s="4" t="s">
        <v>258</v>
      </c>
      <c r="C88" s="4" t="s">
        <v>201</v>
      </c>
      <c r="D88" s="4" t="s">
        <v>54</v>
      </c>
      <c r="E88" s="4" t="s">
        <v>260</v>
      </c>
      <c r="F88" s="4" t="s">
        <v>54</v>
      </c>
      <c r="G88" s="4">
        <v>2010</v>
      </c>
      <c r="H88" s="4" t="s">
        <v>54</v>
      </c>
      <c r="I88" s="4" t="s">
        <v>54</v>
      </c>
      <c r="J88" s="4" t="s">
        <v>54</v>
      </c>
      <c r="K88" s="4" t="s">
        <v>54</v>
      </c>
      <c r="L88" s="4">
        <f ca="1">OFFSET(AF!$K$1,MATCH(Stock!$C88,AF!$C$2:$C$299,0),MATCH(Stock!L$1,AF!$L$1:$AV$1,0))*Stock!L88</f>
        <v>1.0985034889014801E-3</v>
      </c>
      <c r="M88" s="4">
        <f ca="1">OFFSET(AF!$K$1,MATCH(Stock!$C88,AF!$C$2:$C$299,0),MATCH(Stock!M$1,AF!$L$1:$AV$1,0))*Stock!M88</f>
        <v>2.6295392581359802E-3</v>
      </c>
      <c r="N88" s="4">
        <f ca="1">OFFSET(AF!$K$1,MATCH(Stock!$C88,AF!$C$2:$C$299,0),MATCH(Stock!N$1,AF!$L$1:$AV$1,0))*Stock!N88</f>
        <v>2.1242593439675401E-4</v>
      </c>
      <c r="O88" s="4">
        <f ca="1">OFFSET(AF!$K$1,MATCH(Stock!$C88,AF!$C$2:$C$299,0),MATCH(Stock!O$1,AF!$L$1:$AV$1,0))*Stock!O88</f>
        <v>6.3296636574111309E-3</v>
      </c>
      <c r="P88" s="4">
        <f ca="1">OFFSET(AF!$K$1,MATCH(Stock!$C88,AF!$C$2:$C$299,0),MATCH(Stock!P$1,AF!$L$1:$AV$1,0))*Stock!P88</f>
        <v>5.7899359173970103E-3</v>
      </c>
      <c r="Q88" s="4">
        <f ca="1">OFFSET(AF!$K$1,MATCH(Stock!$C88,AF!$C$2:$C$299,0),MATCH(Stock!Q$1,AF!$L$1:$AV$1,0))*Stock!Q88</f>
        <v>2.8986711637631699E-3</v>
      </c>
      <c r="R88" s="4">
        <f ca="1">OFFSET(AF!$K$1,MATCH(Stock!$C88,AF!$C$2:$C$299,0),MATCH(Stock!R$1,AF!$L$1:$AV$1,0))*Stock!R88</f>
        <v>9.750248549027391E-4</v>
      </c>
      <c r="S88" s="4">
        <f ca="1">OFFSET(AF!$K$1,MATCH(Stock!$C88,AF!$C$2:$C$299,0),MATCH(Stock!S$1,AF!$L$1:$AV$1,0))*Stock!S88</f>
        <v>5.4616569068179702E-3</v>
      </c>
      <c r="T88" s="4">
        <f ca="1">OFFSET(AF!$K$1,MATCH(Stock!$C88,AF!$C$2:$C$299,0),MATCH(Stock!T$1,AF!$L$1:$AV$1,0))*Stock!T88</f>
        <v>1.5402459920927002E-2</v>
      </c>
      <c r="U88" s="4">
        <f ca="1">OFFSET(AF!$K$1,MATCH(Stock!$C88,AF!$C$2:$C$299,0),MATCH(Stock!U$1,AF!$L$1:$AV$1,0))*Stock!U88</f>
        <v>1.5559344859281602E-2</v>
      </c>
      <c r="V88" s="4">
        <f ca="1">OFFSET(AF!$K$1,MATCH(Stock!$C88,AF!$C$2:$C$299,0),MATCH(Stock!V$1,AF!$L$1:$AV$1,0))*Stock!V88</f>
        <v>3.56152273853542E-3</v>
      </c>
      <c r="W88" s="4">
        <f ca="1">OFFSET(AF!$K$1,MATCH(Stock!$C88,AF!$C$2:$C$299,0),MATCH(Stock!W$1,AF!$L$1:$AV$1,0))*Stock!W88</f>
        <v>2.05446949722328E-2</v>
      </c>
      <c r="X88" s="4">
        <f ca="1">OFFSET(AF!$K$1,MATCH(Stock!$C88,AF!$C$2:$C$299,0),MATCH(Stock!X$1,AF!$L$1:$AV$1,0))*Stock!X88</f>
        <v>7.0124210130048104E-2</v>
      </c>
      <c r="Y88" s="4">
        <f ca="1">OFFSET(AF!$K$1,MATCH(Stock!$C88,AF!$C$2:$C$299,0),MATCH(Stock!Y$1,AF!$L$1:$AV$1,0))*Stock!Y88</f>
        <v>2.2090611345720702E-2</v>
      </c>
      <c r="Z88" s="4">
        <f ca="1">OFFSET(AF!$K$1,MATCH(Stock!$C88,AF!$C$2:$C$299,0),MATCH(Stock!Z$1,AF!$L$1:$AV$1,0))*Stock!Z88</f>
        <v>8.3452505351209516E-2</v>
      </c>
      <c r="AA88" s="4">
        <f ca="1">OFFSET(AF!$K$1,MATCH(Stock!$C88,AF!$C$2:$C$299,0),MATCH(Stock!AA$1,AF!$L$1:$AV$1,0))*Stock!AA88</f>
        <v>5.3426139346813206E-3</v>
      </c>
      <c r="AB88" s="4">
        <f ca="1">OFFSET(AF!$K$1,MATCH(Stock!$C88,AF!$C$2:$C$299,0),MATCH(Stock!AB$1,AF!$L$1:$AV$1,0))*Stock!AB88</f>
        <v>4.2912117689116597E-3</v>
      </c>
      <c r="AC88" s="4">
        <f ca="1">OFFSET(AF!$K$1,MATCH(Stock!$C88,AF!$C$2:$C$299,0),MATCH(Stock!AC$1,AF!$L$1:$AV$1,0))*Stock!AC88</f>
        <v>3.8298932057769402E-3</v>
      </c>
      <c r="AD88" s="4">
        <f ca="1">OFFSET(AF!$K$1,MATCH(Stock!$C88,AF!$C$2:$C$299,0),MATCH(Stock!AD$1,AF!$L$1:$AV$1,0))*Stock!AD88</f>
        <v>4.9216722868939702E-4</v>
      </c>
      <c r="AE88" s="4">
        <f ca="1">OFFSET(AF!$K$1,MATCH(Stock!$C88,AF!$C$2:$C$299,0),MATCH(Stock!AE$1,AF!$L$1:$AV$1,0))*Stock!AE88</f>
        <v>5.9836925960174508E-2</v>
      </c>
      <c r="AF88" s="4">
        <f ca="1">OFFSET(AF!$K$1,MATCH(Stock!$C88,AF!$C$2:$C$299,0),MATCH(Stock!AF$1,AF!$L$1:$AV$1,0))*Stock!AF88</f>
        <v>3.9344392238057496E-4</v>
      </c>
      <c r="AG88" s="4">
        <f ca="1">OFFSET(AF!$K$1,MATCH(Stock!$C88,AF!$C$2:$C$299,0),MATCH(Stock!AG$1,AF!$L$1:$AV$1,0))*Stock!AG88</f>
        <v>1.16438292071274E-3</v>
      </c>
      <c r="AH88" s="4">
        <f ca="1">OFFSET(AF!$K$1,MATCH(Stock!$C88,AF!$C$2:$C$299,0),MATCH(Stock!AH$1,AF!$L$1:$AV$1,0))*Stock!AH88</f>
        <v>1.3161639670494099E-4</v>
      </c>
      <c r="AI88" s="4">
        <f ca="1">OFFSET(AF!$K$1,MATCH(Stock!$C88,AF!$C$2:$C$299,0),MATCH(Stock!AI$1,AF!$L$1:$AV$1,0))*Stock!AI88</f>
        <v>1.10379579614649E-3</v>
      </c>
      <c r="AJ88" s="4">
        <f ca="1">OFFSET(AF!$K$1,MATCH(Stock!$C88,AF!$C$2:$C$299,0),MATCH(Stock!AJ$1,AF!$L$1:$AV$1,0))*Stock!AJ88</f>
        <v>2.4391618966522802E-5</v>
      </c>
      <c r="AK88" s="4">
        <f ca="1">OFFSET(AF!$K$1,MATCH(Stock!$C88,AF!$C$2:$C$299,0),MATCH(Stock!AK$1,AF!$L$1:$AV$1,0))*Stock!AK88</f>
        <v>1.16390215557311E-3</v>
      </c>
      <c r="AL88" s="4">
        <f ca="1">OFFSET(AF!$K$1,MATCH(Stock!$C88,AF!$C$2:$C$299,0),MATCH(Stock!AL$1,AF!$L$1:$AV$1,0))*Stock!AL88</f>
        <v>9.738565588738291E-4</v>
      </c>
      <c r="AM88" s="4">
        <f ca="1">OFFSET(AF!$K$1,MATCH(Stock!$C88,AF!$C$2:$C$299,0),MATCH(Stock!AM$1,AF!$L$1:$AV$1,0))*Stock!AM88</f>
        <v>1.2731603055627899E-2</v>
      </c>
      <c r="AN88" s="4">
        <f ca="1">OFFSET(AF!$K$1,MATCH(Stock!$C88,AF!$C$2:$C$299,0),MATCH(Stock!AN$1,AF!$L$1:$AV$1,0))*Stock!AN88</f>
        <v>6.87989615862339E-2</v>
      </c>
      <c r="AO88" s="4">
        <f ca="1">OFFSET(AF!$K$1,MATCH(Stock!$C88,AF!$C$2:$C$299,0),MATCH(Stock!AO$1,AF!$L$1:$AV$1,0))*Stock!AO88</f>
        <v>2.9805200529350401E-2</v>
      </c>
      <c r="AP88" s="4">
        <f ca="1">OFFSET(AF!$K$1,MATCH(Stock!$C88,AF!$C$2:$C$299,0),MATCH(Stock!AP$1,AF!$L$1:$AV$1,0))*Stock!AP88</f>
        <v>1.17326984946314E-2</v>
      </c>
      <c r="AQ88" s="4">
        <f ca="1">OFFSET(AF!$K$1,MATCH(Stock!$C88,AF!$C$2:$C$299,0),MATCH(Stock!AQ$1,AF!$L$1:$AV$1,0))*Stock!AQ88</f>
        <v>3.5626666702608502E-3</v>
      </c>
      <c r="AR88" s="4">
        <f ca="1">OFFSET(AF!$K$1,MATCH(Stock!$C88,AF!$C$2:$C$299,0),MATCH(Stock!AR$1,AF!$L$1:$AV$1,0))*Stock!AR88</f>
        <v>2.5414680021430503E-3</v>
      </c>
      <c r="AS88" s="4">
        <f ca="1">OFFSET(AF!$K$1,MATCH(Stock!$C88,AF!$C$2:$C$299,0),MATCH(Stock!AS$1,AF!$L$1:$AV$1,0))*Stock!AS88</f>
        <v>2.1094850038655102E-2</v>
      </c>
      <c r="AT88" s="4">
        <f ca="1">OFFSET(AF!$K$1,MATCH(Stock!$C88,AF!$C$2:$C$299,0),MATCH(Stock!AT$1,AF!$L$1:$AV$1,0))*Stock!AT88</f>
        <v>1.8558496584972503E-3</v>
      </c>
      <c r="AU88" s="4">
        <f ca="1">OFFSET(AF!$K$1,MATCH(Stock!$C88,AF!$C$2:$C$299,0),MATCH(Stock!AU$1,AF!$L$1:$AV$1,0))*Stock!AU88</f>
        <v>2.3115741445852898E-3</v>
      </c>
      <c r="AV88" s="4">
        <f ca="1">OFFSET(AF!$K$1,MATCH(Stock!$C88,AF!$C$2:$C$299,0),MATCH(Stock!AV$1,AF!$L$1:$AV$1,0))*Stock!AV88</f>
        <v>8.4539068378872997E-2</v>
      </c>
    </row>
    <row r="89" spans="1:48">
      <c r="A89" s="4" t="s">
        <v>52</v>
      </c>
      <c r="B89" s="4" t="s">
        <v>258</v>
      </c>
      <c r="C89" s="4" t="s">
        <v>202</v>
      </c>
      <c r="D89" s="4" t="s">
        <v>54</v>
      </c>
      <c r="E89" s="4" t="s">
        <v>260</v>
      </c>
      <c r="F89" s="4" t="s">
        <v>54</v>
      </c>
      <c r="G89" s="4">
        <v>2010</v>
      </c>
      <c r="H89" s="4" t="s">
        <v>54</v>
      </c>
      <c r="I89" s="4" t="s">
        <v>54</v>
      </c>
      <c r="J89" s="4" t="s">
        <v>54</v>
      </c>
      <c r="K89" s="4" t="s">
        <v>54</v>
      </c>
      <c r="L89" s="4">
        <f ca="1">OFFSET(AF!$K$1,MATCH(Stock!$C89,AF!$C$2:$C$299,0),MATCH(Stock!L$1,AF!$L$1:$AV$1,0))*Stock!L89</f>
        <v>0</v>
      </c>
      <c r="M89" s="4">
        <f ca="1">OFFSET(AF!$K$1,MATCH(Stock!$C89,AF!$C$2:$C$299,0),MATCH(Stock!M$1,AF!$L$1:$AV$1,0))*Stock!M89</f>
        <v>3.4641661509506802E-3</v>
      </c>
      <c r="N89" s="4">
        <f ca="1">OFFSET(AF!$K$1,MATCH(Stock!$C89,AF!$C$2:$C$299,0),MATCH(Stock!N$1,AF!$L$1:$AV$1,0))*Stock!N89</f>
        <v>0</v>
      </c>
      <c r="O89" s="4">
        <f ca="1">OFFSET(AF!$K$1,MATCH(Stock!$C89,AF!$C$2:$C$299,0),MATCH(Stock!O$1,AF!$L$1:$AV$1,0))*Stock!O89</f>
        <v>9.5691222741049308E-3</v>
      </c>
      <c r="P89" s="4">
        <f ca="1">OFFSET(AF!$K$1,MATCH(Stock!$C89,AF!$C$2:$C$299,0),MATCH(Stock!P$1,AF!$L$1:$AV$1,0))*Stock!P89</f>
        <v>1.2137480906336301E-3</v>
      </c>
      <c r="Q89" s="4">
        <f ca="1">OFFSET(AF!$K$1,MATCH(Stock!$C89,AF!$C$2:$C$299,0),MATCH(Stock!Q$1,AF!$L$1:$AV$1,0))*Stock!Q89</f>
        <v>3.4835295819193703E-3</v>
      </c>
      <c r="R89" s="4">
        <f ca="1">OFFSET(AF!$K$1,MATCH(Stock!$C89,AF!$C$2:$C$299,0),MATCH(Stock!R$1,AF!$L$1:$AV$1,0))*Stock!R89</f>
        <v>0</v>
      </c>
      <c r="S89" s="4">
        <f ca="1">OFFSET(AF!$K$1,MATCH(Stock!$C89,AF!$C$2:$C$299,0),MATCH(Stock!S$1,AF!$L$1:$AV$1,0))*Stock!S89</f>
        <v>9.6446007838260298E-3</v>
      </c>
      <c r="T89" s="4">
        <f ca="1">OFFSET(AF!$K$1,MATCH(Stock!$C89,AF!$C$2:$C$299,0),MATCH(Stock!T$1,AF!$L$1:$AV$1,0))*Stock!T89</f>
        <v>5.2921502513085299E-2</v>
      </c>
      <c r="U89" s="4">
        <f ca="1">OFFSET(AF!$K$1,MATCH(Stock!$C89,AF!$C$2:$C$299,0),MATCH(Stock!U$1,AF!$L$1:$AV$1,0))*Stock!U89</f>
        <v>1.0564475579556301E-2</v>
      </c>
      <c r="V89" s="4">
        <f ca="1">OFFSET(AF!$K$1,MATCH(Stock!$C89,AF!$C$2:$C$299,0),MATCH(Stock!V$1,AF!$L$1:$AV$1,0))*Stock!V89</f>
        <v>7.3670445772520499E-4</v>
      </c>
      <c r="W89" s="4">
        <f ca="1">OFFSET(AF!$K$1,MATCH(Stock!$C89,AF!$C$2:$C$299,0),MATCH(Stock!W$1,AF!$L$1:$AV$1,0))*Stock!W89</f>
        <v>2.7750455658686404E-3</v>
      </c>
      <c r="X89" s="4">
        <f ca="1">OFFSET(AF!$K$1,MATCH(Stock!$C89,AF!$C$2:$C$299,0),MATCH(Stock!X$1,AF!$L$1:$AV$1,0))*Stock!X89</f>
        <v>1.9648684223024702E-2</v>
      </c>
      <c r="Y89" s="4">
        <f ca="1">OFFSET(AF!$K$1,MATCH(Stock!$C89,AF!$C$2:$C$299,0),MATCH(Stock!Y$1,AF!$L$1:$AV$1,0))*Stock!Y89</f>
        <v>5.7931533174405904E-4</v>
      </c>
      <c r="Z89" s="4">
        <f ca="1">OFFSET(AF!$K$1,MATCH(Stock!$C89,AF!$C$2:$C$299,0),MATCH(Stock!Z$1,AF!$L$1:$AV$1,0))*Stock!Z89</f>
        <v>6.9023901271166102E-2</v>
      </c>
      <c r="AA89" s="4">
        <f ca="1">OFFSET(AF!$K$1,MATCH(Stock!$C89,AF!$C$2:$C$299,0),MATCH(Stock!AA$1,AF!$L$1:$AV$1,0))*Stock!AA89</f>
        <v>3.48879071799317E-3</v>
      </c>
      <c r="AB89" s="4">
        <f ca="1">OFFSET(AF!$K$1,MATCH(Stock!$C89,AF!$C$2:$C$299,0),MATCH(Stock!AB$1,AF!$L$1:$AV$1,0))*Stock!AB89</f>
        <v>1.2280572214157702E-2</v>
      </c>
      <c r="AC89" s="4">
        <f ca="1">OFFSET(AF!$K$1,MATCH(Stock!$C89,AF!$C$2:$C$299,0),MATCH(Stock!AC$1,AF!$L$1:$AV$1,0))*Stock!AC89</f>
        <v>3.9898629951208402E-3</v>
      </c>
      <c r="AD89" s="4">
        <f ca="1">OFFSET(AF!$K$1,MATCH(Stock!$C89,AF!$C$2:$C$299,0),MATCH(Stock!AD$1,AF!$L$1:$AV$1,0))*Stock!AD89</f>
        <v>0</v>
      </c>
      <c r="AE89" s="4">
        <f ca="1">OFFSET(AF!$K$1,MATCH(Stock!$C89,AF!$C$2:$C$299,0),MATCH(Stock!AE$1,AF!$L$1:$AV$1,0))*Stock!AE89</f>
        <v>0.111299034100081</v>
      </c>
      <c r="AF89" s="4">
        <f ca="1">OFFSET(AF!$K$1,MATCH(Stock!$C89,AF!$C$2:$C$299,0),MATCH(Stock!AF$1,AF!$L$1:$AV$1,0))*Stock!AF89</f>
        <v>0</v>
      </c>
      <c r="AG89" s="4">
        <f ca="1">OFFSET(AF!$K$1,MATCH(Stock!$C89,AF!$C$2:$C$299,0),MATCH(Stock!AG$1,AF!$L$1:$AV$1,0))*Stock!AG89</f>
        <v>9.6441943938616005E-4</v>
      </c>
      <c r="AH89" s="4">
        <f ca="1">OFFSET(AF!$K$1,MATCH(Stock!$C89,AF!$C$2:$C$299,0),MATCH(Stock!AH$1,AF!$L$1:$AV$1,0))*Stock!AH89</f>
        <v>1.8284185172163801E-4</v>
      </c>
      <c r="AI89" s="4">
        <f ca="1">OFFSET(AF!$K$1,MATCH(Stock!$C89,AF!$C$2:$C$299,0),MATCH(Stock!AI$1,AF!$L$1:$AV$1,0))*Stock!AI89</f>
        <v>1.30689024860931E-3</v>
      </c>
      <c r="AJ89" s="4">
        <f ca="1">OFFSET(AF!$K$1,MATCH(Stock!$C89,AF!$C$2:$C$299,0),MATCH(Stock!AJ$1,AF!$L$1:$AV$1,0))*Stock!AJ89</f>
        <v>0</v>
      </c>
      <c r="AK89" s="4">
        <f ca="1">OFFSET(AF!$K$1,MATCH(Stock!$C89,AF!$C$2:$C$299,0),MATCH(Stock!AK$1,AF!$L$1:$AV$1,0))*Stock!AK89</f>
        <v>3.5742423301372203E-5</v>
      </c>
      <c r="AL89" s="4">
        <f ca="1">OFFSET(AF!$K$1,MATCH(Stock!$C89,AF!$C$2:$C$299,0),MATCH(Stock!AL$1,AF!$L$1:$AV$1,0))*Stock!AL89</f>
        <v>0</v>
      </c>
      <c r="AM89" s="4">
        <f ca="1">OFFSET(AF!$K$1,MATCH(Stock!$C89,AF!$C$2:$C$299,0),MATCH(Stock!AM$1,AF!$L$1:$AV$1,0))*Stock!AM89</f>
        <v>3.37420774835855E-2</v>
      </c>
      <c r="AN89" s="4">
        <f ca="1">OFFSET(AF!$K$1,MATCH(Stock!$C89,AF!$C$2:$C$299,0),MATCH(Stock!AN$1,AF!$L$1:$AV$1,0))*Stock!AN89</f>
        <v>9.2310198795842997E-4</v>
      </c>
      <c r="AO89" s="4">
        <f ca="1">OFFSET(AF!$K$1,MATCH(Stock!$C89,AF!$C$2:$C$299,0),MATCH(Stock!AO$1,AF!$L$1:$AV$1,0))*Stock!AO89</f>
        <v>3.0130732904307803E-2</v>
      </c>
      <c r="AP89" s="4">
        <f ca="1">OFFSET(AF!$K$1,MATCH(Stock!$C89,AF!$C$2:$C$299,0),MATCH(Stock!AP$1,AF!$L$1:$AV$1,0))*Stock!AP89</f>
        <v>4.0890931840531801E-3</v>
      </c>
      <c r="AQ89" s="4">
        <f ca="1">OFFSET(AF!$K$1,MATCH(Stock!$C89,AF!$C$2:$C$299,0),MATCH(Stock!AQ$1,AF!$L$1:$AV$1,0))*Stock!AQ89</f>
        <v>1.3515843558114499E-2</v>
      </c>
      <c r="AR89" s="4">
        <f ca="1">OFFSET(AF!$K$1,MATCH(Stock!$C89,AF!$C$2:$C$299,0),MATCH(Stock!AR$1,AF!$L$1:$AV$1,0))*Stock!AR89</f>
        <v>1.6200253361346999E-3</v>
      </c>
      <c r="AS89" s="4">
        <f ca="1">OFFSET(AF!$K$1,MATCH(Stock!$C89,AF!$C$2:$C$299,0),MATCH(Stock!AS$1,AF!$L$1:$AV$1,0))*Stock!AS89</f>
        <v>2.9293034267161602E-4</v>
      </c>
      <c r="AT89" s="4">
        <f ca="1">OFFSET(AF!$K$1,MATCH(Stock!$C89,AF!$C$2:$C$299,0),MATCH(Stock!AT$1,AF!$L$1:$AV$1,0))*Stock!AT89</f>
        <v>3.8804933572626006E-4</v>
      </c>
      <c r="AU89" s="4">
        <f ca="1">OFFSET(AF!$K$1,MATCH(Stock!$C89,AF!$C$2:$C$299,0),MATCH(Stock!AU$1,AF!$L$1:$AV$1,0))*Stock!AU89</f>
        <v>3.8558840363223201E-3</v>
      </c>
      <c r="AV89" s="4">
        <f ca="1">OFFSET(AF!$K$1,MATCH(Stock!$C89,AF!$C$2:$C$299,0),MATCH(Stock!AV$1,AF!$L$1:$AV$1,0))*Stock!AV89</f>
        <v>9.7425838071317605E-2</v>
      </c>
    </row>
    <row r="90" spans="1:48">
      <c r="A90" s="4" t="s">
        <v>52</v>
      </c>
      <c r="B90" s="4" t="s">
        <v>258</v>
      </c>
      <c r="C90" s="4" t="s">
        <v>203</v>
      </c>
      <c r="D90" s="4" t="s">
        <v>54</v>
      </c>
      <c r="E90" s="4" t="s">
        <v>260</v>
      </c>
      <c r="F90" s="4" t="s">
        <v>54</v>
      </c>
      <c r="G90" s="4">
        <v>2010</v>
      </c>
      <c r="H90" s="4" t="s">
        <v>54</v>
      </c>
      <c r="I90" s="4" t="s">
        <v>54</v>
      </c>
      <c r="J90" s="4" t="s">
        <v>54</v>
      </c>
      <c r="K90" s="4" t="s">
        <v>54</v>
      </c>
      <c r="L90" s="4">
        <f ca="1">OFFSET(AF!$K$1,MATCH(Stock!$C90,AF!$C$2:$C$299,0),MATCH(Stock!L$1,AF!$L$1:$AV$1,0))*Stock!L90</f>
        <v>0</v>
      </c>
      <c r="M90" s="4">
        <f ca="1">OFFSET(AF!$K$1,MATCH(Stock!$C90,AF!$C$2:$C$299,0),MATCH(Stock!M$1,AF!$L$1:$AV$1,0))*Stock!M90</f>
        <v>8.2501506948351993E-3</v>
      </c>
      <c r="N90" s="4">
        <f ca="1">OFFSET(AF!$K$1,MATCH(Stock!$C90,AF!$C$2:$C$299,0),MATCH(Stock!N$1,AF!$L$1:$AV$1,0))*Stock!N90</f>
        <v>1.0223541634094301E-3</v>
      </c>
      <c r="O90" s="4">
        <f ca="1">OFFSET(AF!$K$1,MATCH(Stock!$C90,AF!$C$2:$C$299,0),MATCH(Stock!O$1,AF!$L$1:$AV$1,0))*Stock!O90</f>
        <v>2.5349597444176203E-3</v>
      </c>
      <c r="P90" s="4">
        <f ca="1">OFFSET(AF!$K$1,MATCH(Stock!$C90,AF!$C$2:$C$299,0),MATCH(Stock!P$1,AF!$L$1:$AV$1,0))*Stock!P90</f>
        <v>1.64429583643443E-3</v>
      </c>
      <c r="Q90" s="4">
        <f ca="1">OFFSET(AF!$K$1,MATCH(Stock!$C90,AF!$C$2:$C$299,0),MATCH(Stock!Q$1,AF!$L$1:$AV$1,0))*Stock!Q90</f>
        <v>1.7756144542678501E-3</v>
      </c>
      <c r="R90" s="4">
        <f ca="1">OFFSET(AF!$K$1,MATCH(Stock!$C90,AF!$C$2:$C$299,0),MATCH(Stock!R$1,AF!$L$1:$AV$1,0))*Stock!R90</f>
        <v>0</v>
      </c>
      <c r="S90" s="4">
        <f ca="1">OFFSET(AF!$K$1,MATCH(Stock!$C90,AF!$C$2:$C$299,0),MATCH(Stock!S$1,AF!$L$1:$AV$1,0))*Stock!S90</f>
        <v>6.8386322273382098E-3</v>
      </c>
      <c r="T90" s="4">
        <f ca="1">OFFSET(AF!$K$1,MATCH(Stock!$C90,AF!$C$2:$C$299,0),MATCH(Stock!T$1,AF!$L$1:$AV$1,0))*Stock!T90</f>
        <v>6.0583354687339996E-2</v>
      </c>
      <c r="U90" s="4">
        <f ca="1">OFFSET(AF!$K$1,MATCH(Stock!$C90,AF!$C$2:$C$299,0),MATCH(Stock!U$1,AF!$L$1:$AV$1,0))*Stock!U90</f>
        <v>2.24894741992346E-2</v>
      </c>
      <c r="V90" s="4">
        <f ca="1">OFFSET(AF!$K$1,MATCH(Stock!$C90,AF!$C$2:$C$299,0),MATCH(Stock!V$1,AF!$L$1:$AV$1,0))*Stock!V90</f>
        <v>4.3492672108095499E-3</v>
      </c>
      <c r="W90" s="4">
        <f ca="1">OFFSET(AF!$K$1,MATCH(Stock!$C90,AF!$C$2:$C$299,0),MATCH(Stock!W$1,AF!$L$1:$AV$1,0))*Stock!W90</f>
        <v>0</v>
      </c>
      <c r="X90" s="4">
        <f ca="1">OFFSET(AF!$K$1,MATCH(Stock!$C90,AF!$C$2:$C$299,0),MATCH(Stock!X$1,AF!$L$1:$AV$1,0))*Stock!X90</f>
        <v>0</v>
      </c>
      <c r="Y90" s="4">
        <f ca="1">OFFSET(AF!$K$1,MATCH(Stock!$C90,AF!$C$2:$C$299,0),MATCH(Stock!Y$1,AF!$L$1:$AV$1,0))*Stock!Y90</f>
        <v>2.0814568033483201E-2</v>
      </c>
      <c r="Z90" s="4">
        <f ca="1">OFFSET(AF!$K$1,MATCH(Stock!$C90,AF!$C$2:$C$299,0),MATCH(Stock!Z$1,AF!$L$1:$AV$1,0))*Stock!Z90</f>
        <v>2.8580580914978101E-2</v>
      </c>
      <c r="AA90" s="4">
        <f ca="1">OFFSET(AF!$K$1,MATCH(Stock!$C90,AF!$C$2:$C$299,0),MATCH(Stock!AA$1,AF!$L$1:$AV$1,0))*Stock!AA90</f>
        <v>9.8087204333407508E-4</v>
      </c>
      <c r="AB90" s="4">
        <f ca="1">OFFSET(AF!$K$1,MATCH(Stock!$C90,AF!$C$2:$C$299,0),MATCH(Stock!AB$1,AF!$L$1:$AV$1,0))*Stock!AB90</f>
        <v>3.4843315012547602E-3</v>
      </c>
      <c r="AC90" s="4">
        <f ca="1">OFFSET(AF!$K$1,MATCH(Stock!$C90,AF!$C$2:$C$299,0),MATCH(Stock!AC$1,AF!$L$1:$AV$1,0))*Stock!AC90</f>
        <v>0</v>
      </c>
      <c r="AD90" s="4">
        <f ca="1">OFFSET(AF!$K$1,MATCH(Stock!$C90,AF!$C$2:$C$299,0),MATCH(Stock!AD$1,AF!$L$1:$AV$1,0))*Stock!AD90</f>
        <v>1.15081943947148E-3</v>
      </c>
      <c r="AE90" s="4">
        <f ca="1">OFFSET(AF!$K$1,MATCH(Stock!$C90,AF!$C$2:$C$299,0),MATCH(Stock!AE$1,AF!$L$1:$AV$1,0))*Stock!AE90</f>
        <v>1.7676052530693001E-3</v>
      </c>
      <c r="AF90" s="4">
        <f ca="1">OFFSET(AF!$K$1,MATCH(Stock!$C90,AF!$C$2:$C$299,0),MATCH(Stock!AF$1,AF!$L$1:$AV$1,0))*Stock!AF90</f>
        <v>3.2312600753098802E-5</v>
      </c>
      <c r="AG90" s="4">
        <f ca="1">OFFSET(AF!$K$1,MATCH(Stock!$C90,AF!$C$2:$C$299,0),MATCH(Stock!AG$1,AF!$L$1:$AV$1,0))*Stock!AG90</f>
        <v>4.4779269373977498E-3</v>
      </c>
      <c r="AH90" s="4">
        <f ca="1">OFFSET(AF!$K$1,MATCH(Stock!$C90,AF!$C$2:$C$299,0),MATCH(Stock!AH$1,AF!$L$1:$AV$1,0))*Stock!AH90</f>
        <v>4.6923607041475301E-4</v>
      </c>
      <c r="AI90" s="4">
        <f ca="1">OFFSET(AF!$K$1,MATCH(Stock!$C90,AF!$C$2:$C$299,0),MATCH(Stock!AI$1,AF!$L$1:$AV$1,0))*Stock!AI90</f>
        <v>3.1169008022740902E-3</v>
      </c>
      <c r="AJ90" s="4">
        <f ca="1">OFFSET(AF!$K$1,MATCH(Stock!$C90,AF!$C$2:$C$299,0),MATCH(Stock!AJ$1,AF!$L$1:$AV$1,0))*Stock!AJ90</f>
        <v>0</v>
      </c>
      <c r="AK90" s="4">
        <f ca="1">OFFSET(AF!$K$1,MATCH(Stock!$C90,AF!$C$2:$C$299,0),MATCH(Stock!AK$1,AF!$L$1:$AV$1,0))*Stock!AK90</f>
        <v>2.2291604317011202E-4</v>
      </c>
      <c r="AL90" s="4">
        <f ca="1">OFFSET(AF!$K$1,MATCH(Stock!$C90,AF!$C$2:$C$299,0),MATCH(Stock!AL$1,AF!$L$1:$AV$1,0))*Stock!AL90</f>
        <v>0</v>
      </c>
      <c r="AM90" s="4">
        <f ca="1">OFFSET(AF!$K$1,MATCH(Stock!$C90,AF!$C$2:$C$299,0),MATCH(Stock!AM$1,AF!$L$1:$AV$1,0))*Stock!AM90</f>
        <v>1.3215748134713202E-2</v>
      </c>
      <c r="AN90" s="4">
        <f ca="1">OFFSET(AF!$K$1,MATCH(Stock!$C90,AF!$C$2:$C$299,0),MATCH(Stock!AN$1,AF!$L$1:$AV$1,0))*Stock!AN90</f>
        <v>6.7033318569657803E-3</v>
      </c>
      <c r="AO90" s="4">
        <f ca="1">OFFSET(AF!$K$1,MATCH(Stock!$C90,AF!$C$2:$C$299,0),MATCH(Stock!AO$1,AF!$L$1:$AV$1,0))*Stock!AO90</f>
        <v>1.4357617308924401E-2</v>
      </c>
      <c r="AP90" s="4">
        <f ca="1">OFFSET(AF!$K$1,MATCH(Stock!$C90,AF!$C$2:$C$299,0),MATCH(Stock!AP$1,AF!$L$1:$AV$1,0))*Stock!AP90</f>
        <v>2.4995065626984904E-4</v>
      </c>
      <c r="AQ90" s="4">
        <f ca="1">OFFSET(AF!$K$1,MATCH(Stock!$C90,AF!$C$2:$C$299,0),MATCH(Stock!AQ$1,AF!$L$1:$AV$1,0))*Stock!AQ90</f>
        <v>5.6806870841999502E-3</v>
      </c>
      <c r="AR90" s="4">
        <f ca="1">OFFSET(AF!$K$1,MATCH(Stock!$C90,AF!$C$2:$C$299,0),MATCH(Stock!AR$1,AF!$L$1:$AV$1,0))*Stock!AR90</f>
        <v>1.5698197682328203E-3</v>
      </c>
      <c r="AS90" s="4">
        <f ca="1">OFFSET(AF!$K$1,MATCH(Stock!$C90,AF!$C$2:$C$299,0),MATCH(Stock!AS$1,AF!$L$1:$AV$1,0))*Stock!AS90</f>
        <v>3.4838546450397301E-2</v>
      </c>
      <c r="AT90" s="4">
        <f ca="1">OFFSET(AF!$K$1,MATCH(Stock!$C90,AF!$C$2:$C$299,0),MATCH(Stock!AT$1,AF!$L$1:$AV$1,0))*Stock!AT90</f>
        <v>8.7189323753636113E-4</v>
      </c>
      <c r="AU90" s="4">
        <f ca="1">OFFSET(AF!$K$1,MATCH(Stock!$C90,AF!$C$2:$C$299,0),MATCH(Stock!AU$1,AF!$L$1:$AV$1,0))*Stock!AU90</f>
        <v>3.9682438547643407E-3</v>
      </c>
      <c r="AV90" s="4">
        <f ca="1">OFFSET(AF!$K$1,MATCH(Stock!$C90,AF!$C$2:$C$299,0),MATCH(Stock!AV$1,AF!$L$1:$AV$1,0))*Stock!AV90</f>
        <v>7.9859347458696908E-3</v>
      </c>
    </row>
    <row r="91" spans="1:48">
      <c r="A91" s="4" t="s">
        <v>52</v>
      </c>
      <c r="B91" s="4" t="s">
        <v>258</v>
      </c>
      <c r="C91" s="4" t="s">
        <v>204</v>
      </c>
      <c r="D91" s="4" t="s">
        <v>54</v>
      </c>
      <c r="E91" s="4" t="s">
        <v>260</v>
      </c>
      <c r="F91" s="4" t="s">
        <v>54</v>
      </c>
      <c r="G91" s="4">
        <v>2010</v>
      </c>
      <c r="H91" s="4" t="s">
        <v>54</v>
      </c>
      <c r="I91" s="4" t="s">
        <v>54</v>
      </c>
      <c r="J91" s="4" t="s">
        <v>54</v>
      </c>
      <c r="K91" s="4" t="s">
        <v>54</v>
      </c>
      <c r="L91" s="4">
        <f ca="1">OFFSET(AF!$K$1,MATCH(Stock!$C91,AF!$C$2:$C$299,0),MATCH(Stock!L$1,AF!$L$1:$AV$1,0))*Stock!L91</f>
        <v>2.2351051942576703E-4</v>
      </c>
      <c r="M91" s="4">
        <f ca="1">OFFSET(AF!$K$1,MATCH(Stock!$C91,AF!$C$2:$C$299,0),MATCH(Stock!M$1,AF!$L$1:$AV$1,0))*Stock!M91</f>
        <v>3.3792867021725201E-4</v>
      </c>
      <c r="N91" s="4">
        <f ca="1">OFFSET(AF!$K$1,MATCH(Stock!$C91,AF!$C$2:$C$299,0),MATCH(Stock!N$1,AF!$L$1:$AV$1,0))*Stock!N91</f>
        <v>0</v>
      </c>
      <c r="O91" s="4">
        <f ca="1">OFFSET(AF!$K$1,MATCH(Stock!$C91,AF!$C$2:$C$299,0),MATCH(Stock!O$1,AF!$L$1:$AV$1,0))*Stock!O91</f>
        <v>4.0376770552875306E-3</v>
      </c>
      <c r="P91" s="4">
        <f ca="1">OFFSET(AF!$K$1,MATCH(Stock!$C91,AF!$C$2:$C$299,0),MATCH(Stock!P$1,AF!$L$1:$AV$1,0))*Stock!P91</f>
        <v>1.1904829658422401E-4</v>
      </c>
      <c r="Q91" s="4">
        <f ca="1">OFFSET(AF!$K$1,MATCH(Stock!$C91,AF!$C$2:$C$299,0),MATCH(Stock!Q$1,AF!$L$1:$AV$1,0))*Stock!Q91</f>
        <v>0</v>
      </c>
      <c r="R91" s="4">
        <f ca="1">OFFSET(AF!$K$1,MATCH(Stock!$C91,AF!$C$2:$C$299,0),MATCH(Stock!R$1,AF!$L$1:$AV$1,0))*Stock!R91</f>
        <v>0</v>
      </c>
      <c r="S91" s="4">
        <f ca="1">OFFSET(AF!$K$1,MATCH(Stock!$C91,AF!$C$2:$C$299,0),MATCH(Stock!S$1,AF!$L$1:$AV$1,0))*Stock!S91</f>
        <v>0</v>
      </c>
      <c r="T91" s="4">
        <f ca="1">OFFSET(AF!$K$1,MATCH(Stock!$C91,AF!$C$2:$C$299,0),MATCH(Stock!T$1,AF!$L$1:$AV$1,0))*Stock!T91</f>
        <v>6.0545938783718098E-3</v>
      </c>
      <c r="U91" s="4">
        <f ca="1">OFFSET(AF!$K$1,MATCH(Stock!$C91,AF!$C$2:$C$299,0),MATCH(Stock!U$1,AF!$L$1:$AV$1,0))*Stock!U91</f>
        <v>1.9880996175312504E-4</v>
      </c>
      <c r="V91" s="4">
        <f ca="1">OFFSET(AF!$K$1,MATCH(Stock!$C91,AF!$C$2:$C$299,0),MATCH(Stock!V$1,AF!$L$1:$AV$1,0))*Stock!V91</f>
        <v>2.6152552994991802E-5</v>
      </c>
      <c r="W91" s="4">
        <f ca="1">OFFSET(AF!$K$1,MATCH(Stock!$C91,AF!$C$2:$C$299,0),MATCH(Stock!W$1,AF!$L$1:$AV$1,0))*Stock!W91</f>
        <v>4.0639006117033899E-4</v>
      </c>
      <c r="X91" s="4">
        <f ca="1">OFFSET(AF!$K$1,MATCH(Stock!$C91,AF!$C$2:$C$299,0),MATCH(Stock!X$1,AF!$L$1:$AV$1,0))*Stock!X91</f>
        <v>8.0580269312567204E-3</v>
      </c>
      <c r="Y91" s="4">
        <f ca="1">OFFSET(AF!$K$1,MATCH(Stock!$C91,AF!$C$2:$C$299,0),MATCH(Stock!Y$1,AF!$L$1:$AV$1,0))*Stock!Y91</f>
        <v>0</v>
      </c>
      <c r="Z91" s="4">
        <f ca="1">OFFSET(AF!$K$1,MATCH(Stock!$C91,AF!$C$2:$C$299,0),MATCH(Stock!Z$1,AF!$L$1:$AV$1,0))*Stock!Z91</f>
        <v>1.3641079114118802E-2</v>
      </c>
      <c r="AA91" s="4">
        <f ca="1">OFFSET(AF!$K$1,MATCH(Stock!$C91,AF!$C$2:$C$299,0),MATCH(Stock!AA$1,AF!$L$1:$AV$1,0))*Stock!AA91</f>
        <v>1.5926957348909101E-4</v>
      </c>
      <c r="AB91" s="4">
        <f ca="1">OFFSET(AF!$K$1,MATCH(Stock!$C91,AF!$C$2:$C$299,0),MATCH(Stock!AB$1,AF!$L$1:$AV$1,0))*Stock!AB91</f>
        <v>1.7079168860386601E-4</v>
      </c>
      <c r="AC91" s="4">
        <f ca="1">OFFSET(AF!$K$1,MATCH(Stock!$C91,AF!$C$2:$C$299,0),MATCH(Stock!AC$1,AF!$L$1:$AV$1,0))*Stock!AC91</f>
        <v>1.03235140885585E-4</v>
      </c>
      <c r="AD91" s="4">
        <f ca="1">OFFSET(AF!$K$1,MATCH(Stock!$C91,AF!$C$2:$C$299,0),MATCH(Stock!AD$1,AF!$L$1:$AV$1,0))*Stock!AD91</f>
        <v>2.84007837770165E-5</v>
      </c>
      <c r="AE91" s="4">
        <f ca="1">OFFSET(AF!$K$1,MATCH(Stock!$C91,AF!$C$2:$C$299,0),MATCH(Stock!AE$1,AF!$L$1:$AV$1,0))*Stock!AE91</f>
        <v>2.33025585948749E-2</v>
      </c>
      <c r="AF91" s="4">
        <f ca="1">OFFSET(AF!$K$1,MATCH(Stock!$C91,AF!$C$2:$C$299,0),MATCH(Stock!AF$1,AF!$L$1:$AV$1,0))*Stock!AF91</f>
        <v>1.21913824857784E-4</v>
      </c>
      <c r="AG91" s="4">
        <f ca="1">OFFSET(AF!$K$1,MATCH(Stock!$C91,AF!$C$2:$C$299,0),MATCH(Stock!AG$1,AF!$L$1:$AV$1,0))*Stock!AG91</f>
        <v>0</v>
      </c>
      <c r="AH91" s="4">
        <f ca="1">OFFSET(AF!$K$1,MATCH(Stock!$C91,AF!$C$2:$C$299,0),MATCH(Stock!AH$1,AF!$L$1:$AV$1,0))*Stock!AH91</f>
        <v>2.6276754696784104E-4</v>
      </c>
      <c r="AI91" s="4">
        <f ca="1">OFFSET(AF!$K$1,MATCH(Stock!$C91,AF!$C$2:$C$299,0),MATCH(Stock!AI$1,AF!$L$1:$AV$1,0))*Stock!AI91</f>
        <v>2.4244415667795503E-5</v>
      </c>
      <c r="AJ91" s="4">
        <f ca="1">OFFSET(AF!$K$1,MATCH(Stock!$C91,AF!$C$2:$C$299,0),MATCH(Stock!AJ$1,AF!$L$1:$AV$1,0))*Stock!AJ91</f>
        <v>0</v>
      </c>
      <c r="AK91" s="4">
        <f ca="1">OFFSET(AF!$K$1,MATCH(Stock!$C91,AF!$C$2:$C$299,0),MATCH(Stock!AK$1,AF!$L$1:$AV$1,0))*Stock!AK91</f>
        <v>6.2062328638267603E-5</v>
      </c>
      <c r="AL91" s="4">
        <f ca="1">OFFSET(AF!$K$1,MATCH(Stock!$C91,AF!$C$2:$C$299,0),MATCH(Stock!AL$1,AF!$L$1:$AV$1,0))*Stock!AL91</f>
        <v>1.00722910618825E-4</v>
      </c>
      <c r="AM91" s="4">
        <f ca="1">OFFSET(AF!$K$1,MATCH(Stock!$C91,AF!$C$2:$C$299,0),MATCH(Stock!AM$1,AF!$L$1:$AV$1,0))*Stock!AM91</f>
        <v>9.7761281865174307E-4</v>
      </c>
      <c r="AN91" s="4">
        <f ca="1">OFFSET(AF!$K$1,MATCH(Stock!$C91,AF!$C$2:$C$299,0),MATCH(Stock!AN$1,AF!$L$1:$AV$1,0))*Stock!AN91</f>
        <v>2.2782367855911099E-4</v>
      </c>
      <c r="AO91" s="4">
        <f ca="1">OFFSET(AF!$K$1,MATCH(Stock!$C91,AF!$C$2:$C$299,0),MATCH(Stock!AO$1,AF!$L$1:$AV$1,0))*Stock!AO91</f>
        <v>8.0557701708130905E-4</v>
      </c>
      <c r="AP91" s="4">
        <f ca="1">OFFSET(AF!$K$1,MATCH(Stock!$C91,AF!$C$2:$C$299,0),MATCH(Stock!AP$1,AF!$L$1:$AV$1,0))*Stock!AP91</f>
        <v>5.5854444545664998E-4</v>
      </c>
      <c r="AQ91" s="4">
        <f ca="1">OFFSET(AF!$K$1,MATCH(Stock!$C91,AF!$C$2:$C$299,0),MATCH(Stock!AQ$1,AF!$L$1:$AV$1,0))*Stock!AQ91</f>
        <v>1.75284399727901E-4</v>
      </c>
      <c r="AR91" s="4">
        <f ca="1">OFFSET(AF!$K$1,MATCH(Stock!$C91,AF!$C$2:$C$299,0),MATCH(Stock!AR$1,AF!$L$1:$AV$1,0))*Stock!AR91</f>
        <v>6.2724915776754401E-5</v>
      </c>
      <c r="AS91" s="4">
        <f ca="1">OFFSET(AF!$K$1,MATCH(Stock!$C91,AF!$C$2:$C$299,0),MATCH(Stock!AS$1,AF!$L$1:$AV$1,0))*Stock!AS91</f>
        <v>1.8691537068166303E-4</v>
      </c>
      <c r="AT91" s="4">
        <f ca="1">OFFSET(AF!$K$1,MATCH(Stock!$C91,AF!$C$2:$C$299,0),MATCH(Stock!AT$1,AF!$L$1:$AV$1,0))*Stock!AT91</f>
        <v>1.3053691195072503E-3</v>
      </c>
      <c r="AU91" s="4">
        <f ca="1">OFFSET(AF!$K$1,MATCH(Stock!$C91,AF!$C$2:$C$299,0),MATCH(Stock!AU$1,AF!$L$1:$AV$1,0))*Stock!AU91</f>
        <v>1.5794135765957501E-4</v>
      </c>
      <c r="AV91" s="4">
        <f ca="1">OFFSET(AF!$K$1,MATCH(Stock!$C91,AF!$C$2:$C$299,0),MATCH(Stock!AV$1,AF!$L$1:$AV$1,0))*Stock!AV91</f>
        <v>0</v>
      </c>
    </row>
    <row r="92" spans="1:48">
      <c r="A92" s="4" t="s">
        <v>52</v>
      </c>
      <c r="B92" s="4" t="s">
        <v>258</v>
      </c>
      <c r="C92" s="4" t="s">
        <v>205</v>
      </c>
      <c r="D92" s="4" t="s">
        <v>54</v>
      </c>
      <c r="E92" s="4" t="s">
        <v>260</v>
      </c>
      <c r="F92" s="4" t="s">
        <v>54</v>
      </c>
      <c r="G92" s="4">
        <v>2010</v>
      </c>
      <c r="H92" s="4" t="s">
        <v>54</v>
      </c>
      <c r="I92" s="4" t="s">
        <v>54</v>
      </c>
      <c r="J92" s="4" t="s">
        <v>54</v>
      </c>
      <c r="K92" s="4" t="s">
        <v>54</v>
      </c>
      <c r="L92" s="4">
        <f ca="1">OFFSET(AF!$K$1,MATCH(Stock!$C92,AF!$C$2:$C$299,0),MATCH(Stock!L$1,AF!$L$1:$AV$1,0))*Stock!L92</f>
        <v>1.1594608401283001E-4</v>
      </c>
      <c r="M92" s="4">
        <f ca="1">OFFSET(AF!$K$1,MATCH(Stock!$C92,AF!$C$2:$C$299,0),MATCH(Stock!M$1,AF!$L$1:$AV$1,0))*Stock!M92</f>
        <v>3.2496062631774503E-3</v>
      </c>
      <c r="N92" s="4">
        <f ca="1">OFFSET(AF!$K$1,MATCH(Stock!$C92,AF!$C$2:$C$299,0),MATCH(Stock!N$1,AF!$L$1:$AV$1,0))*Stock!N92</f>
        <v>6.7561262168024713E-4</v>
      </c>
      <c r="O92" s="4">
        <f ca="1">OFFSET(AF!$K$1,MATCH(Stock!$C92,AF!$C$2:$C$299,0),MATCH(Stock!O$1,AF!$L$1:$AV$1,0))*Stock!O92</f>
        <v>1.7487088943854201E-2</v>
      </c>
      <c r="P92" s="4">
        <f ca="1">OFFSET(AF!$K$1,MATCH(Stock!$C92,AF!$C$2:$C$299,0),MATCH(Stock!P$1,AF!$L$1:$AV$1,0))*Stock!P92</f>
        <v>4.2418844352978E-4</v>
      </c>
      <c r="Q92" s="4">
        <f ca="1">OFFSET(AF!$K$1,MATCH(Stock!$C92,AF!$C$2:$C$299,0),MATCH(Stock!Q$1,AF!$L$1:$AV$1,0))*Stock!Q92</f>
        <v>1.31891135818704E-2</v>
      </c>
      <c r="R92" s="4">
        <f ca="1">OFFSET(AF!$K$1,MATCH(Stock!$C92,AF!$C$2:$C$299,0),MATCH(Stock!R$1,AF!$L$1:$AV$1,0))*Stock!R92</f>
        <v>4.0114224285155397E-4</v>
      </c>
      <c r="S92" s="4">
        <f ca="1">OFFSET(AF!$K$1,MATCH(Stock!$C92,AF!$C$2:$C$299,0),MATCH(Stock!S$1,AF!$L$1:$AV$1,0))*Stock!S92</f>
        <v>2.6692113267328099E-4</v>
      </c>
      <c r="T92" s="4">
        <f ca="1">OFFSET(AF!$K$1,MATCH(Stock!$C92,AF!$C$2:$C$299,0),MATCH(Stock!T$1,AF!$L$1:$AV$1,0))*Stock!T92</f>
        <v>9.1668963873593301E-2</v>
      </c>
      <c r="U92" s="4">
        <f ca="1">OFFSET(AF!$K$1,MATCH(Stock!$C92,AF!$C$2:$C$299,0),MATCH(Stock!U$1,AF!$L$1:$AV$1,0))*Stock!U92</f>
        <v>2.3373912956897E-3</v>
      </c>
      <c r="V92" s="4">
        <f ca="1">OFFSET(AF!$K$1,MATCH(Stock!$C92,AF!$C$2:$C$299,0),MATCH(Stock!V$1,AF!$L$1:$AV$1,0))*Stock!V92</f>
        <v>1.0053173515264101E-3</v>
      </c>
      <c r="W92" s="4">
        <f ca="1">OFFSET(AF!$K$1,MATCH(Stock!$C92,AF!$C$2:$C$299,0),MATCH(Stock!W$1,AF!$L$1:$AV$1,0))*Stock!W92</f>
        <v>2.8402532285897201E-3</v>
      </c>
      <c r="X92" s="4">
        <f ca="1">OFFSET(AF!$K$1,MATCH(Stock!$C92,AF!$C$2:$C$299,0),MATCH(Stock!X$1,AF!$L$1:$AV$1,0))*Stock!X92</f>
        <v>1.8153512665113801E-2</v>
      </c>
      <c r="Y92" s="4">
        <f ca="1">OFFSET(AF!$K$1,MATCH(Stock!$C92,AF!$C$2:$C$299,0),MATCH(Stock!Y$1,AF!$L$1:$AV$1,0))*Stock!Y92</f>
        <v>3.6573623484865503E-3</v>
      </c>
      <c r="Z92" s="4">
        <f ca="1">OFFSET(AF!$K$1,MATCH(Stock!$C92,AF!$C$2:$C$299,0),MATCH(Stock!Z$1,AF!$L$1:$AV$1,0))*Stock!Z92</f>
        <v>3.4830953610151698E-2</v>
      </c>
      <c r="AA92" s="4">
        <f ca="1">OFFSET(AF!$K$1,MATCH(Stock!$C92,AF!$C$2:$C$299,0),MATCH(Stock!AA$1,AF!$L$1:$AV$1,0))*Stock!AA92</f>
        <v>1.32313521074818E-3</v>
      </c>
      <c r="AB92" s="4">
        <f ca="1">OFFSET(AF!$K$1,MATCH(Stock!$C92,AF!$C$2:$C$299,0),MATCH(Stock!AB$1,AF!$L$1:$AV$1,0))*Stock!AB92</f>
        <v>0</v>
      </c>
      <c r="AC92" s="4">
        <f ca="1">OFFSET(AF!$K$1,MATCH(Stock!$C92,AF!$C$2:$C$299,0),MATCH(Stock!AC$1,AF!$L$1:$AV$1,0))*Stock!AC92</f>
        <v>6.6056014504481397E-3</v>
      </c>
      <c r="AD92" s="4">
        <f ca="1">OFFSET(AF!$K$1,MATCH(Stock!$C92,AF!$C$2:$C$299,0),MATCH(Stock!AD$1,AF!$L$1:$AV$1,0))*Stock!AD92</f>
        <v>0</v>
      </c>
      <c r="AE92" s="4">
        <f ca="1">OFFSET(AF!$K$1,MATCH(Stock!$C92,AF!$C$2:$C$299,0),MATCH(Stock!AE$1,AF!$L$1:$AV$1,0))*Stock!AE92</f>
        <v>3.9832805746595401E-3</v>
      </c>
      <c r="AF92" s="4">
        <f ca="1">OFFSET(AF!$K$1,MATCH(Stock!$C92,AF!$C$2:$C$299,0),MATCH(Stock!AF$1,AF!$L$1:$AV$1,0))*Stock!AF92</f>
        <v>4.1361885972162108E-4</v>
      </c>
      <c r="AG92" s="4">
        <f ca="1">OFFSET(AF!$K$1,MATCH(Stock!$C92,AF!$C$2:$C$299,0),MATCH(Stock!AG$1,AF!$L$1:$AV$1,0))*Stock!AG92</f>
        <v>1.90212924869618E-4</v>
      </c>
      <c r="AH92" s="4">
        <f ca="1">OFFSET(AF!$K$1,MATCH(Stock!$C92,AF!$C$2:$C$299,0),MATCH(Stock!AH$1,AF!$L$1:$AV$1,0))*Stock!AH92</f>
        <v>4.0619237482895205E-4</v>
      </c>
      <c r="AI92" s="4">
        <f ca="1">OFFSET(AF!$K$1,MATCH(Stock!$C92,AF!$C$2:$C$299,0),MATCH(Stock!AI$1,AF!$L$1:$AV$1,0))*Stock!AI92</f>
        <v>5.4533866603449408E-4</v>
      </c>
      <c r="AJ92" s="4">
        <f ca="1">OFFSET(AF!$K$1,MATCH(Stock!$C92,AF!$C$2:$C$299,0),MATCH(Stock!AJ$1,AF!$L$1:$AV$1,0))*Stock!AJ92</f>
        <v>0</v>
      </c>
      <c r="AK92" s="4">
        <f ca="1">OFFSET(AF!$K$1,MATCH(Stock!$C92,AF!$C$2:$C$299,0),MATCH(Stock!AK$1,AF!$L$1:$AV$1,0))*Stock!AK92</f>
        <v>9.0088691578324703E-4</v>
      </c>
      <c r="AL92" s="4">
        <f ca="1">OFFSET(AF!$K$1,MATCH(Stock!$C92,AF!$C$2:$C$299,0),MATCH(Stock!AL$1,AF!$L$1:$AV$1,0))*Stock!AL92</f>
        <v>0</v>
      </c>
      <c r="AM92" s="4">
        <f ca="1">OFFSET(AF!$K$1,MATCH(Stock!$C92,AF!$C$2:$C$299,0),MATCH(Stock!AM$1,AF!$L$1:$AV$1,0))*Stock!AM92</f>
        <v>5.5094894717415905E-3</v>
      </c>
      <c r="AN92" s="4">
        <f ca="1">OFFSET(AF!$K$1,MATCH(Stock!$C92,AF!$C$2:$C$299,0),MATCH(Stock!AN$1,AF!$L$1:$AV$1,0))*Stock!AN92</f>
        <v>8.804890218711529E-3</v>
      </c>
      <c r="AO92" s="4">
        <f ca="1">OFFSET(AF!$K$1,MATCH(Stock!$C92,AF!$C$2:$C$299,0),MATCH(Stock!AO$1,AF!$L$1:$AV$1,0))*Stock!AO92</f>
        <v>7.7839092980549005E-3</v>
      </c>
      <c r="AP92" s="4">
        <f ca="1">OFFSET(AF!$K$1,MATCH(Stock!$C92,AF!$C$2:$C$299,0),MATCH(Stock!AP$1,AF!$L$1:$AV$1,0))*Stock!AP92</f>
        <v>2.9295688891712202E-3</v>
      </c>
      <c r="AQ92" s="4">
        <f ca="1">OFFSET(AF!$K$1,MATCH(Stock!$C92,AF!$C$2:$C$299,0),MATCH(Stock!AQ$1,AF!$L$1:$AV$1,0))*Stock!AQ92</f>
        <v>6.1228393655023508E-4</v>
      </c>
      <c r="AR92" s="4">
        <f ca="1">OFFSET(AF!$K$1,MATCH(Stock!$C92,AF!$C$2:$C$299,0),MATCH(Stock!AR$1,AF!$L$1:$AV$1,0))*Stock!AR92</f>
        <v>1.23650513753732E-3</v>
      </c>
      <c r="AS92" s="4">
        <f ca="1">OFFSET(AF!$K$1,MATCH(Stock!$C92,AF!$C$2:$C$299,0),MATCH(Stock!AS$1,AF!$L$1:$AV$1,0))*Stock!AS92</f>
        <v>2.11606042142478E-2</v>
      </c>
      <c r="AT92" s="4">
        <f ca="1">OFFSET(AF!$K$1,MATCH(Stock!$C92,AF!$C$2:$C$299,0),MATCH(Stock!AT$1,AF!$L$1:$AV$1,0))*Stock!AT92</f>
        <v>2.66135552071004E-3</v>
      </c>
      <c r="AU92" s="4">
        <f ca="1">OFFSET(AF!$K$1,MATCH(Stock!$C92,AF!$C$2:$C$299,0),MATCH(Stock!AU$1,AF!$L$1:$AV$1,0))*Stock!AU92</f>
        <v>4.5082800637067299E-4</v>
      </c>
      <c r="AV92" s="4">
        <f ca="1">OFFSET(AF!$K$1,MATCH(Stock!$C92,AF!$C$2:$C$299,0),MATCH(Stock!AV$1,AF!$L$1:$AV$1,0))*Stock!AV92</f>
        <v>1.3255710417069501E-2</v>
      </c>
    </row>
    <row r="93" spans="1:48">
      <c r="A93" s="4" t="s">
        <v>52</v>
      </c>
      <c r="B93" s="4" t="s">
        <v>258</v>
      </c>
      <c r="C93" s="4" t="s">
        <v>206</v>
      </c>
      <c r="D93" s="4" t="s">
        <v>54</v>
      </c>
      <c r="E93" s="4" t="s">
        <v>260</v>
      </c>
      <c r="F93" s="4" t="s">
        <v>54</v>
      </c>
      <c r="G93" s="4">
        <v>2010</v>
      </c>
      <c r="H93" s="4" t="s">
        <v>54</v>
      </c>
      <c r="I93" s="4" t="s">
        <v>54</v>
      </c>
      <c r="J93" s="4" t="s">
        <v>54</v>
      </c>
      <c r="K93" s="4" t="s">
        <v>54</v>
      </c>
      <c r="L93" s="4">
        <f ca="1">OFFSET(AF!$K$1,MATCH(Stock!$C93,AF!$C$2:$C$299,0),MATCH(Stock!L$1,AF!$L$1:$AV$1,0))*Stock!L93</f>
        <v>8.9507267486959208E-4</v>
      </c>
      <c r="M93" s="4">
        <f ca="1">OFFSET(AF!$K$1,MATCH(Stock!$C93,AF!$C$2:$C$299,0),MATCH(Stock!M$1,AF!$L$1:$AV$1,0))*Stock!M93</f>
        <v>8.3341332830022003E-3</v>
      </c>
      <c r="N93" s="4">
        <f ca="1">OFFSET(AF!$K$1,MATCH(Stock!$C93,AF!$C$2:$C$299,0),MATCH(Stock!N$1,AF!$L$1:$AV$1,0))*Stock!N93</f>
        <v>0</v>
      </c>
      <c r="O93" s="4">
        <f ca="1">OFFSET(AF!$K$1,MATCH(Stock!$C93,AF!$C$2:$C$299,0),MATCH(Stock!O$1,AF!$L$1:$AV$1,0))*Stock!O93</f>
        <v>1.67574679948289E-4</v>
      </c>
      <c r="P93" s="4">
        <f ca="1">OFFSET(AF!$K$1,MATCH(Stock!$C93,AF!$C$2:$C$299,0),MATCH(Stock!P$1,AF!$L$1:$AV$1,0))*Stock!P93</f>
        <v>5.2886609029932305E-4</v>
      </c>
      <c r="Q93" s="4">
        <f ca="1">OFFSET(AF!$K$1,MATCH(Stock!$C93,AF!$C$2:$C$299,0),MATCH(Stock!Q$1,AF!$L$1:$AV$1,0))*Stock!Q93</f>
        <v>7.8307682995977599E-4</v>
      </c>
      <c r="R93" s="4">
        <f ca="1">OFFSET(AF!$K$1,MATCH(Stock!$C93,AF!$C$2:$C$299,0),MATCH(Stock!R$1,AF!$L$1:$AV$1,0))*Stock!R93</f>
        <v>1.73609360724718E-3</v>
      </c>
      <c r="S93" s="4">
        <f ca="1">OFFSET(AF!$K$1,MATCH(Stock!$C93,AF!$C$2:$C$299,0),MATCH(Stock!S$1,AF!$L$1:$AV$1,0))*Stock!S93</f>
        <v>2.6779697311386802E-4</v>
      </c>
      <c r="T93" s="4">
        <f ca="1">OFFSET(AF!$K$1,MATCH(Stock!$C93,AF!$C$2:$C$299,0),MATCH(Stock!T$1,AF!$L$1:$AV$1,0))*Stock!T93</f>
        <v>1.9646852763246601E-3</v>
      </c>
      <c r="U93" s="4">
        <f ca="1">OFFSET(AF!$K$1,MATCH(Stock!$C93,AF!$C$2:$C$299,0),MATCH(Stock!U$1,AF!$L$1:$AV$1,0))*Stock!U93</f>
        <v>7.5896037790296796E-4</v>
      </c>
      <c r="V93" s="4">
        <f ca="1">OFFSET(AF!$K$1,MATCH(Stock!$C93,AF!$C$2:$C$299,0),MATCH(Stock!V$1,AF!$L$1:$AV$1,0))*Stock!V93</f>
        <v>0</v>
      </c>
      <c r="W93" s="4">
        <f ca="1">OFFSET(AF!$K$1,MATCH(Stock!$C93,AF!$C$2:$C$299,0),MATCH(Stock!W$1,AF!$L$1:$AV$1,0))*Stock!W93</f>
        <v>6.9540632944271701E-4</v>
      </c>
      <c r="X93" s="4">
        <f ca="1">OFFSET(AF!$K$1,MATCH(Stock!$C93,AF!$C$2:$C$299,0),MATCH(Stock!X$1,AF!$L$1:$AV$1,0))*Stock!X93</f>
        <v>5.4536591402956401E-3</v>
      </c>
      <c r="Y93" s="4">
        <f ca="1">OFFSET(AF!$K$1,MATCH(Stock!$C93,AF!$C$2:$C$299,0),MATCH(Stock!Y$1,AF!$L$1:$AV$1,0))*Stock!Y93</f>
        <v>0</v>
      </c>
      <c r="Z93" s="4">
        <f ca="1">OFFSET(AF!$K$1,MATCH(Stock!$C93,AF!$C$2:$C$299,0),MATCH(Stock!Z$1,AF!$L$1:$AV$1,0))*Stock!Z93</f>
        <v>3.1473696153577002E-3</v>
      </c>
      <c r="AA93" s="4">
        <f ca="1">OFFSET(AF!$K$1,MATCH(Stock!$C93,AF!$C$2:$C$299,0),MATCH(Stock!AA$1,AF!$L$1:$AV$1,0))*Stock!AA93</f>
        <v>0</v>
      </c>
      <c r="AB93" s="4">
        <f ca="1">OFFSET(AF!$K$1,MATCH(Stock!$C93,AF!$C$2:$C$299,0),MATCH(Stock!AB$1,AF!$L$1:$AV$1,0))*Stock!AB93</f>
        <v>2.34066606065983E-5</v>
      </c>
      <c r="AC93" s="4">
        <f ca="1">OFFSET(AF!$K$1,MATCH(Stock!$C93,AF!$C$2:$C$299,0),MATCH(Stock!AC$1,AF!$L$1:$AV$1,0))*Stock!AC93</f>
        <v>3.2760619130028703E-5</v>
      </c>
      <c r="AD93" s="4">
        <f ca="1">OFFSET(AF!$K$1,MATCH(Stock!$C93,AF!$C$2:$C$299,0),MATCH(Stock!AD$1,AF!$L$1:$AV$1,0))*Stock!AD93</f>
        <v>0</v>
      </c>
      <c r="AE93" s="4">
        <f ca="1">OFFSET(AF!$K$1,MATCH(Stock!$C93,AF!$C$2:$C$299,0),MATCH(Stock!AE$1,AF!$L$1:$AV$1,0))*Stock!AE93</f>
        <v>5.1036269945655098E-3</v>
      </c>
      <c r="AF93" s="4">
        <f ca="1">OFFSET(AF!$K$1,MATCH(Stock!$C93,AF!$C$2:$C$299,0),MATCH(Stock!AF$1,AF!$L$1:$AV$1,0))*Stock!AF93</f>
        <v>8.1804052539490504E-5</v>
      </c>
      <c r="AG93" s="4">
        <f ca="1">OFFSET(AF!$K$1,MATCH(Stock!$C93,AF!$C$2:$C$299,0),MATCH(Stock!AG$1,AF!$L$1:$AV$1,0))*Stock!AG93</f>
        <v>0</v>
      </c>
      <c r="AH93" s="4">
        <f ca="1">OFFSET(AF!$K$1,MATCH(Stock!$C93,AF!$C$2:$C$299,0),MATCH(Stock!AH$1,AF!$L$1:$AV$1,0))*Stock!AH93</f>
        <v>0</v>
      </c>
      <c r="AI93" s="4">
        <f ca="1">OFFSET(AF!$K$1,MATCH(Stock!$C93,AF!$C$2:$C$299,0),MATCH(Stock!AI$1,AF!$L$1:$AV$1,0))*Stock!AI93</f>
        <v>0</v>
      </c>
      <c r="AJ93" s="4">
        <f ca="1">OFFSET(AF!$K$1,MATCH(Stock!$C93,AF!$C$2:$C$299,0),MATCH(Stock!AJ$1,AF!$L$1:$AV$1,0))*Stock!AJ93</f>
        <v>0</v>
      </c>
      <c r="AK93" s="4">
        <f ca="1">OFFSET(AF!$K$1,MATCH(Stock!$C93,AF!$C$2:$C$299,0),MATCH(Stock!AK$1,AF!$L$1:$AV$1,0))*Stock!AK93</f>
        <v>0</v>
      </c>
      <c r="AL93" s="4">
        <f ca="1">OFFSET(AF!$K$1,MATCH(Stock!$C93,AF!$C$2:$C$299,0),MATCH(Stock!AL$1,AF!$L$1:$AV$1,0))*Stock!AL93</f>
        <v>0</v>
      </c>
      <c r="AM93" s="4">
        <f ca="1">OFFSET(AF!$K$1,MATCH(Stock!$C93,AF!$C$2:$C$299,0),MATCH(Stock!AM$1,AF!$L$1:$AV$1,0))*Stock!AM93</f>
        <v>6.1582457737216706E-4</v>
      </c>
      <c r="AN93" s="4">
        <f ca="1">OFFSET(AF!$K$1,MATCH(Stock!$C93,AF!$C$2:$C$299,0),MATCH(Stock!AN$1,AF!$L$1:$AV$1,0))*Stock!AN93</f>
        <v>0</v>
      </c>
      <c r="AO93" s="4">
        <f ca="1">OFFSET(AF!$K$1,MATCH(Stock!$C93,AF!$C$2:$C$299,0),MATCH(Stock!AO$1,AF!$L$1:$AV$1,0))*Stock!AO93</f>
        <v>3.3464111553946504E-4</v>
      </c>
      <c r="AP93" s="4">
        <f ca="1">OFFSET(AF!$K$1,MATCH(Stock!$C93,AF!$C$2:$C$299,0),MATCH(Stock!AP$1,AF!$L$1:$AV$1,0))*Stock!AP93</f>
        <v>4.43568133008896E-3</v>
      </c>
      <c r="AQ93" s="4">
        <f ca="1">OFFSET(AF!$K$1,MATCH(Stock!$C93,AF!$C$2:$C$299,0),MATCH(Stock!AQ$1,AF!$L$1:$AV$1,0))*Stock!AQ93</f>
        <v>1.0089681875561702E-5</v>
      </c>
      <c r="AR93" s="4">
        <f ca="1">OFFSET(AF!$K$1,MATCH(Stock!$C93,AF!$C$2:$C$299,0),MATCH(Stock!AR$1,AF!$L$1:$AV$1,0))*Stock!AR93</f>
        <v>0</v>
      </c>
      <c r="AS93" s="4">
        <f ca="1">OFFSET(AF!$K$1,MATCH(Stock!$C93,AF!$C$2:$C$299,0),MATCH(Stock!AS$1,AF!$L$1:$AV$1,0))*Stock!AS93</f>
        <v>0</v>
      </c>
      <c r="AT93" s="4">
        <f ca="1">OFFSET(AF!$K$1,MATCH(Stock!$C93,AF!$C$2:$C$299,0),MATCH(Stock!AT$1,AF!$L$1:$AV$1,0))*Stock!AT93</f>
        <v>0</v>
      </c>
      <c r="AU93" s="4">
        <f ca="1">OFFSET(AF!$K$1,MATCH(Stock!$C93,AF!$C$2:$C$299,0),MATCH(Stock!AU$1,AF!$L$1:$AV$1,0))*Stock!AU93</f>
        <v>3.3632272918539204E-6</v>
      </c>
      <c r="AV93" s="4">
        <f ca="1">OFFSET(AF!$K$1,MATCH(Stock!$C93,AF!$C$2:$C$299,0),MATCH(Stock!AV$1,AF!$L$1:$AV$1,0))*Stock!AV93</f>
        <v>0</v>
      </c>
    </row>
    <row r="94" spans="1:48">
      <c r="A94" s="4" t="s">
        <v>52</v>
      </c>
      <c r="B94" s="4" t="s">
        <v>258</v>
      </c>
      <c r="C94" s="4" t="s">
        <v>207</v>
      </c>
      <c r="D94" s="4" t="s">
        <v>54</v>
      </c>
      <c r="E94" s="4" t="s">
        <v>260</v>
      </c>
      <c r="F94" s="4" t="s">
        <v>54</v>
      </c>
      <c r="G94" s="4">
        <v>2010</v>
      </c>
      <c r="H94" s="4" t="s">
        <v>54</v>
      </c>
      <c r="I94" s="4" t="s">
        <v>54</v>
      </c>
      <c r="J94" s="4" t="s">
        <v>54</v>
      </c>
      <c r="K94" s="4" t="s">
        <v>54</v>
      </c>
      <c r="L94" s="4">
        <f ca="1">OFFSET(AF!$K$1,MATCH(Stock!$C94,AF!$C$2:$C$299,0),MATCH(Stock!L$1,AF!$L$1:$AV$1,0))*Stock!L94</f>
        <v>3.6801157910049402E-4</v>
      </c>
      <c r="M94" s="4">
        <f ca="1">OFFSET(AF!$K$1,MATCH(Stock!$C94,AF!$C$2:$C$299,0),MATCH(Stock!M$1,AF!$L$1:$AV$1,0))*Stock!M94</f>
        <v>2.1405141185415599E-3</v>
      </c>
      <c r="N94" s="4">
        <f ca="1">OFFSET(AF!$K$1,MATCH(Stock!$C94,AF!$C$2:$C$299,0),MATCH(Stock!N$1,AF!$L$1:$AV$1,0))*Stock!N94</f>
        <v>0</v>
      </c>
      <c r="O94" s="4">
        <f ca="1">OFFSET(AF!$K$1,MATCH(Stock!$C94,AF!$C$2:$C$299,0),MATCH(Stock!O$1,AF!$L$1:$AV$1,0))*Stock!O94</f>
        <v>1.9945751210104501E-5</v>
      </c>
      <c r="P94" s="4">
        <f ca="1">OFFSET(AF!$K$1,MATCH(Stock!$C94,AF!$C$2:$C$299,0),MATCH(Stock!P$1,AF!$L$1:$AV$1,0))*Stock!P94</f>
        <v>1.9658876943457702E-4</v>
      </c>
      <c r="Q94" s="4">
        <f ca="1">OFFSET(AF!$K$1,MATCH(Stock!$C94,AF!$C$2:$C$299,0),MATCH(Stock!Q$1,AF!$L$1:$AV$1,0))*Stock!Q94</f>
        <v>8.8870300126184399E-3</v>
      </c>
      <c r="R94" s="4">
        <f ca="1">OFFSET(AF!$K$1,MATCH(Stock!$C94,AF!$C$2:$C$299,0),MATCH(Stock!R$1,AF!$L$1:$AV$1,0))*Stock!R94</f>
        <v>1.18454326289466E-4</v>
      </c>
      <c r="S94" s="4">
        <f ca="1">OFFSET(AF!$K$1,MATCH(Stock!$C94,AF!$C$2:$C$299,0),MATCH(Stock!S$1,AF!$L$1:$AV$1,0))*Stock!S94</f>
        <v>1.0487474280351401E-3</v>
      </c>
      <c r="T94" s="4">
        <f ca="1">OFFSET(AF!$K$1,MATCH(Stock!$C94,AF!$C$2:$C$299,0),MATCH(Stock!T$1,AF!$L$1:$AV$1,0))*Stock!T94</f>
        <v>0</v>
      </c>
      <c r="U94" s="4">
        <f ca="1">OFFSET(AF!$K$1,MATCH(Stock!$C94,AF!$C$2:$C$299,0),MATCH(Stock!U$1,AF!$L$1:$AV$1,0))*Stock!U94</f>
        <v>2.2355140488050101E-4</v>
      </c>
      <c r="V94" s="4">
        <f ca="1">OFFSET(AF!$K$1,MATCH(Stock!$C94,AF!$C$2:$C$299,0),MATCH(Stock!V$1,AF!$L$1:$AV$1,0))*Stock!V94</f>
        <v>1.1562202125422201E-4</v>
      </c>
      <c r="W94" s="4">
        <f ca="1">OFFSET(AF!$K$1,MATCH(Stock!$C94,AF!$C$2:$C$299,0),MATCH(Stock!W$1,AF!$L$1:$AV$1,0))*Stock!W94</f>
        <v>0</v>
      </c>
      <c r="X94" s="4">
        <f ca="1">OFFSET(AF!$K$1,MATCH(Stock!$C94,AF!$C$2:$C$299,0),MATCH(Stock!X$1,AF!$L$1:$AV$1,0))*Stock!X94</f>
        <v>2.0540586051068003E-3</v>
      </c>
      <c r="Y94" s="4">
        <f ca="1">OFFSET(AF!$K$1,MATCH(Stock!$C94,AF!$C$2:$C$299,0),MATCH(Stock!Y$1,AF!$L$1:$AV$1,0))*Stock!Y94</f>
        <v>5.7237548180687507E-4</v>
      </c>
      <c r="Z94" s="4">
        <f ca="1">OFFSET(AF!$K$1,MATCH(Stock!$C94,AF!$C$2:$C$299,0),MATCH(Stock!Z$1,AF!$L$1:$AV$1,0))*Stock!Z94</f>
        <v>9.3161739685750609E-3</v>
      </c>
      <c r="AA94" s="4">
        <f ca="1">OFFSET(AF!$K$1,MATCH(Stock!$C94,AF!$C$2:$C$299,0),MATCH(Stock!AA$1,AF!$L$1:$AV$1,0))*Stock!AA94</f>
        <v>7.2916347429575511E-5</v>
      </c>
      <c r="AB94" s="4">
        <f ca="1">OFFSET(AF!$K$1,MATCH(Stock!$C94,AF!$C$2:$C$299,0),MATCH(Stock!AB$1,AF!$L$1:$AV$1,0))*Stock!AB94</f>
        <v>3.0911735125603401E-3</v>
      </c>
      <c r="AC94" s="4">
        <f ca="1">OFFSET(AF!$K$1,MATCH(Stock!$C94,AF!$C$2:$C$299,0),MATCH(Stock!AC$1,AF!$L$1:$AV$1,0))*Stock!AC94</f>
        <v>1.5534406339875702E-4</v>
      </c>
      <c r="AD94" s="4">
        <f ca="1">OFFSET(AF!$K$1,MATCH(Stock!$C94,AF!$C$2:$C$299,0),MATCH(Stock!AD$1,AF!$L$1:$AV$1,0))*Stock!AD94</f>
        <v>0</v>
      </c>
      <c r="AE94" s="4">
        <f ca="1">OFFSET(AF!$K$1,MATCH(Stock!$C94,AF!$C$2:$C$299,0),MATCH(Stock!AE$1,AF!$L$1:$AV$1,0))*Stock!AE94</f>
        <v>0</v>
      </c>
      <c r="AF94" s="4">
        <f ca="1">OFFSET(AF!$K$1,MATCH(Stock!$C94,AF!$C$2:$C$299,0),MATCH(Stock!AF$1,AF!$L$1:$AV$1,0))*Stock!AF94</f>
        <v>1.4826783220795302E-4</v>
      </c>
      <c r="AG94" s="4">
        <f ca="1">OFFSET(AF!$K$1,MATCH(Stock!$C94,AF!$C$2:$C$299,0),MATCH(Stock!AG$1,AF!$L$1:$AV$1,0))*Stock!AG94</f>
        <v>7.6185707679499106E-4</v>
      </c>
      <c r="AH94" s="4">
        <f ca="1">OFFSET(AF!$K$1,MATCH(Stock!$C94,AF!$C$2:$C$299,0),MATCH(Stock!AH$1,AF!$L$1:$AV$1,0))*Stock!AH94</f>
        <v>0</v>
      </c>
      <c r="AI94" s="4">
        <f ca="1">OFFSET(AF!$K$1,MATCH(Stock!$C94,AF!$C$2:$C$299,0),MATCH(Stock!AI$1,AF!$L$1:$AV$1,0))*Stock!AI94</f>
        <v>1.30204457763055E-3</v>
      </c>
      <c r="AJ94" s="4">
        <f ca="1">OFFSET(AF!$K$1,MATCH(Stock!$C94,AF!$C$2:$C$299,0),MATCH(Stock!AJ$1,AF!$L$1:$AV$1,0))*Stock!AJ94</f>
        <v>0</v>
      </c>
      <c r="AK94" s="4">
        <f ca="1">OFFSET(AF!$K$1,MATCH(Stock!$C94,AF!$C$2:$C$299,0),MATCH(Stock!AK$1,AF!$L$1:$AV$1,0))*Stock!AK94</f>
        <v>3.3466787441491599E-4</v>
      </c>
      <c r="AL94" s="4">
        <f ca="1">OFFSET(AF!$K$1,MATCH(Stock!$C94,AF!$C$2:$C$299,0),MATCH(Stock!AL$1,AF!$L$1:$AV$1,0))*Stock!AL94</f>
        <v>0</v>
      </c>
      <c r="AM94" s="4">
        <f ca="1">OFFSET(AF!$K$1,MATCH(Stock!$C94,AF!$C$2:$C$299,0),MATCH(Stock!AM$1,AF!$L$1:$AV$1,0))*Stock!AM94</f>
        <v>1.6234966945158802E-4</v>
      </c>
      <c r="AN94" s="4">
        <f ca="1">OFFSET(AF!$K$1,MATCH(Stock!$C94,AF!$C$2:$C$299,0),MATCH(Stock!AN$1,AF!$L$1:$AV$1,0))*Stock!AN94</f>
        <v>2.2165199861535101E-4</v>
      </c>
      <c r="AO94" s="4">
        <f ca="1">OFFSET(AF!$K$1,MATCH(Stock!$C94,AF!$C$2:$C$299,0),MATCH(Stock!AO$1,AF!$L$1:$AV$1,0))*Stock!AO94</f>
        <v>4.6963075936869705E-3</v>
      </c>
      <c r="AP94" s="4">
        <f ca="1">OFFSET(AF!$K$1,MATCH(Stock!$C94,AF!$C$2:$C$299,0),MATCH(Stock!AP$1,AF!$L$1:$AV$1,0))*Stock!AP94</f>
        <v>0</v>
      </c>
      <c r="AQ94" s="4">
        <f ca="1">OFFSET(AF!$K$1,MATCH(Stock!$C94,AF!$C$2:$C$299,0),MATCH(Stock!AQ$1,AF!$L$1:$AV$1,0))*Stock!AQ94</f>
        <v>0</v>
      </c>
      <c r="AR94" s="4">
        <f ca="1">OFFSET(AF!$K$1,MATCH(Stock!$C94,AF!$C$2:$C$299,0),MATCH(Stock!AR$1,AF!$L$1:$AV$1,0))*Stock!AR94</f>
        <v>4.6595614739029507E-4</v>
      </c>
      <c r="AS94" s="4">
        <f ca="1">OFFSET(AF!$K$1,MATCH(Stock!$C94,AF!$C$2:$C$299,0),MATCH(Stock!AS$1,AF!$L$1:$AV$1,0))*Stock!AS94</f>
        <v>2.7264351196666599E-4</v>
      </c>
      <c r="AT94" s="4">
        <f ca="1">OFFSET(AF!$K$1,MATCH(Stock!$C94,AF!$C$2:$C$299,0),MATCH(Stock!AT$1,AF!$L$1:$AV$1,0))*Stock!AT94</f>
        <v>0</v>
      </c>
      <c r="AU94" s="4">
        <f ca="1">OFFSET(AF!$K$1,MATCH(Stock!$C94,AF!$C$2:$C$299,0),MATCH(Stock!AU$1,AF!$L$1:$AV$1,0))*Stock!AU94</f>
        <v>3.9541252845542399E-4</v>
      </c>
      <c r="AV94" s="4">
        <f ca="1">OFFSET(AF!$K$1,MATCH(Stock!$C94,AF!$C$2:$C$299,0),MATCH(Stock!AV$1,AF!$L$1:$AV$1,0))*Stock!AV94</f>
        <v>6.1801691908396007E-4</v>
      </c>
    </row>
    <row r="95" spans="1:48">
      <c r="A95" s="4" t="s">
        <v>52</v>
      </c>
      <c r="B95" s="4" t="s">
        <v>258</v>
      </c>
      <c r="C95" s="4" t="s">
        <v>208</v>
      </c>
      <c r="D95" s="4" t="s">
        <v>54</v>
      </c>
      <c r="E95" s="4" t="s">
        <v>260</v>
      </c>
      <c r="F95" s="4" t="s">
        <v>54</v>
      </c>
      <c r="G95" s="4">
        <v>2010</v>
      </c>
      <c r="H95" s="4" t="s">
        <v>54</v>
      </c>
      <c r="I95" s="4" t="s">
        <v>54</v>
      </c>
      <c r="J95" s="4" t="s">
        <v>54</v>
      </c>
      <c r="K95" s="4" t="s">
        <v>54</v>
      </c>
      <c r="L95" s="4">
        <f ca="1">OFFSET(AF!$K$1,MATCH(Stock!$C95,AF!$C$2:$C$299,0),MATCH(Stock!L$1,AF!$L$1:$AV$1,0))*Stock!L95</f>
        <v>2.8845323011085998E-4</v>
      </c>
      <c r="M95" s="4">
        <f ca="1">OFFSET(AF!$K$1,MATCH(Stock!$C95,AF!$C$2:$C$299,0),MATCH(Stock!M$1,AF!$L$1:$AV$1,0))*Stock!M95</f>
        <v>0</v>
      </c>
      <c r="N95" s="4">
        <f ca="1">OFFSET(AF!$K$1,MATCH(Stock!$C95,AF!$C$2:$C$299,0),MATCH(Stock!N$1,AF!$L$1:$AV$1,0))*Stock!N95</f>
        <v>0</v>
      </c>
      <c r="O95" s="4">
        <f ca="1">OFFSET(AF!$K$1,MATCH(Stock!$C95,AF!$C$2:$C$299,0),MATCH(Stock!O$1,AF!$L$1:$AV$1,0))*Stock!O95</f>
        <v>0</v>
      </c>
      <c r="P95" s="4">
        <f ca="1">OFFSET(AF!$K$1,MATCH(Stock!$C95,AF!$C$2:$C$299,0),MATCH(Stock!P$1,AF!$L$1:$AV$1,0))*Stock!P95</f>
        <v>0</v>
      </c>
      <c r="Q95" s="4">
        <f ca="1">OFFSET(AF!$K$1,MATCH(Stock!$C95,AF!$C$2:$C$299,0),MATCH(Stock!Q$1,AF!$L$1:$AV$1,0))*Stock!Q95</f>
        <v>0</v>
      </c>
      <c r="R95" s="4">
        <f ca="1">OFFSET(AF!$K$1,MATCH(Stock!$C95,AF!$C$2:$C$299,0),MATCH(Stock!R$1,AF!$L$1:$AV$1,0))*Stock!R95</f>
        <v>0</v>
      </c>
      <c r="S95" s="4">
        <f ca="1">OFFSET(AF!$K$1,MATCH(Stock!$C95,AF!$C$2:$C$299,0),MATCH(Stock!S$1,AF!$L$1:$AV$1,0))*Stock!S95</f>
        <v>0</v>
      </c>
      <c r="T95" s="4">
        <f ca="1">OFFSET(AF!$K$1,MATCH(Stock!$C95,AF!$C$2:$C$299,0),MATCH(Stock!T$1,AF!$L$1:$AV$1,0))*Stock!T95</f>
        <v>0</v>
      </c>
      <c r="U95" s="4">
        <f ca="1">OFFSET(AF!$K$1,MATCH(Stock!$C95,AF!$C$2:$C$299,0),MATCH(Stock!U$1,AF!$L$1:$AV$1,0))*Stock!U95</f>
        <v>0</v>
      </c>
      <c r="V95" s="4">
        <f ca="1">OFFSET(AF!$K$1,MATCH(Stock!$C95,AF!$C$2:$C$299,0),MATCH(Stock!V$1,AF!$L$1:$AV$1,0))*Stock!V95</f>
        <v>0</v>
      </c>
      <c r="W95" s="4">
        <f ca="1">OFFSET(AF!$K$1,MATCH(Stock!$C95,AF!$C$2:$C$299,0),MATCH(Stock!W$1,AF!$L$1:$AV$1,0))*Stock!W95</f>
        <v>0</v>
      </c>
      <c r="X95" s="4">
        <f ca="1">OFFSET(AF!$K$1,MATCH(Stock!$C95,AF!$C$2:$C$299,0),MATCH(Stock!X$1,AF!$L$1:$AV$1,0))*Stock!X95</f>
        <v>0</v>
      </c>
      <c r="Y95" s="4">
        <f ca="1">OFFSET(AF!$K$1,MATCH(Stock!$C95,AF!$C$2:$C$299,0),MATCH(Stock!Y$1,AF!$L$1:$AV$1,0))*Stock!Y95</f>
        <v>0</v>
      </c>
      <c r="Z95" s="4">
        <f ca="1">OFFSET(AF!$K$1,MATCH(Stock!$C95,AF!$C$2:$C$299,0),MATCH(Stock!Z$1,AF!$L$1:$AV$1,0))*Stock!Z95</f>
        <v>0</v>
      </c>
      <c r="AA95" s="4">
        <f ca="1">OFFSET(AF!$K$1,MATCH(Stock!$C95,AF!$C$2:$C$299,0),MATCH(Stock!AA$1,AF!$L$1:$AV$1,0))*Stock!AA95</f>
        <v>0</v>
      </c>
      <c r="AB95" s="4">
        <f ca="1">OFFSET(AF!$K$1,MATCH(Stock!$C95,AF!$C$2:$C$299,0),MATCH(Stock!AB$1,AF!$L$1:$AV$1,0))*Stock!AB95</f>
        <v>0</v>
      </c>
      <c r="AC95" s="4">
        <f ca="1">OFFSET(AF!$K$1,MATCH(Stock!$C95,AF!$C$2:$C$299,0),MATCH(Stock!AC$1,AF!$L$1:$AV$1,0))*Stock!AC95</f>
        <v>0</v>
      </c>
      <c r="AD95" s="4">
        <f ca="1">OFFSET(AF!$K$1,MATCH(Stock!$C95,AF!$C$2:$C$299,0),MATCH(Stock!AD$1,AF!$L$1:$AV$1,0))*Stock!AD95</f>
        <v>0</v>
      </c>
      <c r="AE95" s="4">
        <f ca="1">OFFSET(AF!$K$1,MATCH(Stock!$C95,AF!$C$2:$C$299,0),MATCH(Stock!AE$1,AF!$L$1:$AV$1,0))*Stock!AE95</f>
        <v>0</v>
      </c>
      <c r="AF95" s="4">
        <f ca="1">OFFSET(AF!$K$1,MATCH(Stock!$C95,AF!$C$2:$C$299,0),MATCH(Stock!AF$1,AF!$L$1:$AV$1,0))*Stock!AF95</f>
        <v>0</v>
      </c>
      <c r="AG95" s="4">
        <f ca="1">OFFSET(AF!$K$1,MATCH(Stock!$C95,AF!$C$2:$C$299,0),MATCH(Stock!AG$1,AF!$L$1:$AV$1,0))*Stock!AG95</f>
        <v>0</v>
      </c>
      <c r="AH95" s="4">
        <f ca="1">OFFSET(AF!$K$1,MATCH(Stock!$C95,AF!$C$2:$C$299,0),MATCH(Stock!AH$1,AF!$L$1:$AV$1,0))*Stock!AH95</f>
        <v>0</v>
      </c>
      <c r="AI95" s="4">
        <f ca="1">OFFSET(AF!$K$1,MATCH(Stock!$C95,AF!$C$2:$C$299,0),MATCH(Stock!AI$1,AF!$L$1:$AV$1,0))*Stock!AI95</f>
        <v>0</v>
      </c>
      <c r="AJ95" s="4">
        <f ca="1">OFFSET(AF!$K$1,MATCH(Stock!$C95,AF!$C$2:$C$299,0),MATCH(Stock!AJ$1,AF!$L$1:$AV$1,0))*Stock!AJ95</f>
        <v>0</v>
      </c>
      <c r="AK95" s="4">
        <f ca="1">OFFSET(AF!$K$1,MATCH(Stock!$C95,AF!$C$2:$C$299,0),MATCH(Stock!AK$1,AF!$L$1:$AV$1,0))*Stock!AK95</f>
        <v>0</v>
      </c>
      <c r="AL95" s="4">
        <f ca="1">OFFSET(AF!$K$1,MATCH(Stock!$C95,AF!$C$2:$C$299,0),MATCH(Stock!AL$1,AF!$L$1:$AV$1,0))*Stock!AL95</f>
        <v>0</v>
      </c>
      <c r="AM95" s="4">
        <f ca="1">OFFSET(AF!$K$1,MATCH(Stock!$C95,AF!$C$2:$C$299,0),MATCH(Stock!AM$1,AF!$L$1:$AV$1,0))*Stock!AM95</f>
        <v>0</v>
      </c>
      <c r="AN95" s="4">
        <f ca="1">OFFSET(AF!$K$1,MATCH(Stock!$C95,AF!$C$2:$C$299,0),MATCH(Stock!AN$1,AF!$L$1:$AV$1,0))*Stock!AN95</f>
        <v>0</v>
      </c>
      <c r="AO95" s="4">
        <f ca="1">OFFSET(AF!$K$1,MATCH(Stock!$C95,AF!$C$2:$C$299,0),MATCH(Stock!AO$1,AF!$L$1:$AV$1,0))*Stock!AO95</f>
        <v>2.7715985821532004E-2</v>
      </c>
      <c r="AP95" s="4">
        <f ca="1">OFFSET(AF!$K$1,MATCH(Stock!$C95,AF!$C$2:$C$299,0),MATCH(Stock!AP$1,AF!$L$1:$AV$1,0))*Stock!AP95</f>
        <v>0</v>
      </c>
      <c r="AQ95" s="4">
        <f ca="1">OFFSET(AF!$K$1,MATCH(Stock!$C95,AF!$C$2:$C$299,0),MATCH(Stock!AQ$1,AF!$L$1:$AV$1,0))*Stock!AQ95</f>
        <v>0</v>
      </c>
      <c r="AR95" s="4">
        <f ca="1">OFFSET(AF!$K$1,MATCH(Stock!$C95,AF!$C$2:$C$299,0),MATCH(Stock!AR$1,AF!$L$1:$AV$1,0))*Stock!AR95</f>
        <v>0</v>
      </c>
      <c r="AS95" s="4">
        <f ca="1">OFFSET(AF!$K$1,MATCH(Stock!$C95,AF!$C$2:$C$299,0),MATCH(Stock!AS$1,AF!$L$1:$AV$1,0))*Stock!AS95</f>
        <v>0</v>
      </c>
      <c r="AT95" s="4">
        <f ca="1">OFFSET(AF!$K$1,MATCH(Stock!$C95,AF!$C$2:$C$299,0),MATCH(Stock!AT$1,AF!$L$1:$AV$1,0))*Stock!AT95</f>
        <v>0</v>
      </c>
      <c r="AU95" s="4">
        <f ca="1">OFFSET(AF!$K$1,MATCH(Stock!$C95,AF!$C$2:$C$299,0),MATCH(Stock!AU$1,AF!$L$1:$AV$1,0))*Stock!AU95</f>
        <v>3.92672808484326E-3</v>
      </c>
      <c r="AV95" s="4">
        <f ca="1">OFFSET(AF!$K$1,MATCH(Stock!$C95,AF!$C$2:$C$299,0),MATCH(Stock!AV$1,AF!$L$1:$AV$1,0))*Stock!AV95</f>
        <v>0</v>
      </c>
    </row>
    <row r="96" spans="1:48">
      <c r="A96" s="4" t="s">
        <v>52</v>
      </c>
      <c r="B96" s="4" t="s">
        <v>258</v>
      </c>
      <c r="C96" s="4" t="s">
        <v>209</v>
      </c>
      <c r="D96" s="4" t="s">
        <v>54</v>
      </c>
      <c r="E96" s="4" t="s">
        <v>260</v>
      </c>
      <c r="F96" s="4" t="s">
        <v>54</v>
      </c>
      <c r="G96" s="4">
        <v>2010</v>
      </c>
      <c r="H96" s="4" t="s">
        <v>54</v>
      </c>
      <c r="I96" s="4" t="s">
        <v>54</v>
      </c>
      <c r="J96" s="4" t="s">
        <v>54</v>
      </c>
      <c r="K96" s="4" t="s">
        <v>54</v>
      </c>
      <c r="L96" s="4">
        <f ca="1">OFFSET(AF!$K$1,MATCH(Stock!$C96,AF!$C$2:$C$299,0),MATCH(Stock!L$1,AF!$L$1:$AV$1,0))*Stock!L96</f>
        <v>3.5417430676884703E-3</v>
      </c>
      <c r="M96" s="4">
        <f ca="1">OFFSET(AF!$K$1,MATCH(Stock!$C96,AF!$C$2:$C$299,0),MATCH(Stock!M$1,AF!$L$1:$AV$1,0))*Stock!M96</f>
        <v>1.0725892223173201E-2</v>
      </c>
      <c r="N96" s="4">
        <f ca="1">OFFSET(AF!$K$1,MATCH(Stock!$C96,AF!$C$2:$C$299,0),MATCH(Stock!N$1,AF!$L$1:$AV$1,0))*Stock!N96</f>
        <v>6.8489366501632099E-4</v>
      </c>
      <c r="O96" s="4">
        <f ca="1">OFFSET(AF!$K$1,MATCH(Stock!$C96,AF!$C$2:$C$299,0),MATCH(Stock!O$1,AF!$L$1:$AV$1,0))*Stock!O96</f>
        <v>1.1564530540673201E-2</v>
      </c>
      <c r="P96" s="4">
        <f ca="1">OFFSET(AF!$K$1,MATCH(Stock!$C96,AF!$C$2:$C$299,0),MATCH(Stock!P$1,AF!$L$1:$AV$1,0))*Stock!P96</f>
        <v>2.3617152106374203E-2</v>
      </c>
      <c r="Q96" s="4">
        <f ca="1">OFFSET(AF!$K$1,MATCH(Stock!$C96,AF!$C$2:$C$299,0),MATCH(Stock!Q$1,AF!$L$1:$AV$1,0))*Stock!Q96</f>
        <v>1.1823681428884E-2</v>
      </c>
      <c r="R96" s="4">
        <f ca="1">OFFSET(AF!$K$1,MATCH(Stock!$C96,AF!$C$2:$C$299,0),MATCH(Stock!R$1,AF!$L$1:$AV$1,0))*Stock!R96</f>
        <v>3.1436290877228604E-3</v>
      </c>
      <c r="S96" s="4">
        <f ca="1">OFFSET(AF!$K$1,MATCH(Stock!$C96,AF!$C$2:$C$299,0),MATCH(Stock!S$1,AF!$L$1:$AV$1,0))*Stock!S96</f>
        <v>2.2278101823817502E-2</v>
      </c>
      <c r="T96" s="4">
        <f ca="1">OFFSET(AF!$K$1,MATCH(Stock!$C96,AF!$C$2:$C$299,0),MATCH(Stock!T$1,AF!$L$1:$AV$1,0))*Stock!T96</f>
        <v>6.2826643326373999E-2</v>
      </c>
      <c r="U96" s="4">
        <f ca="1">OFFSET(AF!$K$1,MATCH(Stock!$C96,AF!$C$2:$C$299,0),MATCH(Stock!U$1,AF!$L$1:$AV$1,0))*Stock!U96</f>
        <v>5.3503322592788E-3</v>
      </c>
      <c r="V96" s="4">
        <f ca="1">OFFSET(AF!$K$1,MATCH(Stock!$C96,AF!$C$2:$C$299,0),MATCH(Stock!V$1,AF!$L$1:$AV$1,0))*Stock!V96</f>
        <v>1.2246871685457801E-3</v>
      </c>
      <c r="W96" s="4">
        <f ca="1">OFFSET(AF!$K$1,MATCH(Stock!$C96,AF!$C$2:$C$299,0),MATCH(Stock!W$1,AF!$L$1:$AV$1,0))*Stock!W96</f>
        <v>6.6239235223954404E-2</v>
      </c>
      <c r="X96" s="4">
        <f ca="1">OFFSET(AF!$K$1,MATCH(Stock!$C96,AF!$C$2:$C$299,0),MATCH(Stock!X$1,AF!$L$1:$AV$1,0))*Stock!X96</f>
        <v>0.22609116640457302</v>
      </c>
      <c r="Y96" s="4">
        <f ca="1">OFFSET(AF!$K$1,MATCH(Stock!$C96,AF!$C$2:$C$299,0),MATCH(Stock!Y$1,AF!$L$1:$AV$1,0))*Stock!Y96</f>
        <v>7.5962138238548403E-3</v>
      </c>
      <c r="Z96" s="4">
        <f ca="1">OFFSET(AF!$K$1,MATCH(Stock!$C96,AF!$C$2:$C$299,0),MATCH(Stock!Z$1,AF!$L$1:$AV$1,0))*Stock!Z96</f>
        <v>0.152470826107763</v>
      </c>
      <c r="AA96" s="4">
        <f ca="1">OFFSET(AF!$K$1,MATCH(Stock!$C96,AF!$C$2:$C$299,0),MATCH(Stock!AA$1,AF!$L$1:$AV$1,0))*Stock!AA96</f>
        <v>1.7225403521854903E-2</v>
      </c>
      <c r="AB96" s="4">
        <f ca="1">OFFSET(AF!$K$1,MATCH(Stock!$C96,AF!$C$2:$C$299,0),MATCH(Stock!AB$1,AF!$L$1:$AV$1,0))*Stock!AB96</f>
        <v>1.7503855398906001E-2</v>
      </c>
      <c r="AC96" s="4">
        <f ca="1">OFFSET(AF!$K$1,MATCH(Stock!$C96,AF!$C$2:$C$299,0),MATCH(Stock!AC$1,AF!$L$1:$AV$1,0))*Stock!AC96</f>
        <v>6.9354914539188108E-3</v>
      </c>
      <c r="AD96" s="4">
        <f ca="1">OFFSET(AF!$K$1,MATCH(Stock!$C96,AF!$C$2:$C$299,0),MATCH(Stock!AD$1,AF!$L$1:$AV$1,0))*Stock!AD96</f>
        <v>1.6923965786682201E-4</v>
      </c>
      <c r="AE96" s="4">
        <f ca="1">OFFSET(AF!$K$1,MATCH(Stock!$C96,AF!$C$2:$C$299,0),MATCH(Stock!AE$1,AF!$L$1:$AV$1,0))*Stock!AE96</f>
        <v>0.19292339064227002</v>
      </c>
      <c r="AF96" s="4">
        <f ca="1">OFFSET(AF!$K$1,MATCH(Stock!$C96,AF!$C$2:$C$299,0),MATCH(Stock!AF$1,AF!$L$1:$AV$1,0))*Stock!AF96</f>
        <v>1.2685233125741501E-3</v>
      </c>
      <c r="AG96" s="4">
        <f ca="1">OFFSET(AF!$K$1,MATCH(Stock!$C96,AF!$C$2:$C$299,0),MATCH(Stock!AG$1,AF!$L$1:$AV$1,0))*Stock!AG96</f>
        <v>4.7495186373150804E-3</v>
      </c>
      <c r="AH96" s="4">
        <f ca="1">OFFSET(AF!$K$1,MATCH(Stock!$C96,AF!$C$2:$C$299,0),MATCH(Stock!AH$1,AF!$L$1:$AV$1,0))*Stock!AH96</f>
        <v>5.3686336170555001E-4</v>
      </c>
      <c r="AI96" s="4">
        <f ca="1">OFFSET(AF!$K$1,MATCH(Stock!$C96,AF!$C$2:$C$299,0),MATCH(Stock!AI$1,AF!$L$1:$AV$1,0))*Stock!AI96</f>
        <v>2.0166759066663899E-3</v>
      </c>
      <c r="AJ96" s="4">
        <f ca="1">OFFSET(AF!$K$1,MATCH(Stock!$C96,AF!$C$2:$C$299,0),MATCH(Stock!AJ$1,AF!$L$1:$AV$1,0))*Stock!AJ96</f>
        <v>7.8642305879948713E-5</v>
      </c>
      <c r="AK96" s="4">
        <f ca="1">OFFSET(AF!$K$1,MATCH(Stock!$C96,AF!$C$2:$C$299,0),MATCH(Stock!AK$1,AF!$L$1:$AV$1,0))*Stock!AK96</f>
        <v>3.7525983600571397E-3</v>
      </c>
      <c r="AL96" s="4">
        <f ca="1">OFFSET(AF!$K$1,MATCH(Stock!$C96,AF!$C$2:$C$299,0),MATCH(Stock!AL$1,AF!$L$1:$AV$1,0))*Stock!AL96</f>
        <v>3.1398623228439102E-3</v>
      </c>
      <c r="AM96" s="4">
        <f ca="1">OFFSET(AF!$K$1,MATCH(Stock!$C96,AF!$C$2:$C$299,0),MATCH(Stock!AM$1,AF!$L$1:$AV$1,0))*Stock!AM96</f>
        <v>2.3261111543604201E-2</v>
      </c>
      <c r="AN96" s="4">
        <f ca="1">OFFSET(AF!$K$1,MATCH(Stock!$C96,AF!$C$2:$C$299,0),MATCH(Stock!AN$1,AF!$L$1:$AV$1,0))*Stock!AN96</f>
        <v>2.3657635132377001E-2</v>
      </c>
      <c r="AO96" s="4">
        <f ca="1">OFFSET(AF!$K$1,MATCH(Stock!$C96,AF!$C$2:$C$299,0),MATCH(Stock!AO$1,AF!$L$1:$AV$1,0))*Stock!AO96</f>
        <v>0.12157543097283702</v>
      </c>
      <c r="AP96" s="4">
        <f ca="1">OFFSET(AF!$K$1,MATCH(Stock!$C96,AF!$C$2:$C$299,0),MATCH(Stock!AP$1,AF!$L$1:$AV$1,0))*Stock!AP96</f>
        <v>3.7828012362704999E-2</v>
      </c>
      <c r="AQ96" s="4">
        <f ca="1">OFFSET(AF!$K$1,MATCH(Stock!$C96,AF!$C$2:$C$299,0),MATCH(Stock!AQ$1,AF!$L$1:$AV$1,0))*Stock!AQ96</f>
        <v>1.45321195011925E-2</v>
      </c>
      <c r="AR96" s="4">
        <f ca="1">OFFSET(AF!$K$1,MATCH(Stock!$C96,AF!$C$2:$C$299,0),MATCH(Stock!AR$1,AF!$L$1:$AV$1,0))*Stock!AR96</f>
        <v>8.1940811015025709E-3</v>
      </c>
      <c r="AS96" s="4">
        <f ca="1">OFFSET(AF!$K$1,MATCH(Stock!$C96,AF!$C$2:$C$299,0),MATCH(Stock!AS$1,AF!$L$1:$AV$1,0))*Stock!AS96</f>
        <v>7.2538052011320801E-3</v>
      </c>
      <c r="AT96" s="4">
        <f ca="1">OFFSET(AF!$K$1,MATCH(Stock!$C96,AF!$C$2:$C$299,0),MATCH(Stock!AT$1,AF!$L$1:$AV$1,0))*Stock!AT96</f>
        <v>5.9835428189925106E-3</v>
      </c>
      <c r="AU96" s="4">
        <f ca="1">OFFSET(AF!$K$1,MATCH(Stock!$C96,AF!$C$2:$C$299,0),MATCH(Stock!AU$1,AF!$L$1:$AV$1,0))*Stock!AU96</f>
        <v>9.4289123328287205E-3</v>
      </c>
      <c r="AV96" s="4">
        <f ca="1">OFFSET(AF!$K$1,MATCH(Stock!$C96,AF!$C$2:$C$299,0),MATCH(Stock!AV$1,AF!$L$1:$AV$1,0))*Stock!AV96</f>
        <v>0.153090427007087</v>
      </c>
    </row>
    <row r="97" spans="1:48">
      <c r="A97" s="4" t="s">
        <v>52</v>
      </c>
      <c r="B97" s="4" t="s">
        <v>258</v>
      </c>
      <c r="C97" s="4" t="s">
        <v>210</v>
      </c>
      <c r="D97" s="4" t="s">
        <v>54</v>
      </c>
      <c r="E97" s="4" t="s">
        <v>260</v>
      </c>
      <c r="F97" s="4" t="s">
        <v>54</v>
      </c>
      <c r="G97" s="4">
        <v>2010</v>
      </c>
      <c r="H97" s="4" t="s">
        <v>54</v>
      </c>
      <c r="I97" s="4" t="s">
        <v>54</v>
      </c>
      <c r="J97" s="4" t="s">
        <v>54</v>
      </c>
      <c r="K97" s="4" t="s">
        <v>54</v>
      </c>
      <c r="L97" s="4">
        <f ca="1">OFFSET(AF!$K$1,MATCH(Stock!$C97,AF!$C$2:$C$299,0),MATCH(Stock!L$1,AF!$L$1:$AV$1,0))*Stock!L97</f>
        <v>0</v>
      </c>
      <c r="M97" s="4">
        <f ca="1">OFFSET(AF!$K$1,MATCH(Stock!$C97,AF!$C$2:$C$299,0),MATCH(Stock!M$1,AF!$L$1:$AV$1,0))*Stock!M97</f>
        <v>1.4130335823394799E-2</v>
      </c>
      <c r="N97" s="4">
        <f ca="1">OFFSET(AF!$K$1,MATCH(Stock!$C97,AF!$C$2:$C$299,0),MATCH(Stock!N$1,AF!$L$1:$AV$1,0))*Stock!N97</f>
        <v>0</v>
      </c>
      <c r="O97" s="4">
        <f ca="1">OFFSET(AF!$K$1,MATCH(Stock!$C97,AF!$C$2:$C$299,0),MATCH(Stock!O$1,AF!$L$1:$AV$1,0))*Stock!O97</f>
        <v>1.74831417237712E-2</v>
      </c>
      <c r="P97" s="4">
        <f ca="1">OFFSET(AF!$K$1,MATCH(Stock!$C97,AF!$C$2:$C$299,0),MATCH(Stock!P$1,AF!$L$1:$AV$1,0))*Stock!P97</f>
        <v>4.9508791952576304E-3</v>
      </c>
      <c r="Q97" s="4">
        <f ca="1">OFFSET(AF!$K$1,MATCH(Stock!$C97,AF!$C$2:$C$299,0),MATCH(Stock!Q$1,AF!$L$1:$AV$1,0))*Stock!Q97</f>
        <v>1.4209319270018901E-2</v>
      </c>
      <c r="R97" s="4">
        <f ca="1">OFFSET(AF!$K$1,MATCH(Stock!$C97,AF!$C$2:$C$299,0),MATCH(Stock!R$1,AF!$L$1:$AV$1,0))*Stock!R97</f>
        <v>0</v>
      </c>
      <c r="S97" s="4">
        <f ca="1">OFFSET(AF!$K$1,MATCH(Stock!$C97,AF!$C$2:$C$299,0),MATCH(Stock!S$1,AF!$L$1:$AV$1,0))*Stock!S97</f>
        <v>3.9340332426214E-2</v>
      </c>
      <c r="T97" s="4">
        <f ca="1">OFFSET(AF!$K$1,MATCH(Stock!$C97,AF!$C$2:$C$299,0),MATCH(Stock!T$1,AF!$L$1:$AV$1,0))*Stock!T97</f>
        <v>0.21586684073548401</v>
      </c>
      <c r="U97" s="4">
        <f ca="1">OFFSET(AF!$K$1,MATCH(Stock!$C97,AF!$C$2:$C$299,0),MATCH(Stock!U$1,AF!$L$1:$AV$1,0))*Stock!U97</f>
        <v>3.6327657113368397E-3</v>
      </c>
      <c r="V97" s="4">
        <f ca="1">OFFSET(AF!$K$1,MATCH(Stock!$C97,AF!$C$2:$C$299,0),MATCH(Stock!V$1,AF!$L$1:$AV$1,0))*Stock!V97</f>
        <v>2.5332773721320104E-4</v>
      </c>
      <c r="W97" s="4">
        <f ca="1">OFFSET(AF!$K$1,MATCH(Stock!$C97,AF!$C$2:$C$299,0),MATCH(Stock!W$1,AF!$L$1:$AV$1,0))*Stock!W97</f>
        <v>8.9471708508304798E-3</v>
      </c>
      <c r="X97" s="4">
        <f ca="1">OFFSET(AF!$K$1,MATCH(Stock!$C97,AF!$C$2:$C$299,0),MATCH(Stock!X$1,AF!$L$1:$AV$1,0))*Stock!X97</f>
        <v>6.33503596840546E-2</v>
      </c>
      <c r="Y97" s="4">
        <f ca="1">OFFSET(AF!$K$1,MATCH(Stock!$C97,AF!$C$2:$C$299,0),MATCH(Stock!Y$1,AF!$L$1:$AV$1,0))*Stock!Y97</f>
        <v>1.99206941921856E-4</v>
      </c>
      <c r="Z97" s="4">
        <f ca="1">OFFSET(AF!$K$1,MATCH(Stock!$C97,AF!$C$2:$C$299,0),MATCH(Stock!Z$1,AF!$L$1:$AV$1,0))*Stock!Z97</f>
        <v>0.12610923067803201</v>
      </c>
      <c r="AA97" s="4">
        <f ca="1">OFFSET(AF!$K$1,MATCH(Stock!$C97,AF!$C$2:$C$299,0),MATCH(Stock!AA$1,AF!$L$1:$AV$1,0))*Stock!AA97</f>
        <v>1.1248394260836401E-2</v>
      </c>
      <c r="AB97" s="4">
        <f ca="1">OFFSET(AF!$K$1,MATCH(Stock!$C97,AF!$C$2:$C$299,0),MATCH(Stock!AB$1,AF!$L$1:$AV$1,0))*Stock!AB97</f>
        <v>5.0092461483660804E-2</v>
      </c>
      <c r="AC97" s="4">
        <f ca="1">OFFSET(AF!$K$1,MATCH(Stock!$C97,AF!$C$2:$C$299,0),MATCH(Stock!AC$1,AF!$L$1:$AV$1,0))*Stock!AC97</f>
        <v>7.2251781494136903E-3</v>
      </c>
      <c r="AD97" s="4">
        <f ca="1">OFFSET(AF!$K$1,MATCH(Stock!$C97,AF!$C$2:$C$299,0),MATCH(Stock!AD$1,AF!$L$1:$AV$1,0))*Stock!AD97</f>
        <v>0</v>
      </c>
      <c r="AE97" s="4">
        <f ca="1">OFFSET(AF!$K$1,MATCH(Stock!$C97,AF!$C$2:$C$299,0),MATCH(Stock!AE$1,AF!$L$1:$AV$1,0))*Stock!AE97</f>
        <v>0.35884508920274999</v>
      </c>
      <c r="AF97" s="4">
        <f ca="1">OFFSET(AF!$K$1,MATCH(Stock!$C97,AF!$C$2:$C$299,0),MATCH(Stock!AF$1,AF!$L$1:$AV$1,0))*Stock!AF97</f>
        <v>0</v>
      </c>
      <c r="AG97" s="4">
        <f ca="1">OFFSET(AF!$K$1,MATCH(Stock!$C97,AF!$C$2:$C$299,0),MATCH(Stock!AG$1,AF!$L$1:$AV$1,0))*Stock!AG97</f>
        <v>3.9338674761303502E-3</v>
      </c>
      <c r="AH97" s="4">
        <f ca="1">OFFSET(AF!$K$1,MATCH(Stock!$C97,AF!$C$2:$C$299,0),MATCH(Stock!AH$1,AF!$L$1:$AV$1,0))*Stock!AH97</f>
        <v>7.4581202367821303E-4</v>
      </c>
      <c r="AI97" s="4">
        <f ca="1">OFFSET(AF!$K$1,MATCH(Stock!$C97,AF!$C$2:$C$299,0),MATCH(Stock!AI$1,AF!$L$1:$AV$1,0))*Stock!AI97</f>
        <v>2.3877370127960203E-3</v>
      </c>
      <c r="AJ97" s="4">
        <f ca="1">OFFSET(AF!$K$1,MATCH(Stock!$C97,AF!$C$2:$C$299,0),MATCH(Stock!AJ$1,AF!$L$1:$AV$1,0))*Stock!AJ97</f>
        <v>0</v>
      </c>
      <c r="AK97" s="4">
        <f ca="1">OFFSET(AF!$K$1,MATCH(Stock!$C97,AF!$C$2:$C$299,0),MATCH(Stock!AK$1,AF!$L$1:$AV$1,0))*Stock!AK97</f>
        <v>1.1523903312916601E-4</v>
      </c>
      <c r="AL97" s="4">
        <f ca="1">OFFSET(AF!$K$1,MATCH(Stock!$C97,AF!$C$2:$C$299,0),MATCH(Stock!AL$1,AF!$L$1:$AV$1,0))*Stock!AL97</f>
        <v>0</v>
      </c>
      <c r="AM97" s="4">
        <f ca="1">OFFSET(AF!$K$1,MATCH(Stock!$C97,AF!$C$2:$C$299,0),MATCH(Stock!AM$1,AF!$L$1:$AV$1,0))*Stock!AM97</f>
        <v>6.1648028502716001E-2</v>
      </c>
      <c r="AN97" s="4">
        <f ca="1">OFFSET(AF!$K$1,MATCH(Stock!$C97,AF!$C$2:$C$299,0),MATCH(Stock!AN$1,AF!$L$1:$AV$1,0))*Stock!AN97</f>
        <v>3.1742354125097801E-4</v>
      </c>
      <c r="AO97" s="4">
        <f ca="1">OFFSET(AF!$K$1,MATCH(Stock!$C97,AF!$C$2:$C$299,0),MATCH(Stock!AO$1,AF!$L$1:$AV$1,0))*Stock!AO97</f>
        <v>0.12290327772703301</v>
      </c>
      <c r="AP97" s="4">
        <f ca="1">OFFSET(AF!$K$1,MATCH(Stock!$C97,AF!$C$2:$C$299,0),MATCH(Stock!AP$1,AF!$L$1:$AV$1,0))*Stock!AP97</f>
        <v>1.3183861120218502E-2</v>
      </c>
      <c r="AQ97" s="4">
        <f ca="1">OFFSET(AF!$K$1,MATCH(Stock!$C97,AF!$C$2:$C$299,0),MATCH(Stock!AQ$1,AF!$L$1:$AV$1,0))*Stock!AQ97</f>
        <v>5.51311340422318E-2</v>
      </c>
      <c r="AR97" s="4">
        <f ca="1">OFFSET(AF!$K$1,MATCH(Stock!$C97,AF!$C$2:$C$299,0),MATCH(Stock!AR$1,AF!$L$1:$AV$1,0))*Stock!AR97</f>
        <v>5.2232091765794606E-3</v>
      </c>
      <c r="AS97" s="4">
        <f ca="1">OFFSET(AF!$K$1,MATCH(Stock!$C97,AF!$C$2:$C$299,0),MATCH(Stock!AS$1,AF!$L$1:$AV$1,0))*Stock!AS97</f>
        <v>1.0072883378393701E-4</v>
      </c>
      <c r="AT97" s="4">
        <f ca="1">OFFSET(AF!$K$1,MATCH(Stock!$C97,AF!$C$2:$C$299,0),MATCH(Stock!AT$1,AF!$L$1:$AV$1,0))*Stock!AT97</f>
        <v>1.2511303410642702E-3</v>
      </c>
      <c r="AU97" s="4">
        <f ca="1">OFFSET(AF!$K$1,MATCH(Stock!$C97,AF!$C$2:$C$299,0),MATCH(Stock!AU$1,AF!$L$1:$AV$1,0))*Stock!AU97</f>
        <v>1.5728153314571402E-2</v>
      </c>
      <c r="AV97" s="4">
        <f ca="1">OFFSET(AF!$K$1,MATCH(Stock!$C97,AF!$C$2:$C$299,0),MATCH(Stock!AV$1,AF!$L$1:$AV$1,0))*Stock!AV97</f>
        <v>0.17642686911355501</v>
      </c>
    </row>
    <row r="98" spans="1:48">
      <c r="A98" s="4" t="s">
        <v>52</v>
      </c>
      <c r="B98" s="4" t="s">
        <v>258</v>
      </c>
      <c r="C98" s="4" t="s">
        <v>211</v>
      </c>
      <c r="D98" s="4" t="s">
        <v>54</v>
      </c>
      <c r="E98" s="4" t="s">
        <v>260</v>
      </c>
      <c r="F98" s="4" t="s">
        <v>54</v>
      </c>
      <c r="G98" s="4">
        <v>2010</v>
      </c>
      <c r="H98" s="4" t="s">
        <v>54</v>
      </c>
      <c r="I98" s="4" t="s">
        <v>54</v>
      </c>
      <c r="J98" s="4" t="s">
        <v>54</v>
      </c>
      <c r="K98" s="4" t="s">
        <v>54</v>
      </c>
      <c r="L98" s="4">
        <f ca="1">OFFSET(AF!$K$1,MATCH(Stock!$C98,AF!$C$2:$C$299,0),MATCH(Stock!L$1,AF!$L$1:$AV$1,0))*Stock!L98</f>
        <v>0</v>
      </c>
      <c r="M98" s="4">
        <f ca="1">OFFSET(AF!$K$1,MATCH(Stock!$C98,AF!$C$2:$C$299,0),MATCH(Stock!M$1,AF!$L$1:$AV$1,0))*Stock!M98</f>
        <v>3.3652369670445E-2</v>
      </c>
      <c r="N98" s="4">
        <f ca="1">OFFSET(AF!$K$1,MATCH(Stock!$C98,AF!$C$2:$C$299,0),MATCH(Stock!N$1,AF!$L$1:$AV$1,0))*Stock!N98</f>
        <v>3.29622600889396E-3</v>
      </c>
      <c r="O98" s="4">
        <f ca="1">OFFSET(AF!$K$1,MATCH(Stock!$C98,AF!$C$2:$C$299,0),MATCH(Stock!O$1,AF!$L$1:$AV$1,0))*Stock!O98</f>
        <v>4.6314655833837896E-3</v>
      </c>
      <c r="P98" s="4">
        <f ca="1">OFFSET(AF!$K$1,MATCH(Stock!$C98,AF!$C$2:$C$299,0),MATCH(Stock!P$1,AF!$L$1:$AV$1,0))*Stock!P98</f>
        <v>6.7070837105927903E-3</v>
      </c>
      <c r="Q98" s="4">
        <f ca="1">OFFSET(AF!$K$1,MATCH(Stock!$C98,AF!$C$2:$C$299,0),MATCH(Stock!Q$1,AF!$L$1:$AV$1,0))*Stock!Q98</f>
        <v>7.2427324321014301E-3</v>
      </c>
      <c r="R98" s="4">
        <f ca="1">OFFSET(AF!$K$1,MATCH(Stock!$C98,AF!$C$2:$C$299,0),MATCH(Stock!R$1,AF!$L$1:$AV$1,0))*Stock!R98</f>
        <v>0</v>
      </c>
      <c r="S98" s="4">
        <f ca="1">OFFSET(AF!$K$1,MATCH(Stock!$C98,AF!$C$2:$C$299,0),MATCH(Stock!S$1,AF!$L$1:$AV$1,0))*Stock!S98</f>
        <v>2.7894784988433605E-2</v>
      </c>
      <c r="T98" s="4">
        <f ca="1">OFFSET(AF!$K$1,MATCH(Stock!$C98,AF!$C$2:$C$299,0),MATCH(Stock!T$1,AF!$L$1:$AV$1,0))*Stock!T98</f>
        <v>0.24711954038492601</v>
      </c>
      <c r="U98" s="4">
        <f ca="1">OFFSET(AF!$K$1,MATCH(Stock!$C98,AF!$C$2:$C$299,0),MATCH(Stock!U$1,AF!$L$1:$AV$1,0))*Stock!U98</f>
        <v>7.7333692639767401E-3</v>
      </c>
      <c r="V98" s="4">
        <f ca="1">OFFSET(AF!$K$1,MATCH(Stock!$C98,AF!$C$2:$C$299,0),MATCH(Stock!V$1,AF!$L$1:$AV$1,0))*Stock!V98</f>
        <v>1.49556583986482E-3</v>
      </c>
      <c r="W98" s="4">
        <f ca="1">OFFSET(AF!$K$1,MATCH(Stock!$C98,AF!$C$2:$C$299,0),MATCH(Stock!W$1,AF!$L$1:$AV$1,0))*Stock!W98</f>
        <v>0</v>
      </c>
      <c r="X98" s="4">
        <f ca="1">OFFSET(AF!$K$1,MATCH(Stock!$C98,AF!$C$2:$C$299,0),MATCH(Stock!X$1,AF!$L$1:$AV$1,0))*Stock!X98</f>
        <v>0</v>
      </c>
      <c r="Y98" s="4">
        <f ca="1">OFFSET(AF!$K$1,MATCH(Stock!$C98,AF!$C$2:$C$299,0),MATCH(Stock!Y$1,AF!$L$1:$AV$1,0))*Stock!Y98</f>
        <v>7.1574257026680403E-3</v>
      </c>
      <c r="Z98" s="4">
        <f ca="1">OFFSET(AF!$K$1,MATCH(Stock!$C98,AF!$C$2:$C$299,0),MATCH(Stock!Z$1,AF!$L$1:$AV$1,0))*Stock!Z98</f>
        <v>5.2217782610684806E-2</v>
      </c>
      <c r="AA98" s="4">
        <f ca="1">OFFSET(AF!$K$1,MATCH(Stock!$C98,AF!$C$2:$C$299,0),MATCH(Stock!AA$1,AF!$L$1:$AV$1,0))*Stock!AA98</f>
        <v>3.1624813165062799E-3</v>
      </c>
      <c r="AB98" s="4">
        <f ca="1">OFFSET(AF!$K$1,MATCH(Stock!$C98,AF!$C$2:$C$299,0),MATCH(Stock!AB$1,AF!$L$1:$AV$1,0))*Stock!AB98</f>
        <v>1.42125902994726E-2</v>
      </c>
      <c r="AC98" s="4">
        <f ca="1">OFFSET(AF!$K$1,MATCH(Stock!$C98,AF!$C$2:$C$299,0),MATCH(Stock!AC$1,AF!$L$1:$AV$1,0))*Stock!AC98</f>
        <v>0</v>
      </c>
      <c r="AD98" s="4">
        <f ca="1">OFFSET(AF!$K$1,MATCH(Stock!$C98,AF!$C$2:$C$299,0),MATCH(Stock!AD$1,AF!$L$1:$AV$1,0))*Stock!AD98</f>
        <v>3.9572786819082502E-4</v>
      </c>
      <c r="AE98" s="4">
        <f ca="1">OFFSET(AF!$K$1,MATCH(Stock!$C98,AF!$C$2:$C$299,0),MATCH(Stock!AE$1,AF!$L$1:$AV$1,0))*Stock!AE98</f>
        <v>5.6990293747072405E-3</v>
      </c>
      <c r="AF98" s="4">
        <f ca="1">OFFSET(AF!$K$1,MATCH(Stock!$C98,AF!$C$2:$C$299,0),MATCH(Stock!AF$1,AF!$L$1:$AV$1,0))*Stock!AF98</f>
        <v>1.0418076125613202E-4</v>
      </c>
      <c r="AG98" s="4">
        <f ca="1">OFFSET(AF!$K$1,MATCH(Stock!$C98,AF!$C$2:$C$299,0),MATCH(Stock!AG$1,AF!$L$1:$AV$1,0))*Stock!AG98</f>
        <v>1.82654666840074E-2</v>
      </c>
      <c r="AH98" s="4">
        <f ca="1">OFFSET(AF!$K$1,MATCH(Stock!$C98,AF!$C$2:$C$299,0),MATCH(Stock!AH$1,AF!$L$1:$AV$1,0))*Stock!AH98</f>
        <v>1.9140142148178899E-3</v>
      </c>
      <c r="AI98" s="4">
        <f ca="1">OFFSET(AF!$K$1,MATCH(Stock!$C98,AF!$C$2:$C$299,0),MATCH(Stock!AI$1,AF!$L$1:$AV$1,0))*Stock!AI98</f>
        <v>5.6946935052296999E-3</v>
      </c>
      <c r="AJ98" s="4">
        <f ca="1">OFFSET(AF!$K$1,MATCH(Stock!$C98,AF!$C$2:$C$299,0),MATCH(Stock!AJ$1,AF!$L$1:$AV$1,0))*Stock!AJ98</f>
        <v>0</v>
      </c>
      <c r="AK98" s="4">
        <f ca="1">OFFSET(AF!$K$1,MATCH(Stock!$C98,AF!$C$2:$C$299,0),MATCH(Stock!AK$1,AF!$L$1:$AV$1,0))*Stock!AK98</f>
        <v>7.1871537828597403E-4</v>
      </c>
      <c r="AL98" s="4">
        <f ca="1">OFFSET(AF!$K$1,MATCH(Stock!$C98,AF!$C$2:$C$299,0),MATCH(Stock!AL$1,AF!$L$1:$AV$1,0))*Stock!AL98</f>
        <v>0</v>
      </c>
      <c r="AM98" s="4">
        <f ca="1">OFFSET(AF!$K$1,MATCH(Stock!$C98,AF!$C$2:$C$299,0),MATCH(Stock!AM$1,AF!$L$1:$AV$1,0))*Stock!AM98</f>
        <v>2.4145662580789703E-2</v>
      </c>
      <c r="AN98" s="4">
        <f ca="1">OFFSET(AF!$K$1,MATCH(Stock!$C98,AF!$C$2:$C$299,0),MATCH(Stock!AN$1,AF!$L$1:$AV$1,0))*Stock!AN98</f>
        <v>2.30504902380775E-3</v>
      </c>
      <c r="AO98" s="4">
        <f ca="1">OFFSET(AF!$K$1,MATCH(Stock!$C98,AF!$C$2:$C$299,0),MATCH(Stock!AO$1,AF!$L$1:$AV$1,0))*Stock!AO98</f>
        <v>5.8564729680535103E-2</v>
      </c>
      <c r="AP98" s="4">
        <f ca="1">OFFSET(AF!$K$1,MATCH(Stock!$C98,AF!$C$2:$C$299,0),MATCH(Stock!AP$1,AF!$L$1:$AV$1,0))*Stock!AP98</f>
        <v>8.0587910102424692E-4</v>
      </c>
      <c r="AQ98" s="4">
        <f ca="1">OFFSET(AF!$K$1,MATCH(Stock!$C98,AF!$C$2:$C$299,0),MATCH(Stock!AQ$1,AF!$L$1:$AV$1,0))*Stock!AQ98</f>
        <v>2.31715260497357E-2</v>
      </c>
      <c r="AR98" s="4">
        <f ca="1">OFFSET(AF!$K$1,MATCH(Stock!$C98,AF!$C$2:$C$299,0),MATCH(Stock!AR$1,AF!$L$1:$AV$1,0))*Stock!AR98</f>
        <v>5.0613387557093001E-3</v>
      </c>
      <c r="AS98" s="4">
        <f ca="1">OFFSET(AF!$K$1,MATCH(Stock!$C98,AF!$C$2:$C$299,0),MATCH(Stock!AS$1,AF!$L$1:$AV$1,0))*Stock!AS98</f>
        <v>1.19797973902964E-2</v>
      </c>
      <c r="AT98" s="4">
        <f ca="1">OFFSET(AF!$K$1,MATCH(Stock!$C98,AF!$C$2:$C$299,0),MATCH(Stock!AT$1,AF!$L$1:$AV$1,0))*Stock!AT98</f>
        <v>2.8111169978139502E-3</v>
      </c>
      <c r="AU98" s="4">
        <f ca="1">OFFSET(AF!$K$1,MATCH(Stock!$C98,AF!$C$2:$C$299,0),MATCH(Stock!AU$1,AF!$L$1:$AV$1,0))*Stock!AU98</f>
        <v>1.6186469081904301E-2</v>
      </c>
      <c r="AV98" s="4">
        <f ca="1">OFFSET(AF!$K$1,MATCH(Stock!$C98,AF!$C$2:$C$299,0),MATCH(Stock!AV$1,AF!$L$1:$AV$1,0))*Stock!AV98</f>
        <v>1.4461599633637003E-2</v>
      </c>
    </row>
    <row r="99" spans="1:48">
      <c r="A99" s="4" t="s">
        <v>52</v>
      </c>
      <c r="B99" s="4" t="s">
        <v>258</v>
      </c>
      <c r="C99" s="4" t="s">
        <v>212</v>
      </c>
      <c r="D99" s="4" t="s">
        <v>54</v>
      </c>
      <c r="E99" s="4" t="s">
        <v>260</v>
      </c>
      <c r="F99" s="4" t="s">
        <v>54</v>
      </c>
      <c r="G99" s="4">
        <v>2010</v>
      </c>
      <c r="H99" s="4" t="s">
        <v>54</v>
      </c>
      <c r="I99" s="4" t="s">
        <v>54</v>
      </c>
      <c r="J99" s="4" t="s">
        <v>54</v>
      </c>
      <c r="K99" s="4" t="s">
        <v>54</v>
      </c>
      <c r="L99" s="4">
        <f ca="1">OFFSET(AF!$K$1,MATCH(Stock!$C99,AF!$C$2:$C$299,0),MATCH(Stock!L$1,AF!$L$1:$AV$1,0))*Stock!L99</f>
        <v>7.20632060552934E-4</v>
      </c>
      <c r="M99" s="4">
        <f ca="1">OFFSET(AF!$K$1,MATCH(Stock!$C99,AF!$C$2:$C$299,0),MATCH(Stock!M$1,AF!$L$1:$AV$1,0))*Stock!M99</f>
        <v>1.3784112500529301E-3</v>
      </c>
      <c r="N99" s="4">
        <f ca="1">OFFSET(AF!$K$1,MATCH(Stock!$C99,AF!$C$2:$C$299,0),MATCH(Stock!N$1,AF!$L$1:$AV$1,0))*Stock!N99</f>
        <v>0</v>
      </c>
      <c r="O99" s="4">
        <f ca="1">OFFSET(AF!$K$1,MATCH(Stock!$C99,AF!$C$2:$C$299,0),MATCH(Stock!O$1,AF!$L$1:$AV$1,0))*Stock!O99</f>
        <v>7.3769859105509497E-3</v>
      </c>
      <c r="P99" s="4">
        <f ca="1">OFFSET(AF!$K$1,MATCH(Stock!$C99,AF!$C$2:$C$299,0),MATCH(Stock!P$1,AF!$L$1:$AV$1,0))*Stock!P99</f>
        <v>4.8559807371725697E-4</v>
      </c>
      <c r="Q99" s="4">
        <f ca="1">OFFSET(AF!$K$1,MATCH(Stock!$C99,AF!$C$2:$C$299,0),MATCH(Stock!Q$1,AF!$L$1:$AV$1,0))*Stock!Q99</f>
        <v>0</v>
      </c>
      <c r="R99" s="4">
        <f ca="1">OFFSET(AF!$K$1,MATCH(Stock!$C99,AF!$C$2:$C$299,0),MATCH(Stock!R$1,AF!$L$1:$AV$1,0))*Stock!R99</f>
        <v>0</v>
      </c>
      <c r="S99" s="4">
        <f ca="1">OFFSET(AF!$K$1,MATCH(Stock!$C99,AF!$C$2:$C$299,0),MATCH(Stock!S$1,AF!$L$1:$AV$1,0))*Stock!S99</f>
        <v>0</v>
      </c>
      <c r="T99" s="4">
        <f ca="1">OFFSET(AF!$K$1,MATCH(Stock!$C99,AF!$C$2:$C$299,0),MATCH(Stock!T$1,AF!$L$1:$AV$1,0))*Stock!T99</f>
        <v>2.4696692089143903E-2</v>
      </c>
      <c r="U99" s="4">
        <f ca="1">OFFSET(AF!$K$1,MATCH(Stock!$C99,AF!$C$2:$C$299,0),MATCH(Stock!U$1,AF!$L$1:$AV$1,0))*Stock!U99</f>
        <v>6.8364019272906606E-5</v>
      </c>
      <c r="V99" s="4">
        <f ca="1">OFFSET(AF!$K$1,MATCH(Stock!$C99,AF!$C$2:$C$299,0),MATCH(Stock!V$1,AF!$L$1:$AV$1,0))*Stock!V99</f>
        <v>8.9929781245341804E-6</v>
      </c>
      <c r="W99" s="4">
        <f ca="1">OFFSET(AF!$K$1,MATCH(Stock!$C99,AF!$C$2:$C$299,0),MATCH(Stock!W$1,AF!$L$1:$AV$1,0))*Stock!W99</f>
        <v>1.31026364182684E-3</v>
      </c>
      <c r="X99" s="4">
        <f ca="1">OFFSET(AF!$K$1,MATCH(Stock!$C99,AF!$C$2:$C$299,0),MATCH(Stock!X$1,AF!$L$1:$AV$1,0))*Stock!X99</f>
        <v>2.5980309859157103E-2</v>
      </c>
      <c r="Y99" s="4">
        <f ca="1">OFFSET(AF!$K$1,MATCH(Stock!$C99,AF!$C$2:$C$299,0),MATCH(Stock!Y$1,AF!$L$1:$AV$1,0))*Stock!Y99</f>
        <v>0</v>
      </c>
      <c r="Z99" s="4">
        <f ca="1">OFFSET(AF!$K$1,MATCH(Stock!$C99,AF!$C$2:$C$299,0),MATCH(Stock!Z$1,AF!$L$1:$AV$1,0))*Stock!Z99</f>
        <v>2.4922758073924002E-2</v>
      </c>
      <c r="AA99" s="4">
        <f ca="1">OFFSET(AF!$K$1,MATCH(Stock!$C99,AF!$C$2:$C$299,0),MATCH(Stock!AA$1,AF!$L$1:$AV$1,0))*Stock!AA99</f>
        <v>5.1350943669991299E-4</v>
      </c>
      <c r="AB99" s="4">
        <f ca="1">OFFSET(AF!$K$1,MATCH(Stock!$C99,AF!$C$2:$C$299,0),MATCH(Stock!AB$1,AF!$L$1:$AV$1,0))*Stock!AB99</f>
        <v>6.9665940103796507E-4</v>
      </c>
      <c r="AC99" s="4">
        <f ca="1">OFFSET(AF!$K$1,MATCH(Stock!$C99,AF!$C$2:$C$299,0),MATCH(Stock!AC$1,AF!$L$1:$AV$1,0))*Stock!AC99</f>
        <v>1.86946841305156E-4</v>
      </c>
      <c r="AD99" s="4">
        <f ca="1">OFFSET(AF!$K$1,MATCH(Stock!$C99,AF!$C$2:$C$299,0),MATCH(Stock!AD$1,AF!$L$1:$AV$1,0))*Stock!AD99</f>
        <v>9.7660686234053313E-6</v>
      </c>
      <c r="AE99" s="4">
        <f ca="1">OFFSET(AF!$K$1,MATCH(Stock!$C99,AF!$C$2:$C$299,0),MATCH(Stock!AE$1,AF!$L$1:$AV$1,0))*Stock!AE99</f>
        <v>7.5131008864920204E-2</v>
      </c>
      <c r="AF99" s="4">
        <f ca="1">OFFSET(AF!$K$1,MATCH(Stock!$C99,AF!$C$2:$C$299,0),MATCH(Stock!AF$1,AF!$L$1:$AV$1,0))*Stock!AF99</f>
        <v>3.9306879623772403E-4</v>
      </c>
      <c r="AG99" s="4">
        <f ca="1">OFFSET(AF!$K$1,MATCH(Stock!$C99,AF!$C$2:$C$299,0),MATCH(Stock!AG$1,AF!$L$1:$AV$1,0))*Stock!AG99</f>
        <v>0</v>
      </c>
      <c r="AH99" s="4">
        <f ca="1">OFFSET(AF!$K$1,MATCH(Stock!$C99,AF!$C$2:$C$299,0),MATCH(Stock!AH$1,AF!$L$1:$AV$1,0))*Stock!AH99</f>
        <v>1.07182898289283E-3</v>
      </c>
      <c r="AI99" s="4">
        <f ca="1">OFFSET(AF!$K$1,MATCH(Stock!$C99,AF!$C$2:$C$299,0),MATCH(Stock!AI$1,AF!$L$1:$AV$1,0))*Stock!AI99</f>
        <v>4.4295447689818202E-5</v>
      </c>
      <c r="AJ99" s="4">
        <f ca="1">OFFSET(AF!$K$1,MATCH(Stock!$C99,AF!$C$2:$C$299,0),MATCH(Stock!AJ$1,AF!$L$1:$AV$1,0))*Stock!AJ99</f>
        <v>0</v>
      </c>
      <c r="AK99" s="4">
        <f ca="1">OFFSET(AF!$K$1,MATCH(Stock!$C99,AF!$C$2:$C$299,0),MATCH(Stock!AK$1,AF!$L$1:$AV$1,0))*Stock!AK99</f>
        <v>2.0009842885342199E-4</v>
      </c>
      <c r="AL99" s="4">
        <f ca="1">OFFSET(AF!$K$1,MATCH(Stock!$C99,AF!$C$2:$C$299,0),MATCH(Stock!AL$1,AF!$L$1:$AV$1,0))*Stock!AL99</f>
        <v>3.2474605137428303E-4</v>
      </c>
      <c r="AM99" s="4">
        <f ca="1">OFFSET(AF!$K$1,MATCH(Stock!$C99,AF!$C$2:$C$299,0),MATCH(Stock!AM$1,AF!$L$1:$AV$1,0))*Stock!AM99</f>
        <v>1.7861349212472703E-3</v>
      </c>
      <c r="AN99" s="4">
        <f ca="1">OFFSET(AF!$K$1,MATCH(Stock!$C99,AF!$C$2:$C$299,0),MATCH(Stock!AN$1,AF!$L$1:$AV$1,0))*Stock!AN99</f>
        <v>7.8340854826881899E-5</v>
      </c>
      <c r="AO99" s="4">
        <f ca="1">OFFSET(AF!$K$1,MATCH(Stock!$C99,AF!$C$2:$C$299,0),MATCH(Stock!AO$1,AF!$L$1:$AV$1,0))*Stock!AO99</f>
        <v>3.2859491395479399E-3</v>
      </c>
      <c r="AP99" s="4">
        <f ca="1">OFFSET(AF!$K$1,MATCH(Stock!$C99,AF!$C$2:$C$299,0),MATCH(Stock!AP$1,AF!$L$1:$AV$1,0))*Stock!AP99</f>
        <v>1.8008326215424701E-3</v>
      </c>
      <c r="AQ99" s="4">
        <f ca="1">OFFSET(AF!$K$1,MATCH(Stock!$C99,AF!$C$2:$C$299,0),MATCH(Stock!AQ$1,AF!$L$1:$AV$1,0))*Stock!AQ99</f>
        <v>7.1498517242820107E-4</v>
      </c>
      <c r="AR99" s="4">
        <f ca="1">OFFSET(AF!$K$1,MATCH(Stock!$C99,AF!$C$2:$C$299,0),MATCH(Stock!AR$1,AF!$L$1:$AV$1,0))*Stock!AR99</f>
        <v>2.0223471101199898E-4</v>
      </c>
      <c r="AS99" s="4">
        <f ca="1">OFFSET(AF!$K$1,MATCH(Stock!$C99,AF!$C$2:$C$299,0),MATCH(Stock!AS$1,AF!$L$1:$AV$1,0))*Stock!AS99</f>
        <v>6.4273871847283603E-5</v>
      </c>
      <c r="AT99" s="4">
        <f ca="1">OFFSET(AF!$K$1,MATCH(Stock!$C99,AF!$C$2:$C$299,0),MATCH(Stock!AT$1,AF!$L$1:$AV$1,0))*Stock!AT99</f>
        <v>4.2087094638295205E-3</v>
      </c>
      <c r="AU99" s="4">
        <f ca="1">OFFSET(AF!$K$1,MATCH(Stock!$C99,AF!$C$2:$C$299,0),MATCH(Stock!AU$1,AF!$L$1:$AV$1,0))*Stock!AU99</f>
        <v>6.442428933497381E-4</v>
      </c>
      <c r="AV99" s="4">
        <f ca="1">OFFSET(AF!$K$1,MATCH(Stock!$C99,AF!$C$2:$C$299,0),MATCH(Stock!AV$1,AF!$L$1:$AV$1,0))*Stock!AV99</f>
        <v>0</v>
      </c>
    </row>
    <row r="100" spans="1:48">
      <c r="A100" s="4" t="s">
        <v>52</v>
      </c>
      <c r="B100" s="4" t="s">
        <v>258</v>
      </c>
      <c r="C100" s="4" t="s">
        <v>213</v>
      </c>
      <c r="D100" s="4" t="s">
        <v>54</v>
      </c>
      <c r="E100" s="4" t="s">
        <v>260</v>
      </c>
      <c r="F100" s="4" t="s">
        <v>54</v>
      </c>
      <c r="G100" s="4">
        <v>2010</v>
      </c>
      <c r="H100" s="4" t="s">
        <v>54</v>
      </c>
      <c r="I100" s="4" t="s">
        <v>54</v>
      </c>
      <c r="J100" s="4" t="s">
        <v>54</v>
      </c>
      <c r="K100" s="4" t="s">
        <v>54</v>
      </c>
      <c r="L100" s="4">
        <f ca="1">OFFSET(AF!$K$1,MATCH(Stock!$C100,AF!$C$2:$C$299,0),MATCH(Stock!L$1,AF!$L$1:$AV$1,0))*Stock!L100</f>
        <v>3.7382788805589003E-4</v>
      </c>
      <c r="M100" s="4">
        <f ca="1">OFFSET(AF!$K$1,MATCH(Stock!$C100,AF!$C$2:$C$299,0),MATCH(Stock!M$1,AF!$L$1:$AV$1,0))*Stock!M100</f>
        <v>1.32551459114924E-2</v>
      </c>
      <c r="N100" s="4">
        <f ca="1">OFFSET(AF!$K$1,MATCH(Stock!$C100,AF!$C$2:$C$299,0),MATCH(Stock!N$1,AF!$L$1:$AV$1,0))*Stock!N100</f>
        <v>2.1782783063090099E-3</v>
      </c>
      <c r="O100" s="4">
        <f ca="1">OFFSET(AF!$K$1,MATCH(Stock!$C100,AF!$C$2:$C$299,0),MATCH(Stock!O$1,AF!$L$1:$AV$1,0))*Stock!O100</f>
        <v>3.1949560846236902E-2</v>
      </c>
      <c r="P100" s="4">
        <f ca="1">OFFSET(AF!$K$1,MATCH(Stock!$C100,AF!$C$2:$C$299,0),MATCH(Stock!P$1,AF!$L$1:$AV$1,0))*Stock!P100</f>
        <v>1.7302649175282702E-3</v>
      </c>
      <c r="Q100" s="4">
        <f ca="1">OFFSET(AF!$K$1,MATCH(Stock!$C100,AF!$C$2:$C$299,0),MATCH(Stock!Q$1,AF!$L$1:$AV$1,0))*Stock!Q100</f>
        <v>5.3798402271663603E-2</v>
      </c>
      <c r="R100" s="4">
        <f ca="1">OFFSET(AF!$K$1,MATCH(Stock!$C100,AF!$C$2:$C$299,0),MATCH(Stock!R$1,AF!$L$1:$AV$1,0))*Stock!R100</f>
        <v>1.2933438738526601E-3</v>
      </c>
      <c r="S100" s="4">
        <f ca="1">OFFSET(AF!$K$1,MATCH(Stock!$C100,AF!$C$2:$C$299,0),MATCH(Stock!S$1,AF!$L$1:$AV$1,0))*Stock!S100</f>
        <v>1.0887714614956599E-3</v>
      </c>
      <c r="T100" s="4">
        <f ca="1">OFFSET(AF!$K$1,MATCH(Stock!$C100,AF!$C$2:$C$299,0),MATCH(Stock!T$1,AF!$L$1:$AV$1,0))*Stock!T100</f>
        <v>0.37391775904312202</v>
      </c>
      <c r="U100" s="4">
        <f ca="1">OFFSET(AF!$K$1,MATCH(Stock!$C100,AF!$C$2:$C$299,0),MATCH(Stock!U$1,AF!$L$1:$AV$1,0))*Stock!U100</f>
        <v>8.0374978284680006E-4</v>
      </c>
      <c r="V100" s="4">
        <f ca="1">OFFSET(AF!$K$1,MATCH(Stock!$C100,AF!$C$2:$C$299,0),MATCH(Stock!V$1,AF!$L$1:$AV$1,0))*Stock!V100</f>
        <v>3.4569462309178402E-4</v>
      </c>
      <c r="W100" s="4">
        <f ca="1">OFFSET(AF!$K$1,MATCH(Stock!$C100,AF!$C$2:$C$299,0),MATCH(Stock!W$1,AF!$L$1:$AV$1,0))*Stock!W100</f>
        <v>9.1574103172827308E-3</v>
      </c>
      <c r="X100" s="4">
        <f ca="1">OFFSET(AF!$K$1,MATCH(Stock!$C100,AF!$C$2:$C$299,0),MATCH(Stock!X$1,AF!$L$1:$AV$1,0))*Stock!X100</f>
        <v>5.8529698162504695E-2</v>
      </c>
      <c r="Y100" s="4">
        <f ca="1">OFFSET(AF!$K$1,MATCH(Stock!$C100,AF!$C$2:$C$299,0),MATCH(Stock!Y$1,AF!$L$1:$AV$1,0))*Stock!Y100</f>
        <v>1.2576431677524202E-3</v>
      </c>
      <c r="Z100" s="4">
        <f ca="1">OFFSET(AF!$K$1,MATCH(Stock!$C100,AF!$C$2:$C$299,0),MATCH(Stock!Z$1,AF!$L$1:$AV$1,0))*Stock!Z100</f>
        <v>6.3637445619049007E-2</v>
      </c>
      <c r="AA100" s="4">
        <f ca="1">OFFSET(AF!$K$1,MATCH(Stock!$C100,AF!$C$2:$C$299,0),MATCH(Stock!AA$1,AF!$L$1:$AV$1,0))*Stock!AA100</f>
        <v>4.2659900561337104E-3</v>
      </c>
      <c r="AB100" s="4">
        <f ca="1">OFFSET(AF!$K$1,MATCH(Stock!$C100,AF!$C$2:$C$299,0),MATCH(Stock!AB$1,AF!$L$1:$AV$1,0))*Stock!AB100</f>
        <v>0</v>
      </c>
      <c r="AC100" s="4">
        <f ca="1">OFFSET(AF!$K$1,MATCH(Stock!$C100,AF!$C$2:$C$299,0),MATCH(Stock!AC$1,AF!$L$1:$AV$1,0))*Stock!AC100</f>
        <v>1.1961976469336801E-2</v>
      </c>
      <c r="AD100" s="4">
        <f ca="1">OFFSET(AF!$K$1,MATCH(Stock!$C100,AF!$C$2:$C$299,0),MATCH(Stock!AD$1,AF!$L$1:$AV$1,0))*Stock!AD100</f>
        <v>0</v>
      </c>
      <c r="AE100" s="4">
        <f ca="1">OFFSET(AF!$K$1,MATCH(Stock!$C100,AF!$C$2:$C$299,0),MATCH(Stock!AE$1,AF!$L$1:$AV$1,0))*Stock!AE100</f>
        <v>1.2842705102435901E-2</v>
      </c>
      <c r="AF100" s="4">
        <f ca="1">OFFSET(AF!$K$1,MATCH(Stock!$C100,AF!$C$2:$C$299,0),MATCH(Stock!AF$1,AF!$L$1:$AV$1,0))*Stock!AF100</f>
        <v>1.33357039270692E-3</v>
      </c>
      <c r="AG100" s="4">
        <f ca="1">OFFSET(AF!$K$1,MATCH(Stock!$C100,AF!$C$2:$C$299,0),MATCH(Stock!AG$1,AF!$L$1:$AV$1,0))*Stock!AG100</f>
        <v>7.7587863550374005E-4</v>
      </c>
      <c r="AH100" s="4">
        <f ca="1">OFFSET(AF!$K$1,MATCH(Stock!$C100,AF!$C$2:$C$299,0),MATCH(Stock!AH$1,AF!$L$1:$AV$1,0))*Stock!AH100</f>
        <v>1.6568589424211602E-3</v>
      </c>
      <c r="AI100" s="4">
        <f ca="1">OFFSET(AF!$K$1,MATCH(Stock!$C100,AF!$C$2:$C$299,0),MATCH(Stock!AI$1,AF!$L$1:$AV$1,0))*Stock!AI100</f>
        <v>9.9635399283527488E-4</v>
      </c>
      <c r="AJ100" s="4">
        <f ca="1">OFFSET(AF!$K$1,MATCH(Stock!$C100,AF!$C$2:$C$299,0),MATCH(Stock!AJ$1,AF!$L$1:$AV$1,0))*Stock!AJ100</f>
        <v>0</v>
      </c>
      <c r="AK100" s="4">
        <f ca="1">OFFSET(AF!$K$1,MATCH(Stock!$C100,AF!$C$2:$C$299,0),MATCH(Stock!AK$1,AF!$L$1:$AV$1,0))*Stock!AK100</f>
        <v>2.9045970458749602E-3</v>
      </c>
      <c r="AL100" s="4">
        <f ca="1">OFFSET(AF!$K$1,MATCH(Stock!$C100,AF!$C$2:$C$299,0),MATCH(Stock!AL$1,AF!$L$1:$AV$1,0))*Stock!AL100</f>
        <v>0</v>
      </c>
      <c r="AM100" s="4">
        <f ca="1">OFFSET(AF!$K$1,MATCH(Stock!$C100,AF!$C$2:$C$299,0),MATCH(Stock!AM$1,AF!$L$1:$AV$1,0))*Stock!AM100</f>
        <v>1.00660418480329E-2</v>
      </c>
      <c r="AN100" s="4">
        <f ca="1">OFFSET(AF!$K$1,MATCH(Stock!$C100,AF!$C$2:$C$299,0),MATCH(Stock!AN$1,AF!$L$1:$AV$1,0))*Stock!AN100</f>
        <v>3.0277038398874904E-3</v>
      </c>
      <c r="AO100" s="4">
        <f ca="1">OFFSET(AF!$K$1,MATCH(Stock!$C100,AF!$C$2:$C$299,0),MATCH(Stock!AO$1,AF!$L$1:$AV$1,0))*Stock!AO100</f>
        <v>3.1750570731192002E-2</v>
      </c>
      <c r="AP100" s="4">
        <f ca="1">OFFSET(AF!$K$1,MATCH(Stock!$C100,AF!$C$2:$C$299,0),MATCH(Stock!AP$1,AF!$L$1:$AV$1,0))*Stock!AP100</f>
        <v>9.4453776518397398E-3</v>
      </c>
      <c r="AQ100" s="4">
        <f ca="1">OFFSET(AF!$K$1,MATCH(Stock!$C100,AF!$C$2:$C$299,0),MATCH(Stock!AQ$1,AF!$L$1:$AV$1,0))*Stock!AQ100</f>
        <v>2.4975065472395501E-3</v>
      </c>
      <c r="AR100" s="4">
        <f ca="1">OFFSET(AF!$K$1,MATCH(Stock!$C100,AF!$C$2:$C$299,0),MATCH(Stock!AR$1,AF!$L$1:$AV$1,0))*Stock!AR100</f>
        <v>3.9866814655394904E-3</v>
      </c>
      <c r="AS100" s="4">
        <f ca="1">OFFSET(AF!$K$1,MATCH(Stock!$C100,AF!$C$2:$C$299,0),MATCH(Stock!AS$1,AF!$L$1:$AV$1,0))*Stock!AS100</f>
        <v>7.2764158373791604E-3</v>
      </c>
      <c r="AT100" s="4">
        <f ca="1">OFFSET(AF!$K$1,MATCH(Stock!$C100,AF!$C$2:$C$299,0),MATCH(Stock!AT$1,AF!$L$1:$AV$1,0))*Stock!AT100</f>
        <v>8.5806167766979396E-3</v>
      </c>
      <c r="AU100" s="4">
        <f ca="1">OFFSET(AF!$K$1,MATCH(Stock!$C100,AF!$C$2:$C$299,0),MATCH(Stock!AU$1,AF!$L$1:$AV$1,0))*Stock!AU100</f>
        <v>1.8389277104566501E-3</v>
      </c>
      <c r="AV100" s="4">
        <f ca="1">OFFSET(AF!$K$1,MATCH(Stock!$C100,AF!$C$2:$C$299,0),MATCH(Stock!AV$1,AF!$L$1:$AV$1,0))*Stock!AV100</f>
        <v>2.4004550877433101E-2</v>
      </c>
    </row>
    <row r="101" spans="1:48">
      <c r="A101" s="4" t="s">
        <v>52</v>
      </c>
      <c r="B101" s="4" t="s">
        <v>258</v>
      </c>
      <c r="C101" s="4" t="s">
        <v>214</v>
      </c>
      <c r="D101" s="4" t="s">
        <v>54</v>
      </c>
      <c r="E101" s="4" t="s">
        <v>260</v>
      </c>
      <c r="F101" s="4" t="s">
        <v>54</v>
      </c>
      <c r="G101" s="4">
        <v>2010</v>
      </c>
      <c r="H101" s="4" t="s">
        <v>54</v>
      </c>
      <c r="I101" s="4" t="s">
        <v>54</v>
      </c>
      <c r="J101" s="4" t="s">
        <v>54</v>
      </c>
      <c r="K101" s="4" t="s">
        <v>54</v>
      </c>
      <c r="L101" s="4">
        <f ca="1">OFFSET(AF!$K$1,MATCH(Stock!$C101,AF!$C$2:$C$299,0),MATCH(Stock!L$1,AF!$L$1:$AV$1,0))*Stock!L101</f>
        <v>2.8858510449219703E-3</v>
      </c>
      <c r="M101" s="4">
        <f ca="1">OFFSET(AF!$K$1,MATCH(Stock!$C101,AF!$C$2:$C$299,0),MATCH(Stock!M$1,AF!$L$1:$AV$1,0))*Stock!M101</f>
        <v>3.3994934698335498E-2</v>
      </c>
      <c r="N101" s="4">
        <f ca="1">OFFSET(AF!$K$1,MATCH(Stock!$C101,AF!$C$2:$C$299,0),MATCH(Stock!N$1,AF!$L$1:$AV$1,0))*Stock!N101</f>
        <v>0</v>
      </c>
      <c r="O101" s="4">
        <f ca="1">OFFSET(AF!$K$1,MATCH(Stock!$C101,AF!$C$2:$C$299,0),MATCH(Stock!O$1,AF!$L$1:$AV$1,0))*Stock!O101</f>
        <v>3.0616516279447203E-4</v>
      </c>
      <c r="P101" s="4">
        <f ca="1">OFFSET(AF!$K$1,MATCH(Stock!$C101,AF!$C$2:$C$299,0),MATCH(Stock!P$1,AF!$L$1:$AV$1,0))*Stock!P101</f>
        <v>2.1572451019661403E-3</v>
      </c>
      <c r="Q101" s="4">
        <f ca="1">OFFSET(AF!$K$1,MATCH(Stock!$C101,AF!$C$2:$C$299,0),MATCH(Stock!Q$1,AF!$L$1:$AV$1,0))*Stock!Q101</f>
        <v>3.1941708626805898E-3</v>
      </c>
      <c r="R101" s="4">
        <f ca="1">OFFSET(AF!$K$1,MATCH(Stock!$C101,AF!$C$2:$C$299,0),MATCH(Stock!R$1,AF!$L$1:$AV$1,0))*Stock!R101</f>
        <v>5.597431014511281E-3</v>
      </c>
      <c r="S101" s="4">
        <f ca="1">OFFSET(AF!$K$1,MATCH(Stock!$C101,AF!$C$2:$C$299,0),MATCH(Stock!S$1,AF!$L$1:$AV$1,0))*Stock!S101</f>
        <v>1.0923440151821499E-3</v>
      </c>
      <c r="T101" s="4">
        <f ca="1">OFFSET(AF!$K$1,MATCH(Stock!$C101,AF!$C$2:$C$299,0),MATCH(Stock!T$1,AF!$L$1:$AV$1,0))*Stock!T101</f>
        <v>8.01395242954148E-3</v>
      </c>
      <c r="U101" s="4">
        <f ca="1">OFFSET(AF!$K$1,MATCH(Stock!$C101,AF!$C$2:$C$299,0),MATCH(Stock!U$1,AF!$L$1:$AV$1,0))*Stock!U101</f>
        <v>2.6098079515130397E-4</v>
      </c>
      <c r="V101" s="4">
        <f ca="1">OFFSET(AF!$K$1,MATCH(Stock!$C101,AF!$C$2:$C$299,0),MATCH(Stock!V$1,AF!$L$1:$AV$1,0))*Stock!V101</f>
        <v>0</v>
      </c>
      <c r="W101" s="4">
        <f ca="1">OFFSET(AF!$K$1,MATCH(Stock!$C101,AF!$C$2:$C$299,0),MATCH(Stock!W$1,AF!$L$1:$AV$1,0))*Stock!W101</f>
        <v>2.2420962440396299E-3</v>
      </c>
      <c r="X101" s="4">
        <f ca="1">OFFSET(AF!$K$1,MATCH(Stock!$C101,AF!$C$2:$C$299,0),MATCH(Stock!X$1,AF!$L$1:$AV$1,0))*Stock!X101</f>
        <v>1.75834302292419E-2</v>
      </c>
      <c r="Y101" s="4">
        <f ca="1">OFFSET(AF!$K$1,MATCH(Stock!$C101,AF!$C$2:$C$299,0),MATCH(Stock!Y$1,AF!$L$1:$AV$1,0))*Stock!Y101</f>
        <v>0</v>
      </c>
      <c r="Z101" s="4">
        <f ca="1">OFFSET(AF!$K$1,MATCH(Stock!$C101,AF!$C$2:$C$299,0),MATCH(Stock!Z$1,AF!$L$1:$AV$1,0))*Stock!Z101</f>
        <v>5.7503611581279706E-3</v>
      </c>
      <c r="AA101" s="4">
        <f ca="1">OFFSET(AF!$K$1,MATCH(Stock!$C101,AF!$C$2:$C$299,0),MATCH(Stock!AA$1,AF!$L$1:$AV$1,0))*Stock!AA101</f>
        <v>0</v>
      </c>
      <c r="AB101" s="4">
        <f ca="1">OFFSET(AF!$K$1,MATCH(Stock!$C101,AF!$C$2:$C$299,0),MATCH(Stock!AB$1,AF!$L$1:$AV$1,0))*Stock!AB101</f>
        <v>9.5475782760792805E-5</v>
      </c>
      <c r="AC101" s="4">
        <f ca="1">OFFSET(AF!$K$1,MATCH(Stock!$C101,AF!$C$2:$C$299,0),MATCH(Stock!AC$1,AF!$L$1:$AV$1,0))*Stock!AC101</f>
        <v>5.9325673535408801E-5</v>
      </c>
      <c r="AD101" s="4">
        <f ca="1">OFFSET(AF!$K$1,MATCH(Stock!$C101,AF!$C$2:$C$299,0),MATCH(Stock!AD$1,AF!$L$1:$AV$1,0))*Stock!AD101</f>
        <v>0</v>
      </c>
      <c r="AE101" s="4">
        <f ca="1">OFFSET(AF!$K$1,MATCH(Stock!$C101,AF!$C$2:$C$299,0),MATCH(Stock!AE$1,AF!$L$1:$AV$1,0))*Stock!AE101</f>
        <v>1.6454873116649098E-2</v>
      </c>
      <c r="AF101" s="4">
        <f ca="1">OFFSET(AF!$K$1,MATCH(Stock!$C101,AF!$C$2:$C$299,0),MATCH(Stock!AF$1,AF!$L$1:$AV$1,0))*Stock!AF101</f>
        <v>2.6374876267375202E-4</v>
      </c>
      <c r="AG101" s="4">
        <f ca="1">OFFSET(AF!$K$1,MATCH(Stock!$C101,AF!$C$2:$C$299,0),MATCH(Stock!AG$1,AF!$L$1:$AV$1,0))*Stock!AG101</f>
        <v>0</v>
      </c>
      <c r="AH101" s="4">
        <f ca="1">OFFSET(AF!$K$1,MATCH(Stock!$C101,AF!$C$2:$C$299,0),MATCH(Stock!AH$1,AF!$L$1:$AV$1,0))*Stock!AH101</f>
        <v>0</v>
      </c>
      <c r="AI101" s="4">
        <f ca="1">OFFSET(AF!$K$1,MATCH(Stock!$C101,AF!$C$2:$C$299,0),MATCH(Stock!AI$1,AF!$L$1:$AV$1,0))*Stock!AI101</f>
        <v>0</v>
      </c>
      <c r="AJ101" s="4">
        <f ca="1">OFFSET(AF!$K$1,MATCH(Stock!$C101,AF!$C$2:$C$299,0),MATCH(Stock!AJ$1,AF!$L$1:$AV$1,0))*Stock!AJ101</f>
        <v>0</v>
      </c>
      <c r="AK101" s="4">
        <f ca="1">OFFSET(AF!$K$1,MATCH(Stock!$C101,AF!$C$2:$C$299,0),MATCH(Stock!AK$1,AF!$L$1:$AV$1,0))*Stock!AK101</f>
        <v>0</v>
      </c>
      <c r="AL101" s="4">
        <f ca="1">OFFSET(AF!$K$1,MATCH(Stock!$C101,AF!$C$2:$C$299,0),MATCH(Stock!AL$1,AF!$L$1:$AV$1,0))*Stock!AL101</f>
        <v>0</v>
      </c>
      <c r="AM101" s="4">
        <f ca="1">OFFSET(AF!$K$1,MATCH(Stock!$C101,AF!$C$2:$C$299,0),MATCH(Stock!AM$1,AF!$L$1:$AV$1,0))*Stock!AM101</f>
        <v>1.1251343701934502E-3</v>
      </c>
      <c r="AN101" s="4">
        <f ca="1">OFFSET(AF!$K$1,MATCH(Stock!$C101,AF!$C$2:$C$299,0),MATCH(Stock!AN$1,AF!$L$1:$AV$1,0))*Stock!AN101</f>
        <v>0</v>
      </c>
      <c r="AO101" s="4">
        <f ca="1">OFFSET(AF!$K$1,MATCH(Stock!$C101,AF!$C$2:$C$299,0),MATCH(Stock!AO$1,AF!$L$1:$AV$1,0))*Stock!AO101</f>
        <v>1.3650013125353102E-3</v>
      </c>
      <c r="AP101" s="4">
        <f ca="1">OFFSET(AF!$K$1,MATCH(Stock!$C101,AF!$C$2:$C$299,0),MATCH(Stock!AP$1,AF!$L$1:$AV$1,0))*Stock!AP101</f>
        <v>1.4301314251653499E-2</v>
      </c>
      <c r="AQ101" s="4">
        <f ca="1">OFFSET(AF!$K$1,MATCH(Stock!$C101,AF!$C$2:$C$299,0),MATCH(Stock!AQ$1,AF!$L$1:$AV$1,0))*Stock!AQ101</f>
        <v>4.1155818468401399E-5</v>
      </c>
      <c r="AR101" s="4">
        <f ca="1">OFFSET(AF!$K$1,MATCH(Stock!$C101,AF!$C$2:$C$299,0),MATCH(Stock!AR$1,AF!$L$1:$AV$1,0))*Stock!AR101</f>
        <v>0</v>
      </c>
      <c r="AS101" s="4">
        <f ca="1">OFFSET(AF!$K$1,MATCH(Stock!$C101,AF!$C$2:$C$299,0),MATCH(Stock!AS$1,AF!$L$1:$AV$1,0))*Stock!AS101</f>
        <v>0</v>
      </c>
      <c r="AT101" s="4">
        <f ca="1">OFFSET(AF!$K$1,MATCH(Stock!$C101,AF!$C$2:$C$299,0),MATCH(Stock!AT$1,AF!$L$1:$AV$1,0))*Stock!AT101</f>
        <v>0</v>
      </c>
      <c r="AU101" s="4">
        <f ca="1">OFFSET(AF!$K$1,MATCH(Stock!$C101,AF!$C$2:$C$299,0),MATCH(Stock!AU$1,AF!$L$1:$AV$1,0))*Stock!AU101</f>
        <v>1.3718606156133801E-5</v>
      </c>
      <c r="AV101" s="4">
        <f ca="1">OFFSET(AF!$K$1,MATCH(Stock!$C101,AF!$C$2:$C$299,0),MATCH(Stock!AV$1,AF!$L$1:$AV$1,0))*Stock!AV101</f>
        <v>0</v>
      </c>
    </row>
    <row r="102" spans="1:48">
      <c r="A102" s="4" t="s">
        <v>52</v>
      </c>
      <c r="B102" s="4" t="s">
        <v>258</v>
      </c>
      <c r="C102" s="4" t="s">
        <v>215</v>
      </c>
      <c r="D102" s="4" t="s">
        <v>54</v>
      </c>
      <c r="E102" s="4" t="s">
        <v>260</v>
      </c>
      <c r="F102" s="4" t="s">
        <v>54</v>
      </c>
      <c r="G102" s="4">
        <v>2010</v>
      </c>
      <c r="H102" s="4" t="s">
        <v>54</v>
      </c>
      <c r="I102" s="4" t="s">
        <v>54</v>
      </c>
      <c r="J102" s="4" t="s">
        <v>54</v>
      </c>
      <c r="K102" s="4" t="s">
        <v>54</v>
      </c>
      <c r="L102" s="4">
        <f ca="1">OFFSET(AF!$K$1,MATCH(Stock!$C102,AF!$C$2:$C$299,0),MATCH(Stock!L$1,AF!$L$1:$AV$1,0))*Stock!L102</f>
        <v>1.7921878088460403E-4</v>
      </c>
      <c r="M102" s="4">
        <f ca="1">OFFSET(AF!$K$1,MATCH(Stock!$C102,AF!$C$2:$C$299,0),MATCH(Stock!M$1,AF!$L$1:$AV$1,0))*Stock!M102</f>
        <v>1.09902875358657E-3</v>
      </c>
      <c r="N102" s="4">
        <f ca="1">OFFSET(AF!$K$1,MATCH(Stock!$C102,AF!$C$2:$C$299,0),MATCH(Stock!N$1,AF!$L$1:$AV$1,0))*Stock!N102</f>
        <v>0</v>
      </c>
      <c r="O102" s="4">
        <f ca="1">OFFSET(AF!$K$1,MATCH(Stock!$C102,AF!$C$2:$C$299,0),MATCH(Stock!O$1,AF!$L$1:$AV$1,0))*Stock!O102</f>
        <v>2.4251890271349702E-5</v>
      </c>
      <c r="P102" s="4">
        <f ca="1">OFFSET(AF!$K$1,MATCH(Stock!$C102,AF!$C$2:$C$299,0),MATCH(Stock!P$1,AF!$L$1:$AV$1,0))*Stock!P102</f>
        <v>1.0093683025459901E-4</v>
      </c>
      <c r="Q102" s="4">
        <f ca="1">OFFSET(AF!$K$1,MATCH(Stock!$C102,AF!$C$2:$C$299,0),MATCH(Stock!Q$1,AF!$L$1:$AV$1,0))*Stock!Q102</f>
        <v>4.56296991141052E-3</v>
      </c>
      <c r="R102" s="4">
        <f ca="1">OFFSET(AF!$K$1,MATCH(Stock!$C102,AF!$C$2:$C$299,0),MATCH(Stock!R$1,AF!$L$1:$AV$1,0))*Stock!R102</f>
        <v>5.7686336935360508E-5</v>
      </c>
      <c r="S102" s="4">
        <f ca="1">OFFSET(AF!$K$1,MATCH(Stock!$C102,AF!$C$2:$C$299,0),MATCH(Stock!S$1,AF!$L$1:$AV$1,0))*Stock!S102</f>
        <v>5.3847043973058006E-4</v>
      </c>
      <c r="T102" s="4">
        <f ca="1">OFFSET(AF!$K$1,MATCH(Stock!$C102,AF!$C$2:$C$299,0),MATCH(Stock!T$1,AF!$L$1:$AV$1,0))*Stock!T102</f>
        <v>0</v>
      </c>
      <c r="U102" s="4">
        <f ca="1">OFFSET(AF!$K$1,MATCH(Stock!$C102,AF!$C$2:$C$299,0),MATCH(Stock!U$1,AF!$L$1:$AV$1,0))*Stock!U102</f>
        <v>4.4949171585751606E-4</v>
      </c>
      <c r="V102" s="4">
        <f ca="1">OFFSET(AF!$K$1,MATCH(Stock!$C102,AF!$C$2:$C$299,0),MATCH(Stock!V$1,AF!$L$1:$AV$1,0))*Stock!V102</f>
        <v>2.32479597935228E-4</v>
      </c>
      <c r="W102" s="4">
        <f ca="1">OFFSET(AF!$K$1,MATCH(Stock!$C102,AF!$C$2:$C$299,0),MATCH(Stock!W$1,AF!$L$1:$AV$1,0))*Stock!W102</f>
        <v>0</v>
      </c>
      <c r="X102" s="4">
        <f ca="1">OFFSET(AF!$K$1,MATCH(Stock!$C102,AF!$C$2:$C$299,0),MATCH(Stock!X$1,AF!$L$1:$AV$1,0))*Stock!X102</f>
        <v>1.0003105879781199E-3</v>
      </c>
      <c r="Y102" s="4">
        <f ca="1">OFFSET(AF!$K$1,MATCH(Stock!$C102,AF!$C$2:$C$299,0),MATCH(Stock!Y$1,AF!$L$1:$AV$1,0))*Stock!Y102</f>
        <v>1.1508674596327E-3</v>
      </c>
      <c r="Z102" s="4">
        <f ca="1">OFFSET(AF!$K$1,MATCH(Stock!$C102,AF!$C$2:$C$299,0),MATCH(Stock!Z$1,AF!$L$1:$AV$1,0))*Stock!Z102</f>
        <v>1.13274665092699E-2</v>
      </c>
      <c r="AA102" s="4">
        <f ca="1">OFFSET(AF!$K$1,MATCH(Stock!$C102,AF!$C$2:$C$299,0),MATCH(Stock!AA$1,AF!$L$1:$AV$1,0))*Stock!AA102</f>
        <v>3.5509694898263702E-5</v>
      </c>
      <c r="AB102" s="4">
        <f ca="1">OFFSET(AF!$K$1,MATCH(Stock!$C102,AF!$C$2:$C$299,0),MATCH(Stock!AB$1,AF!$L$1:$AV$1,0))*Stock!AB102</f>
        <v>1.58713672720074E-3</v>
      </c>
      <c r="AC102" s="4">
        <f ca="1">OFFSET(AF!$K$1,MATCH(Stock!$C102,AF!$C$2:$C$299,0),MATCH(Stock!AC$1,AF!$L$1:$AV$1,0))*Stock!AC102</f>
        <v>2.3046736556012502E-4</v>
      </c>
      <c r="AD102" s="4">
        <f ca="1">OFFSET(AF!$K$1,MATCH(Stock!$C102,AF!$C$2:$C$299,0),MATCH(Stock!AD$1,AF!$L$1:$AV$1,0))*Stock!AD102</f>
        <v>0</v>
      </c>
      <c r="AE102" s="4">
        <f ca="1">OFFSET(AF!$K$1,MATCH(Stock!$C102,AF!$C$2:$C$299,0),MATCH(Stock!AE$1,AF!$L$1:$AV$1,0))*Stock!AE102</f>
        <v>0</v>
      </c>
      <c r="AF102" s="4">
        <f ca="1">OFFSET(AF!$K$1,MATCH(Stock!$C102,AF!$C$2:$C$299,0),MATCH(Stock!AF$1,AF!$L$1:$AV$1,0))*Stock!AF102</f>
        <v>7.2205282773062701E-5</v>
      </c>
      <c r="AG102" s="4">
        <f ca="1">OFFSET(AF!$K$1,MATCH(Stock!$C102,AF!$C$2:$C$299,0),MATCH(Stock!AG$1,AF!$L$1:$AV$1,0))*Stock!AG102</f>
        <v>3.9116903096701299E-4</v>
      </c>
      <c r="AH102" s="4">
        <f ca="1">OFFSET(AF!$K$1,MATCH(Stock!$C102,AF!$C$2:$C$299,0),MATCH(Stock!AH$1,AF!$L$1:$AV$1,0))*Stock!AH102</f>
        <v>0</v>
      </c>
      <c r="AI102" s="4">
        <f ca="1">OFFSET(AF!$K$1,MATCH(Stock!$C102,AF!$C$2:$C$299,0),MATCH(Stock!AI$1,AF!$L$1:$AV$1,0))*Stock!AI102</f>
        <v>1.5831462998047001E-3</v>
      </c>
      <c r="AJ102" s="4">
        <f ca="1">OFFSET(AF!$K$1,MATCH(Stock!$C102,AF!$C$2:$C$299,0),MATCH(Stock!AJ$1,AF!$L$1:$AV$1,0))*Stock!AJ102</f>
        <v>0</v>
      </c>
      <c r="AK102" s="4">
        <f ca="1">OFFSET(AF!$K$1,MATCH(Stock!$C102,AF!$C$2:$C$299,0),MATCH(Stock!AK$1,AF!$L$1:$AV$1,0))*Stock!AK102</f>
        <v>1.6298065566438201E-4</v>
      </c>
      <c r="AL102" s="4">
        <f ca="1">OFFSET(AF!$K$1,MATCH(Stock!$C102,AF!$C$2:$C$299,0),MATCH(Stock!AL$1,AF!$L$1:$AV$1,0))*Stock!AL102</f>
        <v>0</v>
      </c>
      <c r="AM102" s="4">
        <f ca="1">OFFSET(AF!$K$1,MATCH(Stock!$C102,AF!$C$2:$C$299,0),MATCH(Stock!AM$1,AF!$L$1:$AV$1,0))*Stock!AM102</f>
        <v>1.9739975334371902E-4</v>
      </c>
      <c r="AN102" s="4">
        <f ca="1">OFFSET(AF!$K$1,MATCH(Stock!$C102,AF!$C$2:$C$299,0),MATCH(Stock!AN$1,AF!$L$1:$AV$1,0))*Stock!AN102</f>
        <v>4.4567260596782706E-4</v>
      </c>
      <c r="AO102" s="4">
        <f ca="1">OFFSET(AF!$K$1,MATCH(Stock!$C102,AF!$C$2:$C$299,0),MATCH(Stock!AO$1,AF!$L$1:$AV$1,0))*Stock!AO102</f>
        <v>2.4112791578621701E-3</v>
      </c>
      <c r="AP102" s="4">
        <f ca="1">OFFSET(AF!$K$1,MATCH(Stock!$C102,AF!$C$2:$C$299,0),MATCH(Stock!AP$1,AF!$L$1:$AV$1,0))*Stock!AP102</f>
        <v>0</v>
      </c>
      <c r="AQ102" s="4">
        <f ca="1">OFFSET(AF!$K$1,MATCH(Stock!$C102,AF!$C$2:$C$299,0),MATCH(Stock!AQ$1,AF!$L$1:$AV$1,0))*Stock!AQ102</f>
        <v>0</v>
      </c>
      <c r="AR102" s="4">
        <f ca="1">OFFSET(AF!$K$1,MATCH(Stock!$C102,AF!$C$2:$C$299,0),MATCH(Stock!AR$1,AF!$L$1:$AV$1,0))*Stock!AR102</f>
        <v>2.2691702496179303E-4</v>
      </c>
      <c r="AS102" s="4">
        <f ca="1">OFFSET(AF!$K$1,MATCH(Stock!$C102,AF!$C$2:$C$299,0),MATCH(Stock!AS$1,AF!$L$1:$AV$1,0))*Stock!AS102</f>
        <v>5.4820053614436099E-4</v>
      </c>
      <c r="AT102" s="4">
        <f ca="1">OFFSET(AF!$K$1,MATCH(Stock!$C102,AF!$C$2:$C$299,0),MATCH(Stock!AT$1,AF!$L$1:$AV$1,0))*Stock!AT102</f>
        <v>0</v>
      </c>
      <c r="AU102" s="4">
        <f ca="1">OFFSET(AF!$K$1,MATCH(Stock!$C102,AF!$C$2:$C$299,0),MATCH(Stock!AU$1,AF!$L$1:$AV$1,0))*Stock!AU102</f>
        <v>2.0302119688749202E-4</v>
      </c>
      <c r="AV102" s="4">
        <f ca="1">OFFSET(AF!$K$1,MATCH(Stock!$C102,AF!$C$2:$C$299,0),MATCH(Stock!AV$1,AF!$L$1:$AV$1,0))*Stock!AV102</f>
        <v>9.1688557706418906E-4</v>
      </c>
    </row>
    <row r="103" spans="1:48">
      <c r="A103" s="4" t="s">
        <v>52</v>
      </c>
      <c r="B103" s="4" t="s">
        <v>258</v>
      </c>
      <c r="C103" s="4" t="s">
        <v>216</v>
      </c>
      <c r="D103" s="4" t="s">
        <v>54</v>
      </c>
      <c r="E103" s="4" t="s">
        <v>260</v>
      </c>
      <c r="F103" s="4" t="s">
        <v>54</v>
      </c>
      <c r="G103" s="4">
        <v>2010</v>
      </c>
      <c r="H103" s="4" t="s">
        <v>54</v>
      </c>
      <c r="I103" s="4" t="s">
        <v>54</v>
      </c>
      <c r="J103" s="4" t="s">
        <v>54</v>
      </c>
      <c r="K103" s="4" t="s">
        <v>54</v>
      </c>
      <c r="L103" s="4">
        <f ca="1">OFFSET(AF!$K$1,MATCH(Stock!$C103,AF!$C$2:$C$299,0),MATCH(Stock!L$1,AF!$L$1:$AV$1,0))*Stock!L103</f>
        <v>1.40474482811254E-4</v>
      </c>
      <c r="M103" s="4">
        <f ca="1">OFFSET(AF!$K$1,MATCH(Stock!$C103,AF!$C$2:$C$299,0),MATCH(Stock!M$1,AF!$L$1:$AV$1,0))*Stock!M103</f>
        <v>0</v>
      </c>
      <c r="N103" s="4">
        <f ca="1">OFFSET(AF!$K$1,MATCH(Stock!$C103,AF!$C$2:$C$299,0),MATCH(Stock!N$1,AF!$L$1:$AV$1,0))*Stock!N103</f>
        <v>0</v>
      </c>
      <c r="O103" s="4">
        <f ca="1">OFFSET(AF!$K$1,MATCH(Stock!$C103,AF!$C$2:$C$299,0),MATCH(Stock!O$1,AF!$L$1:$AV$1,0))*Stock!O103</f>
        <v>0</v>
      </c>
      <c r="P103" s="4">
        <f ca="1">OFFSET(AF!$K$1,MATCH(Stock!$C103,AF!$C$2:$C$299,0),MATCH(Stock!P$1,AF!$L$1:$AV$1,0))*Stock!P103</f>
        <v>0</v>
      </c>
      <c r="Q103" s="4">
        <f ca="1">OFFSET(AF!$K$1,MATCH(Stock!$C103,AF!$C$2:$C$299,0),MATCH(Stock!Q$1,AF!$L$1:$AV$1,0))*Stock!Q103</f>
        <v>0</v>
      </c>
      <c r="R103" s="4">
        <f ca="1">OFFSET(AF!$K$1,MATCH(Stock!$C103,AF!$C$2:$C$299,0),MATCH(Stock!R$1,AF!$L$1:$AV$1,0))*Stock!R103</f>
        <v>0</v>
      </c>
      <c r="S103" s="4">
        <f ca="1">OFFSET(AF!$K$1,MATCH(Stock!$C103,AF!$C$2:$C$299,0),MATCH(Stock!S$1,AF!$L$1:$AV$1,0))*Stock!S103</f>
        <v>0</v>
      </c>
      <c r="T103" s="4">
        <f ca="1">OFFSET(AF!$K$1,MATCH(Stock!$C103,AF!$C$2:$C$299,0),MATCH(Stock!T$1,AF!$L$1:$AV$1,0))*Stock!T103</f>
        <v>0</v>
      </c>
      <c r="U103" s="4">
        <f ca="1">OFFSET(AF!$K$1,MATCH(Stock!$C103,AF!$C$2:$C$299,0),MATCH(Stock!U$1,AF!$L$1:$AV$1,0))*Stock!U103</f>
        <v>0</v>
      </c>
      <c r="V103" s="4">
        <f ca="1">OFFSET(AF!$K$1,MATCH(Stock!$C103,AF!$C$2:$C$299,0),MATCH(Stock!V$1,AF!$L$1:$AV$1,0))*Stock!V103</f>
        <v>0</v>
      </c>
      <c r="W103" s="4">
        <f ca="1">OFFSET(AF!$K$1,MATCH(Stock!$C103,AF!$C$2:$C$299,0),MATCH(Stock!W$1,AF!$L$1:$AV$1,0))*Stock!W103</f>
        <v>0</v>
      </c>
      <c r="X103" s="4">
        <f ca="1">OFFSET(AF!$K$1,MATCH(Stock!$C103,AF!$C$2:$C$299,0),MATCH(Stock!X$1,AF!$L$1:$AV$1,0))*Stock!X103</f>
        <v>0</v>
      </c>
      <c r="Y103" s="4">
        <f ca="1">OFFSET(AF!$K$1,MATCH(Stock!$C103,AF!$C$2:$C$299,0),MATCH(Stock!Y$1,AF!$L$1:$AV$1,0))*Stock!Y103</f>
        <v>0</v>
      </c>
      <c r="Z103" s="4">
        <f ca="1">OFFSET(AF!$K$1,MATCH(Stock!$C103,AF!$C$2:$C$299,0),MATCH(Stock!Z$1,AF!$L$1:$AV$1,0))*Stock!Z103</f>
        <v>0</v>
      </c>
      <c r="AA103" s="4">
        <f ca="1">OFFSET(AF!$K$1,MATCH(Stock!$C103,AF!$C$2:$C$299,0),MATCH(Stock!AA$1,AF!$L$1:$AV$1,0))*Stock!AA103</f>
        <v>0</v>
      </c>
      <c r="AB103" s="4">
        <f ca="1">OFFSET(AF!$K$1,MATCH(Stock!$C103,AF!$C$2:$C$299,0),MATCH(Stock!AB$1,AF!$L$1:$AV$1,0))*Stock!AB103</f>
        <v>0</v>
      </c>
      <c r="AC103" s="4">
        <f ca="1">OFFSET(AF!$K$1,MATCH(Stock!$C103,AF!$C$2:$C$299,0),MATCH(Stock!AC$1,AF!$L$1:$AV$1,0))*Stock!AC103</f>
        <v>0</v>
      </c>
      <c r="AD103" s="4">
        <f ca="1">OFFSET(AF!$K$1,MATCH(Stock!$C103,AF!$C$2:$C$299,0),MATCH(Stock!AD$1,AF!$L$1:$AV$1,0))*Stock!AD103</f>
        <v>0</v>
      </c>
      <c r="AE103" s="4">
        <f ca="1">OFFSET(AF!$K$1,MATCH(Stock!$C103,AF!$C$2:$C$299,0),MATCH(Stock!AE$1,AF!$L$1:$AV$1,0))*Stock!AE103</f>
        <v>0</v>
      </c>
      <c r="AF103" s="4">
        <f ca="1">OFFSET(AF!$K$1,MATCH(Stock!$C103,AF!$C$2:$C$299,0),MATCH(Stock!AF$1,AF!$L$1:$AV$1,0))*Stock!AF103</f>
        <v>0</v>
      </c>
      <c r="AG103" s="4">
        <f ca="1">OFFSET(AF!$K$1,MATCH(Stock!$C103,AF!$C$2:$C$299,0),MATCH(Stock!AG$1,AF!$L$1:$AV$1,0))*Stock!AG103</f>
        <v>0</v>
      </c>
      <c r="AH103" s="4">
        <f ca="1">OFFSET(AF!$K$1,MATCH(Stock!$C103,AF!$C$2:$C$299,0),MATCH(Stock!AH$1,AF!$L$1:$AV$1,0))*Stock!AH103</f>
        <v>0</v>
      </c>
      <c r="AI103" s="4">
        <f ca="1">OFFSET(AF!$K$1,MATCH(Stock!$C103,AF!$C$2:$C$299,0),MATCH(Stock!AI$1,AF!$L$1:$AV$1,0))*Stock!AI103</f>
        <v>0</v>
      </c>
      <c r="AJ103" s="4">
        <f ca="1">OFFSET(AF!$K$1,MATCH(Stock!$C103,AF!$C$2:$C$299,0),MATCH(Stock!AJ$1,AF!$L$1:$AV$1,0))*Stock!AJ103</f>
        <v>0</v>
      </c>
      <c r="AK103" s="4">
        <f ca="1">OFFSET(AF!$K$1,MATCH(Stock!$C103,AF!$C$2:$C$299,0),MATCH(Stock!AK$1,AF!$L$1:$AV$1,0))*Stock!AK103</f>
        <v>0</v>
      </c>
      <c r="AL103" s="4">
        <f ca="1">OFFSET(AF!$K$1,MATCH(Stock!$C103,AF!$C$2:$C$299,0),MATCH(Stock!AL$1,AF!$L$1:$AV$1,0))*Stock!AL103</f>
        <v>0</v>
      </c>
      <c r="AM103" s="4">
        <f ca="1">OFFSET(AF!$K$1,MATCH(Stock!$C103,AF!$C$2:$C$299,0),MATCH(Stock!AM$1,AF!$L$1:$AV$1,0))*Stock!AM103</f>
        <v>0</v>
      </c>
      <c r="AN103" s="4">
        <f ca="1">OFFSET(AF!$K$1,MATCH(Stock!$C103,AF!$C$2:$C$299,0),MATCH(Stock!AN$1,AF!$L$1:$AV$1,0))*Stock!AN103</f>
        <v>0</v>
      </c>
      <c r="AO103" s="4">
        <f ca="1">OFFSET(AF!$K$1,MATCH(Stock!$C103,AF!$C$2:$C$299,0),MATCH(Stock!AO$1,AF!$L$1:$AV$1,0))*Stock!AO103</f>
        <v>1.4230536994830002E-2</v>
      </c>
      <c r="AP103" s="4">
        <f ca="1">OFFSET(AF!$K$1,MATCH(Stock!$C103,AF!$C$2:$C$299,0),MATCH(Stock!AP$1,AF!$L$1:$AV$1,0))*Stock!AP103</f>
        <v>0</v>
      </c>
      <c r="AQ103" s="4">
        <f ca="1">OFFSET(AF!$K$1,MATCH(Stock!$C103,AF!$C$2:$C$299,0),MATCH(Stock!AQ$1,AF!$L$1:$AV$1,0))*Stock!AQ103</f>
        <v>0</v>
      </c>
      <c r="AR103" s="4">
        <f ca="1">OFFSET(AF!$K$1,MATCH(Stock!$C103,AF!$C$2:$C$299,0),MATCH(Stock!AR$1,AF!$L$1:$AV$1,0))*Stock!AR103</f>
        <v>0</v>
      </c>
      <c r="AS103" s="4">
        <f ca="1">OFFSET(AF!$K$1,MATCH(Stock!$C103,AF!$C$2:$C$299,0),MATCH(Stock!AS$1,AF!$L$1:$AV$1,0))*Stock!AS103</f>
        <v>0</v>
      </c>
      <c r="AT103" s="4">
        <f ca="1">OFFSET(AF!$K$1,MATCH(Stock!$C103,AF!$C$2:$C$299,0),MATCH(Stock!AT$1,AF!$L$1:$AV$1,0))*Stock!AT103</f>
        <v>0</v>
      </c>
      <c r="AU103" s="4">
        <f ca="1">OFFSET(AF!$K$1,MATCH(Stock!$C103,AF!$C$2:$C$299,0),MATCH(Stock!AU$1,AF!$L$1:$AV$1,0))*Stock!AU103</f>
        <v>2.0161451098949599E-3</v>
      </c>
      <c r="AV103" s="4">
        <f ca="1">OFFSET(AF!$K$1,MATCH(Stock!$C103,AF!$C$2:$C$299,0),MATCH(Stock!AV$1,AF!$L$1:$AV$1,0))*Stock!AV103</f>
        <v>0</v>
      </c>
    </row>
    <row r="104" spans="1:48">
      <c r="A104" s="4" t="s">
        <v>52</v>
      </c>
      <c r="B104" s="4" t="s">
        <v>258</v>
      </c>
      <c r="C104" s="4" t="s">
        <v>217</v>
      </c>
      <c r="D104" s="4" t="s">
        <v>54</v>
      </c>
      <c r="E104" s="4" t="s">
        <v>260</v>
      </c>
      <c r="F104" s="4" t="s">
        <v>54</v>
      </c>
      <c r="G104" s="4">
        <v>2010</v>
      </c>
      <c r="H104" s="4" t="s">
        <v>54</v>
      </c>
      <c r="I104" s="4" t="s">
        <v>54</v>
      </c>
      <c r="J104" s="4" t="s">
        <v>54</v>
      </c>
      <c r="K104" s="4" t="s">
        <v>54</v>
      </c>
      <c r="L104" s="4">
        <f ca="1">OFFSET(AF!$K$1,MATCH(Stock!$C104,AF!$C$2:$C$299,0),MATCH(Stock!L$1,AF!$L$1:$AV$1,0))*Stock!L104</f>
        <v>1.7248013672534299E-3</v>
      </c>
      <c r="M104" s="4">
        <f ca="1">OFFSET(AF!$K$1,MATCH(Stock!$C104,AF!$C$2:$C$299,0),MATCH(Stock!M$1,AF!$L$1:$AV$1,0))*Stock!M104</f>
        <v>5.5071180605759402E-3</v>
      </c>
      <c r="N104" s="4">
        <f ca="1">OFFSET(AF!$K$1,MATCH(Stock!$C104,AF!$C$2:$C$299,0),MATCH(Stock!N$1,AF!$L$1:$AV$1,0))*Stock!N104</f>
        <v>3.33537895682069E-4</v>
      </c>
      <c r="O104" s="4">
        <f ca="1">OFFSET(AF!$K$1,MATCH(Stock!$C104,AF!$C$2:$C$299,0),MATCH(Stock!O$1,AF!$L$1:$AV$1,0))*Stock!O104</f>
        <v>1.40612265117394E-2</v>
      </c>
      <c r="P104" s="4">
        <f ca="1">OFFSET(AF!$K$1,MATCH(Stock!$C104,AF!$C$2:$C$299,0),MATCH(Stock!P$1,AF!$L$1:$AV$1,0))*Stock!P104</f>
        <v>1.21260257140551E-2</v>
      </c>
      <c r="Q104" s="4">
        <f ca="1">OFFSET(AF!$K$1,MATCH(Stock!$C104,AF!$C$2:$C$299,0),MATCH(Stock!Q$1,AF!$L$1:$AV$1,0))*Stock!Q104</f>
        <v>6.0707685835985001E-3</v>
      </c>
      <c r="R104" s="4">
        <f ca="1">OFFSET(AF!$K$1,MATCH(Stock!$C104,AF!$C$2:$C$299,0),MATCH(Stock!R$1,AF!$L$1:$AV$1,0))*Stock!R104</f>
        <v>1.5309229509358003E-3</v>
      </c>
      <c r="S104" s="4">
        <f ca="1">OFFSET(AF!$K$1,MATCH(Stock!$C104,AF!$C$2:$C$299,0),MATCH(Stock!S$1,AF!$L$1:$AV$1,0))*Stock!S104</f>
        <v>1.14385017447992E-2</v>
      </c>
      <c r="T104" s="4">
        <f ca="1">OFFSET(AF!$K$1,MATCH(Stock!$C104,AF!$C$2:$C$299,0),MATCH(Stock!T$1,AF!$L$1:$AV$1,0))*Stock!T104</f>
        <v>3.2257805220205403E-2</v>
      </c>
      <c r="U104" s="4">
        <f ca="1">OFFSET(AF!$K$1,MATCH(Stock!$C104,AF!$C$2:$C$299,0),MATCH(Stock!U$1,AF!$L$1:$AV$1,0))*Stock!U104</f>
        <v>1.0757839025510002E-2</v>
      </c>
      <c r="V104" s="4">
        <f ca="1">OFFSET(AF!$K$1,MATCH(Stock!$C104,AF!$C$2:$C$299,0),MATCH(Stock!V$1,AF!$L$1:$AV$1,0))*Stock!V104</f>
        <v>2.4624615402108001E-3</v>
      </c>
      <c r="W104" s="4">
        <f ca="1">OFFSET(AF!$K$1,MATCH(Stock!$C104,AF!$C$2:$C$299,0),MATCH(Stock!W$1,AF!$L$1:$AV$1,0))*Stock!W104</f>
        <v>3.2257993111472004E-2</v>
      </c>
      <c r="X104" s="4">
        <f ca="1">OFFSET(AF!$K$1,MATCH(Stock!$C104,AF!$C$2:$C$299,0),MATCH(Stock!X$1,AF!$L$1:$AV$1,0))*Stock!X104</f>
        <v>0.11010464211709202</v>
      </c>
      <c r="Y104" s="4">
        <f ca="1">OFFSET(AF!$K$1,MATCH(Stock!$C104,AF!$C$2:$C$299,0),MATCH(Stock!Y$1,AF!$L$1:$AV$1,0))*Stock!Y104</f>
        <v>1.5273602004560301E-2</v>
      </c>
      <c r="Z104" s="4">
        <f ca="1">OFFSET(AF!$K$1,MATCH(Stock!$C104,AF!$C$2:$C$299,0),MATCH(Stock!Z$1,AF!$L$1:$AV$1,0))*Stock!Z104</f>
        <v>0.185388141333793</v>
      </c>
      <c r="AA104" s="4">
        <f ca="1">OFFSET(AF!$K$1,MATCH(Stock!$C104,AF!$C$2:$C$299,0),MATCH(Stock!AA$1,AF!$L$1:$AV$1,0))*Stock!AA104</f>
        <v>8.3886377351980006E-3</v>
      </c>
      <c r="AB104" s="4">
        <f ca="1">OFFSET(AF!$K$1,MATCH(Stock!$C104,AF!$C$2:$C$299,0),MATCH(Stock!AB$1,AF!$L$1:$AV$1,0))*Stock!AB104</f>
        <v>8.9872055574791807E-3</v>
      </c>
      <c r="AC104" s="4">
        <f ca="1">OFFSET(AF!$K$1,MATCH(Stock!$C104,AF!$C$2:$C$299,0),MATCH(Stock!AC$1,AF!$L$1:$AV$1,0))*Stock!AC104</f>
        <v>1.0289446595371001E-2</v>
      </c>
      <c r="AD104" s="4">
        <f ca="1">OFFSET(AF!$K$1,MATCH(Stock!$C104,AF!$C$2:$C$299,0),MATCH(Stock!AD$1,AF!$L$1:$AV$1,0))*Stock!AD104</f>
        <v>3.4028783780786702E-4</v>
      </c>
      <c r="AE104" s="4">
        <f ca="1">OFFSET(AF!$K$1,MATCH(Stock!$C104,AF!$C$2:$C$299,0),MATCH(Stock!AE$1,AF!$L$1:$AV$1,0))*Stock!AE104</f>
        <v>9.3952192916164703E-2</v>
      </c>
      <c r="AF104" s="4">
        <f ca="1">OFFSET(AF!$K$1,MATCH(Stock!$C104,AF!$C$2:$C$299,0),MATCH(Stock!AF$1,AF!$L$1:$AV$1,0))*Stock!AF104</f>
        <v>6.17761001322076E-4</v>
      </c>
      <c r="AG104" s="4">
        <f ca="1">OFFSET(AF!$K$1,MATCH(Stock!$C104,AF!$C$2:$C$299,0),MATCH(Stock!AG$1,AF!$L$1:$AV$1,0))*Stock!AG104</f>
        <v>2.4385999152676304E-3</v>
      </c>
      <c r="AH104" s="4">
        <f ca="1">OFFSET(AF!$K$1,MATCH(Stock!$C104,AF!$C$2:$C$299,0),MATCH(Stock!AH$1,AF!$L$1:$AV$1,0))*Stock!AH104</f>
        <v>2.75647923155754E-4</v>
      </c>
      <c r="AI104" s="4">
        <f ca="1">OFFSET(AF!$K$1,MATCH(Stock!$C104,AF!$C$2:$C$299,0),MATCH(Stock!AI$1,AF!$L$1:$AV$1,0))*Stock!AI104</f>
        <v>2.4520612077308501E-3</v>
      </c>
      <c r="AJ104" s="4">
        <f ca="1">OFFSET(AF!$K$1,MATCH(Stock!$C104,AF!$C$2:$C$299,0),MATCH(Stock!AJ$1,AF!$L$1:$AV$1,0))*Stock!AJ104</f>
        <v>3.8298192193321803E-5</v>
      </c>
      <c r="AK104" s="4">
        <f ca="1">OFFSET(AF!$K$1,MATCH(Stock!$C104,AF!$C$2:$C$299,0),MATCH(Stock!AK$1,AF!$L$1:$AV$1,0))*Stock!AK104</f>
        <v>1.82748625704344E-3</v>
      </c>
      <c r="AL104" s="4">
        <f ca="1">OFFSET(AF!$K$1,MATCH(Stock!$C104,AF!$C$2:$C$299,0),MATCH(Stock!AL$1,AF!$L$1:$AV$1,0))*Stock!AL104</f>
        <v>1.52908856569408E-3</v>
      </c>
      <c r="AM104" s="4">
        <f ca="1">OFFSET(AF!$K$1,MATCH(Stock!$C104,AF!$C$2:$C$299,0),MATCH(Stock!AM$1,AF!$L$1:$AV$1,0))*Stock!AM104</f>
        <v>2.8283012196569004E-2</v>
      </c>
      <c r="AN104" s="4">
        <f ca="1">OFFSET(AF!$K$1,MATCH(Stock!$C104,AF!$C$2:$C$299,0),MATCH(Stock!AN$1,AF!$L$1:$AV$1,0))*Stock!AN104</f>
        <v>4.7568079540665401E-2</v>
      </c>
      <c r="AO104" s="4">
        <f ca="1">OFFSET(AF!$K$1,MATCH(Stock!$C104,AF!$C$2:$C$299,0),MATCH(Stock!AO$1,AF!$L$1:$AV$1,0))*Stock!AO104</f>
        <v>6.2421870153263406E-2</v>
      </c>
      <c r="AP104" s="4">
        <f ca="1">OFFSET(AF!$K$1,MATCH(Stock!$C104,AF!$C$2:$C$299,0),MATCH(Stock!AP$1,AF!$L$1:$AV$1,0))*Stock!AP104</f>
        <v>1.8421948231907202E-2</v>
      </c>
      <c r="AQ104" s="4">
        <f ca="1">OFFSET(AF!$K$1,MATCH(Stock!$C104,AF!$C$2:$C$299,0),MATCH(Stock!AQ$1,AF!$L$1:$AV$1,0))*Stock!AQ104</f>
        <v>7.4613930569394308E-3</v>
      </c>
      <c r="AR104" s="4">
        <f ca="1">OFFSET(AF!$K$1,MATCH(Stock!$C104,AF!$C$2:$C$299,0),MATCH(Stock!AR$1,AF!$L$1:$AV$1,0))*Stock!AR104</f>
        <v>3.9904538576484598E-3</v>
      </c>
      <c r="AS104" s="4">
        <f ca="1">OFFSET(AF!$K$1,MATCH(Stock!$C104,AF!$C$2:$C$299,0),MATCH(Stock!AS$1,AF!$L$1:$AV$1,0))*Stock!AS104</f>
        <v>1.4585125725762902E-2</v>
      </c>
      <c r="AT104" s="4">
        <f ca="1">OFFSET(AF!$K$1,MATCH(Stock!$C104,AF!$C$2:$C$299,0),MATCH(Stock!AT$1,AF!$L$1:$AV$1,0))*Stock!AT104</f>
        <v>2.9139388820639102E-3</v>
      </c>
      <c r="AU104" s="4">
        <f ca="1">OFFSET(AF!$K$1,MATCH(Stock!$C104,AF!$C$2:$C$299,0),MATCH(Stock!AU$1,AF!$L$1:$AV$1,0))*Stock!AU104</f>
        <v>4.8411947760879301E-3</v>
      </c>
      <c r="AV104" s="4">
        <f ca="1">OFFSET(AF!$K$1,MATCH(Stock!$C104,AF!$C$2:$C$299,0),MATCH(Stock!AV$1,AF!$L$1:$AV$1,0))*Stock!AV104</f>
        <v>0.22712388637749703</v>
      </c>
    </row>
    <row r="105" spans="1:48">
      <c r="A105" s="4" t="s">
        <v>52</v>
      </c>
      <c r="B105" s="4" t="s">
        <v>258</v>
      </c>
      <c r="C105" s="4" t="s">
        <v>218</v>
      </c>
      <c r="D105" s="4" t="s">
        <v>54</v>
      </c>
      <c r="E105" s="4" t="s">
        <v>260</v>
      </c>
      <c r="F105" s="4" t="s">
        <v>54</v>
      </c>
      <c r="G105" s="4">
        <v>2010</v>
      </c>
      <c r="H105" s="4" t="s">
        <v>54</v>
      </c>
      <c r="I105" s="4" t="s">
        <v>54</v>
      </c>
      <c r="J105" s="4" t="s">
        <v>54</v>
      </c>
      <c r="K105" s="4" t="s">
        <v>54</v>
      </c>
      <c r="L105" s="4">
        <f ca="1">OFFSET(AF!$K$1,MATCH(Stock!$C105,AF!$C$2:$C$299,0),MATCH(Stock!L$1,AF!$L$1:$AV$1,0))*Stock!L105</f>
        <v>0</v>
      </c>
      <c r="M105" s="4">
        <f ca="1">OFFSET(AF!$K$1,MATCH(Stock!$C105,AF!$C$2:$C$299,0),MATCH(Stock!M$1,AF!$L$1:$AV$1,0))*Stock!M105</f>
        <v>7.2551006476548902E-3</v>
      </c>
      <c r="N105" s="4">
        <f ca="1">OFFSET(AF!$K$1,MATCH(Stock!$C105,AF!$C$2:$C$299,0),MATCH(Stock!N$1,AF!$L$1:$AV$1,0))*Stock!N105</f>
        <v>0</v>
      </c>
      <c r="O105" s="4">
        <f ca="1">OFFSET(AF!$K$1,MATCH(Stock!$C105,AF!$C$2:$C$299,0),MATCH(Stock!O$1,AF!$L$1:$AV$1,0))*Stock!O105</f>
        <v>2.1257621746959301E-2</v>
      </c>
      <c r="P105" s="4">
        <f ca="1">OFFSET(AF!$K$1,MATCH(Stock!$C105,AF!$C$2:$C$299,0),MATCH(Stock!P$1,AF!$L$1:$AV$1,0))*Stock!P105</f>
        <v>2.5419867797130203E-3</v>
      </c>
      <c r="Q105" s="4">
        <f ca="1">OFFSET(AF!$K$1,MATCH(Stock!$C105,AF!$C$2:$C$299,0),MATCH(Stock!Q$1,AF!$L$1:$AV$1,0))*Stock!Q105</f>
        <v>7.2956540259976697E-3</v>
      </c>
      <c r="R105" s="4">
        <f ca="1">OFFSET(AF!$K$1,MATCH(Stock!$C105,AF!$C$2:$C$299,0),MATCH(Stock!R$1,AF!$L$1:$AV$1,0))*Stock!R105</f>
        <v>0</v>
      </c>
      <c r="S105" s="4">
        <f ca="1">OFFSET(AF!$K$1,MATCH(Stock!$C105,AF!$C$2:$C$299,0),MATCH(Stock!S$1,AF!$L$1:$AV$1,0))*Stock!S105</f>
        <v>2.0198958809728704E-2</v>
      </c>
      <c r="T105" s="4">
        <f ca="1">OFFSET(AF!$K$1,MATCH(Stock!$C105,AF!$C$2:$C$299,0),MATCH(Stock!T$1,AF!$L$1:$AV$1,0))*Stock!T105</f>
        <v>0.110834991864402</v>
      </c>
      <c r="U105" s="4">
        <f ca="1">OFFSET(AF!$K$1,MATCH(Stock!$C105,AF!$C$2:$C$299,0),MATCH(Stock!U$1,AF!$L$1:$AV$1,0))*Stock!U105</f>
        <v>7.3043517385632407E-3</v>
      </c>
      <c r="V105" s="4">
        <f ca="1">OFFSET(AF!$K$1,MATCH(Stock!$C105,AF!$C$2:$C$299,0),MATCH(Stock!V$1,AF!$L$1:$AV$1,0))*Stock!V105</f>
        <v>5.0936257517653007E-4</v>
      </c>
      <c r="W105" s="4">
        <f ca="1">OFFSET(AF!$K$1,MATCH(Stock!$C105,AF!$C$2:$C$299,0),MATCH(Stock!W$1,AF!$L$1:$AV$1,0))*Stock!W105</f>
        <v>4.3572027167499408E-3</v>
      </c>
      <c r="X105" s="4">
        <f ca="1">OFFSET(AF!$K$1,MATCH(Stock!$C105,AF!$C$2:$C$299,0),MATCH(Stock!X$1,AF!$L$1:$AV$1,0))*Stock!X105</f>
        <v>3.08511331597996E-2</v>
      </c>
      <c r="Y105" s="4">
        <f ca="1">OFFSET(AF!$K$1,MATCH(Stock!$C105,AF!$C$2:$C$299,0),MATCH(Stock!Y$1,AF!$L$1:$AV$1,0))*Stock!Y105</f>
        <v>4.0054264111222108E-4</v>
      </c>
      <c r="Z105" s="4">
        <f ca="1">OFFSET(AF!$K$1,MATCH(Stock!$C105,AF!$C$2:$C$299,0),MATCH(Stock!Z$1,AF!$L$1:$AV$1,0))*Stock!Z105</f>
        <v>0.15333527388322099</v>
      </c>
      <c r="AA105" s="4">
        <f ca="1">OFFSET(AF!$K$1,MATCH(Stock!$C105,AF!$C$2:$C$299,0),MATCH(Stock!AA$1,AF!$L$1:$AV$1,0))*Stock!AA105</f>
        <v>5.4778806451250203E-3</v>
      </c>
      <c r="AB105" s="4">
        <f ca="1">OFFSET(AF!$K$1,MATCH(Stock!$C105,AF!$C$2:$C$299,0),MATCH(Stock!AB$1,AF!$L$1:$AV$1,0))*Stock!AB105</f>
        <v>2.5719547949528E-2</v>
      </c>
      <c r="AC105" s="4">
        <f ca="1">OFFSET(AF!$K$1,MATCH(Stock!$C105,AF!$C$2:$C$299,0),MATCH(Stock!AC$1,AF!$L$1:$AV$1,0))*Stock!AC105</f>
        <v>1.0719223749951701E-2</v>
      </c>
      <c r="AD105" s="4">
        <f ca="1">OFFSET(AF!$K$1,MATCH(Stock!$C105,AF!$C$2:$C$299,0),MATCH(Stock!AD$1,AF!$L$1:$AV$1,0))*Stock!AD105</f>
        <v>0</v>
      </c>
      <c r="AE105" s="4">
        <f ca="1">OFFSET(AF!$K$1,MATCH(Stock!$C105,AF!$C$2:$C$299,0),MATCH(Stock!AE$1,AF!$L$1:$AV$1,0))*Stock!AE105</f>
        <v>0.17475477149533503</v>
      </c>
      <c r="AF105" s="4">
        <f ca="1">OFFSET(AF!$K$1,MATCH(Stock!$C105,AF!$C$2:$C$299,0),MATCH(Stock!AF$1,AF!$L$1:$AV$1,0))*Stock!AF105</f>
        <v>0</v>
      </c>
      <c r="AG105" s="4">
        <f ca="1">OFFSET(AF!$K$1,MATCH(Stock!$C105,AF!$C$2:$C$299,0),MATCH(Stock!AG$1,AF!$L$1:$AV$1,0))*Stock!AG105</f>
        <v>2.0198107695790801E-3</v>
      </c>
      <c r="AH105" s="4">
        <f ca="1">OFFSET(AF!$K$1,MATCH(Stock!$C105,AF!$C$2:$C$299,0),MATCH(Stock!AH$1,AF!$L$1:$AV$1,0))*Stock!AH105</f>
        <v>3.8293083502361202E-4</v>
      </c>
      <c r="AI105" s="4">
        <f ca="1">OFFSET(AF!$K$1,MATCH(Stock!$C105,AF!$C$2:$C$299,0),MATCH(Stock!AI$1,AF!$L$1:$AV$1,0))*Stock!AI105</f>
        <v>2.9032316417259701E-3</v>
      </c>
      <c r="AJ105" s="4">
        <f ca="1">OFFSET(AF!$K$1,MATCH(Stock!$C105,AF!$C$2:$C$299,0),MATCH(Stock!AJ$1,AF!$L$1:$AV$1,0))*Stock!AJ105</f>
        <v>0</v>
      </c>
      <c r="AK105" s="4">
        <f ca="1">OFFSET(AF!$K$1,MATCH(Stock!$C105,AF!$C$2:$C$299,0),MATCH(Stock!AK$1,AF!$L$1:$AV$1,0))*Stock!AK105</f>
        <v>5.6120514137654303E-5</v>
      </c>
      <c r="AL105" s="4">
        <f ca="1">OFFSET(AF!$K$1,MATCH(Stock!$C105,AF!$C$2:$C$299,0),MATCH(Stock!AL$1,AF!$L$1:$AV$1,0))*Stock!AL105</f>
        <v>0</v>
      </c>
      <c r="AM105" s="4">
        <f ca="1">OFFSET(AF!$K$1,MATCH(Stock!$C105,AF!$C$2:$C$299,0),MATCH(Stock!AM$1,AF!$L$1:$AV$1,0))*Stock!AM105</f>
        <v>7.4957378488482496E-2</v>
      </c>
      <c r="AN105" s="4">
        <f ca="1">OFFSET(AF!$K$1,MATCH(Stock!$C105,AF!$C$2:$C$299,0),MATCH(Stock!AN$1,AF!$L$1:$AV$1,0))*Stock!AN105</f>
        <v>6.3823912127387405E-4</v>
      </c>
      <c r="AO105" s="4">
        <f ca="1">OFFSET(AF!$K$1,MATCH(Stock!$C105,AF!$C$2:$C$299,0),MATCH(Stock!AO$1,AF!$L$1:$AV$1,0))*Stock!AO105</f>
        <v>6.3103641766249594E-2</v>
      </c>
      <c r="AP105" s="4">
        <f ca="1">OFFSET(AF!$K$1,MATCH(Stock!$C105,AF!$C$2:$C$299,0),MATCH(Stock!AP$1,AF!$L$1:$AV$1,0))*Stock!AP105</f>
        <v>6.4204379739700411E-3</v>
      </c>
      <c r="AQ105" s="4">
        <f ca="1">OFFSET(AF!$K$1,MATCH(Stock!$C105,AF!$C$2:$C$299,0),MATCH(Stock!AQ$1,AF!$L$1:$AV$1,0))*Stock!AQ105</f>
        <v>2.8306611484315805E-2</v>
      </c>
      <c r="AR105" s="4">
        <f ca="1">OFFSET(AF!$K$1,MATCH(Stock!$C105,AF!$C$2:$C$299,0),MATCH(Stock!AR$1,AF!$L$1:$AV$1,0))*Stock!AR105</f>
        <v>2.5436623032891801E-3</v>
      </c>
      <c r="AS105" s="4">
        <f ca="1">OFFSET(AF!$K$1,MATCH(Stock!$C105,AF!$C$2:$C$299,0),MATCH(Stock!AS$1,AF!$L$1:$AV$1,0))*Stock!AS105</f>
        <v>2.0253407200939301E-4</v>
      </c>
      <c r="AT105" s="4">
        <f ca="1">OFFSET(AF!$K$1,MATCH(Stock!$C105,AF!$C$2:$C$299,0),MATCH(Stock!AT$1,AF!$L$1:$AV$1,0))*Stock!AT105</f>
        <v>6.0929075927811604E-4</v>
      </c>
      <c r="AU105" s="4">
        <f ca="1">OFFSET(AF!$K$1,MATCH(Stock!$C105,AF!$C$2:$C$299,0),MATCH(Stock!AU$1,AF!$L$1:$AV$1,0))*Stock!AU105</f>
        <v>8.075486437487121E-3</v>
      </c>
      <c r="AV105" s="4">
        <f ca="1">OFFSET(AF!$K$1,MATCH(Stock!$C105,AF!$C$2:$C$299,0),MATCH(Stock!AV$1,AF!$L$1:$AV$1,0))*Stock!AV105</f>
        <v>0.26174566860819798</v>
      </c>
    </row>
    <row r="106" spans="1:48">
      <c r="A106" s="4" t="s">
        <v>52</v>
      </c>
      <c r="B106" s="4" t="s">
        <v>258</v>
      </c>
      <c r="C106" s="4" t="s">
        <v>219</v>
      </c>
      <c r="D106" s="4" t="s">
        <v>54</v>
      </c>
      <c r="E106" s="4" t="s">
        <v>260</v>
      </c>
      <c r="F106" s="4" t="s">
        <v>54</v>
      </c>
      <c r="G106" s="4">
        <v>2010</v>
      </c>
      <c r="H106" s="4" t="s">
        <v>54</v>
      </c>
      <c r="I106" s="4" t="s">
        <v>54</v>
      </c>
      <c r="J106" s="4" t="s">
        <v>54</v>
      </c>
      <c r="K106" s="4" t="s">
        <v>54</v>
      </c>
      <c r="L106" s="4">
        <f ca="1">OFFSET(AF!$K$1,MATCH(Stock!$C106,AF!$C$2:$C$299,0),MATCH(Stock!L$1,AF!$L$1:$AV$1,0))*Stock!L106</f>
        <v>0</v>
      </c>
      <c r="M106" s="4">
        <f ca="1">OFFSET(AF!$K$1,MATCH(Stock!$C106,AF!$C$2:$C$299,0),MATCH(Stock!M$1,AF!$L$1:$AV$1,0))*Stock!M106</f>
        <v>1.72785227501062E-2</v>
      </c>
      <c r="N106" s="4">
        <f ca="1">OFFSET(AF!$K$1,MATCH(Stock!$C106,AF!$C$2:$C$299,0),MATCH(Stock!N$1,AF!$L$1:$AV$1,0))*Stock!N106</f>
        <v>1.6052364664123403E-3</v>
      </c>
      <c r="O106" s="4">
        <f ca="1">OFFSET(AF!$K$1,MATCH(Stock!$C106,AF!$C$2:$C$299,0),MATCH(Stock!O$1,AF!$L$1:$AV$1,0))*Stock!O106</f>
        <v>5.6313644916444403E-3</v>
      </c>
      <c r="P106" s="4">
        <f ca="1">OFFSET(AF!$K$1,MATCH(Stock!$C106,AF!$C$2:$C$299,0),MATCH(Stock!P$1,AF!$L$1:$AV$1,0))*Stock!P106</f>
        <v>3.44369503887041E-3</v>
      </c>
      <c r="Q106" s="4">
        <f ca="1">OFFSET(AF!$K$1,MATCH(Stock!$C106,AF!$C$2:$C$299,0),MATCH(Stock!Q$1,AF!$L$1:$AV$1,0))*Stock!Q106</f>
        <v>3.71871931535637E-3</v>
      </c>
      <c r="R106" s="4">
        <f ca="1">OFFSET(AF!$K$1,MATCH(Stock!$C106,AF!$C$2:$C$299,0),MATCH(Stock!R$1,AF!$L$1:$AV$1,0))*Stock!R106</f>
        <v>0</v>
      </c>
      <c r="S106" s="4">
        <f ca="1">OFFSET(AF!$K$1,MATCH(Stock!$C106,AF!$C$2:$C$299,0),MATCH(Stock!S$1,AF!$L$1:$AV$1,0))*Stock!S106</f>
        <v>1.4322339905093502E-2</v>
      </c>
      <c r="T106" s="4">
        <f ca="1">OFFSET(AF!$K$1,MATCH(Stock!$C106,AF!$C$2:$C$299,0),MATCH(Stock!T$1,AF!$L$1:$AV$1,0))*Stock!T106</f>
        <v>0.12688142446880099</v>
      </c>
      <c r="U106" s="4">
        <f ca="1">OFFSET(AF!$K$1,MATCH(Stock!$C106,AF!$C$2:$C$299,0),MATCH(Stock!U$1,AF!$L$1:$AV$1,0))*Stock!U106</f>
        <v>1.5549378549791801E-2</v>
      </c>
      <c r="V106" s="4">
        <f ca="1">OFFSET(AF!$K$1,MATCH(Stock!$C106,AF!$C$2:$C$299,0),MATCH(Stock!V$1,AF!$L$1:$AV$1,0))*Stock!V106</f>
        <v>3.0071135356902305E-3</v>
      </c>
      <c r="W106" s="4">
        <f ca="1">OFFSET(AF!$K$1,MATCH(Stock!$C106,AF!$C$2:$C$299,0),MATCH(Stock!W$1,AF!$L$1:$AV$1,0))*Stock!W106</f>
        <v>0</v>
      </c>
      <c r="X106" s="4">
        <f ca="1">OFFSET(AF!$K$1,MATCH(Stock!$C106,AF!$C$2:$C$299,0),MATCH(Stock!X$1,AF!$L$1:$AV$1,0))*Stock!X106</f>
        <v>0</v>
      </c>
      <c r="Y106" s="4">
        <f ca="1">OFFSET(AF!$K$1,MATCH(Stock!$C106,AF!$C$2:$C$299,0),MATCH(Stock!Y$1,AF!$L$1:$AV$1,0))*Stock!Y106</f>
        <v>1.43913368020867E-2</v>
      </c>
      <c r="Z106" s="4">
        <f ca="1">OFFSET(AF!$K$1,MATCH(Stock!$C106,AF!$C$2:$C$299,0),MATCH(Stock!Z$1,AF!$L$1:$AV$1,0))*Stock!Z106</f>
        <v>6.3491212777484998E-2</v>
      </c>
      <c r="AA106" s="4">
        <f ca="1">OFFSET(AF!$K$1,MATCH(Stock!$C106,AF!$C$2:$C$299,0),MATCH(Stock!AA$1,AF!$L$1:$AV$1,0))*Stock!AA106</f>
        <v>1.54010383993875E-3</v>
      </c>
      <c r="AB106" s="4">
        <f ca="1">OFFSET(AF!$K$1,MATCH(Stock!$C106,AF!$C$2:$C$299,0),MATCH(Stock!AB$1,AF!$L$1:$AV$1,0))*Stock!AB106</f>
        <v>7.2973335082268708E-3</v>
      </c>
      <c r="AC106" s="4">
        <f ca="1">OFFSET(AF!$K$1,MATCH(Stock!$C106,AF!$C$2:$C$299,0),MATCH(Stock!AC$1,AF!$L$1:$AV$1,0))*Stock!AC106</f>
        <v>0</v>
      </c>
      <c r="AD106" s="4">
        <f ca="1">OFFSET(AF!$K$1,MATCH(Stock!$C106,AF!$C$2:$C$299,0),MATCH(Stock!AD$1,AF!$L$1:$AV$1,0))*Stock!AD106</f>
        <v>7.9568454772545013E-4</v>
      </c>
      <c r="AE106" s="4">
        <f ca="1">OFFSET(AF!$K$1,MATCH(Stock!$C106,AF!$C$2:$C$299,0),MATCH(Stock!AE$1,AF!$L$1:$AV$1,0))*Stock!AE106</f>
        <v>2.7753830443516402E-3</v>
      </c>
      <c r="AF106" s="4">
        <f ca="1">OFFSET(AF!$K$1,MATCH(Stock!$C106,AF!$C$2:$C$299,0),MATCH(Stock!AF$1,AF!$L$1:$AV$1,0))*Stock!AF106</f>
        <v>5.07352216188161E-5</v>
      </c>
      <c r="AG106" s="4">
        <f ca="1">OFFSET(AF!$K$1,MATCH(Stock!$C106,AF!$C$2:$C$299,0),MATCH(Stock!AG$1,AF!$L$1:$AV$1,0))*Stock!AG106</f>
        <v>9.37824838879334E-3</v>
      </c>
      <c r="AH106" s="4">
        <f ca="1">OFFSET(AF!$K$1,MATCH(Stock!$C106,AF!$C$2:$C$299,0),MATCH(Stock!AH$1,AF!$L$1:$AV$1,0))*Stock!AH106</f>
        <v>9.8273430604211708E-4</v>
      </c>
      <c r="AI106" s="4">
        <f ca="1">OFFSET(AF!$K$1,MATCH(Stock!$C106,AF!$C$2:$C$299,0),MATCH(Stock!AI$1,AF!$L$1:$AV$1,0))*Stock!AI106</f>
        <v>6.9241353992139411E-3</v>
      </c>
      <c r="AJ106" s="4">
        <f ca="1">OFFSET(AF!$K$1,MATCH(Stock!$C106,AF!$C$2:$C$299,0),MATCH(Stock!AJ$1,AF!$L$1:$AV$1,0))*Stock!AJ106</f>
        <v>0</v>
      </c>
      <c r="AK106" s="4">
        <f ca="1">OFFSET(AF!$K$1,MATCH(Stock!$C106,AF!$C$2:$C$299,0),MATCH(Stock!AK$1,AF!$L$1:$AV$1,0))*Stock!AK106</f>
        <v>3.5000880737031303E-4</v>
      </c>
      <c r="AL106" s="4">
        <f ca="1">OFFSET(AF!$K$1,MATCH(Stock!$C106,AF!$C$2:$C$299,0),MATCH(Stock!AL$1,AF!$L$1:$AV$1,0))*Stock!AL106</f>
        <v>0</v>
      </c>
      <c r="AM106" s="4">
        <f ca="1">OFFSET(AF!$K$1,MATCH(Stock!$C106,AF!$C$2:$C$299,0),MATCH(Stock!AM$1,AF!$L$1:$AV$1,0))*Stock!AM106</f>
        <v>2.9358531211484004E-2</v>
      </c>
      <c r="AN106" s="4">
        <f ca="1">OFFSET(AF!$K$1,MATCH(Stock!$C106,AF!$C$2:$C$299,0),MATCH(Stock!AN$1,AF!$L$1:$AV$1,0))*Stock!AN106</f>
        <v>4.6347301704540104E-3</v>
      </c>
      <c r="AO106" s="4">
        <f ca="1">OFFSET(AF!$K$1,MATCH(Stock!$C106,AF!$C$2:$C$299,0),MATCH(Stock!AO$1,AF!$L$1:$AV$1,0))*Stock!AO106</f>
        <v>3.0069561937198504E-2</v>
      </c>
      <c r="AP106" s="4">
        <f ca="1">OFFSET(AF!$K$1,MATCH(Stock!$C106,AF!$C$2:$C$299,0),MATCH(Stock!AP$1,AF!$L$1:$AV$1,0))*Stock!AP106</f>
        <v>3.9245686339262498E-4</v>
      </c>
      <c r="AQ106" s="4">
        <f ca="1">OFFSET(AF!$K$1,MATCH(Stock!$C106,AF!$C$2:$C$299,0),MATCH(Stock!AQ$1,AF!$L$1:$AV$1,0))*Stock!AQ106</f>
        <v>1.18972228085519E-2</v>
      </c>
      <c r="AR106" s="4">
        <f ca="1">OFFSET(AF!$K$1,MATCH(Stock!$C106,AF!$C$2:$C$299,0),MATCH(Stock!AR$1,AF!$L$1:$AV$1,0))*Stock!AR106</f>
        <v>2.4648326654812202E-3</v>
      </c>
      <c r="AS106" s="4">
        <f ca="1">OFFSET(AF!$K$1,MATCH(Stock!$C106,AF!$C$2:$C$299,0),MATCH(Stock!AS$1,AF!$L$1:$AV$1,0))*Stock!AS106</f>
        <v>2.4087612813116301E-2</v>
      </c>
      <c r="AT106" s="4">
        <f ca="1">OFFSET(AF!$K$1,MATCH(Stock!$C106,AF!$C$2:$C$299,0),MATCH(Stock!AT$1,AF!$L$1:$AV$1,0))*Stock!AT106</f>
        <v>1.3689921455830902E-3</v>
      </c>
      <c r="AU106" s="4">
        <f ca="1">OFFSET(AF!$K$1,MATCH(Stock!$C106,AF!$C$2:$C$299,0),MATCH(Stock!AU$1,AF!$L$1:$AV$1,0))*Stock!AU106</f>
        <v>8.3108047669285014E-3</v>
      </c>
      <c r="AV106" s="4">
        <f ca="1">OFFSET(AF!$K$1,MATCH(Stock!$C106,AF!$C$2:$C$299,0),MATCH(Stock!AV$1,AF!$L$1:$AV$1,0))*Stock!AV106</f>
        <v>2.1455128032760402E-2</v>
      </c>
    </row>
    <row r="107" spans="1:48">
      <c r="A107" s="4" t="s">
        <v>52</v>
      </c>
      <c r="B107" s="4" t="s">
        <v>258</v>
      </c>
      <c r="C107" s="4" t="s">
        <v>220</v>
      </c>
      <c r="D107" s="4" t="s">
        <v>54</v>
      </c>
      <c r="E107" s="4" t="s">
        <v>260</v>
      </c>
      <c r="F107" s="4" t="s">
        <v>54</v>
      </c>
      <c r="G107" s="4">
        <v>2010</v>
      </c>
      <c r="H107" s="4" t="s">
        <v>54</v>
      </c>
      <c r="I107" s="4" t="s">
        <v>54</v>
      </c>
      <c r="J107" s="4" t="s">
        <v>54</v>
      </c>
      <c r="K107" s="4" t="s">
        <v>54</v>
      </c>
      <c r="L107" s="4">
        <f ca="1">OFFSET(AF!$K$1,MATCH(Stock!$C107,AF!$C$2:$C$299,0),MATCH(Stock!L$1,AF!$L$1:$AV$1,0))*Stock!L107</f>
        <v>3.5094221674853804E-4</v>
      </c>
      <c r="M107" s="4">
        <f ca="1">OFFSET(AF!$K$1,MATCH(Stock!$C107,AF!$C$2:$C$299,0),MATCH(Stock!M$1,AF!$L$1:$AV$1,0))*Stock!M107</f>
        <v>7.0773352296670607E-4</v>
      </c>
      <c r="N107" s="4">
        <f ca="1">OFFSET(AF!$K$1,MATCH(Stock!$C107,AF!$C$2:$C$299,0),MATCH(Stock!N$1,AF!$L$1:$AV$1,0))*Stock!N107</f>
        <v>0</v>
      </c>
      <c r="O107" s="4">
        <f ca="1">OFFSET(AF!$K$1,MATCH(Stock!$C107,AF!$C$2:$C$299,0),MATCH(Stock!O$1,AF!$L$1:$AV$1,0))*Stock!O107</f>
        <v>8.96962219930535E-3</v>
      </c>
      <c r="P107" s="4">
        <f ca="1">OFFSET(AF!$K$1,MATCH(Stock!$C107,AF!$C$2:$C$299,0),MATCH(Stock!P$1,AF!$L$1:$AV$1,0))*Stock!P107</f>
        <v>2.4932619742080802E-4</v>
      </c>
      <c r="Q107" s="4">
        <f ca="1">OFFSET(AF!$K$1,MATCH(Stock!$C107,AF!$C$2:$C$299,0),MATCH(Stock!Q$1,AF!$L$1:$AV$1,0))*Stock!Q107</f>
        <v>0</v>
      </c>
      <c r="R107" s="4">
        <f ca="1">OFFSET(AF!$K$1,MATCH(Stock!$C107,AF!$C$2:$C$299,0),MATCH(Stock!R$1,AF!$L$1:$AV$1,0))*Stock!R107</f>
        <v>0</v>
      </c>
      <c r="S107" s="4">
        <f ca="1">OFFSET(AF!$K$1,MATCH(Stock!$C107,AF!$C$2:$C$299,0),MATCH(Stock!S$1,AF!$L$1:$AV$1,0))*Stock!S107</f>
        <v>0</v>
      </c>
      <c r="T107" s="4">
        <f ca="1">OFFSET(AF!$K$1,MATCH(Stock!$C107,AF!$C$2:$C$299,0),MATCH(Stock!T$1,AF!$L$1:$AV$1,0))*Stock!T107</f>
        <v>1.2680306328900501E-2</v>
      </c>
      <c r="U107" s="4">
        <f ca="1">OFFSET(AF!$K$1,MATCH(Stock!$C107,AF!$C$2:$C$299,0),MATCH(Stock!U$1,AF!$L$1:$AV$1,0))*Stock!U107</f>
        <v>1.3745858739881901E-4</v>
      </c>
      <c r="V107" s="4">
        <f ca="1">OFFSET(AF!$K$1,MATCH(Stock!$C107,AF!$C$2:$C$299,0),MATCH(Stock!V$1,AF!$L$1:$AV$1,0))*Stock!V107</f>
        <v>1.8082056652816601E-5</v>
      </c>
      <c r="W107" s="4">
        <f ca="1">OFFSET(AF!$K$1,MATCH(Stock!$C107,AF!$C$2:$C$299,0),MATCH(Stock!W$1,AF!$L$1:$AV$1,0))*Stock!W107</f>
        <v>6.3808821749465909E-4</v>
      </c>
      <c r="X107" s="4">
        <f ca="1">OFFSET(AF!$K$1,MATCH(Stock!$C107,AF!$C$2:$C$299,0),MATCH(Stock!X$1,AF!$L$1:$AV$1,0))*Stock!X107</f>
        <v>1.26522091270692E-2</v>
      </c>
      <c r="Y107" s="4">
        <f ca="1">OFFSET(AF!$K$1,MATCH(Stock!$C107,AF!$C$2:$C$299,0),MATCH(Stock!Y$1,AF!$L$1:$AV$1,0))*Stock!Y107</f>
        <v>0</v>
      </c>
      <c r="Z107" s="4">
        <f ca="1">OFFSET(AF!$K$1,MATCH(Stock!$C107,AF!$C$2:$C$299,0),MATCH(Stock!Z$1,AF!$L$1:$AV$1,0))*Stock!Z107</f>
        <v>3.0303395831088098E-2</v>
      </c>
      <c r="AA107" s="4">
        <f ca="1">OFFSET(AF!$K$1,MATCH(Stock!$C107,AF!$C$2:$C$299,0),MATCH(Stock!AA$1,AF!$L$1:$AV$1,0))*Stock!AA107</f>
        <v>2.5007510753613402E-4</v>
      </c>
      <c r="AB107" s="4">
        <f ca="1">OFFSET(AF!$K$1,MATCH(Stock!$C107,AF!$C$2:$C$299,0),MATCH(Stock!AB$1,AF!$L$1:$AV$1,0))*Stock!AB107</f>
        <v>3.5769383932809701E-4</v>
      </c>
      <c r="AC107" s="4">
        <f ca="1">OFFSET(AF!$K$1,MATCH(Stock!$C107,AF!$C$2:$C$299,0),MATCH(Stock!AC$1,AF!$L$1:$AV$1,0))*Stock!AC107</f>
        <v>2.7735302574640201E-4</v>
      </c>
      <c r="AD107" s="4">
        <f ca="1">OFFSET(AF!$K$1,MATCH(Stock!$C107,AF!$C$2:$C$299,0),MATCH(Stock!AD$1,AF!$L$1:$AV$1,0))*Stock!AD107</f>
        <v>1.9636499019378801E-5</v>
      </c>
      <c r="AE107" s="4">
        <f ca="1">OFFSET(AF!$K$1,MATCH(Stock!$C107,AF!$C$2:$C$299,0),MATCH(Stock!AE$1,AF!$L$1:$AV$1,0))*Stock!AE107</f>
        <v>3.6588217817256602E-2</v>
      </c>
      <c r="AF107" s="4">
        <f ca="1">OFFSET(AF!$K$1,MATCH(Stock!$C107,AF!$C$2:$C$299,0),MATCH(Stock!AF$1,AF!$L$1:$AV$1,0))*Stock!AF107</f>
        <v>1.91421451025233E-4</v>
      </c>
      <c r="AG107" s="4">
        <f ca="1">OFFSET(AF!$K$1,MATCH(Stock!$C107,AF!$C$2:$C$299,0),MATCH(Stock!AG$1,AF!$L$1:$AV$1,0))*Stock!AG107</f>
        <v>0</v>
      </c>
      <c r="AH107" s="4">
        <f ca="1">OFFSET(AF!$K$1,MATCH(Stock!$C107,AF!$C$2:$C$299,0),MATCH(Stock!AH$1,AF!$L$1:$AV$1,0))*Stock!AH107</f>
        <v>5.5032146759643498E-4</v>
      </c>
      <c r="AI107" s="4">
        <f ca="1">OFFSET(AF!$K$1,MATCH(Stock!$C107,AF!$C$2:$C$299,0),MATCH(Stock!AI$1,AF!$L$1:$AV$1,0))*Stock!AI107</f>
        <v>5.3858504780184501E-5</v>
      </c>
      <c r="AJ107" s="4">
        <f ca="1">OFFSET(AF!$K$1,MATCH(Stock!$C107,AF!$C$2:$C$299,0),MATCH(Stock!AJ$1,AF!$L$1:$AV$1,0))*Stock!AJ107</f>
        <v>0</v>
      </c>
      <c r="AK107" s="4">
        <f ca="1">OFFSET(AF!$K$1,MATCH(Stock!$C107,AF!$C$2:$C$299,0),MATCH(Stock!AK$1,AF!$L$1:$AV$1,0))*Stock!AK107</f>
        <v>9.7446380800540706E-5</v>
      </c>
      <c r="AL107" s="4">
        <f ca="1">OFFSET(AF!$K$1,MATCH(Stock!$C107,AF!$C$2:$C$299,0),MATCH(Stock!AL$1,AF!$L$1:$AV$1,0))*Stock!AL107</f>
        <v>1.5814880490077002E-4</v>
      </c>
      <c r="AM107" s="4">
        <f ca="1">OFFSET(AF!$K$1,MATCH(Stock!$C107,AF!$C$2:$C$299,0),MATCH(Stock!AM$1,AF!$L$1:$AV$1,0))*Stock!AM107</f>
        <v>2.1717481414272499E-3</v>
      </c>
      <c r="AN107" s="4">
        <f ca="1">OFFSET(AF!$K$1,MATCH(Stock!$C107,AF!$C$2:$C$299,0),MATCH(Stock!AN$1,AF!$L$1:$AV$1,0))*Stock!AN107</f>
        <v>1.5751887256849502E-4</v>
      </c>
      <c r="AO107" s="4">
        <f ca="1">OFFSET(AF!$K$1,MATCH(Stock!$C107,AF!$C$2:$C$299,0),MATCH(Stock!AO$1,AF!$L$1:$AV$1,0))*Stock!AO107</f>
        <v>1.68714261489985E-3</v>
      </c>
      <c r="AP107" s="4">
        <f ca="1">OFFSET(AF!$K$1,MATCH(Stock!$C107,AF!$C$2:$C$299,0),MATCH(Stock!AP$1,AF!$L$1:$AV$1,0))*Stock!AP107</f>
        <v>8.7699150064497007E-4</v>
      </c>
      <c r="AQ107" s="4">
        <f ca="1">OFFSET(AF!$K$1,MATCH(Stock!$C107,AF!$C$2:$C$299,0),MATCH(Stock!AQ$1,AF!$L$1:$AV$1,0))*Stock!AQ107</f>
        <v>3.6710305065497406E-4</v>
      </c>
      <c r="AR107" s="4">
        <f ca="1">OFFSET(AF!$K$1,MATCH(Stock!$C107,AF!$C$2:$C$299,0),MATCH(Stock!AR$1,AF!$L$1:$AV$1,0))*Stock!AR107</f>
        <v>9.84867336204753E-5</v>
      </c>
      <c r="AS107" s="4">
        <f ca="1">OFFSET(AF!$K$1,MATCH(Stock!$C107,AF!$C$2:$C$299,0),MATCH(Stock!AS$1,AF!$L$1:$AV$1,0))*Stock!AS107</f>
        <v>1.29234584577471E-4</v>
      </c>
      <c r="AT107" s="4">
        <f ca="1">OFFSET(AF!$K$1,MATCH(Stock!$C107,AF!$C$2:$C$299,0),MATCH(Stock!AT$1,AF!$L$1:$AV$1,0))*Stock!AT107</f>
        <v>2.0496088222241803E-3</v>
      </c>
      <c r="AU107" s="4">
        <f ca="1">OFFSET(AF!$K$1,MATCH(Stock!$C107,AF!$C$2:$C$299,0),MATCH(Stock!AU$1,AF!$L$1:$AV$1,0))*Stock!AU107</f>
        <v>3.30781029637682E-4</v>
      </c>
      <c r="AV107" s="4">
        <f ca="1">OFFSET(AF!$K$1,MATCH(Stock!$C107,AF!$C$2:$C$299,0),MATCH(Stock!AV$1,AF!$L$1:$AV$1,0))*Stock!AV107</f>
        <v>0</v>
      </c>
    </row>
    <row r="108" spans="1:48">
      <c r="A108" s="4" t="s">
        <v>52</v>
      </c>
      <c r="B108" s="4" t="s">
        <v>258</v>
      </c>
      <c r="C108" s="4" t="s">
        <v>221</v>
      </c>
      <c r="D108" s="4" t="s">
        <v>54</v>
      </c>
      <c r="E108" s="4" t="s">
        <v>260</v>
      </c>
      <c r="F108" s="4" t="s">
        <v>54</v>
      </c>
      <c r="G108" s="4">
        <v>2010</v>
      </c>
      <c r="H108" s="4" t="s">
        <v>54</v>
      </c>
      <c r="I108" s="4" t="s">
        <v>54</v>
      </c>
      <c r="J108" s="4" t="s">
        <v>54</v>
      </c>
      <c r="K108" s="4" t="s">
        <v>54</v>
      </c>
      <c r="L108" s="4">
        <f ca="1">OFFSET(AF!$K$1,MATCH(Stock!$C108,AF!$C$2:$C$299,0),MATCH(Stock!L$1,AF!$L$1:$AV$1,0))*Stock!L108</f>
        <v>1.82051278173908E-4</v>
      </c>
      <c r="M108" s="4">
        <f ca="1">OFFSET(AF!$K$1,MATCH(Stock!$C108,AF!$C$2:$C$299,0),MATCH(Stock!M$1,AF!$L$1:$AV$1,0))*Stock!M108</f>
        <v>6.8057418372187498E-3</v>
      </c>
      <c r="N108" s="4">
        <f ca="1">OFFSET(AF!$K$1,MATCH(Stock!$C108,AF!$C$2:$C$299,0),MATCH(Stock!N$1,AF!$L$1:$AV$1,0))*Stock!N108</f>
        <v>1.0608046177195899E-3</v>
      </c>
      <c r="O108" s="4">
        <f ca="1">OFFSET(AF!$K$1,MATCH(Stock!$C108,AF!$C$2:$C$299,0),MATCH(Stock!O$1,AF!$L$1:$AV$1,0))*Stock!O108</f>
        <v>3.8847232961986305E-2</v>
      </c>
      <c r="P108" s="4">
        <f ca="1">OFFSET(AF!$K$1,MATCH(Stock!$C108,AF!$C$2:$C$299,0),MATCH(Stock!P$1,AF!$L$1:$AV$1,0))*Stock!P108</f>
        <v>8.8838979346762901E-4</v>
      </c>
      <c r="Q108" s="4">
        <f ca="1">OFFSET(AF!$K$1,MATCH(Stock!$C108,AF!$C$2:$C$299,0),MATCH(Stock!Q$1,AF!$L$1:$AV$1,0))*Stock!Q108</f>
        <v>2.7622331701255599E-2</v>
      </c>
      <c r="R108" s="4">
        <f ca="1">OFFSET(AF!$K$1,MATCH(Stock!$C108,AF!$C$2:$C$299,0),MATCH(Stock!R$1,AF!$L$1:$AV$1,0))*Stock!R108</f>
        <v>6.2984842189747802E-4</v>
      </c>
      <c r="S108" s="4">
        <f ca="1">OFFSET(AF!$K$1,MATCH(Stock!$C108,AF!$C$2:$C$299,0),MATCH(Stock!S$1,AF!$L$1:$AV$1,0))*Stock!S108</f>
        <v>5.5902043901654298E-4</v>
      </c>
      <c r="T108" s="4">
        <f ca="1">OFFSET(AF!$K$1,MATCH(Stock!$C108,AF!$C$2:$C$299,0),MATCH(Stock!T$1,AF!$L$1:$AV$1,0))*Stock!T108</f>
        <v>0.19198489050146803</v>
      </c>
      <c r="U108" s="4">
        <f ca="1">OFFSET(AF!$K$1,MATCH(Stock!$C108,AF!$C$2:$C$299,0),MATCH(Stock!U$1,AF!$L$1:$AV$1,0))*Stock!U108</f>
        <v>1.6160885645296399E-3</v>
      </c>
      <c r="V108" s="4">
        <f ca="1">OFFSET(AF!$K$1,MATCH(Stock!$C108,AF!$C$2:$C$299,0),MATCH(Stock!V$1,AF!$L$1:$AV$1,0))*Stock!V108</f>
        <v>6.9508339426139912E-4</v>
      </c>
      <c r="W108" s="4">
        <f ca="1">OFFSET(AF!$K$1,MATCH(Stock!$C108,AF!$C$2:$C$299,0),MATCH(Stock!W$1,AF!$L$1:$AV$1,0))*Stock!W108</f>
        <v>4.4595877041014196E-3</v>
      </c>
      <c r="X108" s="4">
        <f ca="1">OFFSET(AF!$K$1,MATCH(Stock!$C108,AF!$C$2:$C$299,0),MATCH(Stock!X$1,AF!$L$1:$AV$1,0))*Stock!X108</f>
        <v>2.8503508438150402E-2</v>
      </c>
      <c r="Y108" s="4">
        <f ca="1">OFFSET(AF!$K$1,MATCH(Stock!$C108,AF!$C$2:$C$299,0),MATCH(Stock!Y$1,AF!$L$1:$AV$1,0))*Stock!Y108</f>
        <v>2.52872571170687E-3</v>
      </c>
      <c r="Z108" s="4">
        <f ca="1">OFFSET(AF!$K$1,MATCH(Stock!$C108,AF!$C$2:$C$299,0),MATCH(Stock!Z$1,AF!$L$1:$AV$1,0))*Stock!Z108</f>
        <v>7.7376295936164907E-2</v>
      </c>
      <c r="AA108" s="4">
        <f ca="1">OFFSET(AF!$K$1,MATCH(Stock!$C108,AF!$C$2:$C$299,0),MATCH(Stock!AA$1,AF!$L$1:$AV$1,0))*Stock!AA108</f>
        <v>2.0775040258104302E-3</v>
      </c>
      <c r="AB108" s="4">
        <f ca="1">OFFSET(AF!$K$1,MATCH(Stock!$C108,AF!$C$2:$C$299,0),MATCH(Stock!AB$1,AF!$L$1:$AV$1,0))*Stock!AB108</f>
        <v>0</v>
      </c>
      <c r="AC108" s="4">
        <f ca="1">OFFSET(AF!$K$1,MATCH(Stock!$C108,AF!$C$2:$C$299,0),MATCH(Stock!AC$1,AF!$L$1:$AV$1,0))*Stock!AC108</f>
        <v>1.7746704595357803E-2</v>
      </c>
      <c r="AD108" s="4">
        <f ca="1">OFFSET(AF!$K$1,MATCH(Stock!$C108,AF!$C$2:$C$299,0),MATCH(Stock!AD$1,AF!$L$1:$AV$1,0))*Stock!AD108</f>
        <v>0</v>
      </c>
      <c r="AE108" s="4">
        <f ca="1">OFFSET(AF!$K$1,MATCH(Stock!$C108,AF!$C$2:$C$299,0),MATCH(Stock!AE$1,AF!$L$1:$AV$1,0))*Stock!AE108</f>
        <v>6.2542976428753205E-3</v>
      </c>
      <c r="AF108" s="4">
        <f ca="1">OFFSET(AF!$K$1,MATCH(Stock!$C108,AF!$C$2:$C$299,0),MATCH(Stock!AF$1,AF!$L$1:$AV$1,0))*Stock!AF108</f>
        <v>6.49438424162932E-4</v>
      </c>
      <c r="AG108" s="4">
        <f ca="1">OFFSET(AF!$K$1,MATCH(Stock!$C108,AF!$C$2:$C$299,0),MATCH(Stock!AG$1,AF!$L$1:$AV$1,0))*Stock!AG108</f>
        <v>3.9836828093109096E-4</v>
      </c>
      <c r="AH108" s="4">
        <f ca="1">OFFSET(AF!$K$1,MATCH(Stock!$C108,AF!$C$2:$C$299,0),MATCH(Stock!AH$1,AF!$L$1:$AV$1,0))*Stock!AH108</f>
        <v>8.5070012039845707E-4</v>
      </c>
      <c r="AI108" s="4">
        <f ca="1">OFFSET(AF!$K$1,MATCH(Stock!$C108,AF!$C$2:$C$299,0),MATCH(Stock!AI$1,AF!$L$1:$AV$1,0))*Stock!AI108</f>
        <v>1.21145939559404E-3</v>
      </c>
      <c r="AJ108" s="4">
        <f ca="1">OFFSET(AF!$K$1,MATCH(Stock!$C108,AF!$C$2:$C$299,0),MATCH(Stock!AJ$1,AF!$L$1:$AV$1,0))*Stock!AJ108</f>
        <v>0</v>
      </c>
      <c r="AK108" s="4">
        <f ca="1">OFFSET(AF!$K$1,MATCH(Stock!$C108,AF!$C$2:$C$299,0),MATCH(Stock!AK$1,AF!$L$1:$AV$1,0))*Stock!AK108</f>
        <v>1.4145162029822501E-3</v>
      </c>
      <c r="AL108" s="4">
        <f ca="1">OFFSET(AF!$K$1,MATCH(Stock!$C108,AF!$C$2:$C$299,0),MATCH(Stock!AL$1,AF!$L$1:$AV$1,0))*Stock!AL108</f>
        <v>0</v>
      </c>
      <c r="AM108" s="4">
        <f ca="1">OFFSET(AF!$K$1,MATCH(Stock!$C108,AF!$C$2:$C$299,0),MATCH(Stock!AM$1,AF!$L$1:$AV$1,0))*Stock!AM108</f>
        <v>1.2239225276290301E-2</v>
      </c>
      <c r="AN108" s="4">
        <f ca="1">OFFSET(AF!$K$1,MATCH(Stock!$C108,AF!$C$2:$C$299,0),MATCH(Stock!AN$1,AF!$L$1:$AV$1,0))*Stock!AN108</f>
        <v>6.0877622076537406E-3</v>
      </c>
      <c r="AO108" s="4">
        <f ca="1">OFFSET(AF!$K$1,MATCH(Stock!$C108,AF!$C$2:$C$299,0),MATCH(Stock!AO$1,AF!$L$1:$AV$1,0))*Stock!AO108</f>
        <v>1.6302060273323499E-2</v>
      </c>
      <c r="AP108" s="4">
        <f ca="1">OFFSET(AF!$K$1,MATCH(Stock!$C108,AF!$C$2:$C$299,0),MATCH(Stock!AP$1,AF!$L$1:$AV$1,0))*Stock!AP108</f>
        <v>4.5998255595516204E-3</v>
      </c>
      <c r="AQ108" s="4">
        <f ca="1">OFFSET(AF!$K$1,MATCH(Stock!$C108,AF!$C$2:$C$299,0),MATCH(Stock!AQ$1,AF!$L$1:$AV$1,0))*Stock!AQ108</f>
        <v>1.28232347729488E-3</v>
      </c>
      <c r="AR108" s="4">
        <f ca="1">OFFSET(AF!$K$1,MATCH(Stock!$C108,AF!$C$2:$C$299,0),MATCH(Stock!AR$1,AF!$L$1:$AV$1,0))*Stock!AR108</f>
        <v>1.9414829114225499E-3</v>
      </c>
      <c r="AS108" s="4">
        <f ca="1">OFFSET(AF!$K$1,MATCH(Stock!$C108,AF!$C$2:$C$299,0),MATCH(Stock!AS$1,AF!$L$1:$AV$1,0))*Stock!AS108</f>
        <v>1.4630588619135302E-2</v>
      </c>
      <c r="AT108" s="4">
        <f ca="1">OFFSET(AF!$K$1,MATCH(Stock!$C108,AF!$C$2:$C$299,0),MATCH(Stock!AT$1,AF!$L$1:$AV$1,0))*Stock!AT108</f>
        <v>4.1786937294651097E-3</v>
      </c>
      <c r="AU108" s="4">
        <f ca="1">OFFSET(AF!$K$1,MATCH(Stock!$C108,AF!$C$2:$C$299,0),MATCH(Stock!AU$1,AF!$L$1:$AV$1,0))*Stock!AU108</f>
        <v>9.4418177953248998E-4</v>
      </c>
      <c r="AV108" s="4">
        <f ca="1">OFFSET(AF!$K$1,MATCH(Stock!$C108,AF!$C$2:$C$299,0),MATCH(Stock!AV$1,AF!$L$1:$AV$1,0))*Stock!AV108</f>
        <v>3.5612983728738105E-2</v>
      </c>
    </row>
    <row r="109" spans="1:48">
      <c r="A109" s="4" t="s">
        <v>52</v>
      </c>
      <c r="B109" s="4" t="s">
        <v>258</v>
      </c>
      <c r="C109" s="4" t="s">
        <v>222</v>
      </c>
      <c r="D109" s="4" t="s">
        <v>54</v>
      </c>
      <c r="E109" s="4" t="s">
        <v>260</v>
      </c>
      <c r="F109" s="4" t="s">
        <v>54</v>
      </c>
      <c r="G109" s="4">
        <v>2010</v>
      </c>
      <c r="H109" s="4" t="s">
        <v>54</v>
      </c>
      <c r="I109" s="4" t="s">
        <v>54</v>
      </c>
      <c r="J109" s="4" t="s">
        <v>54</v>
      </c>
      <c r="K109" s="4" t="s">
        <v>54</v>
      </c>
      <c r="L109" s="4">
        <f ca="1">OFFSET(AF!$K$1,MATCH(Stock!$C109,AF!$C$2:$C$299,0),MATCH(Stock!L$1,AF!$L$1:$AV$1,0))*Stock!L109</f>
        <v>1.40538704610771E-3</v>
      </c>
      <c r="M109" s="4">
        <f ca="1">OFFSET(AF!$K$1,MATCH(Stock!$C109,AF!$C$2:$C$299,0),MATCH(Stock!M$1,AF!$L$1:$AV$1,0))*Stock!M109</f>
        <v>1.74544098476795E-2</v>
      </c>
      <c r="N109" s="4">
        <f ca="1">OFFSET(AF!$K$1,MATCH(Stock!$C109,AF!$C$2:$C$299,0),MATCH(Stock!N$1,AF!$L$1:$AV$1,0))*Stock!N109</f>
        <v>0</v>
      </c>
      <c r="O109" s="4">
        <f ca="1">OFFSET(AF!$K$1,MATCH(Stock!$C109,AF!$C$2:$C$299,0),MATCH(Stock!O$1,AF!$L$1:$AV$1,0))*Stock!O109</f>
        <v>3.7226394006358303E-4</v>
      </c>
      <c r="P109" s="4">
        <f ca="1">OFFSET(AF!$K$1,MATCH(Stock!$C109,AF!$C$2:$C$299,0),MATCH(Stock!P$1,AF!$L$1:$AV$1,0))*Stock!P109</f>
        <v>1.10761913460771E-3</v>
      </c>
      <c r="Q109" s="4">
        <f ca="1">OFFSET(AF!$K$1,MATCH(Stock!$C109,AF!$C$2:$C$299,0),MATCH(Stock!Q$1,AF!$L$1:$AV$1,0))*Stock!Q109</f>
        <v>1.6400198398814E-3</v>
      </c>
      <c r="R109" s="4">
        <f ca="1">OFFSET(AF!$K$1,MATCH(Stock!$C109,AF!$C$2:$C$299,0),MATCH(Stock!R$1,AF!$L$1:$AV$1,0))*Stock!R109</f>
        <v>2.72590543199308E-3</v>
      </c>
      <c r="S109" s="4">
        <f ca="1">OFFSET(AF!$K$1,MATCH(Stock!$C109,AF!$C$2:$C$299,0),MATCH(Stock!S$1,AF!$L$1:$AV$1,0))*Stock!S109</f>
        <v>5.6085473629642396E-4</v>
      </c>
      <c r="T109" s="4">
        <f ca="1">OFFSET(AF!$K$1,MATCH(Stock!$C109,AF!$C$2:$C$299,0),MATCH(Stock!T$1,AF!$L$1:$AV$1,0))*Stock!T109</f>
        <v>4.1146956582291299E-3</v>
      </c>
      <c r="U109" s="4">
        <f ca="1">OFFSET(AF!$K$1,MATCH(Stock!$C109,AF!$C$2:$C$299,0),MATCH(Stock!U$1,AF!$L$1:$AV$1,0))*Stock!U109</f>
        <v>5.24750472854892E-4</v>
      </c>
      <c r="V109" s="4">
        <f ca="1">OFFSET(AF!$K$1,MATCH(Stock!$C109,AF!$C$2:$C$299,0),MATCH(Stock!V$1,AF!$L$1:$AV$1,0))*Stock!V109</f>
        <v>0</v>
      </c>
      <c r="W109" s="4">
        <f ca="1">OFFSET(AF!$K$1,MATCH(Stock!$C109,AF!$C$2:$C$299,0),MATCH(Stock!W$1,AF!$L$1:$AV$1,0))*Stock!W109</f>
        <v>1.0918834577566502E-3</v>
      </c>
      <c r="X109" s="4">
        <f ca="1">OFFSET(AF!$K$1,MATCH(Stock!$C109,AF!$C$2:$C$299,0),MATCH(Stock!X$1,AF!$L$1:$AV$1,0))*Stock!X109</f>
        <v>8.5629939611049904E-3</v>
      </c>
      <c r="Y109" s="4">
        <f ca="1">OFFSET(AF!$K$1,MATCH(Stock!$C109,AF!$C$2:$C$299,0),MATCH(Stock!Y$1,AF!$L$1:$AV$1,0))*Stock!Y109</f>
        <v>0</v>
      </c>
      <c r="Z109" s="4">
        <f ca="1">OFFSET(AF!$K$1,MATCH(Stock!$C109,AF!$C$2:$C$299,0),MATCH(Stock!Z$1,AF!$L$1:$AV$1,0))*Stock!Z109</f>
        <v>6.9918212835675207E-3</v>
      </c>
      <c r="AA109" s="4">
        <f ca="1">OFFSET(AF!$K$1,MATCH(Stock!$C109,AF!$C$2:$C$299,0),MATCH(Stock!AA$1,AF!$L$1:$AV$1,0))*Stock!AA109</f>
        <v>0</v>
      </c>
      <c r="AB109" s="4">
        <f ca="1">OFFSET(AF!$K$1,MATCH(Stock!$C109,AF!$C$2:$C$299,0),MATCH(Stock!AB$1,AF!$L$1:$AV$1,0))*Stock!AB109</f>
        <v>4.90212279453646E-5</v>
      </c>
      <c r="AC109" s="4">
        <f ca="1">OFFSET(AF!$K$1,MATCH(Stock!$C109,AF!$C$2:$C$299,0),MATCH(Stock!AC$1,AF!$L$1:$AV$1,0))*Stock!AC109</f>
        <v>8.8015154172252212E-5</v>
      </c>
      <c r="AD109" s="4">
        <f ca="1">OFFSET(AF!$K$1,MATCH(Stock!$C109,AF!$C$2:$C$299,0),MATCH(Stock!AD$1,AF!$L$1:$AV$1,0))*Stock!AD109</f>
        <v>0</v>
      </c>
      <c r="AE109" s="4">
        <f ca="1">OFFSET(AF!$K$1,MATCH(Stock!$C109,AF!$C$2:$C$299,0),MATCH(Stock!AE$1,AF!$L$1:$AV$1,0))*Stock!AE109</f>
        <v>8.0133954121356706E-3</v>
      </c>
      <c r="AF109" s="4">
        <f ca="1">OFFSET(AF!$K$1,MATCH(Stock!$C109,AF!$C$2:$C$299,0),MATCH(Stock!AF$1,AF!$L$1:$AV$1,0))*Stock!AF109</f>
        <v>1.2844359903497701E-4</v>
      </c>
      <c r="AG109" s="4">
        <f ca="1">OFFSET(AF!$K$1,MATCH(Stock!$C109,AF!$C$2:$C$299,0),MATCH(Stock!AG$1,AF!$L$1:$AV$1,0))*Stock!AG109</f>
        <v>0</v>
      </c>
      <c r="AH109" s="4">
        <f ca="1">OFFSET(AF!$K$1,MATCH(Stock!$C109,AF!$C$2:$C$299,0),MATCH(Stock!AH$1,AF!$L$1:$AV$1,0))*Stock!AH109</f>
        <v>0</v>
      </c>
      <c r="AI109" s="4">
        <f ca="1">OFFSET(AF!$K$1,MATCH(Stock!$C109,AF!$C$2:$C$299,0),MATCH(Stock!AI$1,AF!$L$1:$AV$1,0))*Stock!AI109</f>
        <v>0</v>
      </c>
      <c r="AJ109" s="4">
        <f ca="1">OFFSET(AF!$K$1,MATCH(Stock!$C109,AF!$C$2:$C$299,0),MATCH(Stock!AJ$1,AF!$L$1:$AV$1,0))*Stock!AJ109</f>
        <v>0</v>
      </c>
      <c r="AK109" s="4">
        <f ca="1">OFFSET(AF!$K$1,MATCH(Stock!$C109,AF!$C$2:$C$299,0),MATCH(Stock!AK$1,AF!$L$1:$AV$1,0))*Stock!AK109</f>
        <v>0</v>
      </c>
      <c r="AL109" s="4">
        <f ca="1">OFFSET(AF!$K$1,MATCH(Stock!$C109,AF!$C$2:$C$299,0),MATCH(Stock!AL$1,AF!$L$1:$AV$1,0))*Stock!AL109</f>
        <v>0</v>
      </c>
      <c r="AM109" s="4">
        <f ca="1">OFFSET(AF!$K$1,MATCH(Stock!$C109,AF!$C$2:$C$299,0),MATCH(Stock!AM$1,AF!$L$1:$AV$1,0))*Stock!AM109</f>
        <v>1.3680424968216902E-3</v>
      </c>
      <c r="AN109" s="4">
        <f ca="1">OFFSET(AF!$K$1,MATCH(Stock!$C109,AF!$C$2:$C$299,0),MATCH(Stock!AN$1,AF!$L$1:$AV$1,0))*Stock!AN109</f>
        <v>0</v>
      </c>
      <c r="AO109" s="4">
        <f ca="1">OFFSET(AF!$K$1,MATCH(Stock!$C109,AF!$C$2:$C$299,0),MATCH(Stock!AO$1,AF!$L$1:$AV$1,0))*Stock!AO109</f>
        <v>7.0084830469694401E-4</v>
      </c>
      <c r="AP109" s="4">
        <f ca="1">OFFSET(AF!$K$1,MATCH(Stock!$C109,AF!$C$2:$C$299,0),MATCH(Stock!AP$1,AF!$L$1:$AV$1,0))*Stock!AP109</f>
        <v>6.9646289703538204E-3</v>
      </c>
      <c r="AQ109" s="4">
        <f ca="1">OFFSET(AF!$K$1,MATCH(Stock!$C109,AF!$C$2:$C$299,0),MATCH(Stock!AQ$1,AF!$L$1:$AV$1,0))*Stock!AQ109</f>
        <v>2.1131104664229501E-5</v>
      </c>
      <c r="AR109" s="4">
        <f ca="1">OFFSET(AF!$K$1,MATCH(Stock!$C109,AF!$C$2:$C$299,0),MATCH(Stock!AR$1,AF!$L$1:$AV$1,0))*Stock!AR109</f>
        <v>0</v>
      </c>
      <c r="AS109" s="4">
        <f ca="1">OFFSET(AF!$K$1,MATCH(Stock!$C109,AF!$C$2:$C$299,0),MATCH(Stock!AS$1,AF!$L$1:$AV$1,0))*Stock!AS109</f>
        <v>0</v>
      </c>
      <c r="AT109" s="4">
        <f ca="1">OFFSET(AF!$K$1,MATCH(Stock!$C109,AF!$C$2:$C$299,0),MATCH(Stock!AT$1,AF!$L$1:$AV$1,0))*Stock!AT109</f>
        <v>0</v>
      </c>
      <c r="AU109" s="4">
        <f ca="1">OFFSET(AF!$K$1,MATCH(Stock!$C109,AF!$C$2:$C$299,0),MATCH(Stock!AU$1,AF!$L$1:$AV$1,0))*Stock!AU109</f>
        <v>7.0437015547431608E-6</v>
      </c>
      <c r="AV109" s="4">
        <f ca="1">OFFSET(AF!$K$1,MATCH(Stock!$C109,AF!$C$2:$C$299,0),MATCH(Stock!AV$1,AF!$L$1:$AV$1,0))*Stock!AV109</f>
        <v>0</v>
      </c>
    </row>
    <row r="110" spans="1:48">
      <c r="A110" s="4" t="s">
        <v>52</v>
      </c>
      <c r="B110" s="4" t="s">
        <v>258</v>
      </c>
      <c r="C110" s="4" t="s">
        <v>223</v>
      </c>
      <c r="D110" s="4" t="s">
        <v>54</v>
      </c>
      <c r="E110" s="4" t="s">
        <v>260</v>
      </c>
      <c r="F110" s="4" t="s">
        <v>54</v>
      </c>
      <c r="G110" s="4">
        <v>2010</v>
      </c>
      <c r="H110" s="4" t="s">
        <v>54</v>
      </c>
      <c r="I110" s="4" t="s">
        <v>54</v>
      </c>
      <c r="J110" s="4" t="s">
        <v>54</v>
      </c>
      <c r="K110" s="4" t="s">
        <v>54</v>
      </c>
      <c r="L110" s="4">
        <f ca="1">OFFSET(AF!$K$1,MATCH(Stock!$C110,AF!$C$2:$C$299,0),MATCH(Stock!L$1,AF!$L$1:$AV$1,0))*Stock!L110</f>
        <v>4.17744985731315E-5</v>
      </c>
      <c r="M110" s="4">
        <f ca="1">OFFSET(AF!$K$1,MATCH(Stock!$C110,AF!$C$2:$C$299,0),MATCH(Stock!M$1,AF!$L$1:$AV$1,0))*Stock!M110</f>
        <v>3.7079169176162501E-4</v>
      </c>
      <c r="N110" s="4">
        <f ca="1">OFFSET(AF!$K$1,MATCH(Stock!$C110,AF!$C$2:$C$299,0),MATCH(Stock!N$1,AF!$L$1:$AV$1,0))*Stock!N110</f>
        <v>0</v>
      </c>
      <c r="O110" s="4">
        <f ca="1">OFFSET(AF!$K$1,MATCH(Stock!$C110,AF!$C$2:$C$299,0),MATCH(Stock!O$1,AF!$L$1:$AV$1,0))*Stock!O110</f>
        <v>5.2536988907370002E-6</v>
      </c>
      <c r="P110" s="4">
        <f ca="1">OFFSET(AF!$K$1,MATCH(Stock!$C110,AF!$C$2:$C$299,0),MATCH(Stock!P$1,AF!$L$1:$AV$1,0))*Stock!P110</f>
        <v>3.4054193695133801E-5</v>
      </c>
      <c r="Q110" s="4">
        <f ca="1">OFFSET(AF!$K$1,MATCH(Stock!$C110,AF!$C$2:$C$299,0),MATCH(Stock!Q$1,AF!$L$1:$AV$1,0))*Stock!Q110</f>
        <v>1.5394604803449501E-3</v>
      </c>
      <c r="R110" s="4">
        <f ca="1">OFFSET(AF!$K$1,MATCH(Stock!$C110,AF!$C$2:$C$299,0),MATCH(Stock!R$1,AF!$L$1:$AV$1,0))*Stock!R110</f>
        <v>1.3446234753415899E-5</v>
      </c>
      <c r="S110" s="4">
        <f ca="1">OFFSET(AF!$K$1,MATCH(Stock!$C110,AF!$C$2:$C$299,0),MATCH(Stock!S$1,AF!$L$1:$AV$1,0))*Stock!S110</f>
        <v>1.8166982861891E-4</v>
      </c>
      <c r="T110" s="4">
        <f ca="1">OFFSET(AF!$K$1,MATCH(Stock!$C110,AF!$C$2:$C$299,0),MATCH(Stock!T$1,AF!$L$1:$AV$1,0))*Stock!T110</f>
        <v>0</v>
      </c>
      <c r="U110" s="4">
        <f ca="1">OFFSET(AF!$K$1,MATCH(Stock!$C110,AF!$C$2:$C$299,0),MATCH(Stock!U$1,AF!$L$1:$AV$1,0))*Stock!U110</f>
        <v>7.2268033395188802E-5</v>
      </c>
      <c r="V110" s="4">
        <f ca="1">OFFSET(AF!$K$1,MATCH(Stock!$C110,AF!$C$2:$C$299,0),MATCH(Stock!V$1,AF!$L$1:$AV$1,0))*Stock!V110</f>
        <v>3.7377426000457801E-5</v>
      </c>
      <c r="W110" s="4">
        <f ca="1">OFFSET(AF!$K$1,MATCH(Stock!$C110,AF!$C$2:$C$299,0),MATCH(Stock!W$1,AF!$L$1:$AV$1,0))*Stock!W110</f>
        <v>0</v>
      </c>
      <c r="X110" s="4">
        <f ca="1">OFFSET(AF!$K$1,MATCH(Stock!$C110,AF!$C$2:$C$299,0),MATCH(Stock!X$1,AF!$L$1:$AV$1,0))*Stock!X110</f>
        <v>2.3316458813034001E-4</v>
      </c>
      <c r="Y110" s="4">
        <f ca="1">OFFSET(AF!$K$1,MATCH(Stock!$C110,AF!$C$2:$C$299,0),MATCH(Stock!Y$1,AF!$L$1:$AV$1,0))*Stock!Y110</f>
        <v>1.8503328331091301E-4</v>
      </c>
      <c r="Z110" s="4">
        <f ca="1">OFFSET(AF!$K$1,MATCH(Stock!$C110,AF!$C$2:$C$299,0),MATCH(Stock!Z$1,AF!$L$1:$AV$1,0))*Stock!Z110</f>
        <v>2.45387462868887E-3</v>
      </c>
      <c r="AA110" s="4">
        <f ca="1">OFFSET(AF!$K$1,MATCH(Stock!$C110,AF!$C$2:$C$299,0),MATCH(Stock!AA$1,AF!$L$1:$AV$1,0))*Stock!AA110</f>
        <v>8.27703263875557E-6</v>
      </c>
      <c r="AB110" s="4">
        <f ca="1">OFFSET(AF!$K$1,MATCH(Stock!$C110,AF!$C$2:$C$299,0),MATCH(Stock!AB$1,AF!$L$1:$AV$1,0))*Stock!AB110</f>
        <v>5.35470168742416E-4</v>
      </c>
      <c r="AC110" s="4">
        <f ca="1">OFFSET(AF!$K$1,MATCH(Stock!$C110,AF!$C$2:$C$299,0),MATCH(Stock!AC$1,AF!$L$1:$AV$1,0))*Stock!AC110</f>
        <v>9.5118987038650906E-5</v>
      </c>
      <c r="AD110" s="4">
        <f ca="1">OFFSET(AF!$K$1,MATCH(Stock!$C110,AF!$C$2:$C$299,0),MATCH(Stock!AD$1,AF!$L$1:$AV$1,0))*Stock!AD110</f>
        <v>0</v>
      </c>
      <c r="AE110" s="4">
        <f ca="1">OFFSET(AF!$K$1,MATCH(Stock!$C110,AF!$C$2:$C$299,0),MATCH(Stock!AE$1,AF!$L$1:$AV$1,0))*Stock!AE110</f>
        <v>0</v>
      </c>
      <c r="AF110" s="4">
        <f ca="1">OFFSET(AF!$K$1,MATCH(Stock!$C110,AF!$C$2:$C$299,0),MATCH(Stock!AF$1,AF!$L$1:$AV$1,0))*Stock!AF110</f>
        <v>1.6830487671479201E-5</v>
      </c>
      <c r="AG110" s="4">
        <f ca="1">OFFSET(AF!$K$1,MATCH(Stock!$C110,AF!$C$2:$C$299,0),MATCH(Stock!AG$1,AF!$L$1:$AV$1,0))*Stock!AG110</f>
        <v>1.3197309559343501E-4</v>
      </c>
      <c r="AH110" s="4">
        <f ca="1">OFFSET(AF!$K$1,MATCH(Stock!$C110,AF!$C$2:$C$299,0),MATCH(Stock!AH$1,AF!$L$1:$AV$1,0))*Stock!AH110</f>
        <v>0</v>
      </c>
      <c r="AI110" s="4">
        <f ca="1">OFFSET(AF!$K$1,MATCH(Stock!$C110,AF!$C$2:$C$299,0),MATCH(Stock!AI$1,AF!$L$1:$AV$1,0))*Stock!AI110</f>
        <v>3.4295775983219604E-4</v>
      </c>
      <c r="AJ110" s="4">
        <f ca="1">OFFSET(AF!$K$1,MATCH(Stock!$C110,AF!$C$2:$C$299,0),MATCH(Stock!AJ$1,AF!$L$1:$AV$1,0))*Stock!AJ110</f>
        <v>0</v>
      </c>
      <c r="AK110" s="4">
        <f ca="1">OFFSET(AF!$K$1,MATCH(Stock!$C110,AF!$C$2:$C$299,0),MATCH(Stock!AK$1,AF!$L$1:$AV$1,0))*Stock!AK110</f>
        <v>3.7989518363500105E-5</v>
      </c>
      <c r="AL110" s="4">
        <f ca="1">OFFSET(AF!$K$1,MATCH(Stock!$C110,AF!$C$2:$C$299,0),MATCH(Stock!AL$1,AF!$L$1:$AV$1,0))*Stock!AL110</f>
        <v>0</v>
      </c>
      <c r="AM110" s="4">
        <f ca="1">OFFSET(AF!$K$1,MATCH(Stock!$C110,AF!$C$2:$C$299,0),MATCH(Stock!AM$1,AF!$L$1:$AV$1,0))*Stock!AM110</f>
        <v>4.2762805437843301E-5</v>
      </c>
      <c r="AN110" s="4">
        <f ca="1">OFFSET(AF!$K$1,MATCH(Stock!$C110,AF!$C$2:$C$299,0),MATCH(Stock!AN$1,AF!$L$1:$AV$1,0))*Stock!AN110</f>
        <v>7.1654007482561312E-5</v>
      </c>
      <c r="AO110" s="4">
        <f ca="1">OFFSET(AF!$K$1,MATCH(Stock!$C110,AF!$C$2:$C$299,0),MATCH(Stock!AO$1,AF!$L$1:$AV$1,0))*Stock!AO110</f>
        <v>8.1352036999533198E-4</v>
      </c>
      <c r="AP110" s="4">
        <f ca="1">OFFSET(AF!$K$1,MATCH(Stock!$C110,AF!$C$2:$C$299,0),MATCH(Stock!AP$1,AF!$L$1:$AV$1,0))*Stock!AP110</f>
        <v>0</v>
      </c>
      <c r="AQ110" s="4">
        <f ca="1">OFFSET(AF!$K$1,MATCH(Stock!$C110,AF!$C$2:$C$299,0),MATCH(Stock!AQ$1,AF!$L$1:$AV$1,0))*Stock!AQ110</f>
        <v>0</v>
      </c>
      <c r="AR110" s="4">
        <f ca="1">OFFSET(AF!$K$1,MATCH(Stock!$C110,AF!$C$2:$C$299,0),MATCH(Stock!AR$1,AF!$L$1:$AV$1,0))*Stock!AR110</f>
        <v>5.2892586863366999E-5</v>
      </c>
      <c r="AS110" s="4">
        <f ca="1">OFFSET(AF!$K$1,MATCH(Stock!$C110,AF!$C$2:$C$299,0),MATCH(Stock!AS$1,AF!$L$1:$AV$1,0))*Stock!AS110</f>
        <v>8.8138164187878708E-5</v>
      </c>
      <c r="AT110" s="4">
        <f ca="1">OFFSET(AF!$K$1,MATCH(Stock!$C110,AF!$C$2:$C$299,0),MATCH(Stock!AT$1,AF!$L$1:$AV$1,0))*Stock!AT110</f>
        <v>0</v>
      </c>
      <c r="AU110" s="4">
        <f ca="1">OFFSET(AF!$K$1,MATCH(Stock!$C110,AF!$C$2:$C$299,0),MATCH(Stock!AU$1,AF!$L$1:$AV$1,0))*Stock!AU110</f>
        <v>6.8495544644959003E-5</v>
      </c>
      <c r="AV110" s="4">
        <f ca="1">OFFSET(AF!$K$1,MATCH(Stock!$C110,AF!$C$2:$C$299,0),MATCH(Stock!AV$1,AF!$L$1:$AV$1,0))*Stock!AV110</f>
        <v>3.7841898834020405E-4</v>
      </c>
    </row>
    <row r="111" spans="1:48">
      <c r="A111" s="4" t="s">
        <v>52</v>
      </c>
      <c r="B111" s="4" t="s">
        <v>258</v>
      </c>
      <c r="C111" s="4" t="s">
        <v>224</v>
      </c>
      <c r="D111" s="4" t="s">
        <v>54</v>
      </c>
      <c r="E111" s="4" t="s">
        <v>260</v>
      </c>
      <c r="F111" s="4" t="s">
        <v>54</v>
      </c>
      <c r="G111" s="4">
        <v>2010</v>
      </c>
      <c r="H111" s="4" t="s">
        <v>54</v>
      </c>
      <c r="I111" s="4" t="s">
        <v>54</v>
      </c>
      <c r="J111" s="4" t="s">
        <v>54</v>
      </c>
      <c r="K111" s="4" t="s">
        <v>54</v>
      </c>
      <c r="L111" s="4">
        <f ca="1">OFFSET(AF!$K$1,MATCH(Stock!$C111,AF!$C$2:$C$299,0),MATCH(Stock!L$1,AF!$L$1:$AV$1,0))*Stock!L111</f>
        <v>3.2743505188435303E-5</v>
      </c>
      <c r="M111" s="4">
        <f ca="1">OFFSET(AF!$K$1,MATCH(Stock!$C111,AF!$C$2:$C$299,0),MATCH(Stock!M$1,AF!$L$1:$AV$1,0))*Stock!M111</f>
        <v>0</v>
      </c>
      <c r="N111" s="4">
        <f ca="1">OFFSET(AF!$K$1,MATCH(Stock!$C111,AF!$C$2:$C$299,0),MATCH(Stock!N$1,AF!$L$1:$AV$1,0))*Stock!N111</f>
        <v>0</v>
      </c>
      <c r="O111" s="4">
        <f ca="1">OFFSET(AF!$K$1,MATCH(Stock!$C111,AF!$C$2:$C$299,0),MATCH(Stock!O$1,AF!$L$1:$AV$1,0))*Stock!O111</f>
        <v>0</v>
      </c>
      <c r="P111" s="4">
        <f ca="1">OFFSET(AF!$K$1,MATCH(Stock!$C111,AF!$C$2:$C$299,0),MATCH(Stock!P$1,AF!$L$1:$AV$1,0))*Stock!P111</f>
        <v>0</v>
      </c>
      <c r="Q111" s="4">
        <f ca="1">OFFSET(AF!$K$1,MATCH(Stock!$C111,AF!$C$2:$C$299,0),MATCH(Stock!Q$1,AF!$L$1:$AV$1,0))*Stock!Q111</f>
        <v>0</v>
      </c>
      <c r="R111" s="4">
        <f ca="1">OFFSET(AF!$K$1,MATCH(Stock!$C111,AF!$C$2:$C$299,0),MATCH(Stock!R$1,AF!$L$1:$AV$1,0))*Stock!R111</f>
        <v>0</v>
      </c>
      <c r="S111" s="4">
        <f ca="1">OFFSET(AF!$K$1,MATCH(Stock!$C111,AF!$C$2:$C$299,0),MATCH(Stock!S$1,AF!$L$1:$AV$1,0))*Stock!S111</f>
        <v>0</v>
      </c>
      <c r="T111" s="4">
        <f ca="1">OFFSET(AF!$K$1,MATCH(Stock!$C111,AF!$C$2:$C$299,0),MATCH(Stock!T$1,AF!$L$1:$AV$1,0))*Stock!T111</f>
        <v>0</v>
      </c>
      <c r="U111" s="4">
        <f ca="1">OFFSET(AF!$K$1,MATCH(Stock!$C111,AF!$C$2:$C$299,0),MATCH(Stock!U$1,AF!$L$1:$AV$1,0))*Stock!U111</f>
        <v>0</v>
      </c>
      <c r="V111" s="4">
        <f ca="1">OFFSET(AF!$K$1,MATCH(Stock!$C111,AF!$C$2:$C$299,0),MATCH(Stock!V$1,AF!$L$1:$AV$1,0))*Stock!V111</f>
        <v>0</v>
      </c>
      <c r="W111" s="4">
        <f ca="1">OFFSET(AF!$K$1,MATCH(Stock!$C111,AF!$C$2:$C$299,0),MATCH(Stock!W$1,AF!$L$1:$AV$1,0))*Stock!W111</f>
        <v>0</v>
      </c>
      <c r="X111" s="4">
        <f ca="1">OFFSET(AF!$K$1,MATCH(Stock!$C111,AF!$C$2:$C$299,0),MATCH(Stock!X$1,AF!$L$1:$AV$1,0))*Stock!X111</f>
        <v>0</v>
      </c>
      <c r="Y111" s="4">
        <f ca="1">OFFSET(AF!$K$1,MATCH(Stock!$C111,AF!$C$2:$C$299,0),MATCH(Stock!Y$1,AF!$L$1:$AV$1,0))*Stock!Y111</f>
        <v>0</v>
      </c>
      <c r="Z111" s="4">
        <f ca="1">OFFSET(AF!$K$1,MATCH(Stock!$C111,AF!$C$2:$C$299,0),MATCH(Stock!Z$1,AF!$L$1:$AV$1,0))*Stock!Z111</f>
        <v>0</v>
      </c>
      <c r="AA111" s="4">
        <f ca="1">OFFSET(AF!$K$1,MATCH(Stock!$C111,AF!$C$2:$C$299,0),MATCH(Stock!AA$1,AF!$L$1:$AV$1,0))*Stock!AA111</f>
        <v>0</v>
      </c>
      <c r="AB111" s="4">
        <f ca="1">OFFSET(AF!$K$1,MATCH(Stock!$C111,AF!$C$2:$C$299,0),MATCH(Stock!AB$1,AF!$L$1:$AV$1,0))*Stock!AB111</f>
        <v>0</v>
      </c>
      <c r="AC111" s="4">
        <f ca="1">OFFSET(AF!$K$1,MATCH(Stock!$C111,AF!$C$2:$C$299,0),MATCH(Stock!AC$1,AF!$L$1:$AV$1,0))*Stock!AC111</f>
        <v>0</v>
      </c>
      <c r="AD111" s="4">
        <f ca="1">OFFSET(AF!$K$1,MATCH(Stock!$C111,AF!$C$2:$C$299,0),MATCH(Stock!AD$1,AF!$L$1:$AV$1,0))*Stock!AD111</f>
        <v>0</v>
      </c>
      <c r="AE111" s="4">
        <f ca="1">OFFSET(AF!$K$1,MATCH(Stock!$C111,AF!$C$2:$C$299,0),MATCH(Stock!AE$1,AF!$L$1:$AV$1,0))*Stock!AE111</f>
        <v>0</v>
      </c>
      <c r="AF111" s="4">
        <f ca="1">OFFSET(AF!$K$1,MATCH(Stock!$C111,AF!$C$2:$C$299,0),MATCH(Stock!AF$1,AF!$L$1:$AV$1,0))*Stock!AF111</f>
        <v>0</v>
      </c>
      <c r="AG111" s="4">
        <f ca="1">OFFSET(AF!$K$1,MATCH(Stock!$C111,AF!$C$2:$C$299,0),MATCH(Stock!AG$1,AF!$L$1:$AV$1,0))*Stock!AG111</f>
        <v>0</v>
      </c>
      <c r="AH111" s="4">
        <f ca="1">OFFSET(AF!$K$1,MATCH(Stock!$C111,AF!$C$2:$C$299,0),MATCH(Stock!AH$1,AF!$L$1:$AV$1,0))*Stock!AH111</f>
        <v>0</v>
      </c>
      <c r="AI111" s="4">
        <f ca="1">OFFSET(AF!$K$1,MATCH(Stock!$C111,AF!$C$2:$C$299,0),MATCH(Stock!AI$1,AF!$L$1:$AV$1,0))*Stock!AI111</f>
        <v>0</v>
      </c>
      <c r="AJ111" s="4">
        <f ca="1">OFFSET(AF!$K$1,MATCH(Stock!$C111,AF!$C$2:$C$299,0),MATCH(Stock!AJ$1,AF!$L$1:$AV$1,0))*Stock!AJ111</f>
        <v>0</v>
      </c>
      <c r="AK111" s="4">
        <f ca="1">OFFSET(AF!$K$1,MATCH(Stock!$C111,AF!$C$2:$C$299,0),MATCH(Stock!AK$1,AF!$L$1:$AV$1,0))*Stock!AK111</f>
        <v>0</v>
      </c>
      <c r="AL111" s="4">
        <f ca="1">OFFSET(AF!$K$1,MATCH(Stock!$C111,AF!$C$2:$C$299,0),MATCH(Stock!AL$1,AF!$L$1:$AV$1,0))*Stock!AL111</f>
        <v>0</v>
      </c>
      <c r="AM111" s="4">
        <f ca="1">OFFSET(AF!$K$1,MATCH(Stock!$C111,AF!$C$2:$C$299,0),MATCH(Stock!AM$1,AF!$L$1:$AV$1,0))*Stock!AM111</f>
        <v>0</v>
      </c>
      <c r="AN111" s="4">
        <f ca="1">OFFSET(AF!$K$1,MATCH(Stock!$C111,AF!$C$2:$C$299,0),MATCH(Stock!AN$1,AF!$L$1:$AV$1,0))*Stock!AN111</f>
        <v>0</v>
      </c>
      <c r="AO111" s="4">
        <f ca="1">OFFSET(AF!$K$1,MATCH(Stock!$C111,AF!$C$2:$C$299,0),MATCH(Stock!AO$1,AF!$L$1:$AV$1,0))*Stock!AO111</f>
        <v>4.8011163218158208E-3</v>
      </c>
      <c r="AP111" s="4">
        <f ca="1">OFFSET(AF!$K$1,MATCH(Stock!$C111,AF!$C$2:$C$299,0),MATCH(Stock!AP$1,AF!$L$1:$AV$1,0))*Stock!AP111</f>
        <v>0</v>
      </c>
      <c r="AQ111" s="4">
        <f ca="1">OFFSET(AF!$K$1,MATCH(Stock!$C111,AF!$C$2:$C$299,0),MATCH(Stock!AQ$1,AF!$L$1:$AV$1,0))*Stock!AQ111</f>
        <v>0</v>
      </c>
      <c r="AR111" s="4">
        <f ca="1">OFFSET(AF!$K$1,MATCH(Stock!$C111,AF!$C$2:$C$299,0),MATCH(Stock!AR$1,AF!$L$1:$AV$1,0))*Stock!AR111</f>
        <v>0</v>
      </c>
      <c r="AS111" s="4">
        <f ca="1">OFFSET(AF!$K$1,MATCH(Stock!$C111,AF!$C$2:$C$299,0),MATCH(Stock!AS$1,AF!$L$1:$AV$1,0))*Stock!AS111</f>
        <v>0</v>
      </c>
      <c r="AT111" s="4">
        <f ca="1">OFFSET(AF!$K$1,MATCH(Stock!$C111,AF!$C$2:$C$299,0),MATCH(Stock!AT$1,AF!$L$1:$AV$1,0))*Stock!AT111</f>
        <v>0</v>
      </c>
      <c r="AU111" s="4">
        <f ca="1">OFFSET(AF!$K$1,MATCH(Stock!$C111,AF!$C$2:$C$299,0),MATCH(Stock!AU$1,AF!$L$1:$AV$1,0))*Stock!AU111</f>
        <v>6.8020955202059805E-4</v>
      </c>
      <c r="AV111" s="4">
        <f ca="1">OFFSET(AF!$K$1,MATCH(Stock!$C111,AF!$C$2:$C$299,0),MATCH(Stock!AV$1,AF!$L$1:$AV$1,0))*Stock!AV111</f>
        <v>0</v>
      </c>
    </row>
    <row r="112" spans="1:48">
      <c r="A112" s="4" t="s">
        <v>52</v>
      </c>
      <c r="B112" s="4" t="s">
        <v>258</v>
      </c>
      <c r="C112" s="4" t="s">
        <v>225</v>
      </c>
      <c r="D112" s="4" t="s">
        <v>54</v>
      </c>
      <c r="E112" s="4" t="s">
        <v>260</v>
      </c>
      <c r="F112" s="4" t="s">
        <v>54</v>
      </c>
      <c r="G112" s="4">
        <v>2010</v>
      </c>
      <c r="H112" s="4" t="s">
        <v>54</v>
      </c>
      <c r="I112" s="4" t="s">
        <v>54</v>
      </c>
      <c r="J112" s="4" t="s">
        <v>54</v>
      </c>
      <c r="K112" s="4" t="s">
        <v>54</v>
      </c>
      <c r="L112" s="4">
        <f ca="1">OFFSET(AF!$K$1,MATCH(Stock!$C112,AF!$C$2:$C$299,0),MATCH(Stock!L$1,AF!$L$1:$AV$1,0))*Stock!L112</f>
        <v>4.0203773231588502E-4</v>
      </c>
      <c r="M112" s="4">
        <f ca="1">OFFSET(AF!$K$1,MATCH(Stock!$C112,AF!$C$2:$C$299,0),MATCH(Stock!M$1,AF!$L$1:$AV$1,0))*Stock!M112</f>
        <v>1.8579983605962103E-3</v>
      </c>
      <c r="N112" s="4">
        <f ca="1">OFFSET(AF!$K$1,MATCH(Stock!$C112,AF!$C$2:$C$299,0),MATCH(Stock!N$1,AF!$L$1:$AV$1,0))*Stock!N112</f>
        <v>7.77450793855544E-5</v>
      </c>
      <c r="O112" s="4">
        <f ca="1">OFFSET(AF!$K$1,MATCH(Stock!$C112,AF!$C$2:$C$299,0),MATCH(Stock!O$1,AF!$L$1:$AV$1,0))*Stock!O112</f>
        <v>3.0460903995759201E-3</v>
      </c>
      <c r="P112" s="4">
        <f ca="1">OFFSET(AF!$K$1,MATCH(Stock!$C112,AF!$C$2:$C$299,0),MATCH(Stock!P$1,AF!$L$1:$AV$1,0))*Stock!P112</f>
        <v>4.0910936808399708E-3</v>
      </c>
      <c r="Q112" s="4">
        <f ca="1">OFFSET(AF!$K$1,MATCH(Stock!$C112,AF!$C$2:$C$299,0),MATCH(Stock!Q$1,AF!$L$1:$AV$1,0))*Stock!Q112</f>
        <v>2.0481634771246202E-3</v>
      </c>
      <c r="R112" s="4">
        <f ca="1">OFFSET(AF!$K$1,MATCH(Stock!$C112,AF!$C$2:$C$299,0),MATCH(Stock!R$1,AF!$L$1:$AV$1,0))*Stock!R112</f>
        <v>3.5684618717845505E-4</v>
      </c>
      <c r="S112" s="4">
        <f ca="1">OFFSET(AF!$K$1,MATCH(Stock!$C112,AF!$C$2:$C$299,0),MATCH(Stock!S$1,AF!$L$1:$AV$1,0))*Stock!S112</f>
        <v>3.85913598650747E-3</v>
      </c>
      <c r="T112" s="4">
        <f ca="1">OFFSET(AF!$K$1,MATCH(Stock!$C112,AF!$C$2:$C$299,0),MATCH(Stock!T$1,AF!$L$1:$AV$1,0))*Stock!T112</f>
        <v>1.0883178562056402E-2</v>
      </c>
      <c r="U112" s="4">
        <f ca="1">OFFSET(AF!$K$1,MATCH(Stock!$C112,AF!$C$2:$C$299,0),MATCH(Stock!U$1,AF!$L$1:$AV$1,0))*Stock!U112</f>
        <v>1.7296155691600399E-3</v>
      </c>
      <c r="V112" s="4">
        <f ca="1">OFFSET(AF!$K$1,MATCH(Stock!$C112,AF!$C$2:$C$299,0),MATCH(Stock!V$1,AF!$L$1:$AV$1,0))*Stock!V112</f>
        <v>3.9590774767188906E-4</v>
      </c>
      <c r="W112" s="4">
        <f ca="1">OFFSET(AF!$K$1,MATCH(Stock!$C112,AF!$C$2:$C$299,0),MATCH(Stock!W$1,AF!$L$1:$AV$1,0))*Stock!W112</f>
        <v>7.519086339924071E-3</v>
      </c>
      <c r="X112" s="4">
        <f ca="1">OFFSET(AF!$K$1,MATCH(Stock!$C112,AF!$C$2:$C$299,0),MATCH(Stock!X$1,AF!$L$1:$AV$1,0))*Stock!X112</f>
        <v>2.5664532435231702E-2</v>
      </c>
      <c r="Y112" s="4">
        <f ca="1">OFFSET(AF!$K$1,MATCH(Stock!$C112,AF!$C$2:$C$299,0),MATCH(Stock!Y$1,AF!$L$1:$AV$1,0))*Stock!Y112</f>
        <v>2.45564743640409E-3</v>
      </c>
      <c r="Z112" s="4">
        <f ca="1">OFFSET(AF!$K$1,MATCH(Stock!$C112,AF!$C$2:$C$299,0),MATCH(Stock!Z$1,AF!$L$1:$AV$1,0))*Stock!Z112</f>
        <v>4.0160724033613003E-2</v>
      </c>
      <c r="AA112" s="4">
        <f ca="1">OFFSET(AF!$K$1,MATCH(Stock!$C112,AF!$C$2:$C$299,0),MATCH(Stock!AA$1,AF!$L$1:$AV$1,0))*Stock!AA112</f>
        <v>1.95532596176503E-3</v>
      </c>
      <c r="AB112" s="4">
        <f ca="1">OFFSET(AF!$K$1,MATCH(Stock!$C112,AF!$C$2:$C$299,0),MATCH(Stock!AB$1,AF!$L$1:$AV$1,0))*Stock!AB112</f>
        <v>3.0321146211982901E-3</v>
      </c>
      <c r="AC112" s="4">
        <f ca="1">OFFSET(AF!$K$1,MATCH(Stock!$C112,AF!$C$2:$C$299,0),MATCH(Stock!AC$1,AF!$L$1:$AV$1,0))*Stock!AC112</f>
        <v>4.2466825398958701E-3</v>
      </c>
      <c r="AD112" s="4">
        <f ca="1">OFFSET(AF!$K$1,MATCH(Stock!$C112,AF!$C$2:$C$299,0),MATCH(Stock!AD$1,AF!$L$1:$AV$1,0))*Stock!AD112</f>
        <v>5.4710536277093299E-5</v>
      </c>
      <c r="AE112" s="4">
        <f ca="1">OFFSET(AF!$K$1,MATCH(Stock!$C112,AF!$C$2:$C$299,0),MATCH(Stock!AE$1,AF!$L$1:$AV$1,0))*Stock!AE112</f>
        <v>2.1899522636782201E-2</v>
      </c>
      <c r="AF112" s="4">
        <f ca="1">OFFSET(AF!$K$1,MATCH(Stock!$C112,AF!$C$2:$C$299,0),MATCH(Stock!AF$1,AF!$L$1:$AV$1,0))*Stock!AF112</f>
        <v>1.4399526623764801E-4</v>
      </c>
      <c r="AG112" s="4">
        <f ca="1">OFFSET(AF!$K$1,MATCH(Stock!$C112,AF!$C$2:$C$299,0),MATCH(Stock!AG$1,AF!$L$1:$AV$1,0))*Stock!AG112</f>
        <v>8.2273788120740916E-4</v>
      </c>
      <c r="AH112" s="4">
        <f ca="1">OFFSET(AF!$K$1,MATCH(Stock!$C112,AF!$C$2:$C$299,0),MATCH(Stock!AH$1,AF!$L$1:$AV$1,0))*Stock!AH112</f>
        <v>9.2998440144495306E-5</v>
      </c>
      <c r="AI112" s="4">
        <f ca="1">OFFSET(AF!$K$1,MATCH(Stock!$C112,AF!$C$2:$C$299,0),MATCH(Stock!AI$1,AF!$L$1:$AV$1,0))*Stock!AI112</f>
        <v>5.3119122274330804E-4</v>
      </c>
      <c r="AJ112" s="4">
        <f ca="1">OFFSET(AF!$K$1,MATCH(Stock!$C112,AF!$C$2:$C$299,0),MATCH(Stock!AJ$1,AF!$L$1:$AV$1,0))*Stock!AJ112</f>
        <v>8.9270095870341604E-6</v>
      </c>
      <c r="AK112" s="4">
        <f ca="1">OFFSET(AF!$K$1,MATCH(Stock!$C112,AF!$C$2:$C$299,0),MATCH(Stock!AK$1,AF!$L$1:$AV$1,0))*Stock!AK112</f>
        <v>4.2597277841340702E-4</v>
      </c>
      <c r="AL112" s="4">
        <f ca="1">OFFSET(AF!$K$1,MATCH(Stock!$C112,AF!$C$2:$C$299,0),MATCH(Stock!AL$1,AF!$L$1:$AV$1,0))*Stock!AL112</f>
        <v>3.5641860630057702E-4</v>
      </c>
      <c r="AM112" s="4">
        <f ca="1">OFFSET(AF!$K$1,MATCH(Stock!$C112,AF!$C$2:$C$299,0),MATCH(Stock!AM$1,AF!$L$1:$AV$1,0))*Stock!AM112</f>
        <v>6.1269628116103802E-3</v>
      </c>
      <c r="AN112" s="4">
        <f ca="1">OFFSET(AF!$K$1,MATCH(Stock!$C112,AF!$C$2:$C$299,0),MATCH(Stock!AN$1,AF!$L$1:$AV$1,0))*Stock!AN112</f>
        <v>7.6478641085334295E-3</v>
      </c>
      <c r="AO112" s="4">
        <f ca="1">OFFSET(AF!$K$1,MATCH(Stock!$C112,AF!$C$2:$C$299,0),MATCH(Stock!AO$1,AF!$L$1:$AV$1,0))*Stock!AO112</f>
        <v>2.1059968414402101E-2</v>
      </c>
      <c r="AP112" s="4">
        <f ca="1">OFFSET(AF!$K$1,MATCH(Stock!$C112,AF!$C$2:$C$299,0),MATCH(Stock!AP$1,AF!$L$1:$AV$1,0))*Stock!AP112</f>
        <v>4.2940123034517306E-3</v>
      </c>
      <c r="AQ112" s="4">
        <f ca="1">OFFSET(AF!$K$1,MATCH(Stock!$C112,AF!$C$2:$C$299,0),MATCH(Stock!AQ$1,AF!$L$1:$AV$1,0))*Stock!AQ112</f>
        <v>2.5173340965397003E-3</v>
      </c>
      <c r="AR112" s="4">
        <f ca="1">OFFSET(AF!$K$1,MATCH(Stock!$C112,AF!$C$2:$C$299,0),MATCH(Stock!AR$1,AF!$L$1:$AV$1,0))*Stock!AR112</f>
        <v>9.3014363873960908E-4</v>
      </c>
      <c r="AS112" s="4">
        <f ca="1">OFFSET(AF!$K$1,MATCH(Stock!$C112,AF!$C$2:$C$299,0),MATCH(Stock!AS$1,AF!$L$1:$AV$1,0))*Stock!AS112</f>
        <v>2.3449561267477903E-3</v>
      </c>
      <c r="AT112" s="4">
        <f ca="1">OFFSET(AF!$K$1,MATCH(Stock!$C112,AF!$C$2:$C$299,0),MATCH(Stock!AT$1,AF!$L$1:$AV$1,0))*Stock!AT112</f>
        <v>6.7921640282415409E-4</v>
      </c>
      <c r="AU112" s="4">
        <f ca="1">OFFSET(AF!$K$1,MATCH(Stock!$C112,AF!$C$2:$C$299,0),MATCH(Stock!AU$1,AF!$L$1:$AV$1,0))*Stock!AU112</f>
        <v>1.6333283322343701E-3</v>
      </c>
      <c r="AV112" s="4">
        <f ca="1">OFFSET(AF!$K$1,MATCH(Stock!$C112,AF!$C$2:$C$299,0),MATCH(Stock!AV$1,AF!$L$1:$AV$1,0))*Stock!AV112</f>
        <v>9.3739059115825502E-2</v>
      </c>
    </row>
    <row r="113" spans="1:48">
      <c r="A113" s="4" t="s">
        <v>52</v>
      </c>
      <c r="B113" s="4" t="s">
        <v>258</v>
      </c>
      <c r="C113" s="4" t="s">
        <v>226</v>
      </c>
      <c r="D113" s="4" t="s">
        <v>54</v>
      </c>
      <c r="E113" s="4" t="s">
        <v>260</v>
      </c>
      <c r="F113" s="4" t="s">
        <v>54</v>
      </c>
      <c r="G113" s="4">
        <v>2010</v>
      </c>
      <c r="H113" s="4" t="s">
        <v>54</v>
      </c>
      <c r="I113" s="4" t="s">
        <v>54</v>
      </c>
      <c r="J113" s="4" t="s">
        <v>54</v>
      </c>
      <c r="K113" s="4" t="s">
        <v>54</v>
      </c>
      <c r="L113" s="4">
        <f ca="1">OFFSET(AF!$K$1,MATCH(Stock!$C113,AF!$C$2:$C$299,0),MATCH(Stock!L$1,AF!$L$1:$AV$1,0))*Stock!L113</f>
        <v>0</v>
      </c>
      <c r="M113" s="4">
        <f ca="1">OFFSET(AF!$K$1,MATCH(Stock!$C113,AF!$C$2:$C$299,0),MATCH(Stock!M$1,AF!$L$1:$AV$1,0))*Stock!M113</f>
        <v>2.4477349061758705E-3</v>
      </c>
      <c r="N113" s="4">
        <f ca="1">OFFSET(AF!$K$1,MATCH(Stock!$C113,AF!$C$2:$C$299,0),MATCH(Stock!N$1,AF!$L$1:$AV$1,0))*Stock!N113</f>
        <v>0</v>
      </c>
      <c r="O113" s="4">
        <f ca="1">OFFSET(AF!$K$1,MATCH(Stock!$C113,AF!$C$2:$C$299,0),MATCH(Stock!O$1,AF!$L$1:$AV$1,0))*Stock!O113</f>
        <v>4.6050490309055402E-3</v>
      </c>
      <c r="P113" s="4">
        <f ca="1">OFFSET(AF!$K$1,MATCH(Stock!$C113,AF!$C$2:$C$299,0),MATCH(Stock!P$1,AF!$L$1:$AV$1,0))*Stock!P113</f>
        <v>8.5761867049388902E-4</v>
      </c>
      <c r="Q113" s="4">
        <f ca="1">OFFSET(AF!$K$1,MATCH(Stock!$C113,AF!$C$2:$C$299,0),MATCH(Stock!Q$1,AF!$L$1:$AV$1,0))*Stock!Q113</f>
        <v>2.4614168555455204E-3</v>
      </c>
      <c r="R113" s="4">
        <f ca="1">OFFSET(AF!$K$1,MATCH(Stock!$C113,AF!$C$2:$C$299,0),MATCH(Stock!R$1,AF!$L$1:$AV$1,0))*Stock!R113</f>
        <v>0</v>
      </c>
      <c r="S113" s="4">
        <f ca="1">OFFSET(AF!$K$1,MATCH(Stock!$C113,AF!$C$2:$C$299,0),MATCH(Stock!S$1,AF!$L$1:$AV$1,0))*Stock!S113</f>
        <v>6.8147499184539502E-3</v>
      </c>
      <c r="T113" s="4">
        <f ca="1">OFFSET(AF!$K$1,MATCH(Stock!$C113,AF!$C$2:$C$299,0),MATCH(Stock!T$1,AF!$L$1:$AV$1,0))*Stock!T113</f>
        <v>3.7393647805548602E-2</v>
      </c>
      <c r="U113" s="4">
        <f ca="1">OFFSET(AF!$K$1,MATCH(Stock!$C113,AF!$C$2:$C$299,0),MATCH(Stock!U$1,AF!$L$1:$AV$1,0))*Stock!U113</f>
        <v>1.17437344616163E-3</v>
      </c>
      <c r="V113" s="4">
        <f ca="1">OFFSET(AF!$K$1,MATCH(Stock!$C113,AF!$C$2:$C$299,0),MATCH(Stock!V$1,AF!$L$1:$AV$1,0))*Stock!V113</f>
        <v>8.18939043690528E-5</v>
      </c>
      <c r="W113" s="4">
        <f ca="1">OFFSET(AF!$K$1,MATCH(Stock!$C113,AF!$C$2:$C$299,0),MATCH(Stock!W$1,AF!$L$1:$AV$1,0))*Stock!W113</f>
        <v>1.0156299344035501E-3</v>
      </c>
      <c r="X113" s="4">
        <f ca="1">OFFSET(AF!$K$1,MATCH(Stock!$C113,AF!$C$2:$C$299,0),MATCH(Stock!X$1,AF!$L$1:$AV$1,0))*Stock!X113</f>
        <v>7.1911582692517411E-3</v>
      </c>
      <c r="Y113" s="4">
        <f ca="1">OFFSET(AF!$K$1,MATCH(Stock!$C113,AF!$C$2:$C$299,0),MATCH(Stock!Y$1,AF!$L$1:$AV$1,0))*Stock!Y113</f>
        <v>6.4398136701746903E-5</v>
      </c>
      <c r="Z113" s="4">
        <f ca="1">OFFSET(AF!$K$1,MATCH(Stock!$C113,AF!$C$2:$C$299,0),MATCH(Stock!Z$1,AF!$L$1:$AV$1,0))*Stock!Z113</f>
        <v>3.32170956283276E-2</v>
      </c>
      <c r="AA113" s="4">
        <f ca="1">OFFSET(AF!$K$1,MATCH(Stock!$C113,AF!$C$2:$C$299,0),MATCH(Stock!AA$1,AF!$L$1:$AV$1,0))*Stock!AA113</f>
        <v>1.27685120981212E-3</v>
      </c>
      <c r="AB113" s="4">
        <f ca="1">OFFSET(AF!$K$1,MATCH(Stock!$C113,AF!$C$2:$C$299,0),MATCH(Stock!AB$1,AF!$L$1:$AV$1,0))*Stock!AB113</f>
        <v>8.6772931685617505E-3</v>
      </c>
      <c r="AC113" s="4">
        <f ca="1">OFFSET(AF!$K$1,MATCH(Stock!$C113,AF!$C$2:$C$299,0),MATCH(Stock!AC$1,AF!$L$1:$AV$1,0))*Stock!AC113</f>
        <v>4.42406109193822E-3</v>
      </c>
      <c r="AD113" s="4">
        <f ca="1">OFFSET(AF!$K$1,MATCH(Stock!$C113,AF!$C$2:$C$299,0),MATCH(Stock!AD$1,AF!$L$1:$AV$1,0))*Stock!AD113</f>
        <v>0</v>
      </c>
      <c r="AE113" s="4">
        <f ca="1">OFFSET(AF!$K$1,MATCH(Stock!$C113,AF!$C$2:$C$299,0),MATCH(Stock!AE$1,AF!$L$1:$AV$1,0))*Stock!AE113</f>
        <v>4.0733972837256903E-2</v>
      </c>
      <c r="AF113" s="4">
        <f ca="1">OFFSET(AF!$K$1,MATCH(Stock!$C113,AF!$C$2:$C$299,0),MATCH(Stock!AF$1,AF!$L$1:$AV$1,0))*Stock!AF113</f>
        <v>0</v>
      </c>
      <c r="AG113" s="4">
        <f ca="1">OFFSET(AF!$K$1,MATCH(Stock!$C113,AF!$C$2:$C$299,0),MATCH(Stock!AG$1,AF!$L$1:$AV$1,0))*Stock!AG113</f>
        <v>6.8144627685719607E-4</v>
      </c>
      <c r="AH113" s="4">
        <f ca="1">OFFSET(AF!$K$1,MATCH(Stock!$C113,AF!$C$2:$C$299,0),MATCH(Stock!AH$1,AF!$L$1:$AV$1,0))*Stock!AH113</f>
        <v>1.2919368277011298E-4</v>
      </c>
      <c r="AI113" s="4">
        <f ca="1">OFFSET(AF!$K$1,MATCH(Stock!$C113,AF!$C$2:$C$299,0),MATCH(Stock!AI$1,AF!$L$1:$AV$1,0))*Stock!AI113</f>
        <v>6.2892849526485209E-4</v>
      </c>
      <c r="AJ113" s="4">
        <f ca="1">OFFSET(AF!$K$1,MATCH(Stock!$C113,AF!$C$2:$C$299,0),MATCH(Stock!AJ$1,AF!$L$1:$AV$1,0))*Stock!AJ113</f>
        <v>0</v>
      </c>
      <c r="AK113" s="4">
        <f ca="1">OFFSET(AF!$K$1,MATCH(Stock!$C113,AF!$C$2:$C$299,0),MATCH(Stock!AK$1,AF!$L$1:$AV$1,0))*Stock!AK113</f>
        <v>1.3081253684435902E-5</v>
      </c>
      <c r="AL113" s="4">
        <f ca="1">OFFSET(AF!$K$1,MATCH(Stock!$C113,AF!$C$2:$C$299,0),MATCH(Stock!AL$1,AF!$L$1:$AV$1,0))*Stock!AL113</f>
        <v>0</v>
      </c>
      <c r="AM113" s="4">
        <f ca="1">OFFSET(AF!$K$1,MATCH(Stock!$C113,AF!$C$2:$C$299,0),MATCH(Stock!AM$1,AF!$L$1:$AV$1,0))*Stock!AM113</f>
        <v>1.62380536861788E-2</v>
      </c>
      <c r="AN113" s="4">
        <f ca="1">OFFSET(AF!$K$1,MATCH(Stock!$C113,AF!$C$2:$C$299,0),MATCH(Stock!AN$1,AF!$L$1:$AV$1,0))*Stock!AN113</f>
        <v>1.0261431858058401E-4</v>
      </c>
      <c r="AO113" s="4">
        <f ca="1">OFFSET(AF!$K$1,MATCH(Stock!$C113,AF!$C$2:$C$299,0),MATCH(Stock!AO$1,AF!$L$1:$AV$1,0))*Stock!AO113</f>
        <v>2.1289985371601101E-2</v>
      </c>
      <c r="AP113" s="4">
        <f ca="1">OFFSET(AF!$K$1,MATCH(Stock!$C113,AF!$C$2:$C$299,0),MATCH(Stock!AP$1,AF!$L$1:$AV$1,0))*Stock!AP113</f>
        <v>1.49655396414724E-3</v>
      </c>
      <c r="AQ113" s="4">
        <f ca="1">OFFSET(AF!$K$1,MATCH(Stock!$C113,AF!$C$2:$C$299,0),MATCH(Stock!AQ$1,AF!$L$1:$AV$1,0))*Stock!AQ113</f>
        <v>9.5501198909093612E-3</v>
      </c>
      <c r="AR113" s="4">
        <f ca="1">OFFSET(AF!$K$1,MATCH(Stock!$C113,AF!$C$2:$C$299,0),MATCH(Stock!AR$1,AF!$L$1:$AV$1,0))*Stock!AR113</f>
        <v>5.9290782324705803E-4</v>
      </c>
      <c r="AS113" s="4">
        <f ca="1">OFFSET(AF!$K$1,MATCH(Stock!$C113,AF!$C$2:$C$299,0),MATCH(Stock!AS$1,AF!$L$1:$AV$1,0))*Stock!AS113</f>
        <v>3.2562867263783105E-5</v>
      </c>
      <c r="AT113" s="4">
        <f ca="1">OFFSET(AF!$K$1,MATCH(Stock!$C113,AF!$C$2:$C$299,0),MATCH(Stock!AT$1,AF!$L$1:$AV$1,0))*Stock!AT113</f>
        <v>1.4202091894863699E-4</v>
      </c>
      <c r="AU113" s="4">
        <f ca="1">OFFSET(AF!$K$1,MATCH(Stock!$C113,AF!$C$2:$C$299,0),MATCH(Stock!AU$1,AF!$L$1:$AV$1,0))*Stock!AU113</f>
        <v>2.7245176872599704E-3</v>
      </c>
      <c r="AV113" s="4">
        <f ca="1">OFFSET(AF!$K$1,MATCH(Stock!$C113,AF!$C$2:$C$299,0),MATCH(Stock!AV$1,AF!$L$1:$AV$1,0))*Stock!AV113</f>
        <v>0.10802823557798301</v>
      </c>
    </row>
    <row r="114" spans="1:48">
      <c r="A114" s="4" t="s">
        <v>52</v>
      </c>
      <c r="B114" s="4" t="s">
        <v>258</v>
      </c>
      <c r="C114" s="4" t="s">
        <v>227</v>
      </c>
      <c r="D114" s="4" t="s">
        <v>54</v>
      </c>
      <c r="E114" s="4" t="s">
        <v>260</v>
      </c>
      <c r="F114" s="4" t="s">
        <v>54</v>
      </c>
      <c r="G114" s="4">
        <v>2010</v>
      </c>
      <c r="H114" s="4" t="s">
        <v>54</v>
      </c>
      <c r="I114" s="4" t="s">
        <v>54</v>
      </c>
      <c r="J114" s="4" t="s">
        <v>54</v>
      </c>
      <c r="K114" s="4" t="s">
        <v>54</v>
      </c>
      <c r="L114" s="4">
        <f ca="1">OFFSET(AF!$K$1,MATCH(Stock!$C114,AF!$C$2:$C$299,0),MATCH(Stock!L$1,AF!$L$1:$AV$1,0))*Stock!L114</f>
        <v>0</v>
      </c>
      <c r="M114" s="4">
        <f ca="1">OFFSET(AF!$K$1,MATCH(Stock!$C114,AF!$C$2:$C$299,0),MATCH(Stock!M$1,AF!$L$1:$AV$1,0))*Stock!M114</f>
        <v>5.8294495578444603E-3</v>
      </c>
      <c r="N114" s="4">
        <f ca="1">OFFSET(AF!$K$1,MATCH(Stock!$C114,AF!$C$2:$C$299,0),MATCH(Stock!N$1,AF!$L$1:$AV$1,0))*Stock!N114</f>
        <v>3.7416808743308098E-4</v>
      </c>
      <c r="O114" s="4">
        <f ca="1">OFFSET(AF!$K$1,MATCH(Stock!$C114,AF!$C$2:$C$299,0),MATCH(Stock!O$1,AF!$L$1:$AV$1,0))*Stock!O114</f>
        <v>1.21992525333332E-3</v>
      </c>
      <c r="P114" s="4">
        <f ca="1">OFFSET(AF!$K$1,MATCH(Stock!$C114,AF!$C$2:$C$299,0),MATCH(Stock!P$1,AF!$L$1:$AV$1,0))*Stock!P114</f>
        <v>1.1618381277167301E-3</v>
      </c>
      <c r="Q114" s="4">
        <f ca="1">OFFSET(AF!$K$1,MATCH(Stock!$C114,AF!$C$2:$C$299,0),MATCH(Stock!Q$1,AF!$L$1:$AV$1,0))*Stock!Q114</f>
        <v>1.25462616116986E-3</v>
      </c>
      <c r="R114" s="4">
        <f ca="1">OFFSET(AF!$K$1,MATCH(Stock!$C114,AF!$C$2:$C$299,0),MATCH(Stock!R$1,AF!$L$1:$AV$1,0))*Stock!R114</f>
        <v>0</v>
      </c>
      <c r="S114" s="4">
        <f ca="1">OFFSET(AF!$K$1,MATCH(Stock!$C114,AF!$C$2:$C$299,0),MATCH(Stock!S$1,AF!$L$1:$AV$1,0))*Stock!S114</f>
        <v>4.83208890219113E-3</v>
      </c>
      <c r="T114" s="4">
        <f ca="1">OFFSET(AF!$K$1,MATCH(Stock!$C114,AF!$C$2:$C$299,0),MATCH(Stock!T$1,AF!$L$1:$AV$1,0))*Stock!T114</f>
        <v>4.2807413253183407E-2</v>
      </c>
      <c r="U114" s="4">
        <f ca="1">OFFSET(AF!$K$1,MATCH(Stock!$C114,AF!$C$2:$C$299,0),MATCH(Stock!U$1,AF!$L$1:$AV$1,0))*Stock!U114</f>
        <v>2.4999860256979499E-3</v>
      </c>
      <c r="V114" s="4">
        <f ca="1">OFFSET(AF!$K$1,MATCH(Stock!$C114,AF!$C$2:$C$299,0),MATCH(Stock!V$1,AF!$L$1:$AV$1,0))*Stock!V114</f>
        <v>4.83475387317869E-4</v>
      </c>
      <c r="W114" s="4">
        <f ca="1">OFFSET(AF!$K$1,MATCH(Stock!$C114,AF!$C$2:$C$299,0),MATCH(Stock!W$1,AF!$L$1:$AV$1,0))*Stock!W114</f>
        <v>0</v>
      </c>
      <c r="X114" s="4">
        <f ca="1">OFFSET(AF!$K$1,MATCH(Stock!$C114,AF!$C$2:$C$299,0),MATCH(Stock!X$1,AF!$L$1:$AV$1,0))*Stock!X114</f>
        <v>0</v>
      </c>
      <c r="Y114" s="4">
        <f ca="1">OFFSET(AF!$K$1,MATCH(Stock!$C114,AF!$C$2:$C$299,0),MATCH(Stock!Y$1,AF!$L$1:$AV$1,0))*Stock!Y114</f>
        <v>2.3137992802169699E-3</v>
      </c>
      <c r="Z114" s="4">
        <f ca="1">OFFSET(AF!$K$1,MATCH(Stock!$C114,AF!$C$2:$C$299,0),MATCH(Stock!Z$1,AF!$L$1:$AV$1,0))*Stock!Z114</f>
        <v>1.37541325813551E-2</v>
      </c>
      <c r="AA114" s="4">
        <f ca="1">OFFSET(AF!$K$1,MATCH(Stock!$C114,AF!$C$2:$C$299,0),MATCH(Stock!AA$1,AF!$L$1:$AV$1,0))*Stock!AA114</f>
        <v>3.5898618072522899E-4</v>
      </c>
      <c r="AB114" s="4">
        <f ca="1">OFFSET(AF!$K$1,MATCH(Stock!$C114,AF!$C$2:$C$299,0),MATCH(Stock!AB$1,AF!$L$1:$AV$1,0))*Stock!AB114</f>
        <v>2.4619834813549204E-3</v>
      </c>
      <c r="AC114" s="4">
        <f ca="1">OFFSET(AF!$K$1,MATCH(Stock!$C114,AF!$C$2:$C$299,0),MATCH(Stock!AC$1,AF!$L$1:$AV$1,0))*Stock!AC114</f>
        <v>0</v>
      </c>
      <c r="AD114" s="4">
        <f ca="1">OFFSET(AF!$K$1,MATCH(Stock!$C114,AF!$C$2:$C$299,0),MATCH(Stock!AD$1,AF!$L$1:$AV$1,0))*Stock!AD114</f>
        <v>1.2792795826583399E-4</v>
      </c>
      <c r="AE114" s="4">
        <f ca="1">OFFSET(AF!$K$1,MATCH(Stock!$C114,AF!$C$2:$C$299,0),MATCH(Stock!AE$1,AF!$L$1:$AV$1,0))*Stock!AE114</f>
        <v>6.4692011882846404E-4</v>
      </c>
      <c r="AF114" s="4">
        <f ca="1">OFFSET(AF!$K$1,MATCH(Stock!$C114,AF!$C$2:$C$299,0),MATCH(Stock!AF$1,AF!$L$1:$AV$1,0))*Stock!AF114</f>
        <v>1.18259840439792E-5</v>
      </c>
      <c r="AG114" s="4">
        <f ca="1">OFFSET(AF!$K$1,MATCH(Stock!$C114,AF!$C$2:$C$299,0),MATCH(Stock!AG$1,AF!$L$1:$AV$1,0))*Stock!AG114</f>
        <v>3.16404513939543E-3</v>
      </c>
      <c r="AH114" s="4">
        <f ca="1">OFFSET(AF!$K$1,MATCH(Stock!$C114,AF!$C$2:$C$299,0),MATCH(Stock!AH$1,AF!$L$1:$AV$1,0))*Stock!AH114</f>
        <v>3.3155612598887205E-4</v>
      </c>
      <c r="AI114" s="4">
        <f ca="1">OFFSET(AF!$K$1,MATCH(Stock!$C114,AF!$C$2:$C$299,0),MATCH(Stock!AI$1,AF!$L$1:$AV$1,0))*Stock!AI114</f>
        <v>1.4999788494482E-3</v>
      </c>
      <c r="AJ114" s="4">
        <f ca="1">OFFSET(AF!$K$1,MATCH(Stock!$C114,AF!$C$2:$C$299,0),MATCH(Stock!AJ$1,AF!$L$1:$AV$1,0))*Stock!AJ114</f>
        <v>0</v>
      </c>
      <c r="AK114" s="4">
        <f ca="1">OFFSET(AF!$K$1,MATCH(Stock!$C114,AF!$C$2:$C$299,0),MATCH(Stock!AK$1,AF!$L$1:$AV$1,0))*Stock!AK114</f>
        <v>8.1584320303401095E-5</v>
      </c>
      <c r="AL114" s="4">
        <f ca="1">OFFSET(AF!$K$1,MATCH(Stock!$C114,AF!$C$2:$C$299,0),MATCH(Stock!AL$1,AF!$L$1:$AV$1,0))*Stock!AL114</f>
        <v>0</v>
      </c>
      <c r="AM114" s="4">
        <f ca="1">OFFSET(AF!$K$1,MATCH(Stock!$C114,AF!$C$2:$C$299,0),MATCH(Stock!AM$1,AF!$L$1:$AV$1,0))*Stock!AM114</f>
        <v>6.3599530236063909E-3</v>
      </c>
      <c r="AN114" s="4">
        <f ca="1">OFFSET(AF!$K$1,MATCH(Stock!$C114,AF!$C$2:$C$299,0),MATCH(Stock!AN$1,AF!$L$1:$AV$1,0))*Stock!AN114</f>
        <v>7.4515908284777509E-4</v>
      </c>
      <c r="AO114" s="4">
        <f ca="1">OFFSET(AF!$K$1,MATCH(Stock!$C114,AF!$C$2:$C$299,0),MATCH(Stock!AO$1,AF!$L$1:$AV$1,0))*Stock!AO114</f>
        <v>1.0144906313724101E-2</v>
      </c>
      <c r="AP114" s="4">
        <f ca="1">OFFSET(AF!$K$1,MATCH(Stock!$C114,AF!$C$2:$C$299,0),MATCH(Stock!AP$1,AF!$L$1:$AV$1,0))*Stock!AP114</f>
        <v>9.1478630748900708E-5</v>
      </c>
      <c r="AQ114" s="4">
        <f ca="1">OFFSET(AF!$K$1,MATCH(Stock!$C114,AF!$C$2:$C$299,0),MATCH(Stock!AQ$1,AF!$L$1:$AV$1,0))*Stock!AQ114</f>
        <v>4.0138998711833403E-3</v>
      </c>
      <c r="AR114" s="4">
        <f ca="1">OFFSET(AF!$K$1,MATCH(Stock!$C114,AF!$C$2:$C$299,0),MATCH(Stock!AR$1,AF!$L$1:$AV$1,0))*Stock!AR114</f>
        <v>5.7453325013661206E-4</v>
      </c>
      <c r="AS114" s="4">
        <f ca="1">OFFSET(AF!$K$1,MATCH(Stock!$C114,AF!$C$2:$C$299,0),MATCH(Stock!AS$1,AF!$L$1:$AV$1,0))*Stock!AS114</f>
        <v>3.87273968746616E-3</v>
      </c>
      <c r="AT114" s="4">
        <f ca="1">OFFSET(AF!$K$1,MATCH(Stock!$C114,AF!$C$2:$C$299,0),MATCH(Stock!AT$1,AF!$L$1:$AV$1,0))*Stock!AT114</f>
        <v>3.1910138072589506E-4</v>
      </c>
      <c r="AU114" s="4">
        <f ca="1">OFFSET(AF!$K$1,MATCH(Stock!$C114,AF!$C$2:$C$299,0),MATCH(Stock!AU$1,AF!$L$1:$AV$1,0))*Stock!AU114</f>
        <v>2.8039096787718801E-3</v>
      </c>
      <c r="AV114" s="4">
        <f ca="1">OFFSET(AF!$K$1,MATCH(Stock!$C114,AF!$C$2:$C$299,0),MATCH(Stock!AV$1,AF!$L$1:$AV$1,0))*Stock!AV114</f>
        <v>8.8550066092907605E-3</v>
      </c>
    </row>
    <row r="115" spans="1:48">
      <c r="A115" s="4" t="s">
        <v>52</v>
      </c>
      <c r="B115" s="4" t="s">
        <v>258</v>
      </c>
      <c r="C115" s="4" t="s">
        <v>228</v>
      </c>
      <c r="D115" s="4" t="s">
        <v>54</v>
      </c>
      <c r="E115" s="4" t="s">
        <v>260</v>
      </c>
      <c r="F115" s="4" t="s">
        <v>54</v>
      </c>
      <c r="G115" s="4">
        <v>2010</v>
      </c>
      <c r="H115" s="4" t="s">
        <v>54</v>
      </c>
      <c r="I115" s="4" t="s">
        <v>54</v>
      </c>
      <c r="J115" s="4" t="s">
        <v>54</v>
      </c>
      <c r="K115" s="4" t="s">
        <v>54</v>
      </c>
      <c r="L115" s="4">
        <f ca="1">OFFSET(AF!$K$1,MATCH(Stock!$C115,AF!$C$2:$C$299,0),MATCH(Stock!L$1,AF!$L$1:$AV$1,0))*Stock!L115</f>
        <v>8.1801890741869205E-5</v>
      </c>
      <c r="M115" s="4">
        <f ca="1">OFFSET(AF!$K$1,MATCH(Stock!$C115,AF!$C$2:$C$299,0),MATCH(Stock!M$1,AF!$L$1:$AV$1,0))*Stock!M115</f>
        <v>2.3877601877189398E-4</v>
      </c>
      <c r="N115" s="4">
        <f ca="1">OFFSET(AF!$K$1,MATCH(Stock!$C115,AF!$C$2:$C$299,0),MATCH(Stock!N$1,AF!$L$1:$AV$1,0))*Stock!N115</f>
        <v>0</v>
      </c>
      <c r="O115" s="4">
        <f ca="1">OFFSET(AF!$K$1,MATCH(Stock!$C115,AF!$C$2:$C$299,0),MATCH(Stock!O$1,AF!$L$1:$AV$1,0))*Stock!O115</f>
        <v>1.9430936587442301E-3</v>
      </c>
      <c r="P115" s="4">
        <f ca="1">OFFSET(AF!$K$1,MATCH(Stock!$C115,AF!$C$2:$C$299,0),MATCH(Stock!P$1,AF!$L$1:$AV$1,0))*Stock!P115</f>
        <v>8.4117983483561213E-5</v>
      </c>
      <c r="Q115" s="4">
        <f ca="1">OFFSET(AF!$K$1,MATCH(Stock!$C115,AF!$C$2:$C$299,0),MATCH(Stock!Q$1,AF!$L$1:$AV$1,0))*Stock!Q115</f>
        <v>0</v>
      </c>
      <c r="R115" s="4">
        <f ca="1">OFFSET(AF!$K$1,MATCH(Stock!$C115,AF!$C$2:$C$299,0),MATCH(Stock!R$1,AF!$L$1:$AV$1,0))*Stock!R115</f>
        <v>0</v>
      </c>
      <c r="S115" s="4">
        <f ca="1">OFFSET(AF!$K$1,MATCH(Stock!$C115,AF!$C$2:$C$299,0),MATCH(Stock!S$1,AF!$L$1:$AV$1,0))*Stock!S115</f>
        <v>0</v>
      </c>
      <c r="T115" s="4">
        <f ca="1">OFFSET(AF!$K$1,MATCH(Stock!$C115,AF!$C$2:$C$299,0),MATCH(Stock!T$1,AF!$L$1:$AV$1,0))*Stock!T115</f>
        <v>4.27809756605996E-3</v>
      </c>
      <c r="U115" s="4">
        <f ca="1">OFFSET(AF!$K$1,MATCH(Stock!$C115,AF!$C$2:$C$299,0),MATCH(Stock!U$1,AF!$L$1:$AV$1,0))*Stock!U115</f>
        <v>2.2100211047587401E-5</v>
      </c>
      <c r="V115" s="4">
        <f ca="1">OFFSET(AF!$K$1,MATCH(Stock!$C115,AF!$C$2:$C$299,0),MATCH(Stock!V$1,AF!$L$1:$AV$1,0))*Stock!V115</f>
        <v>2.9071829979035105E-6</v>
      </c>
      <c r="W115" s="4">
        <f ca="1">OFFSET(AF!$K$1,MATCH(Stock!$C115,AF!$C$2:$C$299,0),MATCH(Stock!W$1,AF!$L$1:$AV$1,0))*Stock!W115</f>
        <v>1.48733381622687E-4</v>
      </c>
      <c r="X115" s="4">
        <f ca="1">OFFSET(AF!$K$1,MATCH(Stock!$C115,AF!$C$2:$C$299,0),MATCH(Stock!X$1,AF!$L$1:$AV$1,0))*Stock!X115</f>
        <v>2.9491311653661399E-3</v>
      </c>
      <c r="Y115" s="4">
        <f ca="1">OFFSET(AF!$K$1,MATCH(Stock!$C115,AF!$C$2:$C$299,0),MATCH(Stock!Y$1,AF!$L$1:$AV$1,0))*Stock!Y115</f>
        <v>0</v>
      </c>
      <c r="Z115" s="4">
        <f ca="1">OFFSET(AF!$K$1,MATCH(Stock!$C115,AF!$C$2:$C$299,0),MATCH(Stock!Z$1,AF!$L$1:$AV$1,0))*Stock!Z115</f>
        <v>6.5646395098294709E-3</v>
      </c>
      <c r="AA115" s="4">
        <f ca="1">OFFSET(AF!$K$1,MATCH(Stock!$C115,AF!$C$2:$C$299,0),MATCH(Stock!AA$1,AF!$L$1:$AV$1,0))*Stock!AA115</f>
        <v>5.8290555104659497E-5</v>
      </c>
      <c r="AB115" s="4">
        <f ca="1">OFFSET(AF!$K$1,MATCH(Stock!$C115,AF!$C$2:$C$299,0),MATCH(Stock!AB$1,AF!$L$1:$AV$1,0))*Stock!AB115</f>
        <v>1.2067919368292301E-4</v>
      </c>
      <c r="AC115" s="4">
        <f ca="1">OFFSET(AF!$K$1,MATCH(Stock!$C115,AF!$C$2:$C$299,0),MATCH(Stock!AC$1,AF!$L$1:$AV$1,0))*Stock!AC115</f>
        <v>1.1446973760031201E-4</v>
      </c>
      <c r="AD115" s="4">
        <f ca="1">OFFSET(AF!$K$1,MATCH(Stock!$C115,AF!$C$2:$C$299,0),MATCH(Stock!AD$1,AF!$L$1:$AV$1,0))*Stock!AD115</f>
        <v>3.1571019372176599E-6</v>
      </c>
      <c r="AE115" s="4">
        <f ca="1">OFFSET(AF!$K$1,MATCH(Stock!$C115,AF!$C$2:$C$299,0),MATCH(Stock!AE$1,AF!$L$1:$AV$1,0))*Stock!AE115</f>
        <v>8.52842791060247E-3</v>
      </c>
      <c r="AF115" s="4">
        <f ca="1">OFFSET(AF!$K$1,MATCH(Stock!$C115,AF!$C$2:$C$299,0),MATCH(Stock!AF$1,AF!$L$1:$AV$1,0))*Stock!AF115</f>
        <v>4.4618845710535103E-5</v>
      </c>
      <c r="AG115" s="4">
        <f ca="1">OFFSET(AF!$K$1,MATCH(Stock!$C115,AF!$C$2:$C$299,0),MATCH(Stock!AG$1,AF!$L$1:$AV$1,0))*Stock!AG115</f>
        <v>0</v>
      </c>
      <c r="AH115" s="4">
        <f ca="1">OFFSET(AF!$K$1,MATCH(Stock!$C115,AF!$C$2:$C$299,0),MATCH(Stock!AH$1,AF!$L$1:$AV$1,0))*Stock!AH115</f>
        <v>1.85668143182705E-4</v>
      </c>
      <c r="AI115" s="4">
        <f ca="1">OFFSET(AF!$K$1,MATCH(Stock!$C115,AF!$C$2:$C$299,0),MATCH(Stock!AI$1,AF!$L$1:$AV$1,0))*Stock!AI115</f>
        <v>1.1667394320791701E-5</v>
      </c>
      <c r="AJ115" s="4">
        <f ca="1">OFFSET(AF!$K$1,MATCH(Stock!$C115,AF!$C$2:$C$299,0),MATCH(Stock!AJ$1,AF!$L$1:$AV$1,0))*Stock!AJ115</f>
        <v>0</v>
      </c>
      <c r="AK115" s="4">
        <f ca="1">OFFSET(AF!$K$1,MATCH(Stock!$C115,AF!$C$2:$C$299,0),MATCH(Stock!AK$1,AF!$L$1:$AV$1,0))*Stock!AK115</f>
        <v>2.27139905517498E-5</v>
      </c>
      <c r="AL115" s="4">
        <f ca="1">OFFSET(AF!$K$1,MATCH(Stock!$C115,AF!$C$2:$C$299,0),MATCH(Stock!AL$1,AF!$L$1:$AV$1,0))*Stock!AL115</f>
        <v>3.68632516751886E-5</v>
      </c>
      <c r="AM115" s="4">
        <f ca="1">OFFSET(AF!$K$1,MATCH(Stock!$C115,AF!$C$2:$C$299,0),MATCH(Stock!AM$1,AF!$L$1:$AV$1,0))*Stock!AM115</f>
        <v>4.7046686563048906E-4</v>
      </c>
      <c r="AN115" s="4">
        <f ca="1">OFFSET(AF!$K$1,MATCH(Stock!$C115,AF!$C$2:$C$299,0),MATCH(Stock!AN$1,AF!$L$1:$AV$1,0))*Stock!AN115</f>
        <v>2.53254481485504E-5</v>
      </c>
      <c r="AO115" s="4">
        <f ca="1">OFFSET(AF!$K$1,MATCH(Stock!$C115,AF!$C$2:$C$299,0),MATCH(Stock!AO$1,AF!$L$1:$AV$1,0))*Stock!AO115</f>
        <v>5.6921027987696709E-4</v>
      </c>
      <c r="AP115" s="4">
        <f ca="1">OFFSET(AF!$K$1,MATCH(Stock!$C115,AF!$C$2:$C$299,0),MATCH(Stock!AP$1,AF!$L$1:$AV$1,0))*Stock!AP115</f>
        <v>2.0441987168705799E-4</v>
      </c>
      <c r="AQ115" s="4">
        <f ca="1">OFFSET(AF!$K$1,MATCH(Stock!$C115,AF!$C$2:$C$299,0),MATCH(Stock!AQ$1,AF!$L$1:$AV$1,0))*Stock!AQ115</f>
        <v>1.23853685136991E-4</v>
      </c>
      <c r="AR115" s="4">
        <f ca="1">OFFSET(AF!$K$1,MATCH(Stock!$C115,AF!$C$2:$C$299,0),MATCH(Stock!AR$1,AF!$L$1:$AV$1,0))*Stock!AR115</f>
        <v>2.2956488671519301E-5</v>
      </c>
      <c r="AS115" s="4">
        <f ca="1">OFFSET(AF!$K$1,MATCH(Stock!$C115,AF!$C$2:$C$299,0),MATCH(Stock!AS$1,AF!$L$1:$AV$1,0))*Stock!AS115</f>
        <v>2.0777978646926902E-5</v>
      </c>
      <c r="AT115" s="4">
        <f ca="1">OFFSET(AF!$K$1,MATCH(Stock!$C115,AF!$C$2:$C$299,0),MATCH(Stock!AT$1,AF!$L$1:$AV$1,0))*Stock!AT115</f>
        <v>4.7774781413456705E-4</v>
      </c>
      <c r="AU115" s="4">
        <f ca="1">OFFSET(AF!$K$1,MATCH(Stock!$C115,AF!$C$2:$C$299,0),MATCH(Stock!AU$1,AF!$L$1:$AV$1,0))*Stock!AU115</f>
        <v>1.1159931637980301E-4</v>
      </c>
      <c r="AV115" s="4">
        <f ca="1">OFFSET(AF!$K$1,MATCH(Stock!$C115,AF!$C$2:$C$299,0),MATCH(Stock!AV$1,AF!$L$1:$AV$1,0))*Stock!AV115</f>
        <v>0</v>
      </c>
    </row>
    <row r="116" spans="1:48">
      <c r="A116" s="4" t="s">
        <v>52</v>
      </c>
      <c r="B116" s="4" t="s">
        <v>258</v>
      </c>
      <c r="C116" s="4" t="s">
        <v>229</v>
      </c>
      <c r="D116" s="4" t="s">
        <v>54</v>
      </c>
      <c r="E116" s="4" t="s">
        <v>260</v>
      </c>
      <c r="F116" s="4" t="s">
        <v>54</v>
      </c>
      <c r="G116" s="4">
        <v>2010</v>
      </c>
      <c r="H116" s="4" t="s">
        <v>54</v>
      </c>
      <c r="I116" s="4" t="s">
        <v>54</v>
      </c>
      <c r="J116" s="4" t="s">
        <v>54</v>
      </c>
      <c r="K116" s="4" t="s">
        <v>54</v>
      </c>
      <c r="L116" s="4">
        <f ca="1">OFFSET(AF!$K$1,MATCH(Stock!$C116,AF!$C$2:$C$299,0),MATCH(Stock!L$1,AF!$L$1:$AV$1,0))*Stock!L116</f>
        <v>4.24347315765386E-5</v>
      </c>
      <c r="M116" s="4">
        <f ca="1">OFFSET(AF!$K$1,MATCH(Stock!$C116,AF!$C$2:$C$299,0),MATCH(Stock!M$1,AF!$L$1:$AV$1,0))*Stock!M116</f>
        <v>2.29612967020195E-3</v>
      </c>
      <c r="N116" s="4">
        <f ca="1">OFFSET(AF!$K$1,MATCH(Stock!$C116,AF!$C$2:$C$299,0),MATCH(Stock!N$1,AF!$L$1:$AV$1,0))*Stock!N116</f>
        <v>2.4726527415579099E-4</v>
      </c>
      <c r="O116" s="4">
        <f ca="1">OFFSET(AF!$K$1,MATCH(Stock!$C116,AF!$C$2:$C$299,0),MATCH(Stock!O$1,AF!$L$1:$AV$1,0))*Stock!O116</f>
        <v>8.4154951402569712E-3</v>
      </c>
      <c r="P116" s="4">
        <f ca="1">OFFSET(AF!$K$1,MATCH(Stock!$C116,AF!$C$2:$C$299,0),MATCH(Stock!P$1,AF!$L$1:$AV$1,0))*Stock!P116</f>
        <v>2.9972605665559899E-4</v>
      </c>
      <c r="Q116" s="4">
        <f ca="1">OFFSET(AF!$K$1,MATCH(Stock!$C116,AF!$C$2:$C$299,0),MATCH(Stock!Q$1,AF!$L$1:$AV$1,0))*Stock!Q116</f>
        <v>9.3192567241622299E-3</v>
      </c>
      <c r="R116" s="4">
        <f ca="1">OFFSET(AF!$K$1,MATCH(Stock!$C116,AF!$C$2:$C$299,0),MATCH(Stock!R$1,AF!$L$1:$AV$1,0))*Stock!R116</f>
        <v>1.46812749601209E-4</v>
      </c>
      <c r="S116" s="4">
        <f ca="1">OFFSET(AF!$K$1,MATCH(Stock!$C116,AF!$C$2:$C$299,0),MATCH(Stock!S$1,AF!$L$1:$AV$1,0))*Stock!S116</f>
        <v>1.88603013011108E-4</v>
      </c>
      <c r="T116" s="4">
        <f ca="1">OFFSET(AF!$K$1,MATCH(Stock!$C116,AF!$C$2:$C$299,0),MATCH(Stock!T$1,AF!$L$1:$AV$1,0))*Stock!T116</f>
        <v>6.4772101830274806E-2</v>
      </c>
      <c r="U116" s="4">
        <f ca="1">OFFSET(AF!$K$1,MATCH(Stock!$C116,AF!$C$2:$C$299,0),MATCH(Stock!U$1,AF!$L$1:$AV$1,0))*Stock!U116</f>
        <v>2.5983024431985803E-4</v>
      </c>
      <c r="V116" s="4">
        <f ca="1">OFFSET(AF!$K$1,MATCH(Stock!$C116,AF!$C$2:$C$299,0),MATCH(Stock!V$1,AF!$L$1:$AV$1,0))*Stock!V116</f>
        <v>1.1175358338494301E-4</v>
      </c>
      <c r="W116" s="4">
        <f ca="1">OFFSET(AF!$K$1,MATCH(Stock!$C116,AF!$C$2:$C$299,0),MATCH(Stock!W$1,AF!$L$1:$AV$1,0))*Stock!W116</f>
        <v>1.0394950755841399E-3</v>
      </c>
      <c r="X116" s="4">
        <f ca="1">OFFSET(AF!$K$1,MATCH(Stock!$C116,AF!$C$2:$C$299,0),MATCH(Stock!X$1,AF!$L$1:$AV$1,0))*Stock!X116</f>
        <v>6.6439452757210502E-3</v>
      </c>
      <c r="Y116" s="4">
        <f ca="1">OFFSET(AF!$K$1,MATCH(Stock!$C116,AF!$C$2:$C$299,0),MATCH(Stock!Y$1,AF!$L$1:$AV$1,0))*Stock!Y116</f>
        <v>4.0656151767396099E-4</v>
      </c>
      <c r="Z116" s="4">
        <f ca="1">OFFSET(AF!$K$1,MATCH(Stock!$C116,AF!$C$2:$C$299,0),MATCH(Stock!Z$1,AF!$L$1:$AV$1,0))*Stock!Z116</f>
        <v>1.6762064959917999E-2</v>
      </c>
      <c r="AA116" s="4">
        <f ca="1">OFFSET(AF!$K$1,MATCH(Stock!$C116,AF!$C$2:$C$299,0),MATCH(Stock!AA$1,AF!$L$1:$AV$1,0))*Stock!AA116</f>
        <v>4.84249968298652E-4</v>
      </c>
      <c r="AB116" s="4">
        <f ca="1">OFFSET(AF!$K$1,MATCH(Stock!$C116,AF!$C$2:$C$299,0),MATCH(Stock!AB$1,AF!$L$1:$AV$1,0))*Stock!AB116</f>
        <v>0</v>
      </c>
      <c r="AC116" s="4">
        <f ca="1">OFFSET(AF!$K$1,MATCH(Stock!$C116,AF!$C$2:$C$299,0),MATCH(Stock!AC$1,AF!$L$1:$AV$1,0))*Stock!AC116</f>
        <v>7.3244581083399306E-3</v>
      </c>
      <c r="AD116" s="4">
        <f ca="1">OFFSET(AF!$K$1,MATCH(Stock!$C116,AF!$C$2:$C$299,0),MATCH(Stock!AD$1,AF!$L$1:$AV$1,0))*Stock!AD116</f>
        <v>0</v>
      </c>
      <c r="AE116" s="4">
        <f ca="1">OFFSET(AF!$K$1,MATCH(Stock!$C116,AF!$C$2:$C$299,0),MATCH(Stock!AE$1,AF!$L$1:$AV$1,0))*Stock!AE116</f>
        <v>1.4578279501101001E-3</v>
      </c>
      <c r="AF116" s="4">
        <f ca="1">OFFSET(AF!$K$1,MATCH(Stock!$C116,AF!$C$2:$C$299,0),MATCH(Stock!AF$1,AF!$L$1:$AV$1,0))*Stock!AF116</f>
        <v>1.5137902618029501E-4</v>
      </c>
      <c r="AG116" s="4">
        <f ca="1">OFFSET(AF!$K$1,MATCH(Stock!$C116,AF!$C$2:$C$299,0),MATCH(Stock!AG$1,AF!$L$1:$AV$1,0))*Stock!AG116</f>
        <v>1.34401987526319E-4</v>
      </c>
      <c r="AH116" s="4">
        <f ca="1">OFFSET(AF!$K$1,MATCH(Stock!$C116,AF!$C$2:$C$299,0),MATCH(Stock!AH$1,AF!$L$1:$AV$1,0))*Stock!AH116</f>
        <v>2.8701026774320302E-4</v>
      </c>
      <c r="AI116" s="4">
        <f ca="1">OFFSET(AF!$K$1,MATCH(Stock!$C116,AF!$C$2:$C$299,0),MATCH(Stock!AI$1,AF!$L$1:$AV$1,0))*Stock!AI116</f>
        <v>2.6243904337322005E-4</v>
      </c>
      <c r="AJ116" s="4">
        <f ca="1">OFFSET(AF!$K$1,MATCH(Stock!$C116,AF!$C$2:$C$299,0),MATCH(Stock!AJ$1,AF!$L$1:$AV$1,0))*Stock!AJ116</f>
        <v>0</v>
      </c>
      <c r="AK116" s="4">
        <f ca="1">OFFSET(AF!$K$1,MATCH(Stock!$C116,AF!$C$2:$C$299,0),MATCH(Stock!AK$1,AF!$L$1:$AV$1,0))*Stock!AK116</f>
        <v>3.2971268307645105E-4</v>
      </c>
      <c r="AL116" s="4">
        <f ca="1">OFFSET(AF!$K$1,MATCH(Stock!$C116,AF!$C$2:$C$299,0),MATCH(Stock!AL$1,AF!$L$1:$AV$1,0))*Stock!AL116</f>
        <v>0</v>
      </c>
      <c r="AM116" s="4">
        <f ca="1">OFFSET(AF!$K$1,MATCH(Stock!$C116,AF!$C$2:$C$299,0),MATCH(Stock!AM$1,AF!$L$1:$AV$1,0))*Stock!AM116</f>
        <v>2.6513893778205501E-3</v>
      </c>
      <c r="AN116" s="4">
        <f ca="1">OFFSET(AF!$K$1,MATCH(Stock!$C116,AF!$C$2:$C$299,0),MATCH(Stock!AN$1,AF!$L$1:$AV$1,0))*Stock!AN116</f>
        <v>9.7877355022077612E-4</v>
      </c>
      <c r="AO116" s="4">
        <f ca="1">OFFSET(AF!$K$1,MATCH(Stock!$C116,AF!$C$2:$C$299,0),MATCH(Stock!AO$1,AF!$L$1:$AV$1,0))*Stock!AO116</f>
        <v>5.5000094294343008E-3</v>
      </c>
      <c r="AP116" s="4">
        <f ca="1">OFFSET(AF!$K$1,MATCH(Stock!$C116,AF!$C$2:$C$299,0),MATCH(Stock!AP$1,AF!$L$1:$AV$1,0))*Stock!AP116</f>
        <v>1.0721834247821901E-3</v>
      </c>
      <c r="AQ116" s="4">
        <f ca="1">OFFSET(AF!$K$1,MATCH(Stock!$C116,AF!$C$2:$C$299,0),MATCH(Stock!AQ$1,AF!$L$1:$AV$1,0))*Stock!AQ116</f>
        <v>4.32631894279518E-4</v>
      </c>
      <c r="AR116" s="4">
        <f ca="1">OFFSET(AF!$K$1,MATCH(Stock!$C116,AF!$C$2:$C$299,0),MATCH(Stock!AR$1,AF!$L$1:$AV$1,0))*Stock!AR116</f>
        <v>4.5254450852001997E-4</v>
      </c>
      <c r="AS116" s="4">
        <f ca="1">OFFSET(AF!$K$1,MATCH(Stock!$C116,AF!$C$2:$C$299,0),MATCH(Stock!AS$1,AF!$L$1:$AV$1,0))*Stock!AS116</f>
        <v>2.3522655248536303E-3</v>
      </c>
      <c r="AT116" s="4">
        <f ca="1">OFFSET(AF!$K$1,MATCH(Stock!$C116,AF!$C$2:$C$299,0),MATCH(Stock!AT$1,AF!$L$1:$AV$1,0))*Stock!AT116</f>
        <v>9.7402088317681199E-4</v>
      </c>
      <c r="AU116" s="4">
        <f ca="1">OFFSET(AF!$K$1,MATCH(Stock!$C116,AF!$C$2:$C$299,0),MATCH(Stock!AU$1,AF!$L$1:$AV$1,0))*Stock!AU116</f>
        <v>3.1854922650645205E-4</v>
      </c>
      <c r="AV116" s="4">
        <f ca="1">OFFSET(AF!$K$1,MATCH(Stock!$C116,AF!$C$2:$C$299,0),MATCH(Stock!AV$1,AF!$L$1:$AV$1,0))*Stock!AV116</f>
        <v>1.46982672773156E-2</v>
      </c>
    </row>
    <row r="117" spans="1:48">
      <c r="A117" s="4" t="s">
        <v>52</v>
      </c>
      <c r="B117" s="4" t="s">
        <v>258</v>
      </c>
      <c r="C117" s="4" t="s">
        <v>230</v>
      </c>
      <c r="D117" s="4" t="s">
        <v>54</v>
      </c>
      <c r="E117" s="4" t="s">
        <v>260</v>
      </c>
      <c r="F117" s="4" t="s">
        <v>54</v>
      </c>
      <c r="G117" s="4">
        <v>2010</v>
      </c>
      <c r="H117" s="4" t="s">
        <v>54</v>
      </c>
      <c r="I117" s="4" t="s">
        <v>54</v>
      </c>
      <c r="J117" s="4" t="s">
        <v>54</v>
      </c>
      <c r="K117" s="4" t="s">
        <v>54</v>
      </c>
      <c r="L117" s="4">
        <f ca="1">OFFSET(AF!$K$1,MATCH(Stock!$C117,AF!$C$2:$C$299,0),MATCH(Stock!L$1,AF!$L$1:$AV$1,0))*Stock!L117</f>
        <v>3.2758474788490999E-4</v>
      </c>
      <c r="M117" s="4">
        <f ca="1">OFFSET(AF!$K$1,MATCH(Stock!$C117,AF!$C$2:$C$299,0),MATCH(Stock!M$1,AF!$L$1:$AV$1,0))*Stock!M117</f>
        <v>5.8887905662169809E-3</v>
      </c>
      <c r="N117" s="4">
        <f ca="1">OFFSET(AF!$K$1,MATCH(Stock!$C117,AF!$C$2:$C$299,0),MATCH(Stock!N$1,AF!$L$1:$AV$1,0))*Stock!N117</f>
        <v>0</v>
      </c>
      <c r="O117" s="4">
        <f ca="1">OFFSET(AF!$K$1,MATCH(Stock!$C117,AF!$C$2:$C$299,0),MATCH(Stock!O$1,AF!$L$1:$AV$1,0))*Stock!O117</f>
        <v>8.0643720018966711E-5</v>
      </c>
      <c r="P117" s="4">
        <f ca="1">OFFSET(AF!$K$1,MATCH(Stock!$C117,AF!$C$2:$C$299,0),MATCH(Stock!P$1,AF!$L$1:$AV$1,0))*Stock!P117</f>
        <v>3.7368992522577205E-4</v>
      </c>
      <c r="Q117" s="4">
        <f ca="1">OFFSET(AF!$K$1,MATCH(Stock!$C117,AF!$C$2:$C$299,0),MATCH(Stock!Q$1,AF!$L$1:$AV$1,0))*Stock!Q117</f>
        <v>5.5331193926251609E-4</v>
      </c>
      <c r="R117" s="4">
        <f ca="1">OFFSET(AF!$K$1,MATCH(Stock!$C117,AF!$C$2:$C$299,0),MATCH(Stock!R$1,AF!$L$1:$AV$1,0))*Stock!R117</f>
        <v>6.3538727368426303E-4</v>
      </c>
      <c r="S117" s="4">
        <f ca="1">OFFSET(AF!$K$1,MATCH(Stock!$C117,AF!$C$2:$C$299,0),MATCH(Stock!S$1,AF!$L$1:$AV$1,0))*Stock!S117</f>
        <v>1.8922187051541002E-4</v>
      </c>
      <c r="T117" s="4">
        <f ca="1">OFFSET(AF!$K$1,MATCH(Stock!$C117,AF!$C$2:$C$299,0),MATCH(Stock!T$1,AF!$L$1:$AV$1,0))*Stock!T117</f>
        <v>1.3882211536504702E-3</v>
      </c>
      <c r="U117" s="4">
        <f ca="1">OFFSET(AF!$K$1,MATCH(Stock!$C117,AF!$C$2:$C$299,0),MATCH(Stock!U$1,AF!$L$1:$AV$1,0))*Stock!U117</f>
        <v>8.43679279473964E-5</v>
      </c>
      <c r="V117" s="4">
        <f ca="1">OFFSET(AF!$K$1,MATCH(Stock!$C117,AF!$C$2:$C$299,0),MATCH(Stock!V$1,AF!$L$1:$AV$1,0))*Stock!V117</f>
        <v>0</v>
      </c>
      <c r="W117" s="4">
        <f ca="1">OFFSET(AF!$K$1,MATCH(Stock!$C117,AF!$C$2:$C$299,0),MATCH(Stock!W$1,AF!$L$1:$AV$1,0))*Stock!W117</f>
        <v>2.5450950912031002E-4</v>
      </c>
      <c r="X117" s="4">
        <f ca="1">OFFSET(AF!$K$1,MATCH(Stock!$C117,AF!$C$2:$C$299,0),MATCH(Stock!X$1,AF!$L$1:$AV$1,0))*Stock!X117</f>
        <v>1.9959670367372903E-3</v>
      </c>
      <c r="Y117" s="4">
        <f ca="1">OFFSET(AF!$K$1,MATCH(Stock!$C117,AF!$C$2:$C$299,0),MATCH(Stock!Y$1,AF!$L$1:$AV$1,0))*Stock!Y117</f>
        <v>0</v>
      </c>
      <c r="Z117" s="4">
        <f ca="1">OFFSET(AF!$K$1,MATCH(Stock!$C117,AF!$C$2:$C$299,0),MATCH(Stock!Z$1,AF!$L$1:$AV$1,0))*Stock!Z117</f>
        <v>1.5146416757915501E-3</v>
      </c>
      <c r="AA117" s="4">
        <f ca="1">OFFSET(AF!$K$1,MATCH(Stock!$C117,AF!$C$2:$C$299,0),MATCH(Stock!AA$1,AF!$L$1:$AV$1,0))*Stock!AA117</f>
        <v>0</v>
      </c>
      <c r="AB117" s="4">
        <f ca="1">OFFSET(AF!$K$1,MATCH(Stock!$C117,AF!$C$2:$C$299,0),MATCH(Stock!AB$1,AF!$L$1:$AV$1,0))*Stock!AB117</f>
        <v>1.6538843030972701E-5</v>
      </c>
      <c r="AC117" s="4">
        <f ca="1">OFFSET(AF!$K$1,MATCH(Stock!$C117,AF!$C$2:$C$299,0),MATCH(Stock!AC$1,AF!$L$1:$AV$1,0))*Stock!AC117</f>
        <v>3.6325803822889701E-5</v>
      </c>
      <c r="AD117" s="4">
        <f ca="1">OFFSET(AF!$K$1,MATCH(Stock!$C117,AF!$C$2:$C$299,0),MATCH(Stock!AD$1,AF!$L$1:$AV$1,0))*Stock!AD117</f>
        <v>0</v>
      </c>
      <c r="AE117" s="4">
        <f ca="1">OFFSET(AF!$K$1,MATCH(Stock!$C117,AF!$C$2:$C$299,0),MATCH(Stock!AE$1,AF!$L$1:$AV$1,0))*Stock!AE117</f>
        <v>1.8678599059645602E-3</v>
      </c>
      <c r="AF117" s="4">
        <f ca="1">OFFSET(AF!$K$1,MATCH(Stock!$C117,AF!$C$2:$C$299,0),MATCH(Stock!AF$1,AF!$L$1:$AV$1,0))*Stock!AF117</f>
        <v>2.99392001113398E-5</v>
      </c>
      <c r="AG117" s="4">
        <f ca="1">OFFSET(AF!$K$1,MATCH(Stock!$C117,AF!$C$2:$C$299,0),MATCH(Stock!AG$1,AF!$L$1:$AV$1,0))*Stock!AG117</f>
        <v>0</v>
      </c>
      <c r="AH117" s="4">
        <f ca="1">OFFSET(AF!$K$1,MATCH(Stock!$C117,AF!$C$2:$C$299,0),MATCH(Stock!AH$1,AF!$L$1:$AV$1,0))*Stock!AH117</f>
        <v>0</v>
      </c>
      <c r="AI117" s="4">
        <f ca="1">OFFSET(AF!$K$1,MATCH(Stock!$C117,AF!$C$2:$C$299,0),MATCH(Stock!AI$1,AF!$L$1:$AV$1,0))*Stock!AI117</f>
        <v>0</v>
      </c>
      <c r="AJ117" s="4">
        <f ca="1">OFFSET(AF!$K$1,MATCH(Stock!$C117,AF!$C$2:$C$299,0),MATCH(Stock!AJ$1,AF!$L$1:$AV$1,0))*Stock!AJ117</f>
        <v>0</v>
      </c>
      <c r="AK117" s="4">
        <f ca="1">OFFSET(AF!$K$1,MATCH(Stock!$C117,AF!$C$2:$C$299,0),MATCH(Stock!AK$1,AF!$L$1:$AV$1,0))*Stock!AK117</f>
        <v>0</v>
      </c>
      <c r="AL117" s="4">
        <f ca="1">OFFSET(AF!$K$1,MATCH(Stock!$C117,AF!$C$2:$C$299,0),MATCH(Stock!AL$1,AF!$L$1:$AV$1,0))*Stock!AL117</f>
        <v>0</v>
      </c>
      <c r="AM117" s="4">
        <f ca="1">OFFSET(AF!$K$1,MATCH(Stock!$C117,AF!$C$2:$C$299,0),MATCH(Stock!AM$1,AF!$L$1:$AV$1,0))*Stock!AM117</f>
        <v>2.9635971743299501E-4</v>
      </c>
      <c r="AN117" s="4">
        <f ca="1">OFFSET(AF!$K$1,MATCH(Stock!$C117,AF!$C$2:$C$299,0),MATCH(Stock!AN$1,AF!$L$1:$AV$1,0))*Stock!AN117</f>
        <v>0</v>
      </c>
      <c r="AO117" s="4">
        <f ca="1">OFFSET(AF!$K$1,MATCH(Stock!$C117,AF!$C$2:$C$299,0),MATCH(Stock!AO$1,AF!$L$1:$AV$1,0))*Stock!AO117</f>
        <v>2.3645307524374602E-4</v>
      </c>
      <c r="AP117" s="4">
        <f ca="1">OFFSET(AF!$K$1,MATCH(Stock!$C117,AF!$C$2:$C$299,0),MATCH(Stock!AP$1,AF!$L$1:$AV$1,0))*Stock!AP117</f>
        <v>1.6234006366317702E-3</v>
      </c>
      <c r="AQ117" s="4">
        <f ca="1">OFFSET(AF!$K$1,MATCH(Stock!$C117,AF!$C$2:$C$299,0),MATCH(Stock!AQ$1,AF!$L$1:$AV$1,0))*Stock!AQ117</f>
        <v>7.1292384495601712E-6</v>
      </c>
      <c r="AR117" s="4">
        <f ca="1">OFFSET(AF!$K$1,MATCH(Stock!$C117,AF!$C$2:$C$299,0),MATCH(Stock!AR$1,AF!$L$1:$AV$1,0))*Stock!AR117</f>
        <v>0</v>
      </c>
      <c r="AS117" s="4">
        <f ca="1">OFFSET(AF!$K$1,MATCH(Stock!$C117,AF!$C$2:$C$299,0),MATCH(Stock!AS$1,AF!$L$1:$AV$1,0))*Stock!AS117</f>
        <v>0</v>
      </c>
      <c r="AT117" s="4">
        <f ca="1">OFFSET(AF!$K$1,MATCH(Stock!$C117,AF!$C$2:$C$299,0),MATCH(Stock!AT$1,AF!$L$1:$AV$1,0))*Stock!AT117</f>
        <v>0</v>
      </c>
      <c r="AU117" s="4">
        <f ca="1">OFFSET(AF!$K$1,MATCH(Stock!$C117,AF!$C$2:$C$299,0),MATCH(Stock!AU$1,AF!$L$1:$AV$1,0))*Stock!AU117</f>
        <v>2.3764128165200602E-6</v>
      </c>
      <c r="AV117" s="4">
        <f ca="1">OFFSET(AF!$K$1,MATCH(Stock!$C117,AF!$C$2:$C$299,0),MATCH(Stock!AV$1,AF!$L$1:$AV$1,0))*Stock!AV117</f>
        <v>0</v>
      </c>
    </row>
    <row r="118" spans="1:48">
      <c r="A118" s="4" t="s">
        <v>52</v>
      </c>
      <c r="B118" s="4" t="s">
        <v>258</v>
      </c>
      <c r="C118" s="4" t="s">
        <v>231</v>
      </c>
      <c r="D118" s="4" t="s">
        <v>54</v>
      </c>
      <c r="E118" s="4" t="s">
        <v>260</v>
      </c>
      <c r="F118" s="4" t="s">
        <v>54</v>
      </c>
      <c r="G118" s="4">
        <v>2010</v>
      </c>
      <c r="H118" s="4" t="s">
        <v>54</v>
      </c>
      <c r="I118" s="4" t="s">
        <v>54</v>
      </c>
      <c r="J118" s="4" t="s">
        <v>54</v>
      </c>
      <c r="K118" s="4" t="s">
        <v>54</v>
      </c>
      <c r="L118" s="4">
        <f ca="1">OFFSET(AF!$K$1,MATCH(Stock!$C118,AF!$C$2:$C$299,0),MATCH(Stock!L$1,AF!$L$1:$AV$1,0))*Stock!L118</f>
        <v>4.3317037637754003E-5</v>
      </c>
      <c r="M118" s="4">
        <f ca="1">OFFSET(AF!$K$1,MATCH(Stock!$C118,AF!$C$2:$C$299,0),MATCH(Stock!M$1,AF!$L$1:$AV$1,0))*Stock!M118</f>
        <v>5.9421534326421506E-4</v>
      </c>
      <c r="N118" s="4">
        <f ca="1">OFFSET(AF!$K$1,MATCH(Stock!$C118,AF!$C$2:$C$299,0),MATCH(Stock!N$1,AF!$L$1:$AV$1,0))*Stock!N118</f>
        <v>0</v>
      </c>
      <c r="O118" s="4">
        <f ca="1">OFFSET(AF!$K$1,MATCH(Stock!$C118,AF!$C$2:$C$299,0),MATCH(Stock!O$1,AF!$L$1:$AV$1,0))*Stock!O118</f>
        <v>1.0821187922329901E-5</v>
      </c>
      <c r="P118" s="4">
        <f ca="1">OFFSET(AF!$K$1,MATCH(Stock!$C118,AF!$C$2:$C$299,0),MATCH(Stock!P$1,AF!$L$1:$AV$1,0))*Stock!P118</f>
        <v>5.4573834435182207E-5</v>
      </c>
      <c r="Q118" s="4">
        <f ca="1">OFFSET(AF!$K$1,MATCH(Stock!$C118,AF!$C$2:$C$299,0),MATCH(Stock!Q$1,AF!$L$1:$AV$1,0))*Stock!Q118</f>
        <v>2.46707533662312E-3</v>
      </c>
      <c r="R118" s="4">
        <f ca="1">OFFSET(AF!$K$1,MATCH(Stock!$C118,AF!$C$2:$C$299,0),MATCH(Stock!R$1,AF!$L$1:$AV$1,0))*Stock!R118</f>
        <v>1.3942742026697001E-5</v>
      </c>
      <c r="S118" s="4">
        <f ca="1">OFFSET(AF!$K$1,MATCH(Stock!$C118,AF!$C$2:$C$299,0),MATCH(Stock!S$1,AF!$L$1:$AV$1,0))*Stock!S118</f>
        <v>2.9113651134054201E-4</v>
      </c>
      <c r="T118" s="4">
        <f ca="1">OFFSET(AF!$K$1,MATCH(Stock!$C118,AF!$C$2:$C$299,0),MATCH(Stock!T$1,AF!$L$1:$AV$1,0))*Stock!T118</f>
        <v>0</v>
      </c>
      <c r="U118" s="4">
        <f ca="1">OFFSET(AF!$K$1,MATCH(Stock!$C118,AF!$C$2:$C$299,0),MATCH(Stock!U$1,AF!$L$1:$AV$1,0))*Stock!U118</f>
        <v>5.5318497136567395E-4</v>
      </c>
      <c r="V118" s="4">
        <f ca="1">OFFSET(AF!$K$1,MATCH(Stock!$C118,AF!$C$2:$C$299,0),MATCH(Stock!V$1,AF!$L$1:$AV$1,0))*Stock!V118</f>
        <v>2.8611032237058699E-4</v>
      </c>
      <c r="W118" s="4">
        <f ca="1">OFFSET(AF!$K$1,MATCH(Stock!$C118,AF!$C$2:$C$299,0),MATCH(Stock!W$1,AF!$L$1:$AV$1,0))*Stock!W118</f>
        <v>0</v>
      </c>
      <c r="X118" s="4">
        <f ca="1">OFFSET(AF!$K$1,MATCH(Stock!$C118,AF!$C$2:$C$299,0),MATCH(Stock!X$1,AF!$L$1:$AV$1,0))*Stock!X118</f>
        <v>2.4177427820353198E-4</v>
      </c>
      <c r="Y118" s="4">
        <f ca="1">OFFSET(AF!$K$1,MATCH(Stock!$C118,AF!$C$2:$C$299,0),MATCH(Stock!Y$1,AF!$L$1:$AV$1,0))*Stock!Y118</f>
        <v>1.4163611035368001E-3</v>
      </c>
      <c r="Z118" s="4">
        <f ca="1">OFFSET(AF!$K$1,MATCH(Stock!$C118,AF!$C$2:$C$299,0),MATCH(Stock!Z$1,AF!$L$1:$AV$1,0))*Stock!Z118</f>
        <v>5.0543129796985402E-3</v>
      </c>
      <c r="AA118" s="4">
        <f ca="1">OFFSET(AF!$K$1,MATCH(Stock!$C118,AF!$C$2:$C$299,0),MATCH(Stock!AA$1,AF!$L$1:$AV$1,0))*Stock!AA118</f>
        <v>8.5826651806300006E-6</v>
      </c>
      <c r="AB118" s="4">
        <f ca="1">OFFSET(AF!$K$1,MATCH(Stock!$C118,AF!$C$2:$C$299,0),MATCH(Stock!AB$1,AF!$L$1:$AV$1,0))*Stock!AB118</f>
        <v>8.5812222117311412E-4</v>
      </c>
      <c r="AC118" s="4">
        <f ca="1">OFFSET(AF!$K$1,MATCH(Stock!$C118,AF!$C$2:$C$299,0),MATCH(Stock!AC$1,AF!$L$1:$AV$1,0))*Stock!AC118</f>
        <v>5.8001078553600503E-5</v>
      </c>
      <c r="AD118" s="4">
        <f ca="1">OFFSET(AF!$K$1,MATCH(Stock!$C118,AF!$C$2:$C$299,0),MATCH(Stock!AD$1,AF!$L$1:$AV$1,0))*Stock!AD118</f>
        <v>0</v>
      </c>
      <c r="AE118" s="4">
        <f ca="1">OFFSET(AF!$K$1,MATCH(Stock!$C118,AF!$C$2:$C$299,0),MATCH(Stock!AE$1,AF!$L$1:$AV$1,0))*Stock!AE118</f>
        <v>0</v>
      </c>
      <c r="AF118" s="4">
        <f ca="1">OFFSET(AF!$K$1,MATCH(Stock!$C118,AF!$C$2:$C$299,0),MATCH(Stock!AF$1,AF!$L$1:$AV$1,0))*Stock!AF118</f>
        <v>1.7451959756044302E-5</v>
      </c>
      <c r="AG118" s="4">
        <f ca="1">OFFSET(AF!$K$1,MATCH(Stock!$C118,AF!$C$2:$C$299,0),MATCH(Stock!AG$1,AF!$L$1:$AV$1,0))*Stock!AG118</f>
        <v>2.1149459397841301E-4</v>
      </c>
      <c r="AH118" s="4">
        <f ca="1">OFFSET(AF!$K$1,MATCH(Stock!$C118,AF!$C$2:$C$299,0),MATCH(Stock!AH$1,AF!$L$1:$AV$1,0))*Stock!AH118</f>
        <v>0</v>
      </c>
      <c r="AI118" s="4">
        <f ca="1">OFFSET(AF!$K$1,MATCH(Stock!$C118,AF!$C$2:$C$299,0),MATCH(Stock!AI$1,AF!$L$1:$AV$1,0))*Stock!AI118</f>
        <v>7.0639951884354703E-4</v>
      </c>
      <c r="AJ118" s="4">
        <f ca="1">OFFSET(AF!$K$1,MATCH(Stock!$C118,AF!$C$2:$C$299,0),MATCH(Stock!AJ$1,AF!$L$1:$AV$1,0))*Stock!AJ118</f>
        <v>0</v>
      </c>
      <c r="AK118" s="4">
        <f ca="1">OFFSET(AF!$K$1,MATCH(Stock!$C118,AF!$C$2:$C$299,0),MATCH(Stock!AK$1,AF!$L$1:$AV$1,0))*Stock!AK118</f>
        <v>3.9392295610947008E-5</v>
      </c>
      <c r="AL118" s="4">
        <f ca="1">OFFSET(AF!$K$1,MATCH(Stock!$C118,AF!$C$2:$C$299,0),MATCH(Stock!AL$1,AF!$L$1:$AV$1,0))*Stock!AL118</f>
        <v>0</v>
      </c>
      <c r="AM118" s="4">
        <f ca="1">OFFSET(AF!$K$1,MATCH(Stock!$C118,AF!$C$2:$C$299,0),MATCH(Stock!AM$1,AF!$L$1:$AV$1,0))*Stock!AM118</f>
        <v>8.8079725038071215E-5</v>
      </c>
      <c r="AN118" s="4">
        <f ca="1">OFFSET(AF!$K$1,MATCH(Stock!$C118,AF!$C$2:$C$299,0),MATCH(Stock!AN$1,AF!$L$1:$AV$1,0))*Stock!AN118</f>
        <v>5.4848483091716896E-4</v>
      </c>
      <c r="AO118" s="4">
        <f ca="1">OFFSET(AF!$K$1,MATCH(Stock!$C118,AF!$C$2:$C$299,0),MATCH(Stock!AO$1,AF!$L$1:$AV$1,0))*Stock!AO118</f>
        <v>1.3037139090483702E-3</v>
      </c>
      <c r="AP118" s="4">
        <f ca="1">OFFSET(AF!$K$1,MATCH(Stock!$C118,AF!$C$2:$C$299,0),MATCH(Stock!AP$1,AF!$L$1:$AV$1,0))*Stock!AP118</f>
        <v>0</v>
      </c>
      <c r="AQ118" s="4">
        <f ca="1">OFFSET(AF!$K$1,MATCH(Stock!$C118,AF!$C$2:$C$299,0),MATCH(Stock!AQ$1,AF!$L$1:$AV$1,0))*Stock!AQ118</f>
        <v>0</v>
      </c>
      <c r="AR118" s="4">
        <f ca="1">OFFSET(AF!$K$1,MATCH(Stock!$C118,AF!$C$2:$C$299,0),MATCH(Stock!AR$1,AF!$L$1:$AV$1,0))*Stock!AR118</f>
        <v>5.4845665517868497E-5</v>
      </c>
      <c r="AS118" s="4">
        <f ca="1">OFFSET(AF!$K$1,MATCH(Stock!$C118,AF!$C$2:$C$299,0),MATCH(Stock!AS$1,AF!$L$1:$AV$1,0))*Stock!AS118</f>
        <v>6.7466493194680906E-4</v>
      </c>
      <c r="AT118" s="4">
        <f ca="1">OFFSET(AF!$K$1,MATCH(Stock!$C118,AF!$C$2:$C$299,0),MATCH(Stock!AT$1,AF!$L$1:$AV$1,0))*Stock!AT118</f>
        <v>0</v>
      </c>
      <c r="AU118" s="4">
        <f ca="1">OFFSET(AF!$K$1,MATCH(Stock!$C118,AF!$C$2:$C$299,0),MATCH(Stock!AU$1,AF!$L$1:$AV$1,0))*Stock!AU118</f>
        <v>1.0976811098410401E-4</v>
      </c>
      <c r="AV118" s="4">
        <f ca="1">OFFSET(AF!$K$1,MATCH(Stock!$C118,AF!$C$2:$C$299,0),MATCH(Stock!AV$1,AF!$L$1:$AV$1,0))*Stock!AV118</f>
        <v>2.3075003374432003E-4</v>
      </c>
    </row>
    <row r="119" spans="1:48">
      <c r="A119" s="4" t="s">
        <v>52</v>
      </c>
      <c r="B119" s="4" t="s">
        <v>258</v>
      </c>
      <c r="C119" s="4" t="s">
        <v>232</v>
      </c>
      <c r="D119" s="4" t="s">
        <v>54</v>
      </c>
      <c r="E119" s="4" t="s">
        <v>260</v>
      </c>
      <c r="F119" s="4" t="s">
        <v>54</v>
      </c>
      <c r="G119" s="4">
        <v>2010</v>
      </c>
      <c r="H119" s="4" t="s">
        <v>54</v>
      </c>
      <c r="I119" s="4" t="s">
        <v>54</v>
      </c>
      <c r="J119" s="4" t="s">
        <v>54</v>
      </c>
      <c r="K119" s="4" t="s">
        <v>54</v>
      </c>
      <c r="L119" s="4">
        <f ca="1">OFFSET(AF!$K$1,MATCH(Stock!$C119,AF!$C$2:$C$299,0),MATCH(Stock!L$1,AF!$L$1:$AV$1,0))*Stock!L119</f>
        <v>3.3952571427193699E-5</v>
      </c>
      <c r="M119" s="4">
        <f ca="1">OFFSET(AF!$K$1,MATCH(Stock!$C119,AF!$C$2:$C$299,0),MATCH(Stock!M$1,AF!$L$1:$AV$1,0))*Stock!M119</f>
        <v>0</v>
      </c>
      <c r="N119" s="4">
        <f ca="1">OFFSET(AF!$K$1,MATCH(Stock!$C119,AF!$C$2:$C$299,0),MATCH(Stock!N$1,AF!$L$1:$AV$1,0))*Stock!N119</f>
        <v>0</v>
      </c>
      <c r="O119" s="4">
        <f ca="1">OFFSET(AF!$K$1,MATCH(Stock!$C119,AF!$C$2:$C$299,0),MATCH(Stock!O$1,AF!$L$1:$AV$1,0))*Stock!O119</f>
        <v>0</v>
      </c>
      <c r="P119" s="4">
        <f ca="1">OFFSET(AF!$K$1,MATCH(Stock!$C119,AF!$C$2:$C$299,0),MATCH(Stock!P$1,AF!$L$1:$AV$1,0))*Stock!P119</f>
        <v>0</v>
      </c>
      <c r="Q119" s="4">
        <f ca="1">OFFSET(AF!$K$1,MATCH(Stock!$C119,AF!$C$2:$C$299,0),MATCH(Stock!Q$1,AF!$L$1:$AV$1,0))*Stock!Q119</f>
        <v>0</v>
      </c>
      <c r="R119" s="4">
        <f ca="1">OFFSET(AF!$K$1,MATCH(Stock!$C119,AF!$C$2:$C$299,0),MATCH(Stock!R$1,AF!$L$1:$AV$1,0))*Stock!R119</f>
        <v>0</v>
      </c>
      <c r="S119" s="4">
        <f ca="1">OFFSET(AF!$K$1,MATCH(Stock!$C119,AF!$C$2:$C$299,0),MATCH(Stock!S$1,AF!$L$1:$AV$1,0))*Stock!S119</f>
        <v>0</v>
      </c>
      <c r="T119" s="4">
        <f ca="1">OFFSET(AF!$K$1,MATCH(Stock!$C119,AF!$C$2:$C$299,0),MATCH(Stock!T$1,AF!$L$1:$AV$1,0))*Stock!T119</f>
        <v>0</v>
      </c>
      <c r="U119" s="4">
        <f ca="1">OFFSET(AF!$K$1,MATCH(Stock!$C119,AF!$C$2:$C$299,0),MATCH(Stock!U$1,AF!$L$1:$AV$1,0))*Stock!U119</f>
        <v>0</v>
      </c>
      <c r="V119" s="4">
        <f ca="1">OFFSET(AF!$K$1,MATCH(Stock!$C119,AF!$C$2:$C$299,0),MATCH(Stock!V$1,AF!$L$1:$AV$1,0))*Stock!V119</f>
        <v>0</v>
      </c>
      <c r="W119" s="4">
        <f ca="1">OFFSET(AF!$K$1,MATCH(Stock!$C119,AF!$C$2:$C$299,0),MATCH(Stock!W$1,AF!$L$1:$AV$1,0))*Stock!W119</f>
        <v>0</v>
      </c>
      <c r="X119" s="4">
        <f ca="1">OFFSET(AF!$K$1,MATCH(Stock!$C119,AF!$C$2:$C$299,0),MATCH(Stock!X$1,AF!$L$1:$AV$1,0))*Stock!X119</f>
        <v>0</v>
      </c>
      <c r="Y119" s="4">
        <f ca="1">OFFSET(AF!$K$1,MATCH(Stock!$C119,AF!$C$2:$C$299,0),MATCH(Stock!Y$1,AF!$L$1:$AV$1,0))*Stock!Y119</f>
        <v>0</v>
      </c>
      <c r="Z119" s="4">
        <f ca="1">OFFSET(AF!$K$1,MATCH(Stock!$C119,AF!$C$2:$C$299,0),MATCH(Stock!Z$1,AF!$L$1:$AV$1,0))*Stock!Z119</f>
        <v>0</v>
      </c>
      <c r="AA119" s="4">
        <f ca="1">OFFSET(AF!$K$1,MATCH(Stock!$C119,AF!$C$2:$C$299,0),MATCH(Stock!AA$1,AF!$L$1:$AV$1,0))*Stock!AA119</f>
        <v>0</v>
      </c>
      <c r="AB119" s="4">
        <f ca="1">OFFSET(AF!$K$1,MATCH(Stock!$C119,AF!$C$2:$C$299,0),MATCH(Stock!AB$1,AF!$L$1:$AV$1,0))*Stock!AB119</f>
        <v>0</v>
      </c>
      <c r="AC119" s="4">
        <f ca="1">OFFSET(AF!$K$1,MATCH(Stock!$C119,AF!$C$2:$C$299,0),MATCH(Stock!AC$1,AF!$L$1:$AV$1,0))*Stock!AC119</f>
        <v>0</v>
      </c>
      <c r="AD119" s="4">
        <f ca="1">OFFSET(AF!$K$1,MATCH(Stock!$C119,AF!$C$2:$C$299,0),MATCH(Stock!AD$1,AF!$L$1:$AV$1,0))*Stock!AD119</f>
        <v>0</v>
      </c>
      <c r="AE119" s="4">
        <f ca="1">OFFSET(AF!$K$1,MATCH(Stock!$C119,AF!$C$2:$C$299,0),MATCH(Stock!AE$1,AF!$L$1:$AV$1,0))*Stock!AE119</f>
        <v>0</v>
      </c>
      <c r="AF119" s="4">
        <f ca="1">OFFSET(AF!$K$1,MATCH(Stock!$C119,AF!$C$2:$C$299,0),MATCH(Stock!AF$1,AF!$L$1:$AV$1,0))*Stock!AF119</f>
        <v>0</v>
      </c>
      <c r="AG119" s="4">
        <f ca="1">OFFSET(AF!$K$1,MATCH(Stock!$C119,AF!$C$2:$C$299,0),MATCH(Stock!AG$1,AF!$L$1:$AV$1,0))*Stock!AG119</f>
        <v>0</v>
      </c>
      <c r="AH119" s="4">
        <f ca="1">OFFSET(AF!$K$1,MATCH(Stock!$C119,AF!$C$2:$C$299,0),MATCH(Stock!AH$1,AF!$L$1:$AV$1,0))*Stock!AH119</f>
        <v>0</v>
      </c>
      <c r="AI119" s="4">
        <f ca="1">OFFSET(AF!$K$1,MATCH(Stock!$C119,AF!$C$2:$C$299,0),MATCH(Stock!AI$1,AF!$L$1:$AV$1,0))*Stock!AI119</f>
        <v>0</v>
      </c>
      <c r="AJ119" s="4">
        <f ca="1">OFFSET(AF!$K$1,MATCH(Stock!$C119,AF!$C$2:$C$299,0),MATCH(Stock!AJ$1,AF!$L$1:$AV$1,0))*Stock!AJ119</f>
        <v>0</v>
      </c>
      <c r="AK119" s="4">
        <f ca="1">OFFSET(AF!$K$1,MATCH(Stock!$C119,AF!$C$2:$C$299,0),MATCH(Stock!AK$1,AF!$L$1:$AV$1,0))*Stock!AK119</f>
        <v>0</v>
      </c>
      <c r="AL119" s="4">
        <f ca="1">OFFSET(AF!$K$1,MATCH(Stock!$C119,AF!$C$2:$C$299,0),MATCH(Stock!AL$1,AF!$L$1:$AV$1,0))*Stock!AL119</f>
        <v>0</v>
      </c>
      <c r="AM119" s="4">
        <f ca="1">OFFSET(AF!$K$1,MATCH(Stock!$C119,AF!$C$2:$C$299,0),MATCH(Stock!AM$1,AF!$L$1:$AV$1,0))*Stock!AM119</f>
        <v>0</v>
      </c>
      <c r="AN119" s="4">
        <f ca="1">OFFSET(AF!$K$1,MATCH(Stock!$C119,AF!$C$2:$C$299,0),MATCH(Stock!AN$1,AF!$L$1:$AV$1,0))*Stock!AN119</f>
        <v>0</v>
      </c>
      <c r="AO119" s="4">
        <f ca="1">OFFSET(AF!$K$1,MATCH(Stock!$C119,AF!$C$2:$C$299,0),MATCH(Stock!AO$1,AF!$L$1:$AV$1,0))*Stock!AO119</f>
        <v>7.6940693295072197E-3</v>
      </c>
      <c r="AP119" s="4">
        <f ca="1">OFFSET(AF!$K$1,MATCH(Stock!$C119,AF!$C$2:$C$299,0),MATCH(Stock!AP$1,AF!$L$1:$AV$1,0))*Stock!AP119</f>
        <v>0</v>
      </c>
      <c r="AQ119" s="4">
        <f ca="1">OFFSET(AF!$K$1,MATCH(Stock!$C119,AF!$C$2:$C$299,0),MATCH(Stock!AQ$1,AF!$L$1:$AV$1,0))*Stock!AQ119</f>
        <v>0</v>
      </c>
      <c r="AR119" s="4">
        <f ca="1">OFFSET(AF!$K$1,MATCH(Stock!$C119,AF!$C$2:$C$299,0),MATCH(Stock!AR$1,AF!$L$1:$AV$1,0))*Stock!AR119</f>
        <v>0</v>
      </c>
      <c r="AS119" s="4">
        <f ca="1">OFFSET(AF!$K$1,MATCH(Stock!$C119,AF!$C$2:$C$299,0),MATCH(Stock!AS$1,AF!$L$1:$AV$1,0))*Stock!AS119</f>
        <v>0</v>
      </c>
      <c r="AT119" s="4">
        <f ca="1">OFFSET(AF!$K$1,MATCH(Stock!$C119,AF!$C$2:$C$299,0),MATCH(Stock!AT$1,AF!$L$1:$AV$1,0))*Stock!AT119</f>
        <v>0</v>
      </c>
      <c r="AU119" s="4">
        <f ca="1">OFFSET(AF!$K$1,MATCH(Stock!$C119,AF!$C$2:$C$299,0),MATCH(Stock!AU$1,AF!$L$1:$AV$1,0))*Stock!AU119</f>
        <v>1.0900755368201899E-3</v>
      </c>
      <c r="AV119" s="4">
        <f ca="1">OFFSET(AF!$K$1,MATCH(Stock!$C119,AF!$C$2:$C$299,0),MATCH(Stock!AV$1,AF!$L$1:$AV$1,0))*Stock!AV119</f>
        <v>0</v>
      </c>
    </row>
    <row r="120" spans="1:48">
      <c r="A120" s="4" t="s">
        <v>52</v>
      </c>
      <c r="B120" s="4" t="s">
        <v>258</v>
      </c>
      <c r="C120" s="4" t="s">
        <v>233</v>
      </c>
      <c r="D120" s="4" t="s">
        <v>54</v>
      </c>
      <c r="E120" s="4" t="s">
        <v>260</v>
      </c>
      <c r="F120" s="4" t="s">
        <v>54</v>
      </c>
      <c r="G120" s="4">
        <v>2010</v>
      </c>
      <c r="H120" s="4" t="s">
        <v>54</v>
      </c>
      <c r="I120" s="4" t="s">
        <v>54</v>
      </c>
      <c r="J120" s="4" t="s">
        <v>54</v>
      </c>
      <c r="K120" s="4" t="s">
        <v>54</v>
      </c>
      <c r="L120" s="4">
        <f ca="1">OFFSET(AF!$K$1,MATCH(Stock!$C120,AF!$C$2:$C$299,0),MATCH(Stock!L$1,AF!$L$1:$AV$1,0))*Stock!L120</f>
        <v>4.1688312672472105E-4</v>
      </c>
      <c r="M120" s="4">
        <f ca="1">OFFSET(AF!$K$1,MATCH(Stock!$C120,AF!$C$2:$C$299,0),MATCH(Stock!M$1,AF!$L$1:$AV$1,0))*Stock!M120</f>
        <v>2.9775508948992301E-3</v>
      </c>
      <c r="N120" s="4">
        <f ca="1">OFFSET(AF!$K$1,MATCH(Stock!$C120,AF!$C$2:$C$299,0),MATCH(Stock!N$1,AF!$L$1:$AV$1,0))*Stock!N120</f>
        <v>8.0615845669545905E-5</v>
      </c>
      <c r="O120" s="4">
        <f ca="1">OFFSET(AF!$K$1,MATCH(Stock!$C120,AF!$C$2:$C$299,0),MATCH(Stock!O$1,AF!$L$1:$AV$1,0))*Stock!O120</f>
        <v>6.2741160709330508E-3</v>
      </c>
      <c r="P120" s="4">
        <f ca="1">OFFSET(AF!$K$1,MATCH(Stock!$C120,AF!$C$2:$C$299,0),MATCH(Stock!P$1,AF!$L$1:$AV$1,0))*Stock!P120</f>
        <v>6.5562165763121301E-3</v>
      </c>
      <c r="Q120" s="4">
        <f ca="1">OFFSET(AF!$K$1,MATCH(Stock!$C120,AF!$C$2:$C$299,0),MATCH(Stock!Q$1,AF!$L$1:$AV$1,0))*Stock!Q120</f>
        <v>3.2823016013078599E-3</v>
      </c>
      <c r="R120" s="4">
        <f ca="1">OFFSET(AF!$K$1,MATCH(Stock!$C120,AF!$C$2:$C$299,0),MATCH(Stock!R$1,AF!$L$1:$AV$1,0))*Stock!R120</f>
        <v>3.7002286679366805E-4</v>
      </c>
      <c r="S120" s="4">
        <f ca="1">OFFSET(AF!$K$1,MATCH(Stock!$C120,AF!$C$2:$C$299,0),MATCH(Stock!S$1,AF!$L$1:$AV$1,0))*Stock!S120</f>
        <v>6.1844908229498705E-3</v>
      </c>
      <c r="T120" s="4">
        <f ca="1">OFFSET(AF!$K$1,MATCH(Stock!$C120,AF!$C$2:$C$299,0),MATCH(Stock!T$1,AF!$L$1:$AV$1,0))*Stock!T120</f>
        <v>1.74409293108314E-2</v>
      </c>
      <c r="U120" s="4">
        <f ca="1">OFFSET(AF!$K$1,MATCH(Stock!$C120,AF!$C$2:$C$299,0),MATCH(Stock!U$1,AF!$L$1:$AV$1,0))*Stock!U120</f>
        <v>1.3239565187380901E-2</v>
      </c>
      <c r="V120" s="4">
        <f ca="1">OFFSET(AF!$K$1,MATCH(Stock!$C120,AF!$C$2:$C$299,0),MATCH(Stock!V$1,AF!$L$1:$AV$1,0))*Stock!V120</f>
        <v>3.0305268563445304E-3</v>
      </c>
      <c r="W120" s="4">
        <f ca="1">OFFSET(AF!$K$1,MATCH(Stock!$C120,AF!$C$2:$C$299,0),MATCH(Stock!W$1,AF!$L$1:$AV$1,0))*Stock!W120</f>
        <v>7.7967314297699101E-3</v>
      </c>
      <c r="X120" s="4">
        <f ca="1">OFFSET(AF!$K$1,MATCH(Stock!$C120,AF!$C$2:$C$299,0),MATCH(Stock!X$1,AF!$L$1:$AV$1,0))*Stock!X120</f>
        <v>2.6612204943791302E-2</v>
      </c>
      <c r="Y120" s="4">
        <f ca="1">OFFSET(AF!$K$1,MATCH(Stock!$C120,AF!$C$2:$C$299,0),MATCH(Stock!Y$1,AF!$L$1:$AV$1,0))*Stock!Y120</f>
        <v>1.8797069644375101E-2</v>
      </c>
      <c r="Z120" s="4">
        <f ca="1">OFFSET(AF!$K$1,MATCH(Stock!$C120,AF!$C$2:$C$299,0),MATCH(Stock!Z$1,AF!$L$1:$AV$1,0))*Stock!Z120</f>
        <v>8.2720146491607111E-2</v>
      </c>
      <c r="AA120" s="4">
        <f ca="1">OFFSET(AF!$K$1,MATCH(Stock!$C120,AF!$C$2:$C$299,0),MATCH(Stock!AA$1,AF!$L$1:$AV$1,0))*Stock!AA120</f>
        <v>2.0275271079933498E-3</v>
      </c>
      <c r="AB120" s="4">
        <f ca="1">OFFSET(AF!$K$1,MATCH(Stock!$C120,AF!$C$2:$C$299,0),MATCH(Stock!AB$1,AF!$L$1:$AV$1,0))*Stock!AB120</f>
        <v>4.85914078034436E-3</v>
      </c>
      <c r="AC120" s="4">
        <f ca="1">OFFSET(AF!$K$1,MATCH(Stock!$C120,AF!$C$2:$C$299,0),MATCH(Stock!AC$1,AF!$L$1:$AV$1,0))*Stock!AC120</f>
        <v>2.5895163022353999E-3</v>
      </c>
      <c r="AD120" s="4">
        <f ca="1">OFFSET(AF!$K$1,MATCH(Stock!$C120,AF!$C$2:$C$299,0),MATCH(Stock!AD$1,AF!$L$1:$AV$1,0))*Stock!AD120</f>
        <v>4.1878884787612599E-4</v>
      </c>
      <c r="AE120" s="4">
        <f ca="1">OFFSET(AF!$K$1,MATCH(Stock!$C120,AF!$C$2:$C$299,0),MATCH(Stock!AE$1,AF!$L$1:$AV$1,0))*Stock!AE120</f>
        <v>2.2708170743106701E-2</v>
      </c>
      <c r="AF120" s="4">
        <f ca="1">OFFSET(AF!$K$1,MATCH(Stock!$C120,AF!$C$2:$C$299,0),MATCH(Stock!AF$1,AF!$L$1:$AV$1,0))*Stock!AF120</f>
        <v>1.4931234557741401E-4</v>
      </c>
      <c r="AG120" s="4">
        <f ca="1">OFFSET(AF!$K$1,MATCH(Stock!$C120,AF!$C$2:$C$299,0),MATCH(Stock!AG$1,AF!$L$1:$AV$1,0))*Stock!AG120</f>
        <v>1.3184855091425002E-3</v>
      </c>
      <c r="AH120" s="4">
        <f ca="1">OFFSET(AF!$K$1,MATCH(Stock!$C120,AF!$C$2:$C$299,0),MATCH(Stock!AH$1,AF!$L$1:$AV$1,0))*Stock!AH120</f>
        <v>1.4903543218822802E-4</v>
      </c>
      <c r="AI120" s="4">
        <f ca="1">OFFSET(AF!$K$1,MATCH(Stock!$C120,AF!$C$2:$C$299,0),MATCH(Stock!AI$1,AF!$L$1:$AV$1,0))*Stock!AI120</f>
        <v>1.0941091531020701E-3</v>
      </c>
      <c r="AJ120" s="4">
        <f ca="1">OFFSET(AF!$K$1,MATCH(Stock!$C120,AF!$C$2:$C$299,0),MATCH(Stock!AJ$1,AF!$L$1:$AV$1,0))*Stock!AJ120</f>
        <v>9.25664277207774E-6</v>
      </c>
      <c r="AK120" s="4">
        <f ca="1">OFFSET(AF!$K$1,MATCH(Stock!$C120,AF!$C$2:$C$299,0),MATCH(Stock!AK$1,AF!$L$1:$AV$1,0))*Stock!AK120</f>
        <v>4.4170198339759601E-4</v>
      </c>
      <c r="AL120" s="4">
        <f ca="1">OFFSET(AF!$K$1,MATCH(Stock!$C120,AF!$C$2:$C$299,0),MATCH(Stock!AL$1,AF!$L$1:$AV$1,0))*Stock!AL120</f>
        <v>3.6957949733112906E-4</v>
      </c>
      <c r="AM120" s="4">
        <f ca="1">OFFSET(AF!$K$1,MATCH(Stock!$C120,AF!$C$2:$C$299,0),MATCH(Stock!AM$1,AF!$L$1:$AV$1,0))*Stock!AM120</f>
        <v>1.2619873608375402E-2</v>
      </c>
      <c r="AN120" s="4">
        <f ca="1">OFFSET(AF!$K$1,MATCH(Stock!$C120,AF!$C$2:$C$299,0),MATCH(Stock!AN$1,AF!$L$1:$AV$1,0))*Stock!AN120</f>
        <v>5.8541561035052203E-2</v>
      </c>
      <c r="AO120" s="4">
        <f ca="1">OFFSET(AF!$K$1,MATCH(Stock!$C120,AF!$C$2:$C$299,0),MATCH(Stock!AO$1,AF!$L$1:$AV$1,0))*Stock!AO120</f>
        <v>3.3749829455571E-2</v>
      </c>
      <c r="AP120" s="4">
        <f ca="1">OFFSET(AF!$K$1,MATCH(Stock!$C120,AF!$C$2:$C$299,0),MATCH(Stock!AP$1,AF!$L$1:$AV$1,0))*Stock!AP120</f>
        <v>4.4525703220584306E-3</v>
      </c>
      <c r="AQ120" s="4">
        <f ca="1">OFFSET(AF!$K$1,MATCH(Stock!$C120,AF!$C$2:$C$299,0),MATCH(Stock!AQ$1,AF!$L$1:$AV$1,0))*Stock!AQ120</f>
        <v>4.0341749222571497E-3</v>
      </c>
      <c r="AR120" s="4">
        <f ca="1">OFFSET(AF!$K$1,MATCH(Stock!$C120,AF!$C$2:$C$299,0),MATCH(Stock!AR$1,AF!$L$1:$AV$1,0))*Stock!AR120</f>
        <v>9.6448954228059913E-4</v>
      </c>
      <c r="AS120" s="4">
        <f ca="1">OFFSET(AF!$K$1,MATCH(Stock!$C120,AF!$C$2:$C$299,0),MATCH(Stock!AS$1,AF!$L$1:$AV$1,0))*Stock!AS120</f>
        <v>1.79497687550897E-2</v>
      </c>
      <c r="AT120" s="4">
        <f ca="1">OFFSET(AF!$K$1,MATCH(Stock!$C120,AF!$C$2:$C$299,0),MATCH(Stock!AT$1,AF!$L$1:$AV$1,0))*Stock!AT120</f>
        <v>7.0429672384475202E-4</v>
      </c>
      <c r="AU120" s="4">
        <f ca="1">OFFSET(AF!$K$1,MATCH(Stock!$C120,AF!$C$2:$C$299,0),MATCH(Stock!AU$1,AF!$L$1:$AV$1,0))*Stock!AU120</f>
        <v>2.6175040519132403E-3</v>
      </c>
      <c r="AV120" s="4">
        <f ca="1">OFFSET(AF!$K$1,MATCH(Stock!$C120,AF!$C$2:$C$299,0),MATCH(Stock!AV$1,AF!$L$1:$AV$1,0))*Stock!AV120</f>
        <v>5.7159634480845802E-2</v>
      </c>
    </row>
    <row r="121" spans="1:48">
      <c r="A121" s="4" t="s">
        <v>52</v>
      </c>
      <c r="B121" s="4" t="s">
        <v>258</v>
      </c>
      <c r="C121" s="4" t="s">
        <v>234</v>
      </c>
      <c r="D121" s="4" t="s">
        <v>54</v>
      </c>
      <c r="E121" s="4" t="s">
        <v>260</v>
      </c>
      <c r="F121" s="4" t="s">
        <v>54</v>
      </c>
      <c r="G121" s="4">
        <v>2010</v>
      </c>
      <c r="H121" s="4" t="s">
        <v>54</v>
      </c>
      <c r="I121" s="4" t="s">
        <v>54</v>
      </c>
      <c r="J121" s="4" t="s">
        <v>54</v>
      </c>
      <c r="K121" s="4" t="s">
        <v>54</v>
      </c>
      <c r="L121" s="4">
        <f ca="1">OFFSET(AF!$K$1,MATCH(Stock!$C121,AF!$C$2:$C$299,0),MATCH(Stock!L$1,AF!$L$1:$AV$1,0))*Stock!L121</f>
        <v>0</v>
      </c>
      <c r="M121" s="4">
        <f ca="1">OFFSET(AF!$K$1,MATCH(Stock!$C121,AF!$C$2:$C$299,0),MATCH(Stock!M$1,AF!$L$1:$AV$1,0))*Stock!M121</f>
        <v>3.9226381545467703E-3</v>
      </c>
      <c r="N121" s="4">
        <f ca="1">OFFSET(AF!$K$1,MATCH(Stock!$C121,AF!$C$2:$C$299,0),MATCH(Stock!N$1,AF!$L$1:$AV$1,0))*Stock!N121</f>
        <v>0</v>
      </c>
      <c r="O121" s="4">
        <f ca="1">OFFSET(AF!$K$1,MATCH(Stock!$C121,AF!$C$2:$C$299,0),MATCH(Stock!O$1,AF!$L$1:$AV$1,0))*Stock!O121</f>
        <v>9.4851459878740104E-3</v>
      </c>
      <c r="P121" s="4">
        <f ca="1">OFFSET(AF!$K$1,MATCH(Stock!$C121,AF!$C$2:$C$299,0),MATCH(Stock!P$1,AF!$L$1:$AV$1,0))*Stock!P121</f>
        <v>1.37438401129264E-3</v>
      </c>
      <c r="Q121" s="4">
        <f ca="1">OFFSET(AF!$K$1,MATCH(Stock!$C121,AF!$C$2:$C$299,0),MATCH(Stock!Q$1,AF!$L$1:$AV$1,0))*Stock!Q121</f>
        <v>3.9445642775475E-3</v>
      </c>
      <c r="R121" s="4">
        <f ca="1">OFFSET(AF!$K$1,MATCH(Stock!$C121,AF!$C$2:$C$299,0),MATCH(Stock!R$1,AF!$L$1:$AV$1,0))*Stock!R121</f>
        <v>0</v>
      </c>
      <c r="S121" s="4">
        <f ca="1">OFFSET(AF!$K$1,MATCH(Stock!$C121,AF!$C$2:$C$299,0),MATCH(Stock!S$1,AF!$L$1:$AV$1,0))*Stock!S121</f>
        <v>1.0921034780512802E-2</v>
      </c>
      <c r="T121" s="4">
        <f ca="1">OFFSET(AF!$K$1,MATCH(Stock!$C121,AF!$C$2:$C$299,0),MATCH(Stock!T$1,AF!$L$1:$AV$1,0))*Stock!T121</f>
        <v>5.9925504698093407E-2</v>
      </c>
      <c r="U121" s="4">
        <f ca="1">OFFSET(AF!$K$1,MATCH(Stock!$C121,AF!$C$2:$C$299,0),MATCH(Stock!U$1,AF!$L$1:$AV$1,0))*Stock!U121</f>
        <v>8.9893928292613199E-3</v>
      </c>
      <c r="V121" s="4">
        <f ca="1">OFFSET(AF!$K$1,MATCH(Stock!$C121,AF!$C$2:$C$299,0),MATCH(Stock!V$1,AF!$L$1:$AV$1,0))*Stock!V121</f>
        <v>6.2686744076300999E-4</v>
      </c>
      <c r="W121" s="4">
        <f ca="1">OFFSET(AF!$K$1,MATCH(Stock!$C121,AF!$C$2:$C$299,0),MATCH(Stock!W$1,AF!$L$1:$AV$1,0))*Stock!W121</f>
        <v>1.05313245154986E-3</v>
      </c>
      <c r="X121" s="4">
        <f ca="1">OFFSET(AF!$K$1,MATCH(Stock!$C121,AF!$C$2:$C$299,0),MATCH(Stock!X$1,AF!$L$1:$AV$1,0))*Stock!X121</f>
        <v>7.4566944918059196E-3</v>
      </c>
      <c r="Y121" s="4">
        <f ca="1">OFFSET(AF!$K$1,MATCH(Stock!$C121,AF!$C$2:$C$299,0),MATCH(Stock!Y$1,AF!$L$1:$AV$1,0))*Stock!Y121</f>
        <v>4.9294383330666795E-4</v>
      </c>
      <c r="Z121" s="4">
        <f ca="1">OFFSET(AF!$K$1,MATCH(Stock!$C121,AF!$C$2:$C$299,0),MATCH(Stock!Z$1,AF!$L$1:$AV$1,0))*Stock!Z121</f>
        <v>6.8418164326451009E-2</v>
      </c>
      <c r="AA121" s="4">
        <f ca="1">OFFSET(AF!$K$1,MATCH(Stock!$C121,AF!$C$2:$C$299,0),MATCH(Stock!AA$1,AF!$L$1:$AV$1,0))*Stock!AA121</f>
        <v>1.32399942075707E-3</v>
      </c>
      <c r="AB121" s="4">
        <f ca="1">OFFSET(AF!$K$1,MATCH(Stock!$C121,AF!$C$2:$C$299,0),MATCH(Stock!AB$1,AF!$L$1:$AV$1,0))*Stock!AB121</f>
        <v>1.3905869126312502E-2</v>
      </c>
      <c r="AC121" s="4">
        <f ca="1">OFFSET(AF!$K$1,MATCH(Stock!$C121,AF!$C$2:$C$299,0),MATCH(Stock!AC$1,AF!$L$1:$AV$1,0))*Stock!AC121</f>
        <v>2.6976771190295405E-3</v>
      </c>
      <c r="AD121" s="4">
        <f ca="1">OFFSET(AF!$K$1,MATCH(Stock!$C121,AF!$C$2:$C$299,0),MATCH(Stock!AD$1,AF!$L$1:$AV$1,0))*Stock!AD121</f>
        <v>0</v>
      </c>
      <c r="AE121" s="4">
        <f ca="1">OFFSET(AF!$K$1,MATCH(Stock!$C121,AF!$C$2:$C$299,0),MATCH(Stock!AE$1,AF!$L$1:$AV$1,0))*Stock!AE121</f>
        <v>4.2238090097904406E-2</v>
      </c>
      <c r="AF121" s="4">
        <f ca="1">OFFSET(AF!$K$1,MATCH(Stock!$C121,AF!$C$2:$C$299,0),MATCH(Stock!AF$1,AF!$L$1:$AV$1,0))*Stock!AF121</f>
        <v>0</v>
      </c>
      <c r="AG121" s="4">
        <f ca="1">OFFSET(AF!$K$1,MATCH(Stock!$C121,AF!$C$2:$C$299,0),MATCH(Stock!AG$1,AF!$L$1:$AV$1,0))*Stock!AG121</f>
        <v>1.0920574606055101E-3</v>
      </c>
      <c r="AH121" s="4">
        <f ca="1">OFFSET(AF!$K$1,MATCH(Stock!$C121,AF!$C$2:$C$299,0),MATCH(Stock!AH$1,AF!$L$1:$AV$1,0))*Stock!AH121</f>
        <v>2.0704042258898301E-4</v>
      </c>
      <c r="AI121" s="4">
        <f ca="1">OFFSET(AF!$K$1,MATCH(Stock!$C121,AF!$C$2:$C$299,0),MATCH(Stock!AI$1,AF!$L$1:$AV$1,0))*Stock!AI121</f>
        <v>1.2954212981198202E-3</v>
      </c>
      <c r="AJ121" s="4">
        <f ca="1">OFFSET(AF!$K$1,MATCH(Stock!$C121,AF!$C$2:$C$299,0),MATCH(Stock!AJ$1,AF!$L$1:$AV$1,0))*Stock!AJ121</f>
        <v>0</v>
      </c>
      <c r="AK121" s="4">
        <f ca="1">OFFSET(AF!$K$1,MATCH(Stock!$C121,AF!$C$2:$C$299,0),MATCH(Stock!AK$1,AF!$L$1:$AV$1,0))*Stock!AK121</f>
        <v>1.3564283894533002E-5</v>
      </c>
      <c r="AL121" s="4">
        <f ca="1">OFFSET(AF!$K$1,MATCH(Stock!$C121,AF!$C$2:$C$299,0),MATCH(Stock!AL$1,AF!$L$1:$AV$1,0))*Stock!AL121</f>
        <v>0</v>
      </c>
      <c r="AM121" s="4">
        <f ca="1">OFFSET(AF!$K$1,MATCH(Stock!$C121,AF!$C$2:$C$299,0),MATCH(Stock!AM$1,AF!$L$1:$AV$1,0))*Stock!AM121</f>
        <v>3.3445965230484098E-2</v>
      </c>
      <c r="AN121" s="4">
        <f ca="1">OFFSET(AF!$K$1,MATCH(Stock!$C121,AF!$C$2:$C$299,0),MATCH(Stock!AN$1,AF!$L$1:$AV$1,0))*Stock!AN121</f>
        <v>7.8547452059885914E-4</v>
      </c>
      <c r="AO121" s="4">
        <f ca="1">OFFSET(AF!$K$1,MATCH(Stock!$C121,AF!$C$2:$C$299,0),MATCH(Stock!AO$1,AF!$L$1:$AV$1,0))*Stock!AO121</f>
        <v>3.4118445064322205E-2</v>
      </c>
      <c r="AP121" s="4">
        <f ca="1">OFFSET(AF!$K$1,MATCH(Stock!$C121,AF!$C$2:$C$299,0),MATCH(Stock!AP$1,AF!$L$1:$AV$1,0))*Stock!AP121</f>
        <v>1.5518147818916201E-3</v>
      </c>
      <c r="AQ121" s="4">
        <f ca="1">OFFSET(AF!$K$1,MATCH(Stock!$C121,AF!$C$2:$C$299,0),MATCH(Stock!AQ$1,AF!$L$1:$AV$1,0))*Stock!AQ121</f>
        <v>1.5304624928973201E-2</v>
      </c>
      <c r="AR121" s="4">
        <f ca="1">OFFSET(AF!$K$1,MATCH(Stock!$C121,AF!$C$2:$C$299,0),MATCH(Stock!AR$1,AF!$L$1:$AV$1,0))*Stock!AR121</f>
        <v>6.1480116751970806E-4</v>
      </c>
      <c r="AS121" s="4">
        <f ca="1">OFFSET(AF!$K$1,MATCH(Stock!$C121,AF!$C$2:$C$299,0),MATCH(Stock!AS$1,AF!$L$1:$AV$1,0))*Stock!AS121</f>
        <v>2.4925666229765303E-4</v>
      </c>
      <c r="AT121" s="4">
        <f ca="1">OFFSET(AF!$K$1,MATCH(Stock!$C121,AF!$C$2:$C$299,0),MATCH(Stock!AT$1,AF!$L$1:$AV$1,0))*Stock!AT121</f>
        <v>1.47265094772515E-4</v>
      </c>
      <c r="AU121" s="4">
        <f ca="1">OFFSET(AF!$K$1,MATCH(Stock!$C121,AF!$C$2:$C$299,0),MATCH(Stock!AU$1,AF!$L$1:$AV$1,0))*Stock!AU121</f>
        <v>4.3661987275739802E-3</v>
      </c>
      <c r="AV121" s="4">
        <f ca="1">OFFSET(AF!$K$1,MATCH(Stock!$C121,AF!$C$2:$C$299,0),MATCH(Stock!AV$1,AF!$L$1:$AV$1,0))*Stock!AV121</f>
        <v>6.5872801770054501E-2</v>
      </c>
    </row>
    <row r="122" spans="1:48">
      <c r="A122" s="4" t="s">
        <v>52</v>
      </c>
      <c r="B122" s="4" t="s">
        <v>258</v>
      </c>
      <c r="C122" s="4" t="s">
        <v>235</v>
      </c>
      <c r="D122" s="4" t="s">
        <v>54</v>
      </c>
      <c r="E122" s="4" t="s">
        <v>260</v>
      </c>
      <c r="F122" s="4" t="s">
        <v>54</v>
      </c>
      <c r="G122" s="4">
        <v>2010</v>
      </c>
      <c r="H122" s="4" t="s">
        <v>54</v>
      </c>
      <c r="I122" s="4" t="s">
        <v>54</v>
      </c>
      <c r="J122" s="4" t="s">
        <v>54</v>
      </c>
      <c r="K122" s="4" t="s">
        <v>54</v>
      </c>
      <c r="L122" s="4">
        <f ca="1">OFFSET(AF!$K$1,MATCH(Stock!$C122,AF!$C$2:$C$299,0),MATCH(Stock!L$1,AF!$L$1:$AV$1,0))*Stock!L122</f>
        <v>0</v>
      </c>
      <c r="M122" s="4">
        <f ca="1">OFFSET(AF!$K$1,MATCH(Stock!$C122,AF!$C$2:$C$299,0),MATCH(Stock!M$1,AF!$L$1:$AV$1,0))*Stock!M122</f>
        <v>9.3420334031725904E-3</v>
      </c>
      <c r="N122" s="4">
        <f ca="1">OFFSET(AF!$K$1,MATCH(Stock!$C122,AF!$C$2:$C$299,0),MATCH(Stock!N$1,AF!$L$1:$AV$1,0))*Stock!N122</f>
        <v>3.8798438472723501E-4</v>
      </c>
      <c r="O122" s="4">
        <f ca="1">OFFSET(AF!$K$1,MATCH(Stock!$C122,AF!$C$2:$C$299,0),MATCH(Stock!O$1,AF!$L$1:$AV$1,0))*Stock!O122</f>
        <v>2.5127135551660604E-3</v>
      </c>
      <c r="P122" s="4">
        <f ca="1">OFFSET(AF!$K$1,MATCH(Stock!$C122,AF!$C$2:$C$299,0),MATCH(Stock!P$1,AF!$L$1:$AV$1,0))*Stock!P122</f>
        <v>1.8619134603546602E-3</v>
      </c>
      <c r="Q122" s="4">
        <f ca="1">OFFSET(AF!$K$1,MATCH(Stock!$C122,AF!$C$2:$C$299,0),MATCH(Stock!Q$1,AF!$L$1:$AV$1,0))*Stock!Q122</f>
        <v>2.0106117035305401E-3</v>
      </c>
      <c r="R122" s="4">
        <f ca="1">OFFSET(AF!$K$1,MATCH(Stock!$C122,AF!$C$2:$C$299,0),MATCH(Stock!R$1,AF!$L$1:$AV$1,0))*Stock!R122</f>
        <v>0</v>
      </c>
      <c r="S122" s="4">
        <f ca="1">OFFSET(AF!$K$1,MATCH(Stock!$C122,AF!$C$2:$C$299,0),MATCH(Stock!S$1,AF!$L$1:$AV$1,0))*Stock!S122</f>
        <v>7.7437046986063912E-3</v>
      </c>
      <c r="T122" s="4">
        <f ca="1">OFFSET(AF!$K$1,MATCH(Stock!$C122,AF!$C$2:$C$299,0),MATCH(Stock!T$1,AF!$L$1:$AV$1,0))*Stock!T122</f>
        <v>6.860138003536051E-2</v>
      </c>
      <c r="U122" s="4">
        <f ca="1">OFFSET(AF!$K$1,MATCH(Stock!$C122,AF!$C$2:$C$299,0),MATCH(Stock!U$1,AF!$L$1:$AV$1,0))*Stock!U122</f>
        <v>1.9136465087928801E-2</v>
      </c>
      <c r="V122" s="4">
        <f ca="1">OFFSET(AF!$K$1,MATCH(Stock!$C122,AF!$C$2:$C$299,0),MATCH(Stock!V$1,AF!$L$1:$AV$1,0))*Stock!V122</f>
        <v>3.7008246346890202E-3</v>
      </c>
      <c r="W122" s="4">
        <f ca="1">OFFSET(AF!$K$1,MATCH(Stock!$C122,AF!$C$2:$C$299,0),MATCH(Stock!W$1,AF!$L$1:$AV$1,0))*Stock!W122</f>
        <v>0</v>
      </c>
      <c r="X122" s="4">
        <f ca="1">OFFSET(AF!$K$1,MATCH(Stock!$C122,AF!$C$2:$C$299,0),MATCH(Stock!X$1,AF!$L$1:$AV$1,0))*Stock!X122</f>
        <v>0</v>
      </c>
      <c r="Y122" s="4">
        <f ca="1">OFFSET(AF!$K$1,MATCH(Stock!$C122,AF!$C$2:$C$299,0),MATCH(Stock!Y$1,AF!$L$1:$AV$1,0))*Stock!Y122</f>
        <v>1.77112746596195E-2</v>
      </c>
      <c r="Z122" s="4">
        <f ca="1">OFFSET(AF!$K$1,MATCH(Stock!$C122,AF!$C$2:$C$299,0),MATCH(Stock!Z$1,AF!$L$1:$AV$1,0))*Stock!Z122</f>
        <v>2.8329764698525602E-2</v>
      </c>
      <c r="AA122" s="4">
        <f ca="1">OFFSET(AF!$K$1,MATCH(Stock!$C122,AF!$C$2:$C$299,0),MATCH(Stock!AA$1,AF!$L$1:$AV$1,0))*Stock!AA122</f>
        <v>3.7224188040667198E-4</v>
      </c>
      <c r="AB122" s="4">
        <f ca="1">OFFSET(AF!$K$1,MATCH(Stock!$C122,AF!$C$2:$C$299,0),MATCH(Stock!AB$1,AF!$L$1:$AV$1,0))*Stock!AB122</f>
        <v>3.9454723285025596E-3</v>
      </c>
      <c r="AC122" s="4">
        <f ca="1">OFFSET(AF!$K$1,MATCH(Stock!$C122,AF!$C$2:$C$299,0),MATCH(Stock!AC$1,AF!$L$1:$AV$1,0))*Stock!AC122</f>
        <v>0</v>
      </c>
      <c r="AD122" s="4">
        <f ca="1">OFFSET(AF!$K$1,MATCH(Stock!$C122,AF!$C$2:$C$299,0),MATCH(Stock!AD$1,AF!$L$1:$AV$1,0))*Stock!AD122</f>
        <v>9.7924103653367219E-4</v>
      </c>
      <c r="AE122" s="4">
        <f ca="1">OFFSET(AF!$K$1,MATCH(Stock!$C122,AF!$C$2:$C$299,0),MATCH(Stock!AE$1,AF!$L$1:$AV$1,0))*Stock!AE122</f>
        <v>6.7080788742097507E-4</v>
      </c>
      <c r="AF122" s="4">
        <f ca="1">OFFSET(AF!$K$1,MATCH(Stock!$C122,AF!$C$2:$C$299,0),MATCH(Stock!AF$1,AF!$L$1:$AV$1,0))*Stock!AF122</f>
        <v>1.22626629506932E-5</v>
      </c>
      <c r="AG122" s="4">
        <f ca="1">OFFSET(AF!$K$1,MATCH(Stock!$C122,AF!$C$2:$C$299,0),MATCH(Stock!AG$1,AF!$L$1:$AV$1,0))*Stock!AG122</f>
        <v>5.0705671415583404E-3</v>
      </c>
      <c r="AH122" s="4">
        <f ca="1">OFFSET(AF!$K$1,MATCH(Stock!$C122,AF!$C$2:$C$299,0),MATCH(Stock!AH$1,AF!$L$1:$AV$1,0))*Stock!AH122</f>
        <v>5.3133805744085699E-4</v>
      </c>
      <c r="AI122" s="4">
        <f ca="1">OFFSET(AF!$K$1,MATCH(Stock!$C122,AF!$C$2:$C$299,0),MATCH(Stock!AI$1,AF!$L$1:$AV$1,0))*Stock!AI122</f>
        <v>3.0895476400479701E-3</v>
      </c>
      <c r="AJ122" s="4">
        <f ca="1">OFFSET(AF!$K$1,MATCH(Stock!$C122,AF!$C$2:$C$299,0),MATCH(Stock!AJ$1,AF!$L$1:$AV$1,0))*Stock!AJ122</f>
        <v>0</v>
      </c>
      <c r="AK122" s="4">
        <f ca="1">OFFSET(AF!$K$1,MATCH(Stock!$C122,AF!$C$2:$C$299,0),MATCH(Stock!AK$1,AF!$L$1:$AV$1,0))*Stock!AK122</f>
        <v>8.4596852001617899E-5</v>
      </c>
      <c r="AL122" s="4">
        <f ca="1">OFFSET(AF!$K$1,MATCH(Stock!$C122,AF!$C$2:$C$299,0),MATCH(Stock!AL$1,AF!$L$1:$AV$1,0))*Stock!AL122</f>
        <v>0</v>
      </c>
      <c r="AM122" s="4">
        <f ca="1">OFFSET(AF!$K$1,MATCH(Stock!$C122,AF!$C$2:$C$299,0),MATCH(Stock!AM$1,AF!$L$1:$AV$1,0))*Stock!AM122</f>
        <v>1.3099769948174701E-2</v>
      </c>
      <c r="AN122" s="4">
        <f ca="1">OFFSET(AF!$K$1,MATCH(Stock!$C122,AF!$C$2:$C$299,0),MATCH(Stock!AN$1,AF!$L$1:$AV$1,0))*Stock!AN122</f>
        <v>5.7039161928469102E-3</v>
      </c>
      <c r="AO122" s="4">
        <f ca="1">OFFSET(AF!$K$1,MATCH(Stock!$C122,AF!$C$2:$C$299,0),MATCH(Stock!AO$1,AF!$L$1:$AV$1,0))*Stock!AO122</f>
        <v>1.6257804911843501E-2</v>
      </c>
      <c r="AP122" s="4">
        <f ca="1">OFFSET(AF!$K$1,MATCH(Stock!$C122,AF!$C$2:$C$299,0),MATCH(Stock!AP$1,AF!$L$1:$AV$1,0))*Stock!AP122</f>
        <v>9.48565135800094E-5</v>
      </c>
      <c r="AQ122" s="4">
        <f ca="1">OFFSET(AF!$K$1,MATCH(Stock!$C122,AF!$C$2:$C$299,0),MATCH(Stock!AQ$1,AF!$L$1:$AV$1,0))*Stock!AQ122</f>
        <v>6.4325089875982098E-3</v>
      </c>
      <c r="AR122" s="4">
        <f ca="1">OFFSET(AF!$K$1,MATCH(Stock!$C122,AF!$C$2:$C$299,0),MATCH(Stock!AR$1,AF!$L$1:$AV$1,0))*Stock!AR122</f>
        <v>5.9574810638937507E-4</v>
      </c>
      <c r="AS122" s="4">
        <f ca="1">OFFSET(AF!$K$1,MATCH(Stock!$C122,AF!$C$2:$C$299,0),MATCH(Stock!AS$1,AF!$L$1:$AV$1,0))*Stock!AS122</f>
        <v>2.96443848333682E-2</v>
      </c>
      <c r="AT122" s="4">
        <f ca="1">OFFSET(AF!$K$1,MATCH(Stock!$C122,AF!$C$2:$C$299,0),MATCH(Stock!AT$1,AF!$L$1:$AV$1,0))*Stock!AT122</f>
        <v>3.3088431917297102E-4</v>
      </c>
      <c r="AU122" s="4">
        <f ca="1">OFFSET(AF!$K$1,MATCH(Stock!$C122,AF!$C$2:$C$299,0),MATCH(Stock!AU$1,AF!$L$1:$AV$1,0))*Stock!AU122</f>
        <v>4.4934290311024801E-3</v>
      </c>
      <c r="AV122" s="4">
        <f ca="1">OFFSET(AF!$K$1,MATCH(Stock!$C122,AF!$C$2:$C$299,0),MATCH(Stock!AV$1,AF!$L$1:$AV$1,0))*Stock!AV122</f>
        <v>5.3995521812004506E-3</v>
      </c>
    </row>
    <row r="123" spans="1:48">
      <c r="A123" s="4" t="s">
        <v>52</v>
      </c>
      <c r="B123" s="4" t="s">
        <v>258</v>
      </c>
      <c r="C123" s="4" t="s">
        <v>236</v>
      </c>
      <c r="D123" s="4" t="s">
        <v>54</v>
      </c>
      <c r="E123" s="4" t="s">
        <v>260</v>
      </c>
      <c r="F123" s="4" t="s">
        <v>54</v>
      </c>
      <c r="G123" s="4">
        <v>2010</v>
      </c>
      <c r="H123" s="4" t="s">
        <v>54</v>
      </c>
      <c r="I123" s="4" t="s">
        <v>54</v>
      </c>
      <c r="J123" s="4" t="s">
        <v>54</v>
      </c>
      <c r="K123" s="4" t="s">
        <v>54</v>
      </c>
      <c r="L123" s="4">
        <f ca="1">OFFSET(AF!$K$1,MATCH(Stock!$C123,AF!$C$2:$C$299,0),MATCH(Stock!L$1,AF!$L$1:$AV$1,0))*Stock!L123</f>
        <v>8.4822456310320403E-5</v>
      </c>
      <c r="M123" s="4">
        <f ca="1">OFFSET(AF!$K$1,MATCH(Stock!$C123,AF!$C$2:$C$299,0),MATCH(Stock!M$1,AF!$L$1:$AV$1,0))*Stock!M123</f>
        <v>3.8265251652137502E-4</v>
      </c>
      <c r="N123" s="4">
        <f ca="1">OFFSET(AF!$K$1,MATCH(Stock!$C123,AF!$C$2:$C$299,0),MATCH(Stock!N$1,AF!$L$1:$AV$1,0))*Stock!N123</f>
        <v>0</v>
      </c>
      <c r="O123" s="4">
        <f ca="1">OFFSET(AF!$K$1,MATCH(Stock!$C123,AF!$C$2:$C$299,0),MATCH(Stock!O$1,AF!$L$1:$AV$1,0))*Stock!O123</f>
        <v>4.0022433849476406E-3</v>
      </c>
      <c r="P123" s="4">
        <f ca="1">OFFSET(AF!$K$1,MATCH(Stock!$C123,AF!$C$2:$C$299,0),MATCH(Stock!P$1,AF!$L$1:$AV$1,0))*Stock!P123</f>
        <v>1.3480398169900701E-4</v>
      </c>
      <c r="Q123" s="4">
        <f ca="1">OFFSET(AF!$K$1,MATCH(Stock!$C123,AF!$C$2:$C$299,0),MATCH(Stock!Q$1,AF!$L$1:$AV$1,0))*Stock!Q123</f>
        <v>0</v>
      </c>
      <c r="R123" s="4">
        <f ca="1">OFFSET(AF!$K$1,MATCH(Stock!$C123,AF!$C$2:$C$299,0),MATCH(Stock!R$1,AF!$L$1:$AV$1,0))*Stock!R123</f>
        <v>0</v>
      </c>
      <c r="S123" s="4">
        <f ca="1">OFFSET(AF!$K$1,MATCH(Stock!$C123,AF!$C$2:$C$299,0),MATCH(Stock!S$1,AF!$L$1:$AV$1,0))*Stock!S123</f>
        <v>0</v>
      </c>
      <c r="T123" s="4">
        <f ca="1">OFFSET(AF!$K$1,MATCH(Stock!$C123,AF!$C$2:$C$299,0),MATCH(Stock!T$1,AF!$L$1:$AV$1,0))*Stock!T123</f>
        <v>6.8559012249077003E-3</v>
      </c>
      <c r="U123" s="4">
        <f ca="1">OFFSET(AF!$K$1,MATCH(Stock!$C123,AF!$C$2:$C$299,0),MATCH(Stock!U$1,AF!$L$1:$AV$1,0))*Stock!U123</f>
        <v>1.6916891246619801E-4</v>
      </c>
      <c r="V123" s="4">
        <f ca="1">OFFSET(AF!$K$1,MATCH(Stock!$C123,AF!$C$2:$C$299,0),MATCH(Stock!V$1,AF!$L$1:$AV$1,0))*Stock!V123</f>
        <v>2.2253406767771503E-5</v>
      </c>
      <c r="W123" s="4">
        <f ca="1">OFFSET(AF!$K$1,MATCH(Stock!$C123,AF!$C$2:$C$299,0),MATCH(Stock!W$1,AF!$L$1:$AV$1,0))*Stock!W123</f>
        <v>1.5422541765430502E-4</v>
      </c>
      <c r="X123" s="4">
        <f ca="1">OFFSET(AF!$K$1,MATCH(Stock!$C123,AF!$C$2:$C$299,0),MATCH(Stock!X$1,AF!$L$1:$AV$1,0))*Stock!X123</f>
        <v>3.05802894235104E-3</v>
      </c>
      <c r="Y123" s="4">
        <f ca="1">OFFSET(AF!$K$1,MATCH(Stock!$C123,AF!$C$2:$C$299,0),MATCH(Stock!Y$1,AF!$L$1:$AV$1,0))*Stock!Y123</f>
        <v>0</v>
      </c>
      <c r="Z123" s="4">
        <f ca="1">OFFSET(AF!$K$1,MATCH(Stock!$C123,AF!$C$2:$C$299,0),MATCH(Stock!Z$1,AF!$L$1:$AV$1,0))*Stock!Z123</f>
        <v>1.35213683265071E-2</v>
      </c>
      <c r="AA123" s="4">
        <f ca="1">OFFSET(AF!$K$1,MATCH(Stock!$C123,AF!$C$2:$C$299,0),MATCH(Stock!AA$1,AF!$L$1:$AV$1,0))*Stock!AA123</f>
        <v>6.0442955765796302E-5</v>
      </c>
      <c r="AB123" s="4">
        <f ca="1">OFFSET(AF!$K$1,MATCH(Stock!$C123,AF!$C$2:$C$299,0),MATCH(Stock!AB$1,AF!$L$1:$AV$1,0))*Stock!AB123</f>
        <v>1.93395456512136E-4</v>
      </c>
      <c r="AC123" s="4">
        <f ca="1">OFFSET(AF!$K$1,MATCH(Stock!$C123,AF!$C$2:$C$299,0),MATCH(Stock!AC$1,AF!$L$1:$AV$1,0))*Stock!AC123</f>
        <v>6.9800661773951206E-5</v>
      </c>
      <c r="AD123" s="4">
        <f ca="1">OFFSET(AF!$K$1,MATCH(Stock!$C123,AF!$C$2:$C$299,0),MATCH(Stock!AD$1,AF!$L$1:$AV$1,0))*Stock!AD123</f>
        <v>2.41664434839116E-5</v>
      </c>
      <c r="AE123" s="4">
        <f ca="1">OFFSET(AF!$K$1,MATCH(Stock!$C123,AF!$C$2:$C$299,0),MATCH(Stock!AE$1,AF!$L$1:$AV$1,0))*Stock!AE123</f>
        <v>8.8433433174000195E-3</v>
      </c>
      <c r="AF123" s="4">
        <f ca="1">OFFSET(AF!$K$1,MATCH(Stock!$C123,AF!$C$2:$C$299,0),MATCH(Stock!AF$1,AF!$L$1:$AV$1,0))*Stock!AF123</f>
        <v>4.6266413362517203E-5</v>
      </c>
      <c r="AG123" s="4">
        <f ca="1">OFFSET(AF!$K$1,MATCH(Stock!$C123,AF!$C$2:$C$299,0),MATCH(Stock!AG$1,AF!$L$1:$AV$1,0))*Stock!AG123</f>
        <v>0</v>
      </c>
      <c r="AH123" s="4">
        <f ca="1">OFFSET(AF!$K$1,MATCH(Stock!$C123,AF!$C$2:$C$299,0),MATCH(Stock!AH$1,AF!$L$1:$AV$1,0))*Stock!AH123</f>
        <v>2.9754404396274301E-4</v>
      </c>
      <c r="AI123" s="4">
        <f ca="1">OFFSET(AF!$K$1,MATCH(Stock!$C123,AF!$C$2:$C$299,0),MATCH(Stock!AI$1,AF!$L$1:$AV$1,0))*Stock!AI123</f>
        <v>2.4031652581349203E-5</v>
      </c>
      <c r="AJ123" s="4">
        <f ca="1">OFFSET(AF!$K$1,MATCH(Stock!$C123,AF!$C$2:$C$299,0),MATCH(Stock!AJ$1,AF!$L$1:$AV$1,0))*Stock!AJ123</f>
        <v>0</v>
      </c>
      <c r="AK123" s="4">
        <f ca="1">OFFSET(AF!$K$1,MATCH(Stock!$C123,AF!$C$2:$C$299,0),MATCH(Stock!AK$1,AF!$L$1:$AV$1,0))*Stock!AK123</f>
        <v>2.3552713192027602E-5</v>
      </c>
      <c r="AL123" s="4">
        <f ca="1">OFFSET(AF!$K$1,MATCH(Stock!$C123,AF!$C$2:$C$299,0),MATCH(Stock!AL$1,AF!$L$1:$AV$1,0))*Stock!AL123</f>
        <v>3.8224441101758207E-5</v>
      </c>
      <c r="AM123" s="4">
        <f ca="1">OFFSET(AF!$K$1,MATCH(Stock!$C123,AF!$C$2:$C$299,0),MATCH(Stock!AM$1,AF!$L$1:$AV$1,0))*Stock!AM123</f>
        <v>9.6903352668216815E-4</v>
      </c>
      <c r="AN123" s="4">
        <f ca="1">OFFSET(AF!$K$1,MATCH(Stock!$C123,AF!$C$2:$C$299,0),MATCH(Stock!AN$1,AF!$L$1:$AV$1,0))*Stock!AN123</f>
        <v>1.9385690533833502E-4</v>
      </c>
      <c r="AO123" s="4">
        <f ca="1">OFFSET(AF!$K$1,MATCH(Stock!$C123,AF!$C$2:$C$299,0),MATCH(Stock!AO$1,AF!$L$1:$AV$1,0))*Stock!AO123</f>
        <v>9.1219271996001515E-4</v>
      </c>
      <c r="AP123" s="4">
        <f ca="1">OFFSET(AF!$K$1,MATCH(Stock!$C123,AF!$C$2:$C$299,0),MATCH(Stock!AP$1,AF!$L$1:$AV$1,0))*Stock!AP123</f>
        <v>2.1196815229922099E-4</v>
      </c>
      <c r="AQ123" s="4">
        <f ca="1">OFFSET(AF!$K$1,MATCH(Stock!$C123,AF!$C$2:$C$299,0),MATCH(Stock!AQ$1,AF!$L$1:$AV$1,0))*Stock!AQ123</f>
        <v>1.9848276448310598E-4</v>
      </c>
      <c r="AR123" s="4">
        <f ca="1">OFFSET(AF!$K$1,MATCH(Stock!$C123,AF!$C$2:$C$299,0),MATCH(Stock!AR$1,AF!$L$1:$AV$1,0))*Stock!AR123</f>
        <v>2.3804165646035003E-5</v>
      </c>
      <c r="AS123" s="4">
        <f ca="1">OFFSET(AF!$K$1,MATCH(Stock!$C123,AF!$C$2:$C$299,0),MATCH(Stock!AS$1,AF!$L$1:$AV$1,0))*Stock!AS123</f>
        <v>1.5904771422217901E-4</v>
      </c>
      <c r="AT123" s="4">
        <f ca="1">OFFSET(AF!$K$1,MATCH(Stock!$C123,AF!$C$2:$C$299,0),MATCH(Stock!AT$1,AF!$L$1:$AV$1,0))*Stock!AT123</f>
        <v>4.9538883177719598E-4</v>
      </c>
      <c r="AU123" s="4">
        <f ca="1">OFFSET(AF!$K$1,MATCH(Stock!$C123,AF!$C$2:$C$299,0),MATCH(Stock!AU$1,AF!$L$1:$AV$1,0))*Stock!AU123</f>
        <v>1.7884442279604302E-4</v>
      </c>
      <c r="AV123" s="4">
        <f ca="1">OFFSET(AF!$K$1,MATCH(Stock!$C123,AF!$C$2:$C$299,0),MATCH(Stock!AV$1,AF!$L$1:$AV$1,0))*Stock!AV123</f>
        <v>0</v>
      </c>
    </row>
    <row r="124" spans="1:48">
      <c r="A124" s="4" t="s">
        <v>52</v>
      </c>
      <c r="B124" s="4" t="s">
        <v>258</v>
      </c>
      <c r="C124" s="4" t="s">
        <v>237</v>
      </c>
      <c r="D124" s="4" t="s">
        <v>54</v>
      </c>
      <c r="E124" s="4" t="s">
        <v>260</v>
      </c>
      <c r="F124" s="4" t="s">
        <v>54</v>
      </c>
      <c r="G124" s="4">
        <v>2010</v>
      </c>
      <c r="H124" s="4" t="s">
        <v>54</v>
      </c>
      <c r="I124" s="4" t="s">
        <v>54</v>
      </c>
      <c r="J124" s="4" t="s">
        <v>54</v>
      </c>
      <c r="K124" s="4" t="s">
        <v>54</v>
      </c>
      <c r="L124" s="4">
        <f ca="1">OFFSET(AF!$K$1,MATCH(Stock!$C124,AF!$C$2:$C$299,0),MATCH(Stock!L$1,AF!$L$1:$AV$1,0))*Stock!L124</f>
        <v>4.4001649993021505E-5</v>
      </c>
      <c r="M124" s="4">
        <f ca="1">OFFSET(AF!$K$1,MATCH(Stock!$C124,AF!$C$2:$C$299,0),MATCH(Stock!M$1,AF!$L$1:$AV$1,0))*Stock!M124</f>
        <v>3.67968190893379E-3</v>
      </c>
      <c r="N124" s="4">
        <f ca="1">OFFSET(AF!$K$1,MATCH(Stock!$C124,AF!$C$2:$C$299,0),MATCH(Stock!N$1,AF!$L$1:$AV$1,0))*Stock!N124</f>
        <v>2.5639563736152003E-4</v>
      </c>
      <c r="O124" s="4">
        <f ca="1">OFFSET(AF!$K$1,MATCH(Stock!$C124,AF!$C$2:$C$299,0),MATCH(Stock!O$1,AF!$L$1:$AV$1,0))*Stock!O124</f>
        <v>1.7333626510787702E-2</v>
      </c>
      <c r="P124" s="4">
        <f ca="1">OFFSET(AF!$K$1,MATCH(Stock!$C124,AF!$C$2:$C$299,0),MATCH(Stock!P$1,AF!$L$1:$AV$1,0))*Stock!P124</f>
        <v>4.8032851220230403E-4</v>
      </c>
      <c r="Q124" s="4">
        <f ca="1">OFFSET(AF!$K$1,MATCH(Stock!$C124,AF!$C$2:$C$299,0),MATCH(Stock!Q$1,AF!$L$1:$AV$1,0))*Stock!Q124</f>
        <v>1.4934653219995701E-2</v>
      </c>
      <c r="R124" s="4">
        <f ca="1">OFFSET(AF!$K$1,MATCH(Stock!$C124,AF!$C$2:$C$299,0),MATCH(Stock!R$1,AF!$L$1:$AV$1,0))*Stock!R124</f>
        <v>1.5223386557338601E-4</v>
      </c>
      <c r="S124" s="4">
        <f ca="1">OFFSET(AF!$K$1,MATCH(Stock!$C124,AF!$C$2:$C$299,0),MATCH(Stock!S$1,AF!$L$1:$AV$1,0))*Stock!S124</f>
        <v>3.0224734428275406E-4</v>
      </c>
      <c r="T124" s="4">
        <f ca="1">OFFSET(AF!$K$1,MATCH(Stock!$C124,AF!$C$2:$C$299,0),MATCH(Stock!T$1,AF!$L$1:$AV$1,0))*Stock!T124</f>
        <v>0.10380107639457302</v>
      </c>
      <c r="U124" s="4">
        <f ca="1">OFFSET(AF!$K$1,MATCH(Stock!$C124,AF!$C$2:$C$299,0),MATCH(Stock!U$1,AF!$L$1:$AV$1,0))*Stock!U124</f>
        <v>1.9889040771045303E-3</v>
      </c>
      <c r="V124" s="4">
        <f ca="1">OFFSET(AF!$K$1,MATCH(Stock!$C124,AF!$C$2:$C$299,0),MATCH(Stock!V$1,AF!$L$1:$AV$1,0))*Stock!V124</f>
        <v>8.5543220038594302E-4</v>
      </c>
      <c r="W124" s="4">
        <f ca="1">OFFSET(AF!$K$1,MATCH(Stock!$C124,AF!$C$2:$C$299,0),MATCH(Stock!W$1,AF!$L$1:$AV$1,0))*Stock!W124</f>
        <v>1.0778788220404702E-3</v>
      </c>
      <c r="X124" s="4">
        <f ca="1">OFFSET(AF!$K$1,MATCH(Stock!$C124,AF!$C$2:$C$299,0),MATCH(Stock!X$1,AF!$L$1:$AV$1,0))*Stock!X124</f>
        <v>6.8892754527684801E-3</v>
      </c>
      <c r="Y124" s="4">
        <f ca="1">OFFSET(AF!$K$1,MATCH(Stock!$C124,AF!$C$2:$C$299,0),MATCH(Stock!Y$1,AF!$L$1:$AV$1,0))*Stock!Y124</f>
        <v>3.1120775112697101E-3</v>
      </c>
      <c r="Z124" s="4">
        <f ca="1">OFFSET(AF!$K$1,MATCH(Stock!$C124,AF!$C$2:$C$299,0),MATCH(Stock!Z$1,AF!$L$1:$AV$1,0))*Stock!Z124</f>
        <v>3.4525285645392E-2</v>
      </c>
      <c r="AA124" s="4">
        <f ca="1">OFFSET(AF!$K$1,MATCH(Stock!$C124,AF!$C$2:$C$299,0),MATCH(Stock!AA$1,AF!$L$1:$AV$1,0))*Stock!AA124</f>
        <v>5.0213108042822599E-4</v>
      </c>
      <c r="AB124" s="4">
        <f ca="1">OFFSET(AF!$K$1,MATCH(Stock!$C124,AF!$C$2:$C$299,0),MATCH(Stock!AB$1,AF!$L$1:$AV$1,0))*Stock!AB124</f>
        <v>0</v>
      </c>
      <c r="AC124" s="4">
        <f ca="1">OFFSET(AF!$K$1,MATCH(Stock!$C124,AF!$C$2:$C$299,0),MATCH(Stock!AC$1,AF!$L$1:$AV$1,0))*Stock!AC124</f>
        <v>4.4662636065684299E-3</v>
      </c>
      <c r="AD124" s="4">
        <f ca="1">OFFSET(AF!$K$1,MATCH(Stock!$C124,AF!$C$2:$C$299,0),MATCH(Stock!AD$1,AF!$L$1:$AV$1,0))*Stock!AD124</f>
        <v>0</v>
      </c>
      <c r="AE124" s="4">
        <f ca="1">OFFSET(AF!$K$1,MATCH(Stock!$C124,AF!$C$2:$C$299,0),MATCH(Stock!AE$1,AF!$L$1:$AV$1,0))*Stock!AE124</f>
        <v>1.5116587952274101E-3</v>
      </c>
      <c r="AF124" s="4">
        <f ca="1">OFFSET(AF!$K$1,MATCH(Stock!$C124,AF!$C$2:$C$299,0),MATCH(Stock!AF$1,AF!$L$1:$AV$1,0))*Stock!AF124</f>
        <v>1.5696875363181302E-4</v>
      </c>
      <c r="AG124" s="4">
        <f ca="1">OFFSET(AF!$K$1,MATCH(Stock!$C124,AF!$C$2:$C$299,0),MATCH(Stock!AG$1,AF!$L$1:$AV$1,0))*Stock!AG124</f>
        <v>2.1538703516768001E-4</v>
      </c>
      <c r="AH124" s="4">
        <f ca="1">OFFSET(AF!$K$1,MATCH(Stock!$C124,AF!$C$2:$C$299,0),MATCH(Stock!AH$1,AF!$L$1:$AV$1,0))*Stock!AH124</f>
        <v>4.5995071776587298E-4</v>
      </c>
      <c r="AI124" s="4">
        <f ca="1">OFFSET(AF!$K$1,MATCH(Stock!$C124,AF!$C$2:$C$299,0),MATCH(Stock!AI$1,AF!$L$1:$AV$1,0))*Stock!AI124</f>
        <v>5.4055290673495798E-4</v>
      </c>
      <c r="AJ124" s="4">
        <f ca="1">OFFSET(AF!$K$1,MATCH(Stock!$C124,AF!$C$2:$C$299,0),MATCH(Stock!AJ$1,AF!$L$1:$AV$1,0))*Stock!AJ124</f>
        <v>0</v>
      </c>
      <c r="AK124" s="4">
        <f ca="1">OFFSET(AF!$K$1,MATCH(Stock!$C124,AF!$C$2:$C$299,0),MATCH(Stock!AK$1,AF!$L$1:$AV$1,0))*Stock!AK124</f>
        <v>3.4188744785206102E-4</v>
      </c>
      <c r="AL124" s="4">
        <f ca="1">OFFSET(AF!$K$1,MATCH(Stock!$C124,AF!$C$2:$C$299,0),MATCH(Stock!AL$1,AF!$L$1:$AV$1,0))*Stock!AL124</f>
        <v>0</v>
      </c>
      <c r="AM124" s="4">
        <f ca="1">OFFSET(AF!$K$1,MATCH(Stock!$C124,AF!$C$2:$C$299,0),MATCH(Stock!AM$1,AF!$L$1:$AV$1,0))*Stock!AM124</f>
        <v>5.4611395341389304E-3</v>
      </c>
      <c r="AN124" s="4">
        <f ca="1">OFFSET(AF!$K$1,MATCH(Stock!$C124,AF!$C$2:$C$299,0),MATCH(Stock!AN$1,AF!$L$1:$AV$1,0))*Stock!AN124</f>
        <v>7.4921482281321604E-3</v>
      </c>
      <c r="AO124" s="4">
        <f ca="1">OFFSET(AF!$K$1,MATCH(Stock!$C124,AF!$C$2:$C$299,0),MATCH(Stock!AO$1,AF!$L$1:$AV$1,0))*Stock!AO124</f>
        <v>8.8140863554428909E-3</v>
      </c>
      <c r="AP124" s="4">
        <f ca="1">OFFSET(AF!$K$1,MATCH(Stock!$C124,AF!$C$2:$C$299,0),MATCH(Stock!AP$1,AF!$L$1:$AV$1,0))*Stock!AP124</f>
        <v>1.1117742008215901E-3</v>
      </c>
      <c r="AQ124" s="4">
        <f ca="1">OFFSET(AF!$K$1,MATCH(Stock!$C124,AF!$C$2:$C$299,0),MATCH(Stock!AQ$1,AF!$L$1:$AV$1,0))*Stock!AQ124</f>
        <v>6.9331787976420207E-4</v>
      </c>
      <c r="AR124" s="4">
        <f ca="1">OFFSET(AF!$K$1,MATCH(Stock!$C124,AF!$C$2:$C$299,0),MATCH(Stock!AR$1,AF!$L$1:$AV$1,0))*Stock!AR124</f>
        <v>4.6925488462783805E-4</v>
      </c>
      <c r="AS124" s="4">
        <f ca="1">OFFSET(AF!$K$1,MATCH(Stock!$C124,AF!$C$2:$C$299,0),MATCH(Stock!AS$1,AF!$L$1:$AV$1,0))*Stock!AS124</f>
        <v>1.8005719484505103E-2</v>
      </c>
      <c r="AT124" s="4">
        <f ca="1">OFFSET(AF!$K$1,MATCH(Stock!$C124,AF!$C$2:$C$299,0),MATCH(Stock!AT$1,AF!$L$1:$AV$1,0))*Stock!AT124</f>
        <v>1.0099869704639701E-3</v>
      </c>
      <c r="AU124" s="4">
        <f ca="1">OFFSET(AF!$K$1,MATCH(Stock!$C124,AF!$C$2:$C$299,0),MATCH(Stock!AU$1,AF!$L$1:$AV$1,0))*Stock!AU124</f>
        <v>5.1049374131276496E-4</v>
      </c>
      <c r="AV124" s="4">
        <f ca="1">OFFSET(AF!$K$1,MATCH(Stock!$C124,AF!$C$2:$C$299,0),MATCH(Stock!AV$1,AF!$L$1:$AV$1,0))*Stock!AV124</f>
        <v>8.9626202033352906E-3</v>
      </c>
    </row>
    <row r="125" spans="1:48">
      <c r="A125" s="4" t="s">
        <v>52</v>
      </c>
      <c r="B125" s="4" t="s">
        <v>258</v>
      </c>
      <c r="C125" s="4" t="s">
        <v>238</v>
      </c>
      <c r="D125" s="4" t="s">
        <v>54</v>
      </c>
      <c r="E125" s="4" t="s">
        <v>260</v>
      </c>
      <c r="F125" s="4" t="s">
        <v>54</v>
      </c>
      <c r="G125" s="4">
        <v>2010</v>
      </c>
      <c r="H125" s="4" t="s">
        <v>54</v>
      </c>
      <c r="I125" s="4" t="s">
        <v>54</v>
      </c>
      <c r="J125" s="4" t="s">
        <v>54</v>
      </c>
      <c r="K125" s="4" t="s">
        <v>54</v>
      </c>
      <c r="L125" s="4">
        <f ca="1">OFFSET(AF!$K$1,MATCH(Stock!$C125,AF!$C$2:$C$299,0),MATCH(Stock!L$1,AF!$L$1:$AV$1,0))*Stock!L125</f>
        <v>3.3968093785359098E-4</v>
      </c>
      <c r="M125" s="4">
        <f ca="1">OFFSET(AF!$K$1,MATCH(Stock!$C125,AF!$C$2:$C$299,0),MATCH(Stock!M$1,AF!$L$1:$AV$1,0))*Stock!M125</f>
        <v>9.4371308350815804E-3</v>
      </c>
      <c r="N125" s="4">
        <f ca="1">OFFSET(AF!$K$1,MATCH(Stock!$C125,AF!$C$2:$C$299,0),MATCH(Stock!N$1,AF!$L$1:$AV$1,0))*Stock!N125</f>
        <v>0</v>
      </c>
      <c r="O125" s="4">
        <f ca="1">OFFSET(AF!$K$1,MATCH(Stock!$C125,AF!$C$2:$C$299,0),MATCH(Stock!O$1,AF!$L$1:$AV$1,0))*Stock!O125</f>
        <v>1.661040853749E-4</v>
      </c>
      <c r="P125" s="4">
        <f ca="1">OFFSET(AF!$K$1,MATCH(Stock!$C125,AF!$C$2:$C$299,0),MATCH(Stock!P$1,AF!$L$1:$AV$1,0))*Stock!P125</f>
        <v>5.9885993167064903E-4</v>
      </c>
      <c r="Q125" s="4">
        <f ca="1">OFFSET(AF!$K$1,MATCH(Stock!$C125,AF!$C$2:$C$299,0),MATCH(Stock!Q$1,AF!$L$1:$AV$1,0))*Stock!Q125</f>
        <v>8.8671470053443193E-4</v>
      </c>
      <c r="R125" s="4">
        <f ca="1">OFFSET(AF!$K$1,MATCH(Stock!$C125,AF!$C$2:$C$299,0),MATCH(Stock!R$1,AF!$L$1:$AV$1,0))*Stock!R125</f>
        <v>6.5884918763413802E-4</v>
      </c>
      <c r="S125" s="4">
        <f ca="1">OFFSET(AF!$K$1,MATCH(Stock!$C125,AF!$C$2:$C$299,0),MATCH(Stock!S$1,AF!$L$1:$AV$1,0))*Stock!S125</f>
        <v>3.0323909957965205E-4</v>
      </c>
      <c r="T125" s="4">
        <f ca="1">OFFSET(AF!$K$1,MATCH(Stock!$C125,AF!$C$2:$C$299,0),MATCH(Stock!T$1,AF!$L$1:$AV$1,0))*Stock!T125</f>
        <v>2.2247054820024701E-3</v>
      </c>
      <c r="U125" s="4">
        <f ca="1">OFFSET(AF!$K$1,MATCH(Stock!$C125,AF!$C$2:$C$299,0),MATCH(Stock!U$1,AF!$L$1:$AV$1,0))*Stock!U125</f>
        <v>6.4580517295311998E-4</v>
      </c>
      <c r="V125" s="4">
        <f ca="1">OFFSET(AF!$K$1,MATCH(Stock!$C125,AF!$C$2:$C$299,0),MATCH(Stock!V$1,AF!$L$1:$AV$1,0))*Stock!V125</f>
        <v>0</v>
      </c>
      <c r="W125" s="4">
        <f ca="1">OFFSET(AF!$K$1,MATCH(Stock!$C125,AF!$C$2:$C$299,0),MATCH(Stock!W$1,AF!$L$1:$AV$1,0))*Stock!W125</f>
        <v>2.6390736842551998E-4</v>
      </c>
      <c r="X125" s="4">
        <f ca="1">OFFSET(AF!$K$1,MATCH(Stock!$C125,AF!$C$2:$C$299,0),MATCH(Stock!X$1,AF!$L$1:$AV$1,0))*Stock!X125</f>
        <v>2.0696688699376599E-3</v>
      </c>
      <c r="Y125" s="4">
        <f ca="1">OFFSET(AF!$K$1,MATCH(Stock!$C125,AF!$C$2:$C$299,0),MATCH(Stock!Y$1,AF!$L$1:$AV$1,0))*Stock!Y125</f>
        <v>0</v>
      </c>
      <c r="Z125" s="4">
        <f ca="1">OFFSET(AF!$K$1,MATCH(Stock!$C125,AF!$C$2:$C$299,0),MATCH(Stock!Z$1,AF!$L$1:$AV$1,0))*Stock!Z125</f>
        <v>3.1197490662495603E-3</v>
      </c>
      <c r="AA125" s="4">
        <f ca="1">OFFSET(AF!$K$1,MATCH(Stock!$C125,AF!$C$2:$C$299,0),MATCH(Stock!AA$1,AF!$L$1:$AV$1,0))*Stock!AA125</f>
        <v>0</v>
      </c>
      <c r="AB125" s="4">
        <f ca="1">OFFSET(AF!$K$1,MATCH(Stock!$C125,AF!$C$2:$C$299,0),MATCH(Stock!AB$1,AF!$L$1:$AV$1,0))*Stock!AB125</f>
        <v>2.65044619585501E-5</v>
      </c>
      <c r="AC125" s="4">
        <f ca="1">OFFSET(AF!$K$1,MATCH(Stock!$C125,AF!$C$2:$C$299,0),MATCH(Stock!AC$1,AF!$L$1:$AV$1,0))*Stock!AC125</f>
        <v>2.2150528161091203E-5</v>
      </c>
      <c r="AD125" s="4">
        <f ca="1">OFFSET(AF!$K$1,MATCH(Stock!$C125,AF!$C$2:$C$299,0),MATCH(Stock!AD$1,AF!$L$1:$AV$1,0))*Stock!AD125</f>
        <v>0</v>
      </c>
      <c r="AE125" s="4">
        <f ca="1">OFFSET(AF!$K$1,MATCH(Stock!$C125,AF!$C$2:$C$299,0),MATCH(Stock!AE$1,AF!$L$1:$AV$1,0))*Stock!AE125</f>
        <v>1.9368313352002302E-3</v>
      </c>
      <c r="AF125" s="4">
        <f ca="1">OFFSET(AF!$K$1,MATCH(Stock!$C125,AF!$C$2:$C$299,0),MATCH(Stock!AF$1,AF!$L$1:$AV$1,0))*Stock!AF125</f>
        <v>3.1044716330868899E-5</v>
      </c>
      <c r="AG125" s="4">
        <f ca="1">OFFSET(AF!$K$1,MATCH(Stock!$C125,AF!$C$2:$C$299,0),MATCH(Stock!AG$1,AF!$L$1:$AV$1,0))*Stock!AG125</f>
        <v>0</v>
      </c>
      <c r="AH125" s="4">
        <f ca="1">OFFSET(AF!$K$1,MATCH(Stock!$C125,AF!$C$2:$C$299,0),MATCH(Stock!AH$1,AF!$L$1:$AV$1,0))*Stock!AH125</f>
        <v>0</v>
      </c>
      <c r="AI125" s="4">
        <f ca="1">OFFSET(AF!$K$1,MATCH(Stock!$C125,AF!$C$2:$C$299,0),MATCH(Stock!AI$1,AF!$L$1:$AV$1,0))*Stock!AI125</f>
        <v>0</v>
      </c>
      <c r="AJ125" s="4">
        <f ca="1">OFFSET(AF!$K$1,MATCH(Stock!$C125,AF!$C$2:$C$299,0),MATCH(Stock!AJ$1,AF!$L$1:$AV$1,0))*Stock!AJ125</f>
        <v>0</v>
      </c>
      <c r="AK125" s="4">
        <f ca="1">OFFSET(AF!$K$1,MATCH(Stock!$C125,AF!$C$2:$C$299,0),MATCH(Stock!AK$1,AF!$L$1:$AV$1,0))*Stock!AK125</f>
        <v>0</v>
      </c>
      <c r="AL125" s="4">
        <f ca="1">OFFSET(AF!$K$1,MATCH(Stock!$C125,AF!$C$2:$C$299,0),MATCH(Stock!AL$1,AF!$L$1:$AV$1,0))*Stock!AL125</f>
        <v>0</v>
      </c>
      <c r="AM125" s="4">
        <f ca="1">OFFSET(AF!$K$1,MATCH(Stock!$C125,AF!$C$2:$C$299,0),MATCH(Stock!AM$1,AF!$L$1:$AV$1,0))*Stock!AM125</f>
        <v>6.1042025088368901E-4</v>
      </c>
      <c r="AN125" s="4">
        <f ca="1">OFFSET(AF!$K$1,MATCH(Stock!$C125,AF!$C$2:$C$299,0),MATCH(Stock!AN$1,AF!$L$1:$AV$1,0))*Stock!AN125</f>
        <v>0</v>
      </c>
      <c r="AO125" s="4">
        <f ca="1">OFFSET(AF!$K$1,MATCH(Stock!$C125,AF!$C$2:$C$299,0),MATCH(Stock!AO$1,AF!$L$1:$AV$1,0))*Stock!AO125</f>
        <v>3.7892986383893703E-4</v>
      </c>
      <c r="AP125" s="4">
        <f ca="1">OFFSET(AF!$K$1,MATCH(Stock!$C125,AF!$C$2:$C$299,0),MATCH(Stock!AP$1,AF!$L$1:$AV$1,0))*Stock!AP125</f>
        <v>1.6833453154447E-3</v>
      </c>
      <c r="AQ125" s="4">
        <f ca="1">OFFSET(AF!$K$1,MATCH(Stock!$C125,AF!$C$2:$C$299,0),MATCH(Stock!AQ$1,AF!$L$1:$AV$1,0))*Stock!AQ125</f>
        <v>1.1425021020269501E-5</v>
      </c>
      <c r="AR125" s="4">
        <f ca="1">OFFSET(AF!$K$1,MATCH(Stock!$C125,AF!$C$2:$C$299,0),MATCH(Stock!AR$1,AF!$L$1:$AV$1,0))*Stock!AR125</f>
        <v>0</v>
      </c>
      <c r="AS125" s="4">
        <f ca="1">OFFSET(AF!$K$1,MATCH(Stock!$C125,AF!$C$2:$C$299,0),MATCH(Stock!AS$1,AF!$L$1:$AV$1,0))*Stock!AS125</f>
        <v>0</v>
      </c>
      <c r="AT125" s="4">
        <f ca="1">OFFSET(AF!$K$1,MATCH(Stock!$C125,AF!$C$2:$C$299,0),MATCH(Stock!AT$1,AF!$L$1:$AV$1,0))*Stock!AT125</f>
        <v>0</v>
      </c>
      <c r="AU125" s="4">
        <f ca="1">OFFSET(AF!$K$1,MATCH(Stock!$C125,AF!$C$2:$C$299,0),MATCH(Stock!AU$1,AF!$L$1:$AV$1,0))*Stock!AU125</f>
        <v>3.80834034008982E-6</v>
      </c>
      <c r="AV125" s="4">
        <f ca="1">OFFSET(AF!$K$1,MATCH(Stock!$C125,AF!$C$2:$C$299,0),MATCH(Stock!AV$1,AF!$L$1:$AV$1,0))*Stock!AV125</f>
        <v>0</v>
      </c>
    </row>
    <row r="126" spans="1:48">
      <c r="A126" s="4" t="s">
        <v>52</v>
      </c>
      <c r="B126" s="4" t="s">
        <v>258</v>
      </c>
      <c r="C126" s="4" t="s">
        <v>239</v>
      </c>
      <c r="D126" s="4" t="s">
        <v>54</v>
      </c>
      <c r="E126" s="4" t="s">
        <v>260</v>
      </c>
      <c r="F126" s="4" t="s">
        <v>54</v>
      </c>
      <c r="G126" s="4">
        <v>2010</v>
      </c>
      <c r="H126" s="4" t="s">
        <v>54</v>
      </c>
      <c r="I126" s="4" t="s">
        <v>54</v>
      </c>
      <c r="J126" s="4" t="s">
        <v>54</v>
      </c>
      <c r="K126" s="4" t="s">
        <v>54</v>
      </c>
      <c r="L126" s="4">
        <f ca="1">OFFSET(AF!$K$1,MATCH(Stock!$C126,AF!$C$2:$C$299,0),MATCH(Stock!L$1,AF!$L$1:$AV$1,0))*Stock!L126</f>
        <v>4.9946451909186198E-5</v>
      </c>
      <c r="M126" s="4">
        <f ca="1">OFFSET(AF!$K$1,MATCH(Stock!$C126,AF!$C$2:$C$299,0),MATCH(Stock!M$1,AF!$L$1:$AV$1,0))*Stock!M126</f>
        <v>2.4227176589532401E-4</v>
      </c>
      <c r="N126" s="4">
        <f ca="1">OFFSET(AF!$K$1,MATCH(Stock!$C126,AF!$C$2:$C$299,0),MATCH(Stock!N$1,AF!$L$1:$AV$1,0))*Stock!N126</f>
        <v>0</v>
      </c>
      <c r="O126" s="4">
        <f ca="1">OFFSET(AF!$K$1,MATCH(Stock!$C126,AF!$C$2:$C$299,0),MATCH(Stock!O$1,AF!$L$1:$AV$1,0))*Stock!O126</f>
        <v>5.2536988907370002E-6</v>
      </c>
      <c r="P126" s="4">
        <f ca="1">OFFSET(AF!$K$1,MATCH(Stock!$C126,AF!$C$2:$C$299,0),MATCH(Stock!P$1,AF!$L$1:$AV$1,0))*Stock!P126</f>
        <v>2.2250686371811901E-5</v>
      </c>
      <c r="Q126" s="4">
        <f ca="1">OFFSET(AF!$K$1,MATCH(Stock!$C126,AF!$C$2:$C$299,0),MATCH(Stock!Q$1,AF!$L$1:$AV$1,0))*Stock!Q126</f>
        <v>1.0058688406077E-3</v>
      </c>
      <c r="R126" s="4">
        <f ca="1">OFFSET(AF!$K$1,MATCH(Stock!$C126,AF!$C$2:$C$299,0),MATCH(Stock!R$1,AF!$L$1:$AV$1,0))*Stock!R126</f>
        <v>1.6076595540588303E-5</v>
      </c>
      <c r="S126" s="4">
        <f ca="1">OFFSET(AF!$K$1,MATCH(Stock!$C126,AF!$C$2:$C$299,0),MATCH(Stock!S$1,AF!$L$1:$AV$1,0))*Stock!S126</f>
        <v>1.18701338695851E-4</v>
      </c>
      <c r="T126" s="4">
        <f ca="1">OFFSET(AF!$K$1,MATCH(Stock!$C126,AF!$C$2:$C$299,0),MATCH(Stock!T$1,AF!$L$1:$AV$1,0))*Stock!T126</f>
        <v>0</v>
      </c>
      <c r="U126" s="4">
        <f ca="1">OFFSET(AF!$K$1,MATCH(Stock!$C126,AF!$C$2:$C$299,0),MATCH(Stock!U$1,AF!$L$1:$AV$1,0))*Stock!U126</f>
        <v>6.1019038054231607E-5</v>
      </c>
      <c r="V126" s="4">
        <f ca="1">OFFSET(AF!$K$1,MATCH(Stock!$C126,AF!$C$2:$C$299,0),MATCH(Stock!V$1,AF!$L$1:$AV$1,0))*Stock!V126</f>
        <v>3.1559383483140405E-5</v>
      </c>
      <c r="W126" s="4">
        <f ca="1">OFFSET(AF!$K$1,MATCH(Stock!$C126,AF!$C$2:$C$299,0),MATCH(Stock!W$1,AF!$L$1:$AV$1,0))*Stock!W126</f>
        <v>0</v>
      </c>
      <c r="X126" s="4">
        <f ca="1">OFFSET(AF!$K$1,MATCH(Stock!$C126,AF!$C$2:$C$299,0),MATCH(Stock!X$1,AF!$L$1:$AV$1,0))*Stock!X126</f>
        <v>2.7877638956192097E-4</v>
      </c>
      <c r="Y126" s="4">
        <f ca="1">OFFSET(AF!$K$1,MATCH(Stock!$C126,AF!$C$2:$C$299,0),MATCH(Stock!Y$1,AF!$L$1:$AV$1,0))*Stock!Y126</f>
        <v>1.5623163417090701E-4</v>
      </c>
      <c r="Z126" s="4">
        <f ca="1">OFFSET(AF!$K$1,MATCH(Stock!$C126,AF!$C$2:$C$299,0),MATCH(Stock!Z$1,AF!$L$1:$AV$1,0))*Stock!Z126</f>
        <v>2.45387462868887E-3</v>
      </c>
      <c r="AA126" s="4">
        <f ca="1">OFFSET(AF!$K$1,MATCH(Stock!$C126,AF!$C$2:$C$299,0),MATCH(Stock!AA$1,AF!$L$1:$AV$1,0))*Stock!AA126</f>
        <v>9.8961909002605209E-6</v>
      </c>
      <c r="AB126" s="4">
        <f ca="1">OFFSET(AF!$K$1,MATCH(Stock!$C126,AF!$C$2:$C$299,0),MATCH(Stock!AB$1,AF!$L$1:$AV$1,0))*Stock!AB126</f>
        <v>3.4987111698525598E-4</v>
      </c>
      <c r="AC126" s="4">
        <f ca="1">OFFSET(AF!$K$1,MATCH(Stock!$C126,AF!$C$2:$C$299,0),MATCH(Stock!AC$1,AF!$L$1:$AV$1,0))*Stock!AC126</f>
        <v>3.9308819596889601E-5</v>
      </c>
      <c r="AD126" s="4">
        <f ca="1">OFFSET(AF!$K$1,MATCH(Stock!$C126,AF!$C$2:$C$299,0),MATCH(Stock!AD$1,AF!$L$1:$AV$1,0))*Stock!AD126</f>
        <v>0</v>
      </c>
      <c r="AE126" s="4">
        <f ca="1">OFFSET(AF!$K$1,MATCH(Stock!$C126,AF!$C$2:$C$299,0),MATCH(Stock!AE$1,AF!$L$1:$AV$1,0))*Stock!AE126</f>
        <v>0</v>
      </c>
      <c r="AF126" s="4">
        <f ca="1">OFFSET(AF!$K$1,MATCH(Stock!$C126,AF!$C$2:$C$299,0),MATCH(Stock!AF$1,AF!$L$1:$AV$1,0))*Stock!AF126</f>
        <v>2.0122878114744402E-5</v>
      </c>
      <c r="AG126" s="4">
        <f ca="1">OFFSET(AF!$K$1,MATCH(Stock!$C126,AF!$C$2:$C$299,0),MATCH(Stock!AG$1,AF!$L$1:$AV$1,0))*Stock!AG126</f>
        <v>8.62299658554616E-5</v>
      </c>
      <c r="AH126" s="4">
        <f ca="1">OFFSET(AF!$K$1,MATCH(Stock!$C126,AF!$C$2:$C$299,0),MATCH(Stock!AH$1,AF!$L$1:$AV$1,0))*Stock!AH126</f>
        <v>0</v>
      </c>
      <c r="AI126" s="4">
        <f ca="1">OFFSET(AF!$K$1,MATCH(Stock!$C126,AF!$C$2:$C$299,0),MATCH(Stock!AI$1,AF!$L$1:$AV$1,0))*Stock!AI126</f>
        <v>3.4295775983219604E-4</v>
      </c>
      <c r="AJ126" s="4">
        <f ca="1">OFFSET(AF!$K$1,MATCH(Stock!$C126,AF!$C$2:$C$299,0),MATCH(Stock!AJ$1,AF!$L$1:$AV$1,0))*Stock!AJ126</f>
        <v>0</v>
      </c>
      <c r="AK126" s="4">
        <f ca="1">OFFSET(AF!$K$1,MATCH(Stock!$C126,AF!$C$2:$C$299,0),MATCH(Stock!AK$1,AF!$L$1:$AV$1,0))*Stock!AK126</f>
        <v>4.5421051521994805E-5</v>
      </c>
      <c r="AL126" s="4">
        <f ca="1">OFFSET(AF!$K$1,MATCH(Stock!$C126,AF!$C$2:$C$299,0),MATCH(Stock!AL$1,AF!$L$1:$AV$1,0))*Stock!AL126</f>
        <v>0</v>
      </c>
      <c r="AM126" s="4">
        <f ca="1">OFFSET(AF!$K$1,MATCH(Stock!$C126,AF!$C$2:$C$299,0),MATCH(Stock!AM$1,AF!$L$1:$AV$1,0))*Stock!AM126</f>
        <v>4.2762805437843301E-5</v>
      </c>
      <c r="AN126" s="4">
        <f ca="1">OFFSET(AF!$K$1,MATCH(Stock!$C126,AF!$C$2:$C$299,0),MATCH(Stock!AN$1,AF!$L$1:$AV$1,0))*Stock!AN126</f>
        <v>6.0500589318758005E-5</v>
      </c>
      <c r="AO126" s="4">
        <f ca="1">OFFSET(AF!$K$1,MATCH(Stock!$C126,AF!$C$2:$C$299,0),MATCH(Stock!AO$1,AF!$L$1:$AV$1,0))*Stock!AO126</f>
        <v>5.3154647477186097E-4</v>
      </c>
      <c r="AP126" s="4">
        <f ca="1">OFFSET(AF!$K$1,MATCH(Stock!$C126,AF!$C$2:$C$299,0),MATCH(Stock!AP$1,AF!$L$1:$AV$1,0))*Stock!AP126</f>
        <v>0</v>
      </c>
      <c r="AQ126" s="4">
        <f ca="1">OFFSET(AF!$K$1,MATCH(Stock!$C126,AF!$C$2:$C$299,0),MATCH(Stock!AQ$1,AF!$L$1:$AV$1,0))*Stock!AQ126</f>
        <v>0</v>
      </c>
      <c r="AR126" s="4">
        <f ca="1">OFFSET(AF!$K$1,MATCH(Stock!$C126,AF!$C$2:$C$299,0),MATCH(Stock!AR$1,AF!$L$1:$AV$1,0))*Stock!AR126</f>
        <v>6.3239467530623302E-5</v>
      </c>
      <c r="AS126" s="4">
        <f ca="1">OFFSET(AF!$K$1,MATCH(Stock!$C126,AF!$C$2:$C$299,0),MATCH(Stock!AS$1,AF!$L$1:$AV$1,0))*Stock!AS126</f>
        <v>7.4418878471492101E-5</v>
      </c>
      <c r="AT126" s="4">
        <f ca="1">OFFSET(AF!$K$1,MATCH(Stock!$C126,AF!$C$2:$C$299,0),MATCH(Stock!AT$1,AF!$L$1:$AV$1,0))*Stock!AT126</f>
        <v>0</v>
      </c>
      <c r="AU126" s="4">
        <f ca="1">OFFSET(AF!$K$1,MATCH(Stock!$C126,AF!$C$2:$C$299,0),MATCH(Stock!AU$1,AF!$L$1:$AV$1,0))*Stock!AU126</f>
        <v>4.4754337612733104E-5</v>
      </c>
      <c r="AV126" s="4">
        <f ca="1">OFFSET(AF!$K$1,MATCH(Stock!$C126,AF!$C$2:$C$299,0),MATCH(Stock!AV$1,AF!$L$1:$AV$1,0))*Stock!AV126</f>
        <v>1.5638522032050402E-4</v>
      </c>
    </row>
    <row r="127" spans="1:48">
      <c r="A127" s="4" t="s">
        <v>52</v>
      </c>
      <c r="B127" s="4" t="s">
        <v>258</v>
      </c>
      <c r="C127" s="4" t="s">
        <v>240</v>
      </c>
      <c r="D127" s="4" t="s">
        <v>54</v>
      </c>
      <c r="E127" s="4" t="s">
        <v>260</v>
      </c>
      <c r="F127" s="4" t="s">
        <v>54</v>
      </c>
      <c r="G127" s="4">
        <v>2010</v>
      </c>
      <c r="H127" s="4" t="s">
        <v>54</v>
      </c>
      <c r="I127" s="4" t="s">
        <v>54</v>
      </c>
      <c r="J127" s="4" t="s">
        <v>54</v>
      </c>
      <c r="K127" s="4" t="s">
        <v>54</v>
      </c>
      <c r="L127" s="4">
        <f ca="1">OFFSET(AF!$K$1,MATCH(Stock!$C127,AF!$C$2:$C$299,0),MATCH(Stock!L$1,AF!$L$1:$AV$1,0))*Stock!L127</f>
        <v>3.91488099939576E-5</v>
      </c>
      <c r="M127" s="4">
        <f ca="1">OFFSET(AF!$K$1,MATCH(Stock!$C127,AF!$C$2:$C$299,0),MATCH(Stock!M$1,AF!$L$1:$AV$1,0))*Stock!M127</f>
        <v>0</v>
      </c>
      <c r="N127" s="4">
        <f ca="1">OFFSET(AF!$K$1,MATCH(Stock!$C127,AF!$C$2:$C$299,0),MATCH(Stock!N$1,AF!$L$1:$AV$1,0))*Stock!N127</f>
        <v>0</v>
      </c>
      <c r="O127" s="4">
        <f ca="1">OFFSET(AF!$K$1,MATCH(Stock!$C127,AF!$C$2:$C$299,0),MATCH(Stock!O$1,AF!$L$1:$AV$1,0))*Stock!O127</f>
        <v>0</v>
      </c>
      <c r="P127" s="4">
        <f ca="1">OFFSET(AF!$K$1,MATCH(Stock!$C127,AF!$C$2:$C$299,0),MATCH(Stock!P$1,AF!$L$1:$AV$1,0))*Stock!P127</f>
        <v>0</v>
      </c>
      <c r="Q127" s="4">
        <f ca="1">OFFSET(AF!$K$1,MATCH(Stock!$C127,AF!$C$2:$C$299,0),MATCH(Stock!Q$1,AF!$L$1:$AV$1,0))*Stock!Q127</f>
        <v>0</v>
      </c>
      <c r="R127" s="4">
        <f ca="1">OFFSET(AF!$K$1,MATCH(Stock!$C127,AF!$C$2:$C$299,0),MATCH(Stock!R$1,AF!$L$1:$AV$1,0))*Stock!R127</f>
        <v>0</v>
      </c>
      <c r="S127" s="4">
        <f ca="1">OFFSET(AF!$K$1,MATCH(Stock!$C127,AF!$C$2:$C$299,0),MATCH(Stock!S$1,AF!$L$1:$AV$1,0))*Stock!S127</f>
        <v>0</v>
      </c>
      <c r="T127" s="4">
        <f ca="1">OFFSET(AF!$K$1,MATCH(Stock!$C127,AF!$C$2:$C$299,0),MATCH(Stock!T$1,AF!$L$1:$AV$1,0))*Stock!T127</f>
        <v>0</v>
      </c>
      <c r="U127" s="4">
        <f ca="1">OFFSET(AF!$K$1,MATCH(Stock!$C127,AF!$C$2:$C$299,0),MATCH(Stock!U$1,AF!$L$1:$AV$1,0))*Stock!U127</f>
        <v>0</v>
      </c>
      <c r="V127" s="4">
        <f ca="1">OFFSET(AF!$K$1,MATCH(Stock!$C127,AF!$C$2:$C$299,0),MATCH(Stock!V$1,AF!$L$1:$AV$1,0))*Stock!V127</f>
        <v>0</v>
      </c>
      <c r="W127" s="4">
        <f ca="1">OFFSET(AF!$K$1,MATCH(Stock!$C127,AF!$C$2:$C$299,0),MATCH(Stock!W$1,AF!$L$1:$AV$1,0))*Stock!W127</f>
        <v>0</v>
      </c>
      <c r="X127" s="4">
        <f ca="1">OFFSET(AF!$K$1,MATCH(Stock!$C127,AF!$C$2:$C$299,0),MATCH(Stock!X$1,AF!$L$1:$AV$1,0))*Stock!X127</f>
        <v>0</v>
      </c>
      <c r="Y127" s="4">
        <f ca="1">OFFSET(AF!$K$1,MATCH(Stock!$C127,AF!$C$2:$C$299,0),MATCH(Stock!Y$1,AF!$L$1:$AV$1,0))*Stock!Y127</f>
        <v>0</v>
      </c>
      <c r="Z127" s="4">
        <f ca="1">OFFSET(AF!$K$1,MATCH(Stock!$C127,AF!$C$2:$C$299,0),MATCH(Stock!Z$1,AF!$L$1:$AV$1,0))*Stock!Z127</f>
        <v>0</v>
      </c>
      <c r="AA127" s="4">
        <f ca="1">OFFSET(AF!$K$1,MATCH(Stock!$C127,AF!$C$2:$C$299,0),MATCH(Stock!AA$1,AF!$L$1:$AV$1,0))*Stock!AA127</f>
        <v>0</v>
      </c>
      <c r="AB127" s="4">
        <f ca="1">OFFSET(AF!$K$1,MATCH(Stock!$C127,AF!$C$2:$C$299,0),MATCH(Stock!AB$1,AF!$L$1:$AV$1,0))*Stock!AB127</f>
        <v>0</v>
      </c>
      <c r="AC127" s="4">
        <f ca="1">OFFSET(AF!$K$1,MATCH(Stock!$C127,AF!$C$2:$C$299,0),MATCH(Stock!AC$1,AF!$L$1:$AV$1,0))*Stock!AC127</f>
        <v>0</v>
      </c>
      <c r="AD127" s="4">
        <f ca="1">OFFSET(AF!$K$1,MATCH(Stock!$C127,AF!$C$2:$C$299,0),MATCH(Stock!AD$1,AF!$L$1:$AV$1,0))*Stock!AD127</f>
        <v>0</v>
      </c>
      <c r="AE127" s="4">
        <f ca="1">OFFSET(AF!$K$1,MATCH(Stock!$C127,AF!$C$2:$C$299,0),MATCH(Stock!AE$1,AF!$L$1:$AV$1,0))*Stock!AE127</f>
        <v>0</v>
      </c>
      <c r="AF127" s="4">
        <f ca="1">OFFSET(AF!$K$1,MATCH(Stock!$C127,AF!$C$2:$C$299,0),MATCH(Stock!AF$1,AF!$L$1:$AV$1,0))*Stock!AF127</f>
        <v>0</v>
      </c>
      <c r="AG127" s="4">
        <f ca="1">OFFSET(AF!$K$1,MATCH(Stock!$C127,AF!$C$2:$C$299,0),MATCH(Stock!AG$1,AF!$L$1:$AV$1,0))*Stock!AG127</f>
        <v>0</v>
      </c>
      <c r="AH127" s="4">
        <f ca="1">OFFSET(AF!$K$1,MATCH(Stock!$C127,AF!$C$2:$C$299,0),MATCH(Stock!AH$1,AF!$L$1:$AV$1,0))*Stock!AH127</f>
        <v>0</v>
      </c>
      <c r="AI127" s="4">
        <f ca="1">OFFSET(AF!$K$1,MATCH(Stock!$C127,AF!$C$2:$C$299,0),MATCH(Stock!AI$1,AF!$L$1:$AV$1,0))*Stock!AI127</f>
        <v>0</v>
      </c>
      <c r="AJ127" s="4">
        <f ca="1">OFFSET(AF!$K$1,MATCH(Stock!$C127,AF!$C$2:$C$299,0),MATCH(Stock!AJ$1,AF!$L$1:$AV$1,0))*Stock!AJ127</f>
        <v>0</v>
      </c>
      <c r="AK127" s="4">
        <f ca="1">OFFSET(AF!$K$1,MATCH(Stock!$C127,AF!$C$2:$C$299,0),MATCH(Stock!AK$1,AF!$L$1:$AV$1,0))*Stock!AK127</f>
        <v>0</v>
      </c>
      <c r="AL127" s="4">
        <f ca="1">OFFSET(AF!$K$1,MATCH(Stock!$C127,AF!$C$2:$C$299,0),MATCH(Stock!AL$1,AF!$L$1:$AV$1,0))*Stock!AL127</f>
        <v>0</v>
      </c>
      <c r="AM127" s="4">
        <f ca="1">OFFSET(AF!$K$1,MATCH(Stock!$C127,AF!$C$2:$C$299,0),MATCH(Stock!AM$1,AF!$L$1:$AV$1,0))*Stock!AM127</f>
        <v>0</v>
      </c>
      <c r="AN127" s="4">
        <f ca="1">OFFSET(AF!$K$1,MATCH(Stock!$C127,AF!$C$2:$C$299,0),MATCH(Stock!AN$1,AF!$L$1:$AV$1,0))*Stock!AN127</f>
        <v>0</v>
      </c>
      <c r="AO127" s="4">
        <f ca="1">OFFSET(AF!$K$1,MATCH(Stock!$C127,AF!$C$2:$C$299,0),MATCH(Stock!AO$1,AF!$L$1:$AV$1,0))*Stock!AO127</f>
        <v>3.1370037554750902E-3</v>
      </c>
      <c r="AP127" s="4">
        <f ca="1">OFFSET(AF!$K$1,MATCH(Stock!$C127,AF!$C$2:$C$299,0),MATCH(Stock!AP$1,AF!$L$1:$AV$1,0))*Stock!AP127</f>
        <v>0</v>
      </c>
      <c r="AQ127" s="4">
        <f ca="1">OFFSET(AF!$K$1,MATCH(Stock!$C127,AF!$C$2:$C$299,0),MATCH(Stock!AQ$1,AF!$L$1:$AV$1,0))*Stock!AQ127</f>
        <v>0</v>
      </c>
      <c r="AR127" s="4">
        <f ca="1">OFFSET(AF!$K$1,MATCH(Stock!$C127,AF!$C$2:$C$299,0),MATCH(Stock!AR$1,AF!$L$1:$AV$1,0))*Stock!AR127</f>
        <v>0</v>
      </c>
      <c r="AS127" s="4">
        <f ca="1">OFFSET(AF!$K$1,MATCH(Stock!$C127,AF!$C$2:$C$299,0),MATCH(Stock!AS$1,AF!$L$1:$AV$1,0))*Stock!AS127</f>
        <v>0</v>
      </c>
      <c r="AT127" s="4">
        <f ca="1">OFFSET(AF!$K$1,MATCH(Stock!$C127,AF!$C$2:$C$299,0),MATCH(Stock!AT$1,AF!$L$1:$AV$1,0))*Stock!AT127</f>
        <v>0</v>
      </c>
      <c r="AU127" s="4">
        <f ca="1">OFFSET(AF!$K$1,MATCH(Stock!$C127,AF!$C$2:$C$299,0),MATCH(Stock!AU$1,AF!$L$1:$AV$1,0))*Stock!AU127</f>
        <v>4.4444245383157505E-4</v>
      </c>
      <c r="AV127" s="4">
        <f ca="1">OFFSET(AF!$K$1,MATCH(Stock!$C127,AF!$C$2:$C$299,0),MATCH(Stock!AV$1,AF!$L$1:$AV$1,0))*Stock!AV127</f>
        <v>0</v>
      </c>
    </row>
    <row r="128" spans="1:48">
      <c r="A128" s="4" t="s">
        <v>52</v>
      </c>
      <c r="B128" s="4" t="s">
        <v>258</v>
      </c>
      <c r="C128" s="4" t="s">
        <v>241</v>
      </c>
      <c r="D128" s="4" t="s">
        <v>54</v>
      </c>
      <c r="E128" s="4" t="s">
        <v>260</v>
      </c>
      <c r="F128" s="4" t="s">
        <v>54</v>
      </c>
      <c r="G128" s="4">
        <v>2010</v>
      </c>
      <c r="H128" s="4" t="s">
        <v>54</v>
      </c>
      <c r="I128" s="4" t="s">
        <v>54</v>
      </c>
      <c r="J128" s="4" t="s">
        <v>54</v>
      </c>
      <c r="K128" s="4" t="s">
        <v>54</v>
      </c>
      <c r="L128" s="4">
        <f ca="1">OFFSET(AF!$K$1,MATCH(Stock!$C128,AF!$C$2:$C$299,0),MATCH(Stock!L$1,AF!$L$1:$AV$1,0))*Stock!L128</f>
        <v>4.8068460301541304E-4</v>
      </c>
      <c r="M128" s="4">
        <f ca="1">OFFSET(AF!$K$1,MATCH(Stock!$C128,AF!$C$2:$C$299,0),MATCH(Stock!M$1,AF!$L$1:$AV$1,0))*Stock!M128</f>
        <v>1.2139984628934102E-3</v>
      </c>
      <c r="N128" s="4">
        <f ca="1">OFFSET(AF!$K$1,MATCH(Stock!$C128,AF!$C$2:$C$299,0),MATCH(Stock!N$1,AF!$L$1:$AV$1,0))*Stock!N128</f>
        <v>9.2953620063413215E-5</v>
      </c>
      <c r="O128" s="4">
        <f ca="1">OFFSET(AF!$K$1,MATCH(Stock!$C128,AF!$C$2:$C$299,0),MATCH(Stock!O$1,AF!$L$1:$AV$1,0))*Stock!O128</f>
        <v>3.0460903995759201E-3</v>
      </c>
      <c r="P128" s="4">
        <f ca="1">OFFSET(AF!$K$1,MATCH(Stock!$C128,AF!$C$2:$C$299,0),MATCH(Stock!P$1,AF!$L$1:$AV$1,0))*Stock!P128</f>
        <v>2.6730817127841601E-3</v>
      </c>
      <c r="Q128" s="4">
        <f ca="1">OFFSET(AF!$K$1,MATCH(Stock!$C128,AF!$C$2:$C$299,0),MATCH(Stock!Q$1,AF!$L$1:$AV$1,0))*Stock!Q128</f>
        <v>1.3382505419358001E-3</v>
      </c>
      <c r="R128" s="4">
        <f ca="1">OFFSET(AF!$K$1,MATCH(Stock!$C128,AF!$C$2:$C$299,0),MATCH(Stock!R$1,AF!$L$1:$AV$1,0))*Stock!R128</f>
        <v>4.2665265977240708E-4</v>
      </c>
      <c r="S128" s="4">
        <f ca="1">OFFSET(AF!$K$1,MATCH(Stock!$C128,AF!$C$2:$C$299,0),MATCH(Stock!S$1,AF!$L$1:$AV$1,0))*Stock!S128</f>
        <v>2.5215227607700199E-3</v>
      </c>
      <c r="T128" s="4">
        <f ca="1">OFFSET(AF!$K$1,MATCH(Stock!$C128,AF!$C$2:$C$299,0),MATCH(Stock!T$1,AF!$L$1:$AV$1,0))*Stock!T128</f>
        <v>7.1109653947656511E-3</v>
      </c>
      <c r="U128" s="4">
        <f ca="1">OFFSET(AF!$K$1,MATCH(Stock!$C128,AF!$C$2:$C$299,0),MATCH(Stock!U$1,AF!$L$1:$AV$1,0))*Stock!U128</f>
        <v>1.46038951491372E-3</v>
      </c>
      <c r="V128" s="4">
        <f ca="1">OFFSET(AF!$K$1,MATCH(Stock!$C128,AF!$C$2:$C$299,0),MATCH(Stock!V$1,AF!$L$1:$AV$1,0))*Stock!V128</f>
        <v>3.3428209937652002E-4</v>
      </c>
      <c r="W128" s="4">
        <f ca="1">OFFSET(AF!$K$1,MATCH(Stock!$C128,AF!$C$2:$C$299,0),MATCH(Stock!W$1,AF!$L$1:$AV$1,0))*Stock!W128</f>
        <v>8.98997467607149E-3</v>
      </c>
      <c r="X128" s="4">
        <f ca="1">OFFSET(AF!$K$1,MATCH(Stock!$C128,AF!$C$2:$C$299,0),MATCH(Stock!X$1,AF!$L$1:$AV$1,0))*Stock!X128</f>
        <v>3.0685044197574503E-2</v>
      </c>
      <c r="Y128" s="4">
        <f ca="1">OFFSET(AF!$K$1,MATCH(Stock!$C128,AF!$C$2:$C$299,0),MATCH(Stock!Y$1,AF!$L$1:$AV$1,0))*Stock!Y128</f>
        <v>2.0734097405187301E-3</v>
      </c>
      <c r="Z128" s="4">
        <f ca="1">OFFSET(AF!$K$1,MATCH(Stock!$C128,AF!$C$2:$C$299,0),MATCH(Stock!Z$1,AF!$L$1:$AV$1,0))*Stock!Z128</f>
        <v>4.0160724033613003E-2</v>
      </c>
      <c r="AA128" s="4">
        <f ca="1">OFFSET(AF!$K$1,MATCH(Stock!$C128,AF!$C$2:$C$299,0),MATCH(Stock!AA$1,AF!$L$1:$AV$1,0))*Stock!AA128</f>
        <v>2.3378280398772904E-3</v>
      </c>
      <c r="AB128" s="4">
        <f ca="1">OFFSET(AF!$K$1,MATCH(Stock!$C128,AF!$C$2:$C$299,0),MATCH(Stock!AB$1,AF!$L$1:$AV$1,0))*Stock!AB128</f>
        <v>1.9811548640280702E-3</v>
      </c>
      <c r="AC128" s="4">
        <f ca="1">OFFSET(AF!$K$1,MATCH(Stock!$C128,AF!$C$2:$C$299,0),MATCH(Stock!AC$1,AF!$L$1:$AV$1,0))*Stock!AC128</f>
        <v>1.7549816607928801E-3</v>
      </c>
      <c r="AD128" s="4">
        <f ca="1">OFFSET(AF!$K$1,MATCH(Stock!$C128,AF!$C$2:$C$299,0),MATCH(Stock!AD$1,AF!$L$1:$AV$1,0))*Stock!AD128</f>
        <v>4.6194480992776402E-5</v>
      </c>
      <c r="AE128" s="4">
        <f ca="1">OFFSET(AF!$K$1,MATCH(Stock!$C128,AF!$C$2:$C$299,0),MATCH(Stock!AE$1,AF!$L$1:$AV$1,0))*Stock!AE128</f>
        <v>2.6183520845793902E-2</v>
      </c>
      <c r="AF128" s="4">
        <f ca="1">OFFSET(AF!$K$1,MATCH(Stock!$C128,AF!$C$2:$C$299,0),MATCH(Stock!AF$1,AF!$L$1:$AV$1,0))*Stock!AF128</f>
        <v>1.7216370958226103E-4</v>
      </c>
      <c r="AG128" s="4">
        <f ca="1">OFFSET(AF!$K$1,MATCH(Stock!$C128,AF!$C$2:$C$299,0),MATCH(Stock!AG$1,AF!$L$1:$AV$1,0))*Stock!AG128</f>
        <v>5.3756910895738001E-4</v>
      </c>
      <c r="AH128" s="4">
        <f ca="1">OFFSET(AF!$K$1,MATCH(Stock!$C128,AF!$C$2:$C$299,0),MATCH(Stock!AH$1,AF!$L$1:$AV$1,0))*Stock!AH128</f>
        <v>6.07642965576536E-5</v>
      </c>
      <c r="AI128" s="4">
        <f ca="1">OFFSET(AF!$K$1,MATCH(Stock!$C128,AF!$C$2:$C$299,0),MATCH(Stock!AI$1,AF!$L$1:$AV$1,0))*Stock!AI128</f>
        <v>5.3119122274330804E-4</v>
      </c>
      <c r="AJ128" s="4">
        <f ca="1">OFFSET(AF!$K$1,MATCH(Stock!$C128,AF!$C$2:$C$299,0),MATCH(Stock!AJ$1,AF!$L$1:$AV$1,0))*Stock!AJ128</f>
        <v>1.0673316742535901E-5</v>
      </c>
      <c r="AK128" s="4">
        <f ca="1">OFFSET(AF!$K$1,MATCH(Stock!$C128,AF!$C$2:$C$299,0),MATCH(Stock!AK$1,AF!$L$1:$AV$1,0))*Stock!AK128</f>
        <v>5.0930183768457902E-4</v>
      </c>
      <c r="AL128" s="4">
        <f ca="1">OFFSET(AF!$K$1,MATCH(Stock!$C128,AF!$C$2:$C$299,0),MATCH(Stock!AL$1,AF!$L$1:$AV$1,0))*Stock!AL128</f>
        <v>4.2614143525784203E-4</v>
      </c>
      <c r="AM128" s="4">
        <f ca="1">OFFSET(AF!$K$1,MATCH(Stock!$C128,AF!$C$2:$C$299,0),MATCH(Stock!AM$1,AF!$L$1:$AV$1,0))*Stock!AM128</f>
        <v>6.1269628116103802E-3</v>
      </c>
      <c r="AN128" s="4">
        <f ca="1">OFFSET(AF!$K$1,MATCH(Stock!$C128,AF!$C$2:$C$299,0),MATCH(Stock!AN$1,AF!$L$1:$AV$1,0))*Stock!AN128</f>
        <v>6.4574236927175304E-3</v>
      </c>
      <c r="AO128" s="4">
        <f ca="1">OFFSET(AF!$K$1,MATCH(Stock!$C128,AF!$C$2:$C$299,0),MATCH(Stock!AO$1,AF!$L$1:$AV$1,0))*Stock!AO128</f>
        <v>1.3760383122977499E-2</v>
      </c>
      <c r="AP128" s="4">
        <f ca="1">OFFSET(AF!$K$1,MATCH(Stock!$C128,AF!$C$2:$C$299,0),MATCH(Stock!AP$1,AF!$L$1:$AV$1,0))*Stock!AP128</f>
        <v>5.1340096551092803E-3</v>
      </c>
      <c r="AQ128" s="4">
        <f ca="1">OFFSET(AF!$K$1,MATCH(Stock!$C128,AF!$C$2:$C$299,0),MATCH(Stock!AQ$1,AF!$L$1:$AV$1,0))*Stock!AQ128</f>
        <v>1.64480216376925E-3</v>
      </c>
      <c r="AR128" s="4">
        <f ca="1">OFFSET(AF!$K$1,MATCH(Stock!$C128,AF!$C$2:$C$299,0),MATCH(Stock!AR$1,AF!$L$1:$AV$1,0))*Stock!AR128</f>
        <v>1.11209891459532E-3</v>
      </c>
      <c r="AS128" s="4">
        <f ca="1">OFFSET(AF!$K$1,MATCH(Stock!$C128,AF!$C$2:$C$299,0),MATCH(Stock!AS$1,AF!$L$1:$AV$1,0))*Stock!AS128</f>
        <v>1.97994826220154E-3</v>
      </c>
      <c r="AT128" s="4">
        <f ca="1">OFFSET(AF!$K$1,MATCH(Stock!$C128,AF!$C$2:$C$299,0),MATCH(Stock!AT$1,AF!$L$1:$AV$1,0))*Stock!AT128</f>
        <v>8.1208513706509413E-4</v>
      </c>
      <c r="AU128" s="4">
        <f ca="1">OFFSET(AF!$K$1,MATCH(Stock!$C128,AF!$C$2:$C$299,0),MATCH(Stock!AU$1,AF!$L$1:$AV$1,0))*Stock!AU128</f>
        <v>1.0672012025330902E-3</v>
      </c>
      <c r="AV128" s="4">
        <f ca="1">OFFSET(AF!$K$1,MATCH(Stock!$C128,AF!$C$2:$C$299,0),MATCH(Stock!AV$1,AF!$L$1:$AV$1,0))*Stock!AV128</f>
        <v>3.8738551352201403E-2</v>
      </c>
    </row>
    <row r="129" spans="1:48">
      <c r="A129" s="4" t="s">
        <v>52</v>
      </c>
      <c r="B129" s="4" t="s">
        <v>258</v>
      </c>
      <c r="C129" s="4" t="s">
        <v>242</v>
      </c>
      <c r="D129" s="4" t="s">
        <v>54</v>
      </c>
      <c r="E129" s="4" t="s">
        <v>260</v>
      </c>
      <c r="F129" s="4" t="s">
        <v>54</v>
      </c>
      <c r="G129" s="4">
        <v>2010</v>
      </c>
      <c r="H129" s="4" t="s">
        <v>54</v>
      </c>
      <c r="I129" s="4" t="s">
        <v>54</v>
      </c>
      <c r="J129" s="4" t="s">
        <v>54</v>
      </c>
      <c r="K129" s="4" t="s">
        <v>54</v>
      </c>
      <c r="L129" s="4">
        <f ca="1">OFFSET(AF!$K$1,MATCH(Stock!$C129,AF!$C$2:$C$299,0),MATCH(Stock!L$1,AF!$L$1:$AV$1,0))*Stock!L129</f>
        <v>0</v>
      </c>
      <c r="M129" s="4">
        <f ca="1">OFFSET(AF!$K$1,MATCH(Stock!$C129,AF!$C$2:$C$299,0),MATCH(Stock!M$1,AF!$L$1:$AV$1,0))*Stock!M129</f>
        <v>1.5993267145373103E-3</v>
      </c>
      <c r="N129" s="4">
        <f ca="1">OFFSET(AF!$K$1,MATCH(Stock!$C129,AF!$C$2:$C$299,0),MATCH(Stock!N$1,AF!$L$1:$AV$1,0))*Stock!N129</f>
        <v>0</v>
      </c>
      <c r="O129" s="4">
        <f ca="1">OFFSET(AF!$K$1,MATCH(Stock!$C129,AF!$C$2:$C$299,0),MATCH(Stock!O$1,AF!$L$1:$AV$1,0))*Stock!O129</f>
        <v>4.6050490309055402E-3</v>
      </c>
      <c r="P129" s="4">
        <f ca="1">OFFSET(AF!$K$1,MATCH(Stock!$C129,AF!$C$2:$C$299,0),MATCH(Stock!P$1,AF!$L$1:$AV$1,0))*Stock!P129</f>
        <v>5.6035988502927498E-4</v>
      </c>
      <c r="Q129" s="4">
        <f ca="1">OFFSET(AF!$K$1,MATCH(Stock!$C129,AF!$C$2:$C$299,0),MATCH(Stock!Q$1,AF!$L$1:$AV$1,0))*Stock!Q129</f>
        <v>1.6082663701669402E-3</v>
      </c>
      <c r="R129" s="4">
        <f ca="1">OFFSET(AF!$K$1,MATCH(Stock!$C129,AF!$C$2:$C$299,0),MATCH(Stock!R$1,AF!$L$1:$AV$1,0))*Stock!R129</f>
        <v>0</v>
      </c>
      <c r="S129" s="4">
        <f ca="1">OFFSET(AF!$K$1,MATCH(Stock!$C129,AF!$C$2:$C$299,0),MATCH(Stock!S$1,AF!$L$1:$AV$1,0))*Stock!S129</f>
        <v>4.4526928018124605E-3</v>
      </c>
      <c r="T129" s="4">
        <f ca="1">OFFSET(AF!$K$1,MATCH(Stock!$C129,AF!$C$2:$C$299,0),MATCH(Stock!T$1,AF!$L$1:$AV$1,0))*Stock!T129</f>
        <v>2.4432653935898302E-2</v>
      </c>
      <c r="U129" s="4">
        <f ca="1">OFFSET(AF!$K$1,MATCH(Stock!$C129,AF!$C$2:$C$299,0),MATCH(Stock!U$1,AF!$L$1:$AV$1,0))*Stock!U129</f>
        <v>9.9157448507497504E-4</v>
      </c>
      <c r="V129" s="4">
        <f ca="1">OFFSET(AF!$K$1,MATCH(Stock!$C129,AF!$C$2:$C$299,0),MATCH(Stock!V$1,AF!$L$1:$AV$1,0))*Stock!V129</f>
        <v>6.9146578816928406E-5</v>
      </c>
      <c r="W129" s="4">
        <f ca="1">OFFSET(AF!$K$1,MATCH(Stock!$C129,AF!$C$2:$C$299,0),MATCH(Stock!W$1,AF!$L$1:$AV$1,0))*Stock!W129</f>
        <v>1.21430809246969E-3</v>
      </c>
      <c r="X129" s="4">
        <f ca="1">OFFSET(AF!$K$1,MATCH(Stock!$C129,AF!$C$2:$C$299,0),MATCH(Stock!X$1,AF!$L$1:$AV$1,0))*Stock!X129</f>
        <v>8.5978971127026703E-3</v>
      </c>
      <c r="Y129" s="4">
        <f ca="1">OFFSET(AF!$K$1,MATCH(Stock!$C129,AF!$C$2:$C$299,0),MATCH(Stock!Y$1,AF!$L$1:$AV$1,0))*Stock!Y129</f>
        <v>5.43741426107094E-5</v>
      </c>
      <c r="Z129" s="4">
        <f ca="1">OFFSET(AF!$K$1,MATCH(Stock!$C129,AF!$C$2:$C$299,0),MATCH(Stock!Z$1,AF!$L$1:$AV$1,0))*Stock!Z129</f>
        <v>3.32170956283276E-2</v>
      </c>
      <c r="AA129" s="4">
        <f ca="1">OFFSET(AF!$K$1,MATCH(Stock!$C129,AF!$C$2:$C$299,0),MATCH(Stock!AA$1,AF!$L$1:$AV$1,0))*Stock!AA129</f>
        <v>1.5266296358871301E-3</v>
      </c>
      <c r="AB129" s="4">
        <f ca="1">OFFSET(AF!$K$1,MATCH(Stock!$C129,AF!$C$2:$C$299,0),MATCH(Stock!AB$1,AF!$L$1:$AV$1,0))*Stock!AB129</f>
        <v>5.6696608522997603E-3</v>
      </c>
      <c r="AC129" s="4">
        <f ca="1">OFFSET(AF!$K$1,MATCH(Stock!$C129,AF!$C$2:$C$299,0),MATCH(Stock!AC$1,AF!$L$1:$AV$1,0))*Stock!AC129</f>
        <v>1.8282850223999302E-3</v>
      </c>
      <c r="AD129" s="4">
        <f ca="1">OFFSET(AF!$K$1,MATCH(Stock!$C129,AF!$C$2:$C$299,0),MATCH(Stock!AD$1,AF!$L$1:$AV$1,0))*Stock!AD129</f>
        <v>0</v>
      </c>
      <c r="AE129" s="4">
        <f ca="1">OFFSET(AF!$K$1,MATCH(Stock!$C129,AF!$C$2:$C$299,0),MATCH(Stock!AE$1,AF!$L$1:$AV$1,0))*Stock!AE129</f>
        <v>4.8702377883111499E-2</v>
      </c>
      <c r="AF129" s="4">
        <f ca="1">OFFSET(AF!$K$1,MATCH(Stock!$C129,AF!$C$2:$C$299,0),MATCH(Stock!AF$1,AF!$L$1:$AV$1,0))*Stock!AF129</f>
        <v>0</v>
      </c>
      <c r="AG129" s="4">
        <f ca="1">OFFSET(AF!$K$1,MATCH(Stock!$C129,AF!$C$2:$C$299,0),MATCH(Stock!AG$1,AF!$L$1:$AV$1,0))*Stock!AG129</f>
        <v>4.4525051808098003E-4</v>
      </c>
      <c r="AH129" s="4">
        <f ca="1">OFFSET(AF!$K$1,MATCH(Stock!$C129,AF!$C$2:$C$299,0),MATCH(Stock!AH$1,AF!$L$1:$AV$1,0))*Stock!AH129</f>
        <v>8.4413923943467707E-5</v>
      </c>
      <c r="AI129" s="4">
        <f ca="1">OFFSET(AF!$K$1,MATCH(Stock!$C129,AF!$C$2:$C$299,0),MATCH(Stock!AI$1,AF!$L$1:$AV$1,0))*Stock!AI129</f>
        <v>6.2892849526485209E-4</v>
      </c>
      <c r="AJ129" s="4">
        <f ca="1">OFFSET(AF!$K$1,MATCH(Stock!$C129,AF!$C$2:$C$299,0),MATCH(Stock!AJ$1,AF!$L$1:$AV$1,0))*Stock!AJ129</f>
        <v>0</v>
      </c>
      <c r="AK129" s="4">
        <f ca="1">OFFSET(AF!$K$1,MATCH(Stock!$C129,AF!$C$2:$C$299,0),MATCH(Stock!AK$1,AF!$L$1:$AV$1,0))*Stock!AK129</f>
        <v>1.5640216648387801E-5</v>
      </c>
      <c r="AL129" s="4">
        <f ca="1">OFFSET(AF!$K$1,MATCH(Stock!$C129,AF!$C$2:$C$299,0),MATCH(Stock!AL$1,AF!$L$1:$AV$1,0))*Stock!AL129</f>
        <v>0</v>
      </c>
      <c r="AM129" s="4">
        <f ca="1">OFFSET(AF!$K$1,MATCH(Stock!$C129,AF!$C$2:$C$299,0),MATCH(Stock!AM$1,AF!$L$1:$AV$1,0))*Stock!AM129</f>
        <v>1.62380536861788E-2</v>
      </c>
      <c r="AN129" s="4">
        <f ca="1">OFFSET(AF!$K$1,MATCH(Stock!$C129,AF!$C$2:$C$299,0),MATCH(Stock!AN$1,AF!$L$1:$AV$1,0))*Stock!AN129</f>
        <v>8.6641724095878404E-5</v>
      </c>
      <c r="AO129" s="4">
        <f ca="1">OFFSET(AF!$K$1,MATCH(Stock!$C129,AF!$C$2:$C$299,0),MATCH(Stock!AO$1,AF!$L$1:$AV$1,0))*Stock!AO129</f>
        <v>1.39106740158012E-2</v>
      </c>
      <c r="AP129" s="4">
        <f ca="1">OFFSET(AF!$K$1,MATCH(Stock!$C129,AF!$C$2:$C$299,0),MATCH(Stock!AP$1,AF!$L$1:$AV$1,0))*Stock!AP129</f>
        <v>1.78931077937243E-3</v>
      </c>
      <c r="AQ129" s="4">
        <f ca="1">OFFSET(AF!$K$1,MATCH(Stock!$C129,AF!$C$2:$C$299,0),MATCH(Stock!AQ$1,AF!$L$1:$AV$1,0))*Stock!AQ129</f>
        <v>6.2399575338115201E-3</v>
      </c>
      <c r="AR129" s="4">
        <f ca="1">OFFSET(AF!$K$1,MATCH(Stock!$C129,AF!$C$2:$C$299,0),MATCH(Stock!AR$1,AF!$L$1:$AV$1,0))*Stock!AR129</f>
        <v>7.0889281958817709E-4</v>
      </c>
      <c r="AS129" s="4">
        <f ca="1">OFFSET(AF!$K$1,MATCH(Stock!$C129,AF!$C$2:$C$299,0),MATCH(Stock!AS$1,AF!$L$1:$AV$1,0))*Stock!AS129</f>
        <v>2.7494242521562204E-5</v>
      </c>
      <c r="AT129" s="4">
        <f ca="1">OFFSET(AF!$K$1,MATCH(Stock!$C129,AF!$C$2:$C$299,0),MATCH(Stock!AT$1,AF!$L$1:$AV$1,0))*Stock!AT129</f>
        <v>1.6980313925129601E-4</v>
      </c>
      <c r="AU129" s="4">
        <f ca="1">OFFSET(AF!$K$1,MATCH(Stock!$C129,AF!$C$2:$C$299,0),MATCH(Stock!AU$1,AF!$L$1:$AV$1,0))*Stock!AU129</f>
        <v>1.7801739520363E-3</v>
      </c>
      <c r="AV129" s="4">
        <f ca="1">OFFSET(AF!$K$1,MATCH(Stock!$C129,AF!$C$2:$C$299,0),MATCH(Stock!AV$1,AF!$L$1:$AV$1,0))*Stock!AV129</f>
        <v>4.46436884570659E-2</v>
      </c>
    </row>
    <row r="130" spans="1:48">
      <c r="A130" s="4" t="s">
        <v>52</v>
      </c>
      <c r="B130" s="4" t="s">
        <v>258</v>
      </c>
      <c r="C130" s="4" t="s">
        <v>243</v>
      </c>
      <c r="D130" s="4" t="s">
        <v>54</v>
      </c>
      <c r="E130" s="4" t="s">
        <v>260</v>
      </c>
      <c r="F130" s="4" t="s">
        <v>54</v>
      </c>
      <c r="G130" s="4">
        <v>2010</v>
      </c>
      <c r="H130" s="4" t="s">
        <v>54</v>
      </c>
      <c r="I130" s="4" t="s">
        <v>54</v>
      </c>
      <c r="J130" s="4" t="s">
        <v>54</v>
      </c>
      <c r="K130" s="4" t="s">
        <v>54</v>
      </c>
      <c r="L130" s="4">
        <f ca="1">OFFSET(AF!$K$1,MATCH(Stock!$C130,AF!$C$2:$C$299,0),MATCH(Stock!L$1,AF!$L$1:$AV$1,0))*Stock!L130</f>
        <v>0</v>
      </c>
      <c r="M130" s="4">
        <f ca="1">OFFSET(AF!$K$1,MATCH(Stock!$C130,AF!$C$2:$C$299,0),MATCH(Stock!M$1,AF!$L$1:$AV$1,0))*Stock!M130</f>
        <v>3.8089069144640903E-3</v>
      </c>
      <c r="N130" s="4">
        <f ca="1">OFFSET(AF!$K$1,MATCH(Stock!$C130,AF!$C$2:$C$299,0),MATCH(Stock!N$1,AF!$L$1:$AV$1,0))*Stock!N130</f>
        <v>4.4736308090478297E-4</v>
      </c>
      <c r="O130" s="4">
        <f ca="1">OFFSET(AF!$K$1,MATCH(Stock!$C130,AF!$C$2:$C$299,0),MATCH(Stock!O$1,AF!$L$1:$AV$1,0))*Stock!O130</f>
        <v>1.21992525333332E-3</v>
      </c>
      <c r="P130" s="4">
        <f ca="1">OFFSET(AF!$K$1,MATCH(Stock!$C130,AF!$C$2:$C$299,0),MATCH(Stock!P$1,AF!$L$1:$AV$1,0))*Stock!P130</f>
        <v>7.5913398584833E-4</v>
      </c>
      <c r="Q130" s="4">
        <f ca="1">OFFSET(AF!$K$1,MATCH(Stock!$C130,AF!$C$2:$C$299,0),MATCH(Stock!Q$1,AF!$L$1:$AV$1,0))*Stock!Q130</f>
        <v>8.1976080467440317E-4</v>
      </c>
      <c r="R130" s="4">
        <f ca="1">OFFSET(AF!$K$1,MATCH(Stock!$C130,AF!$C$2:$C$299,0),MATCH(Stock!R$1,AF!$L$1:$AV$1,0))*Stock!R130</f>
        <v>0</v>
      </c>
      <c r="S130" s="4">
        <f ca="1">OFFSET(AF!$K$1,MATCH(Stock!$C130,AF!$C$2:$C$299,0),MATCH(Stock!S$1,AF!$L$1:$AV$1,0))*Stock!S130</f>
        <v>3.1572409450038304E-3</v>
      </c>
      <c r="T130" s="4">
        <f ca="1">OFFSET(AF!$K$1,MATCH(Stock!$C130,AF!$C$2:$C$299,0),MATCH(Stock!T$1,AF!$L$1:$AV$1,0))*Stock!T130</f>
        <v>2.7969956805092001E-2</v>
      </c>
      <c r="U130" s="4">
        <f ca="1">OFFSET(AF!$K$1,MATCH(Stock!$C130,AF!$C$2:$C$299,0),MATCH(Stock!U$1,AF!$L$1:$AV$1,0))*Stock!U130</f>
        <v>2.1108467363838103E-3</v>
      </c>
      <c r="V130" s="4">
        <f ca="1">OFFSET(AF!$K$1,MATCH(Stock!$C130,AF!$C$2:$C$299,0),MATCH(Stock!V$1,AF!$L$1:$AV$1,0))*Stock!V130</f>
        <v>4.0821925920842103E-4</v>
      </c>
      <c r="W130" s="4">
        <f ca="1">OFFSET(AF!$K$1,MATCH(Stock!$C130,AF!$C$2:$C$299,0),MATCH(Stock!W$1,AF!$L$1:$AV$1,0))*Stock!W130</f>
        <v>0</v>
      </c>
      <c r="X130" s="4">
        <f ca="1">OFFSET(AF!$K$1,MATCH(Stock!$C130,AF!$C$2:$C$299,0),MATCH(Stock!X$1,AF!$L$1:$AV$1,0))*Stock!X130</f>
        <v>0</v>
      </c>
      <c r="Y130" s="4">
        <f ca="1">OFFSET(AF!$K$1,MATCH(Stock!$C130,AF!$C$2:$C$299,0),MATCH(Stock!Y$1,AF!$L$1:$AV$1,0))*Stock!Y130</f>
        <v>1.9536411840260798E-3</v>
      </c>
      <c r="Z130" s="4">
        <f ca="1">OFFSET(AF!$K$1,MATCH(Stock!$C130,AF!$C$2:$C$299,0),MATCH(Stock!Z$1,AF!$L$1:$AV$1,0))*Stock!Z130</f>
        <v>1.37541325813551E-2</v>
      </c>
      <c r="AA130" s="4">
        <f ca="1">OFFSET(AF!$K$1,MATCH(Stock!$C130,AF!$C$2:$C$299,0),MATCH(Stock!AA$1,AF!$L$1:$AV$1,0))*Stock!AA130</f>
        <v>4.2921128018487707E-4</v>
      </c>
      <c r="AB130" s="4">
        <f ca="1">OFFSET(AF!$K$1,MATCH(Stock!$C130,AF!$C$2:$C$299,0),MATCH(Stock!AB$1,AF!$L$1:$AV$1,0))*Stock!AB130</f>
        <v>1.6086365980833E-3</v>
      </c>
      <c r="AC130" s="4">
        <f ca="1">OFFSET(AF!$K$1,MATCH(Stock!$C130,AF!$C$2:$C$299,0),MATCH(Stock!AC$1,AF!$L$1:$AV$1,0))*Stock!AC130</f>
        <v>0</v>
      </c>
      <c r="AD130" s="4">
        <f ca="1">OFFSET(AF!$K$1,MATCH(Stock!$C130,AF!$C$2:$C$299,0),MATCH(Stock!AD$1,AF!$L$1:$AV$1,0))*Stock!AD130</f>
        <v>1.0801512905348799E-4</v>
      </c>
      <c r="AE130" s="4">
        <f ca="1">OFFSET(AF!$K$1,MATCH(Stock!$C130,AF!$C$2:$C$299,0),MATCH(Stock!AE$1,AF!$L$1:$AV$1,0))*Stock!AE130</f>
        <v>7.7347103395115208E-4</v>
      </c>
      <c r="AF130" s="4">
        <f ca="1">OFFSET(AF!$K$1,MATCH(Stock!$C130,AF!$C$2:$C$299,0),MATCH(Stock!AF$1,AF!$L$1:$AV$1,0))*Stock!AF130</f>
        <v>1.4139390381846901E-5</v>
      </c>
      <c r="AG130" s="4">
        <f ca="1">OFFSET(AF!$K$1,MATCH(Stock!$C130,AF!$C$2:$C$299,0),MATCH(Stock!AG$1,AF!$L$1:$AV$1,0))*Stock!AG130</f>
        <v>2.0673570102176203E-3</v>
      </c>
      <c r="AH130" s="4">
        <f ca="1">OFFSET(AF!$K$1,MATCH(Stock!$C130,AF!$C$2:$C$299,0),MATCH(Stock!AH$1,AF!$L$1:$AV$1,0))*Stock!AH130</f>
        <v>2.1663562027268103E-4</v>
      </c>
      <c r="AI130" s="4">
        <f ca="1">OFFSET(AF!$K$1,MATCH(Stock!$C130,AF!$C$2:$C$299,0),MATCH(Stock!AI$1,AF!$L$1:$AV$1,0))*Stock!AI130</f>
        <v>1.4999788494482E-3</v>
      </c>
      <c r="AJ130" s="4">
        <f ca="1">OFFSET(AF!$K$1,MATCH(Stock!$C130,AF!$C$2:$C$299,0),MATCH(Stock!AJ$1,AF!$L$1:$AV$1,0))*Stock!AJ130</f>
        <v>0</v>
      </c>
      <c r="AK130" s="4">
        <f ca="1">OFFSET(AF!$K$1,MATCH(Stock!$C130,AF!$C$2:$C$299,0),MATCH(Stock!AK$1,AF!$L$1:$AV$1,0))*Stock!AK130</f>
        <v>9.7543895672235013E-5</v>
      </c>
      <c r="AL130" s="4">
        <f ca="1">OFFSET(AF!$K$1,MATCH(Stock!$C130,AF!$C$2:$C$299,0),MATCH(Stock!AL$1,AF!$L$1:$AV$1,0))*Stock!AL130</f>
        <v>0</v>
      </c>
      <c r="AM130" s="4">
        <f ca="1">OFFSET(AF!$K$1,MATCH(Stock!$C130,AF!$C$2:$C$299,0),MATCH(Stock!AM$1,AF!$L$1:$AV$1,0))*Stock!AM130</f>
        <v>6.3599530236063909E-3</v>
      </c>
      <c r="AN130" s="4">
        <f ca="1">OFFSET(AF!$K$1,MATCH(Stock!$C130,AF!$C$2:$C$299,0),MATCH(Stock!AN$1,AF!$L$1:$AV$1,0))*Stock!AN130</f>
        <v>6.2917016413195702E-4</v>
      </c>
      <c r="AO130" s="4">
        <f ca="1">OFFSET(AF!$K$1,MATCH(Stock!$C130,AF!$C$2:$C$299,0),MATCH(Stock!AO$1,AF!$L$1:$AV$1,0))*Stock!AO130</f>
        <v>6.6285853272264111E-3</v>
      </c>
      <c r="AP130" s="4">
        <f ca="1">OFFSET(AF!$K$1,MATCH(Stock!$C130,AF!$C$2:$C$299,0),MATCH(Stock!AP$1,AF!$L$1:$AV$1,0))*Stock!AP130</f>
        <v>1.09373737267475E-4</v>
      </c>
      <c r="AQ130" s="4">
        <f ca="1">OFFSET(AF!$K$1,MATCH(Stock!$C130,AF!$C$2:$C$299,0),MATCH(Stock!AQ$1,AF!$L$1:$AV$1,0))*Stock!AQ130</f>
        <v>2.6226440115162401E-3</v>
      </c>
      <c r="AR130" s="4">
        <f ca="1">OFFSET(AF!$K$1,MATCH(Stock!$C130,AF!$C$2:$C$299,0),MATCH(Stock!AR$1,AF!$L$1:$AV$1,0))*Stock!AR130</f>
        <v>6.8692380108263803E-4</v>
      </c>
      <c r="AS130" s="4">
        <f ca="1">OFFSET(AF!$K$1,MATCH(Stock!$C130,AF!$C$2:$C$299,0),MATCH(Stock!AS$1,AF!$L$1:$AV$1,0))*Stock!AS130</f>
        <v>3.2699222500132807E-3</v>
      </c>
      <c r="AT130" s="4">
        <f ca="1">OFFSET(AF!$K$1,MATCH(Stock!$C130,AF!$C$2:$C$299,0),MATCH(Stock!AT$1,AF!$L$1:$AV$1,0))*Stock!AT130</f>
        <v>3.8152419085723806E-4</v>
      </c>
      <c r="AU130" s="4">
        <f ca="1">OFFSET(AF!$K$1,MATCH(Stock!$C130,AF!$C$2:$C$299,0),MATCH(Stock!AU$1,AF!$L$1:$AV$1,0))*Stock!AU130</f>
        <v>1.83204792442806E-3</v>
      </c>
      <c r="AV130" s="4">
        <f ca="1">OFFSET(AF!$K$1,MATCH(Stock!$C130,AF!$C$2:$C$299,0),MATCH(Stock!AV$1,AF!$L$1:$AV$1,0))*Stock!AV130</f>
        <v>3.6594150986115504E-3</v>
      </c>
    </row>
    <row r="131" spans="1:48">
      <c r="A131" s="4" t="s">
        <v>52</v>
      </c>
      <c r="B131" s="4" t="s">
        <v>258</v>
      </c>
      <c r="C131" s="4" t="s">
        <v>244</v>
      </c>
      <c r="D131" s="4" t="s">
        <v>54</v>
      </c>
      <c r="E131" s="4" t="s">
        <v>260</v>
      </c>
      <c r="F131" s="4" t="s">
        <v>54</v>
      </c>
      <c r="G131" s="4">
        <v>2010</v>
      </c>
      <c r="H131" s="4" t="s">
        <v>54</v>
      </c>
      <c r="I131" s="4" t="s">
        <v>54</v>
      </c>
      <c r="J131" s="4" t="s">
        <v>54</v>
      </c>
      <c r="K131" s="4" t="s">
        <v>54</v>
      </c>
      <c r="L131" s="4">
        <f ca="1">OFFSET(AF!$K$1,MATCH(Stock!$C131,AF!$C$2:$C$299,0),MATCH(Stock!L$1,AF!$L$1:$AV$1,0))*Stock!L131</f>
        <v>9.7804027374900104E-5</v>
      </c>
      <c r="M131" s="4">
        <f ca="1">OFFSET(AF!$K$1,MATCH(Stock!$C131,AF!$C$2:$C$299,0),MATCH(Stock!M$1,AF!$L$1:$AV$1,0))*Stock!M131</f>
        <v>1.5601398037395E-4</v>
      </c>
      <c r="N131" s="4">
        <f ca="1">OFFSET(AF!$K$1,MATCH(Stock!$C131,AF!$C$2:$C$299,0),MATCH(Stock!N$1,AF!$L$1:$AV$1,0))*Stock!N131</f>
        <v>0</v>
      </c>
      <c r="O131" s="4">
        <f ca="1">OFFSET(AF!$K$1,MATCH(Stock!$C131,AF!$C$2:$C$299,0),MATCH(Stock!O$1,AF!$L$1:$AV$1,0))*Stock!O131</f>
        <v>1.9430936587442301E-3</v>
      </c>
      <c r="P131" s="4">
        <f ca="1">OFFSET(AF!$K$1,MATCH(Stock!$C131,AF!$C$2:$C$299,0),MATCH(Stock!P$1,AF!$L$1:$AV$1,0))*Stock!P131</f>
        <v>5.4961890611123998E-5</v>
      </c>
      <c r="Q131" s="4">
        <f ca="1">OFFSET(AF!$K$1,MATCH(Stock!$C131,AF!$C$2:$C$299,0),MATCH(Stock!Q$1,AF!$L$1:$AV$1,0))*Stock!Q131</f>
        <v>0</v>
      </c>
      <c r="R131" s="4">
        <f ca="1">OFFSET(AF!$K$1,MATCH(Stock!$C131,AF!$C$2:$C$299,0),MATCH(Stock!R$1,AF!$L$1:$AV$1,0))*Stock!R131</f>
        <v>0</v>
      </c>
      <c r="S131" s="4">
        <f ca="1">OFFSET(AF!$K$1,MATCH(Stock!$C131,AF!$C$2:$C$299,0),MATCH(Stock!S$1,AF!$L$1:$AV$1,0))*Stock!S131</f>
        <v>0</v>
      </c>
      <c r="T131" s="4">
        <f ca="1">OFFSET(AF!$K$1,MATCH(Stock!$C131,AF!$C$2:$C$299,0),MATCH(Stock!T$1,AF!$L$1:$AV$1,0))*Stock!T131</f>
        <v>2.7952682733467403E-3</v>
      </c>
      <c r="U131" s="4">
        <f ca="1">OFFSET(AF!$K$1,MATCH(Stock!$C131,AF!$C$2:$C$299,0),MATCH(Stock!U$1,AF!$L$1:$AV$1,0))*Stock!U131</f>
        <v>1.8660167650405E-5</v>
      </c>
      <c r="V131" s="4">
        <f ca="1">OFFSET(AF!$K$1,MATCH(Stock!$C131,AF!$C$2:$C$299,0),MATCH(Stock!V$1,AF!$L$1:$AV$1,0))*Stock!V131</f>
        <v>2.4546608181467399E-6</v>
      </c>
      <c r="W131" s="4">
        <f ca="1">OFFSET(AF!$K$1,MATCH(Stock!$C131,AF!$C$2:$C$299,0),MATCH(Stock!W$1,AF!$L$1:$AV$1,0))*Stock!W131</f>
        <v>1.7782869803938703E-4</v>
      </c>
      <c r="X131" s="4">
        <f ca="1">OFFSET(AF!$K$1,MATCH(Stock!$C131,AF!$C$2:$C$299,0),MATCH(Stock!X$1,AF!$L$1:$AV$1,0))*Stock!X131</f>
        <v>3.5260420341605703E-3</v>
      </c>
      <c r="Y131" s="4">
        <f ca="1">OFFSET(AF!$K$1,MATCH(Stock!$C131,AF!$C$2:$C$299,0),MATCH(Stock!Y$1,AF!$L$1:$AV$1,0))*Stock!Y131</f>
        <v>0</v>
      </c>
      <c r="Z131" s="4">
        <f ca="1">OFFSET(AF!$K$1,MATCH(Stock!$C131,AF!$C$2:$C$299,0),MATCH(Stock!Z$1,AF!$L$1:$AV$1,0))*Stock!Z131</f>
        <v>6.5646395098294709E-3</v>
      </c>
      <c r="AA131" s="4">
        <f ca="1">OFFSET(AF!$K$1,MATCH(Stock!$C131,AF!$C$2:$C$299,0),MATCH(Stock!AA$1,AF!$L$1:$AV$1,0))*Stock!AA131</f>
        <v>6.9693389669246792E-5</v>
      </c>
      <c r="AB131" s="4">
        <f ca="1">OFFSET(AF!$K$1,MATCH(Stock!$C131,AF!$C$2:$C$299,0),MATCH(Stock!AB$1,AF!$L$1:$AV$1,0))*Stock!AB131</f>
        <v>7.8850637729988804E-5</v>
      </c>
      <c r="AC131" s="4">
        <f ca="1">OFFSET(AF!$K$1,MATCH(Stock!$C131,AF!$C$2:$C$299,0),MATCH(Stock!AC$1,AF!$L$1:$AV$1,0))*Stock!AC131</f>
        <v>4.7305699994529404E-5</v>
      </c>
      <c r="AD131" s="4">
        <f ca="1">OFFSET(AF!$K$1,MATCH(Stock!$C131,AF!$C$2:$C$299,0),MATCH(Stock!AD$1,AF!$L$1:$AV$1,0))*Stock!AD131</f>
        <v>2.6656782286398601E-6</v>
      </c>
      <c r="AE131" s="4">
        <f ca="1">OFFSET(AF!$K$1,MATCH(Stock!$C131,AF!$C$2:$C$299,0),MATCH(Stock!AE$1,AF!$L$1:$AV$1,0))*Stock!AE131</f>
        <v>1.01967642712016E-2</v>
      </c>
      <c r="AF131" s="4">
        <f ca="1">OFFSET(AF!$K$1,MATCH(Stock!$C131,AF!$C$2:$C$299,0),MATCH(Stock!AF$1,AF!$L$1:$AV$1,0))*Stock!AF131</f>
        <v>5.3347211998805402E-5</v>
      </c>
      <c r="AG131" s="4">
        <f ca="1">OFFSET(AF!$K$1,MATCH(Stock!$C131,AF!$C$2:$C$299,0),MATCH(Stock!AG$1,AF!$L$1:$AV$1,0))*Stock!AG131</f>
        <v>0</v>
      </c>
      <c r="AH131" s="4">
        <f ca="1">OFFSET(AF!$K$1,MATCH(Stock!$C131,AF!$C$2:$C$299,0),MATCH(Stock!AH$1,AF!$L$1:$AV$1,0))*Stock!AH131</f>
        <v>1.2131379941570501E-4</v>
      </c>
      <c r="AI131" s="4">
        <f ca="1">OFFSET(AF!$K$1,MATCH(Stock!$C131,AF!$C$2:$C$299,0),MATCH(Stock!AI$1,AF!$L$1:$AV$1,0))*Stock!AI131</f>
        <v>1.1667394320791701E-5</v>
      </c>
      <c r="AJ131" s="4">
        <f ca="1">OFFSET(AF!$K$1,MATCH(Stock!$C131,AF!$C$2:$C$299,0),MATCH(Stock!AJ$1,AF!$L$1:$AV$1,0))*Stock!AJ131</f>
        <v>0</v>
      </c>
      <c r="AK131" s="4">
        <f ca="1">OFFSET(AF!$K$1,MATCH(Stock!$C131,AF!$C$2:$C$299,0),MATCH(Stock!AK$1,AF!$L$1:$AV$1,0))*Stock!AK131</f>
        <v>2.7157315479744804E-5</v>
      </c>
      <c r="AL131" s="4">
        <f ca="1">OFFSET(AF!$K$1,MATCH(Stock!$C131,AF!$C$2:$C$299,0),MATCH(Stock!AL$1,AF!$L$1:$AV$1,0))*Stock!AL131</f>
        <v>4.4074463845156802E-5</v>
      </c>
      <c r="AM131" s="4">
        <f ca="1">OFFSET(AF!$K$1,MATCH(Stock!$C131,AF!$C$2:$C$299,0),MATCH(Stock!AM$1,AF!$L$1:$AV$1,0))*Stock!AM131</f>
        <v>4.7046686563048906E-4</v>
      </c>
      <c r="AN131" s="4">
        <f ca="1">OFFSET(AF!$K$1,MATCH(Stock!$C131,AF!$C$2:$C$299,0),MATCH(Stock!AN$1,AF!$L$1:$AV$1,0))*Stock!AN131</f>
        <v>2.1383375355828401E-5</v>
      </c>
      <c r="AO131" s="4">
        <f ca="1">OFFSET(AF!$K$1,MATCH(Stock!$C131,AF!$C$2:$C$299,0),MATCH(Stock!AO$1,AF!$L$1:$AV$1,0))*Stock!AO131</f>
        <v>3.7191658479829103E-4</v>
      </c>
      <c r="AP131" s="4">
        <f ca="1">OFFSET(AF!$K$1,MATCH(Stock!$C131,AF!$C$2:$C$299,0),MATCH(Stock!AP$1,AF!$L$1:$AV$1,0))*Stock!AP131</f>
        <v>2.44408613849085E-4</v>
      </c>
      <c r="AQ131" s="4">
        <f ca="1">OFFSET(AF!$K$1,MATCH(Stock!$C131,AF!$C$2:$C$299,0),MATCH(Stock!AQ$1,AF!$L$1:$AV$1,0))*Stock!AQ131</f>
        <v>8.0924820262889512E-5</v>
      </c>
      <c r="AR131" s="4">
        <f ca="1">OFFSET(AF!$K$1,MATCH(Stock!$C131,AF!$C$2:$C$299,0),MATCH(Stock!AR$1,AF!$L$1:$AV$1,0))*Stock!AR131</f>
        <v>2.7447251232197603E-5</v>
      </c>
      <c r="AS131" s="4">
        <f ca="1">OFFSET(AF!$K$1,MATCH(Stock!$C131,AF!$C$2:$C$299,0),MATCH(Stock!AS$1,AF!$L$1:$AV$1,0))*Stock!AS131</f>
        <v>1.7543749430868699E-5</v>
      </c>
      <c r="AT131" s="4">
        <f ca="1">OFFSET(AF!$K$1,MATCH(Stock!$C131,AF!$C$2:$C$299,0),MATCH(Stock!AT$1,AF!$L$1:$AV$1,0))*Stock!AT131</f>
        <v>5.7120513802500709E-4</v>
      </c>
      <c r="AU131" s="4">
        <f ca="1">OFFSET(AF!$K$1,MATCH(Stock!$C131,AF!$C$2:$C$299,0),MATCH(Stock!AU$1,AF!$L$1:$AV$1,0))*Stock!AU131</f>
        <v>7.2917932231953911E-5</v>
      </c>
      <c r="AV131" s="4">
        <f ca="1">OFFSET(AF!$K$1,MATCH(Stock!$C131,AF!$C$2:$C$299,0),MATCH(Stock!AV$1,AF!$L$1:$AV$1,0))*Stock!AV131</f>
        <v>0</v>
      </c>
    </row>
    <row r="132" spans="1:48">
      <c r="A132" s="4" t="s">
        <v>52</v>
      </c>
      <c r="B132" s="4" t="s">
        <v>258</v>
      </c>
      <c r="C132" s="4" t="s">
        <v>245</v>
      </c>
      <c r="D132" s="4" t="s">
        <v>54</v>
      </c>
      <c r="E132" s="4" t="s">
        <v>260</v>
      </c>
      <c r="F132" s="4" t="s">
        <v>54</v>
      </c>
      <c r="G132" s="4">
        <v>2010</v>
      </c>
      <c r="H132" s="4" t="s">
        <v>54</v>
      </c>
      <c r="I132" s="4" t="s">
        <v>54</v>
      </c>
      <c r="J132" s="4" t="s">
        <v>54</v>
      </c>
      <c r="K132" s="4" t="s">
        <v>54</v>
      </c>
      <c r="L132" s="4">
        <f ca="1">OFFSET(AF!$K$1,MATCH(Stock!$C132,AF!$C$2:$C$299,0),MATCH(Stock!L$1,AF!$L$1:$AV$1,0))*Stock!L132</f>
        <v>5.0735840102459198E-5</v>
      </c>
      <c r="M132" s="4">
        <f ca="1">OFFSET(AF!$K$1,MATCH(Stock!$C132,AF!$C$2:$C$299,0),MATCH(Stock!M$1,AF!$L$1:$AV$1,0))*Stock!M132</f>
        <v>1.5002692948204001E-3</v>
      </c>
      <c r="N132" s="4">
        <f ca="1">OFFSET(AF!$K$1,MATCH(Stock!$C132,AF!$C$2:$C$299,0),MATCH(Stock!N$1,AF!$L$1:$AV$1,0))*Stock!N132</f>
        <v>2.9563546053853204E-4</v>
      </c>
      <c r="O132" s="4">
        <f ca="1">OFFSET(AF!$K$1,MATCH(Stock!$C132,AF!$C$2:$C$299,0),MATCH(Stock!O$1,AF!$L$1:$AV$1,0))*Stock!O132</f>
        <v>8.4154951402569712E-3</v>
      </c>
      <c r="P132" s="4">
        <f ca="1">OFFSET(AF!$K$1,MATCH(Stock!$C132,AF!$C$2:$C$299,0),MATCH(Stock!P$1,AF!$L$1:$AV$1,0))*Stock!P132</f>
        <v>1.9583815561184903E-4</v>
      </c>
      <c r="Q132" s="4">
        <f ca="1">OFFSET(AF!$K$1,MATCH(Stock!$C132,AF!$C$2:$C$299,0),MATCH(Stock!Q$1,AF!$L$1:$AV$1,0))*Stock!Q132</f>
        <v>6.0891137357148399E-3</v>
      </c>
      <c r="R132" s="4">
        <f ca="1">OFFSET(AF!$K$1,MATCH(Stock!$C132,AF!$C$2:$C$299,0),MATCH(Stock!R$1,AF!$L$1:$AV$1,0))*Stock!R132</f>
        <v>1.7553235078992602E-4</v>
      </c>
      <c r="S132" s="4">
        <f ca="1">OFFSET(AF!$K$1,MATCH(Stock!$C132,AF!$C$2:$C$299,0),MATCH(Stock!S$1,AF!$L$1:$AV$1,0))*Stock!S132</f>
        <v>1.2323141545672801E-4</v>
      </c>
      <c r="T132" s="4">
        <f ca="1">OFFSET(AF!$K$1,MATCH(Stock!$C132,AF!$C$2:$C$299,0),MATCH(Stock!T$1,AF!$L$1:$AV$1,0))*Stock!T132</f>
        <v>4.2321475480256499E-2</v>
      </c>
      <c r="U132" s="4">
        <f ca="1">OFFSET(AF!$K$1,MATCH(Stock!$C132,AF!$C$2:$C$299,0),MATCH(Stock!U$1,AF!$L$1:$AV$1,0))*Stock!U132</f>
        <v>2.19385955600796E-4</v>
      </c>
      <c r="V132" s="4">
        <f ca="1">OFFSET(AF!$K$1,MATCH(Stock!$C132,AF!$C$2:$C$299,0),MATCH(Stock!V$1,AF!$L$1:$AV$1,0))*Stock!V132</f>
        <v>9.4358402144046098E-5</v>
      </c>
      <c r="W132" s="4">
        <f ca="1">OFFSET(AF!$K$1,MATCH(Stock!$C132,AF!$C$2:$C$299,0),MATCH(Stock!W$1,AF!$L$1:$AV$1,0))*Stock!W132</f>
        <v>1.2428417473786899E-3</v>
      </c>
      <c r="X132" s="4">
        <f ca="1">OFFSET(AF!$K$1,MATCH(Stock!$C132,AF!$C$2:$C$299,0),MATCH(Stock!X$1,AF!$L$1:$AV$1,0))*Stock!X132</f>
        <v>7.9436379737781102E-3</v>
      </c>
      <c r="Y132" s="4">
        <f ca="1">OFFSET(AF!$K$1,MATCH(Stock!$C132,AF!$C$2:$C$299,0),MATCH(Stock!Y$1,AF!$L$1:$AV$1,0))*Stock!Y132</f>
        <v>3.4327753991414401E-4</v>
      </c>
      <c r="Z132" s="4">
        <f ca="1">OFFSET(AF!$K$1,MATCH(Stock!$C132,AF!$C$2:$C$299,0),MATCH(Stock!Z$1,AF!$L$1:$AV$1,0))*Stock!Z132</f>
        <v>1.6762064959917999E-2</v>
      </c>
      <c r="AA132" s="4">
        <f ca="1">OFFSET(AF!$K$1,MATCH(Stock!$C132,AF!$C$2:$C$299,0),MATCH(Stock!AA$1,AF!$L$1:$AV$1,0))*Stock!AA132</f>
        <v>5.7897924762189497E-4</v>
      </c>
      <c r="AB132" s="4">
        <f ca="1">OFFSET(AF!$K$1,MATCH(Stock!$C132,AF!$C$2:$C$299,0),MATCH(Stock!AB$1,AF!$L$1:$AV$1,0))*Stock!AB132</f>
        <v>0</v>
      </c>
      <c r="AC132" s="4">
        <f ca="1">OFFSET(AF!$K$1,MATCH(Stock!$C132,AF!$C$2:$C$299,0),MATCH(Stock!AC$1,AF!$L$1:$AV$1,0))*Stock!AC132</f>
        <v>3.02690147771146E-3</v>
      </c>
      <c r="AD132" s="4">
        <f ca="1">OFFSET(AF!$K$1,MATCH(Stock!$C132,AF!$C$2:$C$299,0),MATCH(Stock!AD$1,AF!$L$1:$AV$1,0))*Stock!AD132</f>
        <v>0</v>
      </c>
      <c r="AE132" s="4">
        <f ca="1">OFFSET(AF!$K$1,MATCH(Stock!$C132,AF!$C$2:$C$299,0),MATCH(Stock!AE$1,AF!$L$1:$AV$1,0))*Stock!AE132</f>
        <v>1.7430091584360501E-3</v>
      </c>
      <c r="AF132" s="4">
        <f ca="1">OFFSET(AF!$K$1,MATCH(Stock!$C132,AF!$C$2:$C$299,0),MATCH(Stock!AF$1,AF!$L$1:$AV$1,0))*Stock!AF132</f>
        <v>1.8099188522723703E-4</v>
      </c>
      <c r="AG132" s="4">
        <f ca="1">OFFSET(AF!$K$1,MATCH(Stock!$C132,AF!$C$2:$C$299,0),MATCH(Stock!AG$1,AF!$L$1:$AV$1,0))*Stock!AG132</f>
        <v>8.7816980750410301E-5</v>
      </c>
      <c r="AH132" s="4">
        <f ca="1">OFFSET(AF!$K$1,MATCH(Stock!$C132,AF!$C$2:$C$299,0),MATCH(Stock!AH$1,AF!$L$1:$AV$1,0))*Stock!AH132</f>
        <v>1.8752978003870201E-4</v>
      </c>
      <c r="AI132" s="4">
        <f ca="1">OFFSET(AF!$K$1,MATCH(Stock!$C132,AF!$C$2:$C$299,0),MATCH(Stock!AI$1,AF!$L$1:$AV$1,0))*Stock!AI132</f>
        <v>2.6243904337322005E-4</v>
      </c>
      <c r="AJ132" s="4">
        <f ca="1">OFFSET(AF!$K$1,MATCH(Stock!$C132,AF!$C$2:$C$299,0),MATCH(Stock!AJ$1,AF!$L$1:$AV$1,0))*Stock!AJ132</f>
        <v>0</v>
      </c>
      <c r="AK132" s="4">
        <f ca="1">OFFSET(AF!$K$1,MATCH(Stock!$C132,AF!$C$2:$C$299,0),MATCH(Stock!AK$1,AF!$L$1:$AV$1,0))*Stock!AK132</f>
        <v>3.94211282758965E-4</v>
      </c>
      <c r="AL132" s="4">
        <f ca="1">OFFSET(AF!$K$1,MATCH(Stock!$C132,AF!$C$2:$C$299,0),MATCH(Stock!AL$1,AF!$L$1:$AV$1,0))*Stock!AL132</f>
        <v>0</v>
      </c>
      <c r="AM132" s="4">
        <f ca="1">OFFSET(AF!$K$1,MATCH(Stock!$C132,AF!$C$2:$C$299,0),MATCH(Stock!AM$1,AF!$L$1:$AV$1,0))*Stock!AM132</f>
        <v>2.6513893778205501E-3</v>
      </c>
      <c r="AN132" s="4">
        <f ca="1">OFFSET(AF!$K$1,MATCH(Stock!$C132,AF!$C$2:$C$299,0),MATCH(Stock!AN$1,AF!$L$1:$AV$1,0))*Stock!AN132</f>
        <v>8.2642100111960401E-4</v>
      </c>
      <c r="AO132" s="4">
        <f ca="1">OFFSET(AF!$K$1,MATCH(Stock!$C132,AF!$C$2:$C$299,0),MATCH(Stock!AO$1,AF!$L$1:$AV$1,0))*Stock!AO132</f>
        <v>3.5936538668903499E-3</v>
      </c>
      <c r="AP132" s="4">
        <f ca="1">OFFSET(AF!$K$1,MATCH(Stock!$C132,AF!$C$2:$C$299,0),MATCH(Stock!AP$1,AF!$L$1:$AV$1,0))*Stock!AP132</f>
        <v>1.28192461173318E-3</v>
      </c>
      <c r="AQ132" s="4">
        <f ca="1">OFFSET(AF!$K$1,MATCH(Stock!$C132,AF!$C$2:$C$299,0),MATCH(Stock!AQ$1,AF!$L$1:$AV$1,0))*Stock!AQ132</f>
        <v>2.8267756624148204E-4</v>
      </c>
      <c r="AR132" s="4">
        <f ca="1">OFFSET(AF!$K$1,MATCH(Stock!$C132,AF!$C$2:$C$299,0),MATCH(Stock!AR$1,AF!$L$1:$AV$1,0))*Stock!AR132</f>
        <v>5.4107154612501507E-4</v>
      </c>
      <c r="AS132" s="4">
        <f ca="1">OFFSET(AF!$K$1,MATCH(Stock!$C132,AF!$C$2:$C$299,0),MATCH(Stock!AS$1,AF!$L$1:$AV$1,0))*Stock!AS132</f>
        <v>1.9861199043539504E-3</v>
      </c>
      <c r="AT132" s="4">
        <f ca="1">OFFSET(AF!$K$1,MATCH(Stock!$C132,AF!$C$2:$C$299,0),MATCH(Stock!AT$1,AF!$L$1:$AV$1,0))*Stock!AT132</f>
        <v>1.16455945281947E-3</v>
      </c>
      <c r="AU132" s="4">
        <f ca="1">OFFSET(AF!$K$1,MATCH(Stock!$C132,AF!$C$2:$C$299,0),MATCH(Stock!AU$1,AF!$L$1:$AV$1,0))*Stock!AU132</f>
        <v>2.0813703582097103E-4</v>
      </c>
      <c r="AV132" s="4">
        <f ca="1">OFFSET(AF!$K$1,MATCH(Stock!$C132,AF!$C$2:$C$299,0),MATCH(Stock!AV$1,AF!$L$1:$AV$1,0))*Stock!AV132</f>
        <v>6.0741977472499103E-3</v>
      </c>
    </row>
    <row r="133" spans="1:48">
      <c r="A133" s="4" t="s">
        <v>52</v>
      </c>
      <c r="B133" s="4" t="s">
        <v>258</v>
      </c>
      <c r="C133" s="4" t="s">
        <v>246</v>
      </c>
      <c r="D133" s="4" t="s">
        <v>54</v>
      </c>
      <c r="E133" s="4" t="s">
        <v>260</v>
      </c>
      <c r="F133" s="4" t="s">
        <v>54</v>
      </c>
      <c r="G133" s="4">
        <v>2010</v>
      </c>
      <c r="H133" s="4" t="s">
        <v>54</v>
      </c>
      <c r="I133" s="4" t="s">
        <v>54</v>
      </c>
      <c r="J133" s="4" t="s">
        <v>54</v>
      </c>
      <c r="K133" s="4" t="s">
        <v>54</v>
      </c>
      <c r="L133" s="4">
        <f ca="1">OFFSET(AF!$K$1,MATCH(Stock!$C133,AF!$C$2:$C$299,0),MATCH(Stock!L$1,AF!$L$1:$AV$1,0))*Stock!L133</f>
        <v>3.9166707956466204E-4</v>
      </c>
      <c r="M133" s="4">
        <f ca="1">OFFSET(AF!$K$1,MATCH(Stock!$C133,AF!$C$2:$C$299,0),MATCH(Stock!M$1,AF!$L$1:$AV$1,0))*Stock!M133</f>
        <v>3.8476797651181001E-3</v>
      </c>
      <c r="N133" s="4">
        <f ca="1">OFFSET(AF!$K$1,MATCH(Stock!$C133,AF!$C$2:$C$299,0),MATCH(Stock!N$1,AF!$L$1:$AV$1,0))*Stock!N133</f>
        <v>0</v>
      </c>
      <c r="O133" s="4">
        <f ca="1">OFFSET(AF!$K$1,MATCH(Stock!$C133,AF!$C$2:$C$299,0),MATCH(Stock!O$1,AF!$L$1:$AV$1,0))*Stock!O133</f>
        <v>8.0643720018966711E-5</v>
      </c>
      <c r="P133" s="4">
        <f ca="1">OFFSET(AF!$K$1,MATCH(Stock!$C133,AF!$C$2:$C$299,0),MATCH(Stock!P$1,AF!$L$1:$AV$1,0))*Stock!P133</f>
        <v>2.4416544408428201E-4</v>
      </c>
      <c r="Q133" s="4">
        <f ca="1">OFFSET(AF!$K$1,MATCH(Stock!$C133,AF!$C$2:$C$299,0),MATCH(Stock!Q$1,AF!$L$1:$AV$1,0))*Stock!Q133</f>
        <v>3.6152876020284605E-4</v>
      </c>
      <c r="R133" s="4">
        <f ca="1">OFFSET(AF!$K$1,MATCH(Stock!$C133,AF!$C$2:$C$299,0),MATCH(Stock!R$1,AF!$L$1:$AV$1,0))*Stock!R133</f>
        <v>7.5968212648258007E-4</v>
      </c>
      <c r="S133" s="4">
        <f ca="1">OFFSET(AF!$K$1,MATCH(Stock!$C133,AF!$C$2:$C$299,0),MATCH(Stock!S$1,AF!$L$1:$AV$1,0))*Stock!S133</f>
        <v>1.2363577106591799E-4</v>
      </c>
      <c r="T133" s="4">
        <f ca="1">OFFSET(AF!$K$1,MATCH(Stock!$C133,AF!$C$2:$C$299,0),MATCH(Stock!T$1,AF!$L$1:$AV$1,0))*Stock!T133</f>
        <v>9.0705050253488606E-4</v>
      </c>
      <c r="U133" s="4">
        <f ca="1">OFFSET(AF!$K$1,MATCH(Stock!$C133,AF!$C$2:$C$299,0),MATCH(Stock!U$1,AF!$L$1:$AV$1,0))*Stock!U133</f>
        <v>7.12355043318721E-5</v>
      </c>
      <c r="V133" s="4">
        <f ca="1">OFFSET(AF!$K$1,MATCH(Stock!$C133,AF!$C$2:$C$299,0),MATCH(Stock!V$1,AF!$L$1:$AV$1,0))*Stock!V133</f>
        <v>0</v>
      </c>
      <c r="W133" s="4">
        <f ca="1">OFFSET(AF!$K$1,MATCH(Stock!$C133,AF!$C$2:$C$299,0),MATCH(Stock!W$1,AF!$L$1:$AV$1,0))*Stock!W133</f>
        <v>3.0429681724257002E-4</v>
      </c>
      <c r="X133" s="4">
        <f ca="1">OFFSET(AF!$K$1,MATCH(Stock!$C133,AF!$C$2:$C$299,0),MATCH(Stock!X$1,AF!$L$1:$AV$1,0))*Stock!X133</f>
        <v>2.3864193471574003E-3</v>
      </c>
      <c r="Y133" s="4">
        <f ca="1">OFFSET(AF!$K$1,MATCH(Stock!$C133,AF!$C$2:$C$299,0),MATCH(Stock!Y$1,AF!$L$1:$AV$1,0))*Stock!Y133</f>
        <v>0</v>
      </c>
      <c r="Z133" s="4">
        <f ca="1">OFFSET(AF!$K$1,MATCH(Stock!$C133,AF!$C$2:$C$299,0),MATCH(Stock!Z$1,AF!$L$1:$AV$1,0))*Stock!Z133</f>
        <v>1.5146416757915501E-3</v>
      </c>
      <c r="AA133" s="4">
        <f ca="1">OFFSET(AF!$K$1,MATCH(Stock!$C133,AF!$C$2:$C$299,0),MATCH(Stock!AA$1,AF!$L$1:$AV$1,0))*Stock!AA133</f>
        <v>0</v>
      </c>
      <c r="AB133" s="4">
        <f ca="1">OFFSET(AF!$K$1,MATCH(Stock!$C133,AF!$C$2:$C$299,0),MATCH(Stock!AB$1,AF!$L$1:$AV$1,0))*Stock!AB133</f>
        <v>1.0806322784479502E-5</v>
      </c>
      <c r="AC133" s="4">
        <f ca="1">OFFSET(AF!$K$1,MATCH(Stock!$C133,AF!$C$2:$C$299,0),MATCH(Stock!AC$1,AF!$L$1:$AV$1,0))*Stock!AC133</f>
        <v>1.5011981452301902E-5</v>
      </c>
      <c r="AD133" s="4">
        <f ca="1">OFFSET(AF!$K$1,MATCH(Stock!$C133,AF!$C$2:$C$299,0),MATCH(Stock!AD$1,AF!$L$1:$AV$1,0))*Stock!AD133</f>
        <v>0</v>
      </c>
      <c r="AE133" s="4">
        <f ca="1">OFFSET(AF!$K$1,MATCH(Stock!$C133,AF!$C$2:$C$299,0),MATCH(Stock!AE$1,AF!$L$1:$AV$1,0))*Stock!AE133</f>
        <v>2.2332518199598499E-3</v>
      </c>
      <c r="AF133" s="4">
        <f ca="1">OFFSET(AF!$K$1,MATCH(Stock!$C133,AF!$C$2:$C$299,0),MATCH(Stock!AF$1,AF!$L$1:$AV$1,0))*Stock!AF133</f>
        <v>3.5795925017333901E-5</v>
      </c>
      <c r="AG133" s="4">
        <f ca="1">OFFSET(AF!$K$1,MATCH(Stock!$C133,AF!$C$2:$C$299,0),MATCH(Stock!AG$1,AF!$L$1:$AV$1,0))*Stock!AG133</f>
        <v>0</v>
      </c>
      <c r="AH133" s="4">
        <f ca="1">OFFSET(AF!$K$1,MATCH(Stock!$C133,AF!$C$2:$C$299,0),MATCH(Stock!AH$1,AF!$L$1:$AV$1,0))*Stock!AH133</f>
        <v>0</v>
      </c>
      <c r="AI133" s="4">
        <f ca="1">OFFSET(AF!$K$1,MATCH(Stock!$C133,AF!$C$2:$C$299,0),MATCH(Stock!AI$1,AF!$L$1:$AV$1,0))*Stock!AI133</f>
        <v>0</v>
      </c>
      <c r="AJ133" s="4">
        <f ca="1">OFFSET(AF!$K$1,MATCH(Stock!$C133,AF!$C$2:$C$299,0),MATCH(Stock!AJ$1,AF!$L$1:$AV$1,0))*Stock!AJ133</f>
        <v>0</v>
      </c>
      <c r="AK133" s="4">
        <f ca="1">OFFSET(AF!$K$1,MATCH(Stock!$C133,AF!$C$2:$C$299,0),MATCH(Stock!AK$1,AF!$L$1:$AV$1,0))*Stock!AK133</f>
        <v>0</v>
      </c>
      <c r="AL133" s="4">
        <f ca="1">OFFSET(AF!$K$1,MATCH(Stock!$C133,AF!$C$2:$C$299,0),MATCH(Stock!AL$1,AF!$L$1:$AV$1,0))*Stock!AL133</f>
        <v>0</v>
      </c>
      <c r="AM133" s="4">
        <f ca="1">OFFSET(AF!$K$1,MATCH(Stock!$C133,AF!$C$2:$C$299,0),MATCH(Stock!AM$1,AF!$L$1:$AV$1,0))*Stock!AM133</f>
        <v>2.9635971743299501E-4</v>
      </c>
      <c r="AN133" s="4">
        <f ca="1">OFFSET(AF!$K$1,MATCH(Stock!$C133,AF!$C$2:$C$299,0),MATCH(Stock!AN$1,AF!$L$1:$AV$1,0))*Stock!AN133</f>
        <v>0</v>
      </c>
      <c r="AO133" s="4">
        <f ca="1">OFFSET(AF!$K$1,MATCH(Stock!$C133,AF!$C$2:$C$299,0),MATCH(Stock!AO$1,AF!$L$1:$AV$1,0))*Stock!AO133</f>
        <v>1.5449619115929402E-4</v>
      </c>
      <c r="AP133" s="4">
        <f ca="1">OFFSET(AF!$K$1,MATCH(Stock!$C133,AF!$C$2:$C$299,0),MATCH(Stock!AP$1,AF!$L$1:$AV$1,0))*Stock!AP133</f>
        <v>1.9409712766491902E-3</v>
      </c>
      <c r="AQ133" s="4">
        <f ca="1">OFFSET(AF!$K$1,MATCH(Stock!$C133,AF!$C$2:$C$299,0),MATCH(Stock!AQ$1,AF!$L$1:$AV$1,0))*Stock!AQ133</f>
        <v>4.6581766178681697E-6</v>
      </c>
      <c r="AR133" s="4">
        <f ca="1">OFFSET(AF!$K$1,MATCH(Stock!$C133,AF!$C$2:$C$299,0),MATCH(Stock!AR$1,AF!$L$1:$AV$1,0))*Stock!AR133</f>
        <v>0</v>
      </c>
      <c r="AS133" s="4">
        <f ca="1">OFFSET(AF!$K$1,MATCH(Stock!$C133,AF!$C$2:$C$299,0),MATCH(Stock!AS$1,AF!$L$1:$AV$1,0))*Stock!AS133</f>
        <v>0</v>
      </c>
      <c r="AT133" s="4">
        <f ca="1">OFFSET(AF!$K$1,MATCH(Stock!$C133,AF!$C$2:$C$299,0),MATCH(Stock!AT$1,AF!$L$1:$AV$1,0))*Stock!AT133</f>
        <v>0</v>
      </c>
      <c r="AU133" s="4">
        <f ca="1">OFFSET(AF!$K$1,MATCH(Stock!$C133,AF!$C$2:$C$299,0),MATCH(Stock!AU$1,AF!$L$1:$AV$1,0))*Stock!AU133</f>
        <v>1.5527255392893903E-6</v>
      </c>
      <c r="AV133" s="4">
        <f ca="1">OFFSET(AF!$K$1,MATCH(Stock!$C133,AF!$C$2:$C$299,0),MATCH(Stock!AV$1,AF!$L$1:$AV$1,0))*Stock!AV133</f>
        <v>0</v>
      </c>
    </row>
    <row r="134" spans="1:48">
      <c r="A134" s="4" t="s">
        <v>52</v>
      </c>
      <c r="B134" s="4" t="s">
        <v>258</v>
      </c>
      <c r="C134" s="4" t="s">
        <v>53</v>
      </c>
      <c r="D134" s="4" t="s">
        <v>54</v>
      </c>
      <c r="E134" s="4" t="s">
        <v>260</v>
      </c>
      <c r="F134" s="4" t="s">
        <v>54</v>
      </c>
      <c r="G134" s="4">
        <v>2010</v>
      </c>
      <c r="H134" s="4" t="s">
        <v>54</v>
      </c>
      <c r="I134" s="4" t="s">
        <v>54</v>
      </c>
      <c r="J134" s="4" t="s">
        <v>54</v>
      </c>
      <c r="K134" s="4" t="s">
        <v>54</v>
      </c>
      <c r="L134" s="4">
        <f ca="1">OFFSET(AF!$K$1,MATCH(Stock!$C134,AF!$C$2:$C$299,0),MATCH(Stock!L$1,AF!$L$1:$AV$1,0))*Stock!L134</f>
        <v>4.1553181748831403</v>
      </c>
      <c r="M134" s="4">
        <f ca="1">OFFSET(AF!$K$1,MATCH(Stock!$C134,AF!$C$2:$C$299,0),MATCH(Stock!M$1,AF!$L$1:$AV$1,0))*Stock!M134</f>
        <v>33.021851801779199</v>
      </c>
      <c r="N134" s="4">
        <f ca="1">OFFSET(AF!$K$1,MATCH(Stock!$C134,AF!$C$2:$C$299,0),MATCH(Stock!N$1,AF!$L$1:$AV$1,0))*Stock!N134</f>
        <v>0</v>
      </c>
      <c r="O134" s="4">
        <f ca="1">OFFSET(AF!$K$1,MATCH(Stock!$C134,AF!$C$2:$C$299,0),MATCH(Stock!O$1,AF!$L$1:$AV$1,0))*Stock!O134</f>
        <v>0</v>
      </c>
      <c r="P134" s="4">
        <f ca="1">OFFSET(AF!$K$1,MATCH(Stock!$C134,AF!$C$2:$C$299,0),MATCH(Stock!P$1,AF!$L$1:$AV$1,0))*Stock!P134</f>
        <v>23.012782598309698</v>
      </c>
      <c r="Q134" s="4">
        <f ca="1">OFFSET(AF!$K$1,MATCH(Stock!$C134,AF!$C$2:$C$299,0),MATCH(Stock!Q$1,AF!$L$1:$AV$1,0))*Stock!Q134</f>
        <v>0</v>
      </c>
      <c r="R134" s="4">
        <f ca="1">OFFSET(AF!$K$1,MATCH(Stock!$C134,AF!$C$2:$C$299,0),MATCH(Stock!R$1,AF!$L$1:$AV$1,0))*Stock!R134</f>
        <v>0</v>
      </c>
      <c r="S134" s="4">
        <f ca="1">OFFSET(AF!$K$1,MATCH(Stock!$C134,AF!$C$2:$C$299,0),MATCH(Stock!S$1,AF!$L$1:$AV$1,0))*Stock!S134</f>
        <v>21.043522692768899</v>
      </c>
      <c r="T134" s="4">
        <f ca="1">OFFSET(AF!$K$1,MATCH(Stock!$C134,AF!$C$2:$C$299,0),MATCH(Stock!T$1,AF!$L$1:$AV$1,0))*Stock!T134</f>
        <v>0</v>
      </c>
      <c r="U134" s="4">
        <f ca="1">OFFSET(AF!$K$1,MATCH(Stock!$C134,AF!$C$2:$C$299,0),MATCH(Stock!U$1,AF!$L$1:$AV$1,0))*Stock!U134</f>
        <v>0</v>
      </c>
      <c r="V134" s="4">
        <f ca="1">OFFSET(AF!$K$1,MATCH(Stock!$C134,AF!$C$2:$C$299,0),MATCH(Stock!V$1,AF!$L$1:$AV$1,0))*Stock!V134</f>
        <v>4.9284340845124603</v>
      </c>
      <c r="W134" s="4">
        <f ca="1">OFFSET(AF!$K$1,MATCH(Stock!$C134,AF!$C$2:$C$299,0),MATCH(Stock!W$1,AF!$L$1:$AV$1,0))*Stock!W134</f>
        <v>23.653380800816599</v>
      </c>
      <c r="X134" s="4">
        <f ca="1">OFFSET(AF!$K$1,MATCH(Stock!$C134,AF!$C$2:$C$299,0),MATCH(Stock!X$1,AF!$L$1:$AV$1,0))*Stock!X134</f>
        <v>9.1235977626909293</v>
      </c>
      <c r="Y134" s="4">
        <f ca="1">OFFSET(AF!$K$1,MATCH(Stock!$C134,AF!$C$2:$C$299,0),MATCH(Stock!Y$1,AF!$L$1:$AV$1,0))*Stock!Y134</f>
        <v>0</v>
      </c>
      <c r="Z134" s="4">
        <f ca="1">OFFSET(AF!$K$1,MATCH(Stock!$C134,AF!$C$2:$C$299,0),MATCH(Stock!Z$1,AF!$L$1:$AV$1,0))*Stock!Z134</f>
        <v>0</v>
      </c>
      <c r="AA134" s="4">
        <f ca="1">OFFSET(AF!$K$1,MATCH(Stock!$C134,AF!$C$2:$C$299,0),MATCH(Stock!AA$1,AF!$L$1:$AV$1,0))*Stock!AA134</f>
        <v>0</v>
      </c>
      <c r="AB134" s="4">
        <f ca="1">OFFSET(AF!$K$1,MATCH(Stock!$C134,AF!$C$2:$C$299,0),MATCH(Stock!AB$1,AF!$L$1:$AV$1,0))*Stock!AB134</f>
        <v>32.235267664391003</v>
      </c>
      <c r="AC134" s="4">
        <f ca="1">OFFSET(AF!$K$1,MATCH(Stock!$C134,AF!$C$2:$C$299,0),MATCH(Stock!AC$1,AF!$L$1:$AV$1,0))*Stock!AC134</f>
        <v>0</v>
      </c>
      <c r="AD134" s="4">
        <f ca="1">OFFSET(AF!$K$1,MATCH(Stock!$C134,AF!$C$2:$C$299,0),MATCH(Stock!AD$1,AF!$L$1:$AV$1,0))*Stock!AD134</f>
        <v>0</v>
      </c>
      <c r="AE134" s="4">
        <f ca="1">OFFSET(AF!$K$1,MATCH(Stock!$C134,AF!$C$2:$C$299,0),MATCH(Stock!AE$1,AF!$L$1:$AV$1,0))*Stock!AE134</f>
        <v>0</v>
      </c>
      <c r="AF134" s="4">
        <f ca="1">OFFSET(AF!$K$1,MATCH(Stock!$C134,AF!$C$2:$C$299,0),MATCH(Stock!AF$1,AF!$L$1:$AV$1,0))*Stock!AF134</f>
        <v>0</v>
      </c>
      <c r="AG134" s="4">
        <f ca="1">OFFSET(AF!$K$1,MATCH(Stock!$C134,AF!$C$2:$C$299,0),MATCH(Stock!AG$1,AF!$L$1:$AV$1,0))*Stock!AG134</f>
        <v>23.0488371557643</v>
      </c>
      <c r="AH134" s="4">
        <f ca="1">OFFSET(AF!$K$1,MATCH(Stock!$C134,AF!$C$2:$C$299,0),MATCH(Stock!AH$1,AF!$L$1:$AV$1,0))*Stock!AH134</f>
        <v>0</v>
      </c>
      <c r="AI134" s="4">
        <f ca="1">OFFSET(AF!$K$1,MATCH(Stock!$C134,AF!$C$2:$C$299,0),MATCH(Stock!AI$1,AF!$L$1:$AV$1,0))*Stock!AI134</f>
        <v>36.846016401158998</v>
      </c>
      <c r="AJ134" s="4">
        <f ca="1">OFFSET(AF!$K$1,MATCH(Stock!$C134,AF!$C$2:$C$299,0),MATCH(Stock!AJ$1,AF!$L$1:$AV$1,0))*Stock!AJ134</f>
        <v>6.3035414443031303</v>
      </c>
      <c r="AK134" s="4">
        <f ca="1">OFFSET(AF!$K$1,MATCH(Stock!$C134,AF!$C$2:$C$299,0),MATCH(Stock!AK$1,AF!$L$1:$AV$1,0))*Stock!AK134</f>
        <v>0</v>
      </c>
      <c r="AL134" s="4">
        <f ca="1">OFFSET(AF!$K$1,MATCH(Stock!$C134,AF!$C$2:$C$299,0),MATCH(Stock!AL$1,AF!$L$1:$AV$1,0))*Stock!AL134</f>
        <v>0</v>
      </c>
      <c r="AM134" s="4">
        <f ca="1">OFFSET(AF!$K$1,MATCH(Stock!$C134,AF!$C$2:$C$299,0),MATCH(Stock!AM$1,AF!$L$1:$AV$1,0))*Stock!AM134</f>
        <v>0</v>
      </c>
      <c r="AN134" s="4">
        <f ca="1">OFFSET(AF!$K$1,MATCH(Stock!$C134,AF!$C$2:$C$299,0),MATCH(Stock!AN$1,AF!$L$1:$AV$1,0))*Stock!AN134</f>
        <v>0</v>
      </c>
      <c r="AO134" s="4">
        <f ca="1">OFFSET(AF!$K$1,MATCH(Stock!$C134,AF!$C$2:$C$299,0),MATCH(Stock!AO$1,AF!$L$1:$AV$1,0))*Stock!AO134</f>
        <v>70.950052220623704</v>
      </c>
      <c r="AP134" s="4">
        <f ca="1">OFFSET(AF!$K$1,MATCH(Stock!$C134,AF!$C$2:$C$299,0),MATCH(Stock!AP$1,AF!$L$1:$AV$1,0))*Stock!AP134</f>
        <v>74.305907379296499</v>
      </c>
      <c r="AQ134" s="4">
        <f ca="1">OFFSET(AF!$K$1,MATCH(Stock!$C134,AF!$C$2:$C$299,0),MATCH(Stock!AQ$1,AF!$L$1:$AV$1,0))*Stock!AQ134</f>
        <v>570.464560281947</v>
      </c>
      <c r="AR134" s="4">
        <f ca="1">OFFSET(AF!$K$1,MATCH(Stock!$C134,AF!$C$2:$C$299,0),MATCH(Stock!AR$1,AF!$L$1:$AV$1,0))*Stock!AR134</f>
        <v>0</v>
      </c>
      <c r="AS134" s="4">
        <f ca="1">OFFSET(AF!$K$1,MATCH(Stock!$C134,AF!$C$2:$C$299,0),MATCH(Stock!AS$1,AF!$L$1:$AV$1,0))*Stock!AS134</f>
        <v>0</v>
      </c>
      <c r="AT134" s="4">
        <f ca="1">OFFSET(AF!$K$1,MATCH(Stock!$C134,AF!$C$2:$C$299,0),MATCH(Stock!AT$1,AF!$L$1:$AV$1,0))*Stock!AT134</f>
        <v>18.045425374139899</v>
      </c>
      <c r="AU134" s="4">
        <f ca="1">OFFSET(AF!$K$1,MATCH(Stock!$C134,AF!$C$2:$C$299,0),MATCH(Stock!AU$1,AF!$L$1:$AV$1,0))*Stock!AU134</f>
        <v>0</v>
      </c>
      <c r="AV134" s="4">
        <f ca="1">OFFSET(AF!$K$1,MATCH(Stock!$C134,AF!$C$2:$C$299,0),MATCH(Stock!AV$1,AF!$L$1:$AV$1,0))*Stock!AV134</f>
        <v>0</v>
      </c>
    </row>
    <row r="135" spans="1:48">
      <c r="A135" s="4" t="s">
        <v>52</v>
      </c>
      <c r="B135" s="4" t="s">
        <v>258</v>
      </c>
      <c r="C135" s="4" t="s">
        <v>55</v>
      </c>
      <c r="D135" s="4" t="s">
        <v>54</v>
      </c>
      <c r="E135" s="4" t="s">
        <v>260</v>
      </c>
      <c r="F135" s="4" t="s">
        <v>54</v>
      </c>
      <c r="G135" s="4">
        <v>2010</v>
      </c>
      <c r="H135" s="4" t="s">
        <v>54</v>
      </c>
      <c r="I135" s="4" t="s">
        <v>54</v>
      </c>
      <c r="J135" s="4" t="s">
        <v>54</v>
      </c>
      <c r="K135" s="4" t="s">
        <v>54</v>
      </c>
      <c r="L135" s="4">
        <f ca="1">OFFSET(AF!$K$1,MATCH(Stock!$C135,AF!$C$2:$C$299,0),MATCH(Stock!L$1,AF!$L$1:$AV$1,0))*Stock!L135</f>
        <v>0</v>
      </c>
      <c r="M135" s="4">
        <f ca="1">OFFSET(AF!$K$1,MATCH(Stock!$C135,AF!$C$2:$C$299,0),MATCH(Stock!M$1,AF!$L$1:$AV$1,0))*Stock!M135</f>
        <v>0.94618486538049296</v>
      </c>
      <c r="N135" s="4">
        <f ca="1">OFFSET(AF!$K$1,MATCH(Stock!$C135,AF!$C$2:$C$299,0),MATCH(Stock!N$1,AF!$L$1:$AV$1,0))*Stock!N135</f>
        <v>0</v>
      </c>
      <c r="O135" s="4">
        <f ca="1">OFFSET(AF!$K$1,MATCH(Stock!$C135,AF!$C$2:$C$299,0),MATCH(Stock!O$1,AF!$L$1:$AV$1,0))*Stock!O135</f>
        <v>0</v>
      </c>
      <c r="P135" s="4">
        <f ca="1">OFFSET(AF!$K$1,MATCH(Stock!$C135,AF!$C$2:$C$299,0),MATCH(Stock!P$1,AF!$L$1:$AV$1,0))*Stock!P135</f>
        <v>12.589586217192499</v>
      </c>
      <c r="Q135" s="4">
        <f ca="1">OFFSET(AF!$K$1,MATCH(Stock!$C135,AF!$C$2:$C$299,0),MATCH(Stock!Q$1,AF!$L$1:$AV$1,0))*Stock!Q135</f>
        <v>0</v>
      </c>
      <c r="R135" s="4">
        <f ca="1">OFFSET(AF!$K$1,MATCH(Stock!$C135,AF!$C$2:$C$299,0),MATCH(Stock!R$1,AF!$L$1:$AV$1,0))*Stock!R135</f>
        <v>0</v>
      </c>
      <c r="S135" s="4">
        <f ca="1">OFFSET(AF!$K$1,MATCH(Stock!$C135,AF!$C$2:$C$299,0),MATCH(Stock!S$1,AF!$L$1:$AV$1,0))*Stock!S135</f>
        <v>0</v>
      </c>
      <c r="T135" s="4">
        <f ca="1">OFFSET(AF!$K$1,MATCH(Stock!$C135,AF!$C$2:$C$299,0),MATCH(Stock!T$1,AF!$L$1:$AV$1,0))*Stock!T135</f>
        <v>0</v>
      </c>
      <c r="U135" s="4">
        <f ca="1">OFFSET(AF!$K$1,MATCH(Stock!$C135,AF!$C$2:$C$299,0),MATCH(Stock!U$1,AF!$L$1:$AV$1,0))*Stock!U135</f>
        <v>0</v>
      </c>
      <c r="V135" s="4">
        <f ca="1">OFFSET(AF!$K$1,MATCH(Stock!$C135,AF!$C$2:$C$299,0),MATCH(Stock!V$1,AF!$L$1:$AV$1,0))*Stock!V135</f>
        <v>0</v>
      </c>
      <c r="W135" s="4">
        <f ca="1">OFFSET(AF!$K$1,MATCH(Stock!$C135,AF!$C$2:$C$299,0),MATCH(Stock!W$1,AF!$L$1:$AV$1,0))*Stock!W135</f>
        <v>0</v>
      </c>
      <c r="X135" s="4">
        <f ca="1">OFFSET(AF!$K$1,MATCH(Stock!$C135,AF!$C$2:$C$299,0),MATCH(Stock!X$1,AF!$L$1:$AV$1,0))*Stock!X135</f>
        <v>4.5972401601128601</v>
      </c>
      <c r="Y135" s="4">
        <f ca="1">OFFSET(AF!$K$1,MATCH(Stock!$C135,AF!$C$2:$C$299,0),MATCH(Stock!Y$1,AF!$L$1:$AV$1,0))*Stock!Y135</f>
        <v>0</v>
      </c>
      <c r="Z135" s="4">
        <f ca="1">OFFSET(AF!$K$1,MATCH(Stock!$C135,AF!$C$2:$C$299,0),MATCH(Stock!Z$1,AF!$L$1:$AV$1,0))*Stock!Z135</f>
        <v>0</v>
      </c>
      <c r="AA135" s="4">
        <f ca="1">OFFSET(AF!$K$1,MATCH(Stock!$C135,AF!$C$2:$C$299,0),MATCH(Stock!AA$1,AF!$L$1:$AV$1,0))*Stock!AA135</f>
        <v>0</v>
      </c>
      <c r="AB135" s="4">
        <f ca="1">OFFSET(AF!$K$1,MATCH(Stock!$C135,AF!$C$2:$C$299,0),MATCH(Stock!AB$1,AF!$L$1:$AV$1,0))*Stock!AB135</f>
        <v>1.50888486939703</v>
      </c>
      <c r="AC135" s="4">
        <f ca="1">OFFSET(AF!$K$1,MATCH(Stock!$C135,AF!$C$2:$C$299,0),MATCH(Stock!AC$1,AF!$L$1:$AV$1,0))*Stock!AC135</f>
        <v>0</v>
      </c>
      <c r="AD135" s="4">
        <f ca="1">OFFSET(AF!$K$1,MATCH(Stock!$C135,AF!$C$2:$C$299,0),MATCH(Stock!AD$1,AF!$L$1:$AV$1,0))*Stock!AD135</f>
        <v>0</v>
      </c>
      <c r="AE135" s="4">
        <f ca="1">OFFSET(AF!$K$1,MATCH(Stock!$C135,AF!$C$2:$C$299,0),MATCH(Stock!AE$1,AF!$L$1:$AV$1,0))*Stock!AE135</f>
        <v>0</v>
      </c>
      <c r="AF135" s="4">
        <f ca="1">OFFSET(AF!$K$1,MATCH(Stock!$C135,AF!$C$2:$C$299,0),MATCH(Stock!AF$1,AF!$L$1:$AV$1,0))*Stock!AF135</f>
        <v>0</v>
      </c>
      <c r="AG135" s="4">
        <f ca="1">OFFSET(AF!$K$1,MATCH(Stock!$C135,AF!$C$2:$C$299,0),MATCH(Stock!AG$1,AF!$L$1:$AV$1,0))*Stock!AG135</f>
        <v>0</v>
      </c>
      <c r="AH135" s="4">
        <f ca="1">OFFSET(AF!$K$1,MATCH(Stock!$C135,AF!$C$2:$C$299,0),MATCH(Stock!AH$1,AF!$L$1:$AV$1,0))*Stock!AH135</f>
        <v>0</v>
      </c>
      <c r="AI135" s="4">
        <f ca="1">OFFSET(AF!$K$1,MATCH(Stock!$C135,AF!$C$2:$C$299,0),MATCH(Stock!AI$1,AF!$L$1:$AV$1,0))*Stock!AI135</f>
        <v>0</v>
      </c>
      <c r="AJ135" s="4">
        <f ca="1">OFFSET(AF!$K$1,MATCH(Stock!$C135,AF!$C$2:$C$299,0),MATCH(Stock!AJ$1,AF!$L$1:$AV$1,0))*Stock!AJ135</f>
        <v>0</v>
      </c>
      <c r="AK135" s="4">
        <f ca="1">OFFSET(AF!$K$1,MATCH(Stock!$C135,AF!$C$2:$C$299,0),MATCH(Stock!AK$1,AF!$L$1:$AV$1,0))*Stock!AK135</f>
        <v>0</v>
      </c>
      <c r="AL135" s="4">
        <f ca="1">OFFSET(AF!$K$1,MATCH(Stock!$C135,AF!$C$2:$C$299,0),MATCH(Stock!AL$1,AF!$L$1:$AV$1,0))*Stock!AL135</f>
        <v>0</v>
      </c>
      <c r="AM135" s="4">
        <f ca="1">OFFSET(AF!$K$1,MATCH(Stock!$C135,AF!$C$2:$C$299,0),MATCH(Stock!AM$1,AF!$L$1:$AV$1,0))*Stock!AM135</f>
        <v>0</v>
      </c>
      <c r="AN135" s="4">
        <f ca="1">OFFSET(AF!$K$1,MATCH(Stock!$C135,AF!$C$2:$C$299,0),MATCH(Stock!AN$1,AF!$L$1:$AV$1,0))*Stock!AN135</f>
        <v>0</v>
      </c>
      <c r="AO135" s="4">
        <f ca="1">OFFSET(AF!$K$1,MATCH(Stock!$C135,AF!$C$2:$C$299,0),MATCH(Stock!AO$1,AF!$L$1:$AV$1,0))*Stock!AO135</f>
        <v>216.59257699878299</v>
      </c>
      <c r="AP135" s="4">
        <f ca="1">OFFSET(AF!$K$1,MATCH(Stock!$C135,AF!$C$2:$C$299,0),MATCH(Stock!AP$1,AF!$L$1:$AV$1,0))*Stock!AP135</f>
        <v>0</v>
      </c>
      <c r="AQ135" s="4">
        <f ca="1">OFFSET(AF!$K$1,MATCH(Stock!$C135,AF!$C$2:$C$299,0),MATCH(Stock!AQ$1,AF!$L$1:$AV$1,0))*Stock!AQ135</f>
        <v>0</v>
      </c>
      <c r="AR135" s="4">
        <f ca="1">OFFSET(AF!$K$1,MATCH(Stock!$C135,AF!$C$2:$C$299,0),MATCH(Stock!AR$1,AF!$L$1:$AV$1,0))*Stock!AR135</f>
        <v>0</v>
      </c>
      <c r="AS135" s="4">
        <f ca="1">OFFSET(AF!$K$1,MATCH(Stock!$C135,AF!$C$2:$C$299,0),MATCH(Stock!AS$1,AF!$L$1:$AV$1,0))*Stock!AS135</f>
        <v>0</v>
      </c>
      <c r="AT135" s="4">
        <f ca="1">OFFSET(AF!$K$1,MATCH(Stock!$C135,AF!$C$2:$C$299,0),MATCH(Stock!AT$1,AF!$L$1:$AV$1,0))*Stock!AT135</f>
        <v>0</v>
      </c>
      <c r="AU135" s="4">
        <f ca="1">OFFSET(AF!$K$1,MATCH(Stock!$C135,AF!$C$2:$C$299,0),MATCH(Stock!AU$1,AF!$L$1:$AV$1,0))*Stock!AU135</f>
        <v>0</v>
      </c>
      <c r="AV135" s="4">
        <f ca="1">OFFSET(AF!$K$1,MATCH(Stock!$C135,AF!$C$2:$C$299,0),MATCH(Stock!AV$1,AF!$L$1:$AV$1,0))*Stock!AV135</f>
        <v>0</v>
      </c>
    </row>
    <row r="136" spans="1:48">
      <c r="A136" s="4" t="s">
        <v>52</v>
      </c>
      <c r="B136" s="4" t="s">
        <v>258</v>
      </c>
      <c r="C136" s="4" t="s">
        <v>56</v>
      </c>
      <c r="D136" s="4" t="s">
        <v>54</v>
      </c>
      <c r="E136" s="4" t="s">
        <v>260</v>
      </c>
      <c r="F136" s="4" t="s">
        <v>54</v>
      </c>
      <c r="G136" s="4">
        <v>2010</v>
      </c>
      <c r="H136" s="4" t="s">
        <v>54</v>
      </c>
      <c r="I136" s="4" t="s">
        <v>54</v>
      </c>
      <c r="J136" s="4" t="s">
        <v>54</v>
      </c>
      <c r="K136" s="4" t="s">
        <v>54</v>
      </c>
      <c r="L136" s="4">
        <f ca="1">OFFSET(AF!$K$1,MATCH(Stock!$C136,AF!$C$2:$C$299,0),MATCH(Stock!L$1,AF!$L$1:$AV$1,0))*Stock!L136</f>
        <v>60.866294224377697</v>
      </c>
      <c r="M136" s="4">
        <f ca="1">OFFSET(AF!$K$1,MATCH(Stock!$C136,AF!$C$2:$C$299,0),MATCH(Stock!M$1,AF!$L$1:$AV$1,0))*Stock!M136</f>
        <v>882.74317015673103</v>
      </c>
      <c r="N136" s="4">
        <f ca="1">OFFSET(AF!$K$1,MATCH(Stock!$C136,AF!$C$2:$C$299,0),MATCH(Stock!N$1,AF!$L$1:$AV$1,0))*Stock!N136</f>
        <v>219.141549279565</v>
      </c>
      <c r="O136" s="4">
        <f ca="1">OFFSET(AF!$K$1,MATCH(Stock!$C136,AF!$C$2:$C$299,0),MATCH(Stock!O$1,AF!$L$1:$AV$1,0))*Stock!O136</f>
        <v>698.79717935732197</v>
      </c>
      <c r="P136" s="4">
        <f ca="1">OFFSET(AF!$K$1,MATCH(Stock!$C136,AF!$C$2:$C$299,0),MATCH(Stock!P$1,AF!$L$1:$AV$1,0))*Stock!P136</f>
        <v>539.67632086231401</v>
      </c>
      <c r="Q136" s="4">
        <f ca="1">OFFSET(AF!$K$1,MATCH(Stock!$C136,AF!$C$2:$C$299,0),MATCH(Stock!Q$1,AF!$L$1:$AV$1,0))*Stock!Q136</f>
        <v>835.852182191765</v>
      </c>
      <c r="R136" s="4">
        <f ca="1">OFFSET(AF!$K$1,MATCH(Stock!$C136,AF!$C$2:$C$299,0),MATCH(Stock!R$1,AF!$L$1:$AV$1,0))*Stock!R136</f>
        <v>42.0469406508969</v>
      </c>
      <c r="S136" s="4">
        <f ca="1">OFFSET(AF!$K$1,MATCH(Stock!$C136,AF!$C$2:$C$299,0),MATCH(Stock!S$1,AF!$L$1:$AV$1,0))*Stock!S136</f>
        <v>801.31519306412099</v>
      </c>
      <c r="T136" s="4">
        <f ca="1">OFFSET(AF!$K$1,MATCH(Stock!$C136,AF!$C$2:$C$299,0),MATCH(Stock!T$1,AF!$L$1:$AV$1,0))*Stock!T136</f>
        <v>7054.3938695455699</v>
      </c>
      <c r="U136" s="4">
        <f ca="1">OFFSET(AF!$K$1,MATCH(Stock!$C136,AF!$C$2:$C$299,0),MATCH(Stock!U$1,AF!$L$1:$AV$1,0))*Stock!U136</f>
        <v>937.97755743510402</v>
      </c>
      <c r="V136" s="4">
        <f ca="1">OFFSET(AF!$K$1,MATCH(Stock!$C136,AF!$C$2:$C$299,0),MATCH(Stock!V$1,AF!$L$1:$AV$1,0))*Stock!V136</f>
        <v>100.436298817012</v>
      </c>
      <c r="W136" s="4">
        <f ca="1">OFFSET(AF!$K$1,MATCH(Stock!$C136,AF!$C$2:$C$299,0),MATCH(Stock!W$1,AF!$L$1:$AV$1,0))*Stock!W136</f>
        <v>667.94839734598702</v>
      </c>
      <c r="X136" s="4">
        <f ca="1">OFFSET(AF!$K$1,MATCH(Stock!$C136,AF!$C$2:$C$299,0),MATCH(Stock!X$1,AF!$L$1:$AV$1,0))*Stock!X136</f>
        <v>568.18445511914604</v>
      </c>
      <c r="Y136" s="4">
        <f ca="1">OFFSET(AF!$K$1,MATCH(Stock!$C136,AF!$C$2:$C$299,0),MATCH(Stock!Y$1,AF!$L$1:$AV$1,0))*Stock!Y136</f>
        <v>782.02689158427097</v>
      </c>
      <c r="Z136" s="4">
        <f ca="1">OFFSET(AF!$K$1,MATCH(Stock!$C136,AF!$C$2:$C$299,0),MATCH(Stock!Z$1,AF!$L$1:$AV$1,0))*Stock!Z136</f>
        <v>4783.3217921142696</v>
      </c>
      <c r="AA136" s="4">
        <f ca="1">OFFSET(AF!$K$1,MATCH(Stock!$C136,AF!$C$2:$C$299,0),MATCH(Stock!AA$1,AF!$L$1:$AV$1,0))*Stock!AA136</f>
        <v>456.55116912281397</v>
      </c>
      <c r="AB136" s="4">
        <f ca="1">OFFSET(AF!$K$1,MATCH(Stock!$C136,AF!$C$2:$C$299,0),MATCH(Stock!AB$1,AF!$L$1:$AV$1,0))*Stock!AB136</f>
        <v>749.91578009032298</v>
      </c>
      <c r="AC136" s="4">
        <f ca="1">OFFSET(AF!$K$1,MATCH(Stock!$C136,AF!$C$2:$C$299,0),MATCH(Stock!AC$1,AF!$L$1:$AV$1,0))*Stock!AC136</f>
        <v>353.73934801824799</v>
      </c>
      <c r="AD136" s="4">
        <f ca="1">OFFSET(AF!$K$1,MATCH(Stock!$C136,AF!$C$2:$C$299,0),MATCH(Stock!AD$1,AF!$L$1:$AV$1,0))*Stock!AD136</f>
        <v>42.686515494691399</v>
      </c>
      <c r="AE136" s="4">
        <f ca="1">OFFSET(AF!$K$1,MATCH(Stock!$C136,AF!$C$2:$C$299,0),MATCH(Stock!AE$1,AF!$L$1:$AV$1,0))*Stock!AE136</f>
        <v>574.01122021938704</v>
      </c>
      <c r="AF136" s="4">
        <f ca="1">OFFSET(AF!$K$1,MATCH(Stock!$C136,AF!$C$2:$C$299,0),MATCH(Stock!AF$1,AF!$L$1:$AV$1,0))*Stock!AF136</f>
        <v>122.58249235892001</v>
      </c>
      <c r="AG136" s="4">
        <f ca="1">OFFSET(AF!$K$1,MATCH(Stock!$C136,AF!$C$2:$C$299,0),MATCH(Stock!AG$1,AF!$L$1:$AV$1,0))*Stock!AG136</f>
        <v>185.32237256172601</v>
      </c>
      <c r="AH136" s="4">
        <f ca="1">OFFSET(AF!$K$1,MATCH(Stock!$C136,AF!$C$2:$C$299,0),MATCH(Stock!AH$1,AF!$L$1:$AV$1,0))*Stock!AH136</f>
        <v>37.020359084520301</v>
      </c>
      <c r="AI136" s="4">
        <f ca="1">OFFSET(AF!$K$1,MATCH(Stock!$C136,AF!$C$2:$C$299,0),MATCH(Stock!AI$1,AF!$L$1:$AV$1,0))*Stock!AI136</f>
        <v>101.894546696503</v>
      </c>
      <c r="AJ136" s="4">
        <f ca="1">OFFSET(AF!$K$1,MATCH(Stock!$C136,AF!$C$2:$C$299,0),MATCH(Stock!AJ$1,AF!$L$1:$AV$1,0))*Stock!AJ136</f>
        <v>36.473653080201302</v>
      </c>
      <c r="AK136" s="4">
        <f ca="1">OFFSET(AF!$K$1,MATCH(Stock!$C136,AF!$C$2:$C$299,0),MATCH(Stock!AK$1,AF!$L$1:$AV$1,0))*Stock!AK136</f>
        <v>111.404710226462</v>
      </c>
      <c r="AL136" s="4">
        <f ca="1">OFFSET(AF!$K$1,MATCH(Stock!$C136,AF!$C$2:$C$299,0),MATCH(Stock!AL$1,AF!$L$1:$AV$1,0))*Stock!AL136</f>
        <v>1.58959017048741</v>
      </c>
      <c r="AM136" s="4">
        <f ca="1">OFFSET(AF!$K$1,MATCH(Stock!$C136,AF!$C$2:$C$299,0),MATCH(Stock!AM$1,AF!$L$1:$AV$1,0))*Stock!AM136</f>
        <v>411.28207928378202</v>
      </c>
      <c r="AN136" s="4">
        <f ca="1">OFFSET(AF!$K$1,MATCH(Stock!$C136,AF!$C$2:$C$299,0),MATCH(Stock!AN$1,AF!$L$1:$AV$1,0))*Stock!AN136</f>
        <v>460.84379499672798</v>
      </c>
      <c r="AO136" s="4">
        <f ca="1">OFFSET(AF!$K$1,MATCH(Stock!$C136,AF!$C$2:$C$299,0),MATCH(Stock!AO$1,AF!$L$1:$AV$1,0))*Stock!AO136</f>
        <v>2014.1238450718399</v>
      </c>
      <c r="AP136" s="4">
        <f ca="1">OFFSET(AF!$K$1,MATCH(Stock!$C136,AF!$C$2:$C$299,0),MATCH(Stock!AP$1,AF!$L$1:$AV$1,0))*Stock!AP136</f>
        <v>176.72756349670499</v>
      </c>
      <c r="AQ136" s="4">
        <f ca="1">OFFSET(AF!$K$1,MATCH(Stock!$C136,AF!$C$2:$C$299,0),MATCH(Stock!AQ$1,AF!$L$1:$AV$1,0))*Stock!AQ136</f>
        <v>325.93026789636502</v>
      </c>
      <c r="AR136" s="4">
        <f ca="1">OFFSET(AF!$K$1,MATCH(Stock!$C136,AF!$C$2:$C$299,0),MATCH(Stock!AR$1,AF!$L$1:$AV$1,0))*Stock!AR136</f>
        <v>622.87609649074602</v>
      </c>
      <c r="AS136" s="4">
        <f ca="1">OFFSET(AF!$K$1,MATCH(Stock!$C136,AF!$C$2:$C$299,0),MATCH(Stock!AS$1,AF!$L$1:$AV$1,0))*Stock!AS136</f>
        <v>1170.9209272896901</v>
      </c>
      <c r="AT136" s="4">
        <f ca="1">OFFSET(AF!$K$1,MATCH(Stock!$C136,AF!$C$2:$C$299,0),MATCH(Stock!AT$1,AF!$L$1:$AV$1,0))*Stock!AT136</f>
        <v>116.40025053667701</v>
      </c>
      <c r="AU136" s="4">
        <f ca="1">OFFSET(AF!$K$1,MATCH(Stock!$C136,AF!$C$2:$C$299,0),MATCH(Stock!AU$1,AF!$L$1:$AV$1,0))*Stock!AU136</f>
        <v>281.73735802656398</v>
      </c>
      <c r="AV136" s="4">
        <f ca="1">OFFSET(AF!$K$1,MATCH(Stock!$C136,AF!$C$2:$C$299,0),MATCH(Stock!AV$1,AF!$L$1:$AV$1,0))*Stock!AV136</f>
        <v>2190.0555443240801</v>
      </c>
    </row>
    <row r="137" spans="1:48">
      <c r="A137" s="4" t="s">
        <v>52</v>
      </c>
      <c r="B137" s="4" t="s">
        <v>258</v>
      </c>
      <c r="C137" s="4" t="s">
        <v>57</v>
      </c>
      <c r="D137" s="4" t="s">
        <v>54</v>
      </c>
      <c r="E137" s="4" t="s">
        <v>260</v>
      </c>
      <c r="F137" s="4" t="s">
        <v>54</v>
      </c>
      <c r="G137" s="4">
        <v>2010</v>
      </c>
      <c r="H137" s="4" t="s">
        <v>54</v>
      </c>
      <c r="I137" s="4" t="s">
        <v>54</v>
      </c>
      <c r="J137" s="4" t="s">
        <v>54</v>
      </c>
      <c r="K137" s="4" t="s">
        <v>54</v>
      </c>
      <c r="L137" s="4">
        <f ca="1">OFFSET(AF!$K$1,MATCH(Stock!$C137,AF!$C$2:$C$299,0),MATCH(Stock!L$1,AF!$L$1:$AV$1,0))*Stock!L137</f>
        <v>0</v>
      </c>
      <c r="M137" s="4">
        <f ca="1">OFFSET(AF!$K$1,MATCH(Stock!$C137,AF!$C$2:$C$299,0),MATCH(Stock!M$1,AF!$L$1:$AV$1,0))*Stock!M137</f>
        <v>64.860972521832807</v>
      </c>
      <c r="N137" s="4">
        <f ca="1">OFFSET(AF!$K$1,MATCH(Stock!$C137,AF!$C$2:$C$299,0),MATCH(Stock!N$1,AF!$L$1:$AV$1,0))*Stock!N137</f>
        <v>3.9594153931555298</v>
      </c>
      <c r="O137" s="4">
        <f ca="1">OFFSET(AF!$K$1,MATCH(Stock!$C137,AF!$C$2:$C$299,0),MATCH(Stock!O$1,AF!$L$1:$AV$1,0))*Stock!O137</f>
        <v>214.09393497193301</v>
      </c>
      <c r="P137" s="4">
        <f ca="1">OFFSET(AF!$K$1,MATCH(Stock!$C137,AF!$C$2:$C$299,0),MATCH(Stock!P$1,AF!$L$1:$AV$1,0))*Stock!P137</f>
        <v>7.7254279060044997</v>
      </c>
      <c r="Q137" s="4">
        <f ca="1">OFFSET(AF!$K$1,MATCH(Stock!$C137,AF!$C$2:$C$299,0),MATCH(Stock!Q$1,AF!$L$1:$AV$1,0))*Stock!Q137</f>
        <v>5.6980561702338202</v>
      </c>
      <c r="R137" s="4">
        <f ca="1">OFFSET(AF!$K$1,MATCH(Stock!$C137,AF!$C$2:$C$299,0),MATCH(Stock!R$1,AF!$L$1:$AV$1,0))*Stock!R137</f>
        <v>0</v>
      </c>
      <c r="S137" s="4">
        <f ca="1">OFFSET(AF!$K$1,MATCH(Stock!$C137,AF!$C$2:$C$299,0),MATCH(Stock!S$1,AF!$L$1:$AV$1,0))*Stock!S137</f>
        <v>201.13968588859001</v>
      </c>
      <c r="T137" s="4">
        <f ca="1">OFFSET(AF!$K$1,MATCH(Stock!$C137,AF!$C$2:$C$299,0),MATCH(Stock!T$1,AF!$L$1:$AV$1,0))*Stock!T137</f>
        <v>110.067939084855</v>
      </c>
      <c r="U137" s="4">
        <f ca="1">OFFSET(AF!$K$1,MATCH(Stock!$C137,AF!$C$2:$C$299,0),MATCH(Stock!U$1,AF!$L$1:$AV$1,0))*Stock!U137</f>
        <v>28.084859117491899</v>
      </c>
      <c r="V137" s="4">
        <f ca="1">OFFSET(AF!$K$1,MATCH(Stock!$C137,AF!$C$2:$C$299,0),MATCH(Stock!V$1,AF!$L$1:$AV$1,0))*Stock!V137</f>
        <v>2.8273648169045198</v>
      </c>
      <c r="W137" s="4">
        <f ca="1">OFFSET(AF!$K$1,MATCH(Stock!$C137,AF!$C$2:$C$299,0),MATCH(Stock!W$1,AF!$L$1:$AV$1,0))*Stock!W137</f>
        <v>15.6343077976129</v>
      </c>
      <c r="X137" s="4">
        <f ca="1">OFFSET(AF!$K$1,MATCH(Stock!$C137,AF!$C$2:$C$299,0),MATCH(Stock!X$1,AF!$L$1:$AV$1,0))*Stock!X137</f>
        <v>261.25285491390201</v>
      </c>
      <c r="Y137" s="4">
        <f ca="1">OFFSET(AF!$K$1,MATCH(Stock!$C137,AF!$C$2:$C$299,0),MATCH(Stock!Y$1,AF!$L$1:$AV$1,0))*Stock!Y137</f>
        <v>2.2712798580929499</v>
      </c>
      <c r="Z137" s="4">
        <f ca="1">OFFSET(AF!$K$1,MATCH(Stock!$C137,AF!$C$2:$C$299,0),MATCH(Stock!Z$1,AF!$L$1:$AV$1,0))*Stock!Z137</f>
        <v>801.902706515967</v>
      </c>
      <c r="AA137" s="4">
        <f ca="1">OFFSET(AF!$K$1,MATCH(Stock!$C137,AF!$C$2:$C$299,0),MATCH(Stock!AA$1,AF!$L$1:$AV$1,0))*Stock!AA137</f>
        <v>82.992117285679299</v>
      </c>
      <c r="AB137" s="4">
        <f ca="1">OFFSET(AF!$K$1,MATCH(Stock!$C137,AF!$C$2:$C$299,0),MATCH(Stock!AB$1,AF!$L$1:$AV$1,0))*Stock!AB137</f>
        <v>586.81904284367999</v>
      </c>
      <c r="AC137" s="4">
        <f ca="1">OFFSET(AF!$K$1,MATCH(Stock!$C137,AF!$C$2:$C$299,0),MATCH(Stock!AC$1,AF!$L$1:$AV$1,0))*Stock!AC137</f>
        <v>73.0548653515947</v>
      </c>
      <c r="AD137" s="4">
        <f ca="1">OFFSET(AF!$K$1,MATCH(Stock!$C137,AF!$C$2:$C$299,0),MATCH(Stock!AD$1,AF!$L$1:$AV$1,0))*Stock!AD137</f>
        <v>0</v>
      </c>
      <c r="AE137" s="4">
        <f ca="1">OFFSET(AF!$K$1,MATCH(Stock!$C137,AF!$C$2:$C$299,0),MATCH(Stock!AE$1,AF!$L$1:$AV$1,0))*Stock!AE137</f>
        <v>1207.5708227788</v>
      </c>
      <c r="AF137" s="4">
        <f ca="1">OFFSET(AF!$K$1,MATCH(Stock!$C137,AF!$C$2:$C$299,0),MATCH(Stock!AF$1,AF!$L$1:$AV$1,0))*Stock!AF137</f>
        <v>0</v>
      </c>
      <c r="AG137" s="4">
        <f ca="1">OFFSET(AF!$K$1,MATCH(Stock!$C137,AF!$C$2:$C$299,0),MATCH(Stock!AG$1,AF!$L$1:$AV$1,0))*Stock!AG137</f>
        <v>12.3953324598662</v>
      </c>
      <c r="AH137" s="4">
        <f ca="1">OFFSET(AF!$K$1,MATCH(Stock!$C137,AF!$C$2:$C$299,0),MATCH(Stock!AH$1,AF!$L$1:$AV$1,0))*Stock!AH137</f>
        <v>12.9571256795821</v>
      </c>
      <c r="AI137" s="4">
        <f ca="1">OFFSET(AF!$K$1,MATCH(Stock!$C137,AF!$C$2:$C$299,0),MATCH(Stock!AI$1,AF!$L$1:$AV$1,0))*Stock!AI137</f>
        <v>13.582646796673901</v>
      </c>
      <c r="AJ137" s="4">
        <f ca="1">OFFSET(AF!$K$1,MATCH(Stock!$C137,AF!$C$2:$C$299,0),MATCH(Stock!AJ$1,AF!$L$1:$AV$1,0))*Stock!AJ137</f>
        <v>0</v>
      </c>
      <c r="AK137" s="4">
        <f ca="1">OFFSET(AF!$K$1,MATCH(Stock!$C137,AF!$C$2:$C$299,0),MATCH(Stock!AK$1,AF!$L$1:$AV$1,0))*Stock!AK137</f>
        <v>0</v>
      </c>
      <c r="AL137" s="4">
        <f ca="1">OFFSET(AF!$K$1,MATCH(Stock!$C137,AF!$C$2:$C$299,0),MATCH(Stock!AL$1,AF!$L$1:$AV$1,0))*Stock!AL137</f>
        <v>0</v>
      </c>
      <c r="AM137" s="4">
        <f ca="1">OFFSET(AF!$K$1,MATCH(Stock!$C137,AF!$C$2:$C$299,0),MATCH(Stock!AM$1,AF!$L$1:$AV$1,0))*Stock!AM137</f>
        <v>210.61752069489501</v>
      </c>
      <c r="AN137" s="4">
        <f ca="1">OFFSET(AF!$K$1,MATCH(Stock!$C137,AF!$C$2:$C$299,0),MATCH(Stock!AN$1,AF!$L$1:$AV$1,0))*Stock!AN137</f>
        <v>5.15381390357387E-2</v>
      </c>
      <c r="AO137" s="4">
        <f ca="1">OFFSET(AF!$K$1,MATCH(Stock!$C137,AF!$C$2:$C$299,0),MATCH(Stock!AO$1,AF!$L$1:$AV$1,0))*Stock!AO137</f>
        <v>368.16060064371999</v>
      </c>
      <c r="AP137" s="4">
        <f ca="1">OFFSET(AF!$K$1,MATCH(Stock!$C137,AF!$C$2:$C$299,0),MATCH(Stock!AP$1,AF!$L$1:$AV$1,0))*Stock!AP137</f>
        <v>33.393888382171703</v>
      </c>
      <c r="AQ137" s="4">
        <f ca="1">OFFSET(AF!$K$1,MATCH(Stock!$C137,AF!$C$2:$C$299,0),MATCH(Stock!AQ$1,AF!$L$1:$AV$1,0))*Stock!AQ137</f>
        <v>629.76239435618504</v>
      </c>
      <c r="AR137" s="4">
        <f ca="1">OFFSET(AF!$K$1,MATCH(Stock!$C137,AF!$C$2:$C$299,0),MATCH(Stock!AR$1,AF!$L$1:$AV$1,0))*Stock!AR137</f>
        <v>17.430622624298501</v>
      </c>
      <c r="AS137" s="4">
        <f ca="1">OFFSET(AF!$K$1,MATCH(Stock!$C137,AF!$C$2:$C$299,0),MATCH(Stock!AS$1,AF!$L$1:$AV$1,0))*Stock!AS137</f>
        <v>7.8097096682557998</v>
      </c>
      <c r="AT137" s="4">
        <f ca="1">OFFSET(AF!$K$1,MATCH(Stock!$C137,AF!$C$2:$C$299,0),MATCH(Stock!AT$1,AF!$L$1:$AV$1,0))*Stock!AT137</f>
        <v>16.545671522669799</v>
      </c>
      <c r="AU137" s="4">
        <f ca="1">OFFSET(AF!$K$1,MATCH(Stock!$C137,AF!$C$2:$C$299,0),MATCH(Stock!AU$1,AF!$L$1:$AV$1,0))*Stock!AU137</f>
        <v>134.10872692440901</v>
      </c>
      <c r="AV137" s="4">
        <f ca="1">OFFSET(AF!$K$1,MATCH(Stock!$C137,AF!$C$2:$C$299,0),MATCH(Stock!AV$1,AF!$L$1:$AV$1,0))*Stock!AV137</f>
        <v>1502.04664566255</v>
      </c>
    </row>
    <row r="138" spans="1:48">
      <c r="A138" s="4" t="s">
        <v>52</v>
      </c>
      <c r="B138" s="4" t="s">
        <v>258</v>
      </c>
      <c r="C138" s="4" t="s">
        <v>58</v>
      </c>
      <c r="D138" s="4" t="s">
        <v>54</v>
      </c>
      <c r="E138" s="4" t="s">
        <v>260</v>
      </c>
      <c r="F138" s="4" t="s">
        <v>54</v>
      </c>
      <c r="G138" s="4">
        <v>2010</v>
      </c>
      <c r="H138" s="4" t="s">
        <v>54</v>
      </c>
      <c r="I138" s="4" t="s">
        <v>54</v>
      </c>
      <c r="J138" s="4" t="s">
        <v>54</v>
      </c>
      <c r="K138" s="4" t="s">
        <v>54</v>
      </c>
      <c r="L138" s="4">
        <f ca="1">OFFSET(AF!$K$1,MATCH(Stock!$C138,AF!$C$2:$C$299,0),MATCH(Stock!L$1,AF!$L$1:$AV$1,0))*Stock!L138</f>
        <v>20.3440462555719</v>
      </c>
      <c r="M138" s="4">
        <f ca="1">OFFSET(AF!$K$1,MATCH(Stock!$C138,AF!$C$2:$C$299,0),MATCH(Stock!M$1,AF!$L$1:$AV$1,0))*Stock!M138</f>
        <v>33.589562721007503</v>
      </c>
      <c r="N138" s="4">
        <f ca="1">OFFSET(AF!$K$1,MATCH(Stock!$C138,AF!$C$2:$C$299,0),MATCH(Stock!N$1,AF!$L$1:$AV$1,0))*Stock!N138</f>
        <v>0</v>
      </c>
      <c r="O138" s="4">
        <f ca="1">OFFSET(AF!$K$1,MATCH(Stock!$C138,AF!$C$2:$C$299,0),MATCH(Stock!O$1,AF!$L$1:$AV$1,0))*Stock!O138</f>
        <v>37.496103258742401</v>
      </c>
      <c r="P138" s="4">
        <f ca="1">OFFSET(AF!$K$1,MATCH(Stock!$C138,AF!$C$2:$C$299,0),MATCH(Stock!P$1,AF!$L$1:$AV$1,0))*Stock!P138</f>
        <v>34.008232898390197</v>
      </c>
      <c r="Q138" s="4">
        <f ca="1">OFFSET(AF!$K$1,MATCH(Stock!$C138,AF!$C$2:$C$299,0),MATCH(Stock!Q$1,AF!$L$1:$AV$1,0))*Stock!Q138</f>
        <v>0</v>
      </c>
      <c r="R138" s="4">
        <f ca="1">OFFSET(AF!$K$1,MATCH(Stock!$C138,AF!$C$2:$C$299,0),MATCH(Stock!R$1,AF!$L$1:$AV$1,0))*Stock!R138</f>
        <v>63.852569398825501</v>
      </c>
      <c r="S138" s="4">
        <f ca="1">OFFSET(AF!$K$1,MATCH(Stock!$C138,AF!$C$2:$C$299,0),MATCH(Stock!S$1,AF!$L$1:$AV$1,0))*Stock!S138</f>
        <v>3.5599944405060202</v>
      </c>
      <c r="T138" s="4">
        <f ca="1">OFFSET(AF!$K$1,MATCH(Stock!$C138,AF!$C$2:$C$299,0),MATCH(Stock!T$1,AF!$L$1:$AV$1,0))*Stock!T138</f>
        <v>569.18276914257501</v>
      </c>
      <c r="U138" s="4">
        <f ca="1">OFFSET(AF!$K$1,MATCH(Stock!$C138,AF!$C$2:$C$299,0),MATCH(Stock!U$1,AF!$L$1:$AV$1,0))*Stock!U138</f>
        <v>31.318873197687999</v>
      </c>
      <c r="V138" s="4">
        <f ca="1">OFFSET(AF!$K$1,MATCH(Stock!$C138,AF!$C$2:$C$299,0),MATCH(Stock!V$1,AF!$L$1:$AV$1,0))*Stock!V138</f>
        <v>3.4499038591587299</v>
      </c>
      <c r="W138" s="4">
        <f ca="1">OFFSET(AF!$K$1,MATCH(Stock!$C138,AF!$C$2:$C$299,0),MATCH(Stock!W$1,AF!$L$1:$AV$1,0))*Stock!W138</f>
        <v>21.557268193264601</v>
      </c>
      <c r="X138" s="4">
        <f ca="1">OFFSET(AF!$K$1,MATCH(Stock!$C138,AF!$C$2:$C$299,0),MATCH(Stock!X$1,AF!$L$1:$AV$1,0))*Stock!X138</f>
        <v>129.82646716477299</v>
      </c>
      <c r="Y138" s="4">
        <f ca="1">OFFSET(AF!$K$1,MATCH(Stock!$C138,AF!$C$2:$C$299,0),MATCH(Stock!Y$1,AF!$L$1:$AV$1,0))*Stock!Y138</f>
        <v>7.8232972889868302</v>
      </c>
      <c r="Z138" s="4">
        <f ca="1">OFFSET(AF!$K$1,MATCH(Stock!$C138,AF!$C$2:$C$299,0),MATCH(Stock!Z$1,AF!$L$1:$AV$1,0))*Stock!Z138</f>
        <v>713.63662787667204</v>
      </c>
      <c r="AA138" s="4">
        <f ca="1">OFFSET(AF!$K$1,MATCH(Stock!$C138,AF!$C$2:$C$299,0),MATCH(Stock!AA$1,AF!$L$1:$AV$1,0))*Stock!AA138</f>
        <v>96.540564678557899</v>
      </c>
      <c r="AB138" s="4">
        <f ca="1">OFFSET(AF!$K$1,MATCH(Stock!$C138,AF!$C$2:$C$299,0),MATCH(Stock!AB$1,AF!$L$1:$AV$1,0))*Stock!AB138</f>
        <v>166.183092661318</v>
      </c>
      <c r="AC138" s="4">
        <f ca="1">OFFSET(AF!$K$1,MATCH(Stock!$C138,AF!$C$2:$C$299,0),MATCH(Stock!AC$1,AF!$L$1:$AV$1,0))*Stock!AC138</f>
        <v>38.749538969813699</v>
      </c>
      <c r="AD138" s="4">
        <f ca="1">OFFSET(AF!$K$1,MATCH(Stock!$C138,AF!$C$2:$C$299,0),MATCH(Stock!AD$1,AF!$L$1:$AV$1,0))*Stock!AD138</f>
        <v>0.89598820740234197</v>
      </c>
      <c r="AE138" s="4">
        <f ca="1">OFFSET(AF!$K$1,MATCH(Stock!$C138,AF!$C$2:$C$299,0),MATCH(Stock!AE$1,AF!$L$1:$AV$1,0))*Stock!AE138</f>
        <v>330.209995661329</v>
      </c>
      <c r="AF138" s="4">
        <f ca="1">OFFSET(AF!$K$1,MATCH(Stock!$C138,AF!$C$2:$C$299,0),MATCH(Stock!AF$1,AF!$L$1:$AV$1,0))*Stock!AF138</f>
        <v>8.7457412557265801</v>
      </c>
      <c r="AG138" s="4">
        <f ca="1">OFFSET(AF!$K$1,MATCH(Stock!$C138,AF!$C$2:$C$299,0),MATCH(Stock!AG$1,AF!$L$1:$AV$1,0))*Stock!AG138</f>
        <v>39.859500459177703</v>
      </c>
      <c r="AH138" s="4">
        <f ca="1">OFFSET(AF!$K$1,MATCH(Stock!$C138,AF!$C$2:$C$299,0),MATCH(Stock!AH$1,AF!$L$1:$AV$1,0))*Stock!AH138</f>
        <v>2.2936526824104999</v>
      </c>
      <c r="AI138" s="4">
        <f ca="1">OFFSET(AF!$K$1,MATCH(Stock!$C138,AF!$C$2:$C$299,0),MATCH(Stock!AI$1,AF!$L$1:$AV$1,0))*Stock!AI138</f>
        <v>32.055046440150399</v>
      </c>
      <c r="AJ138" s="4">
        <f ca="1">OFFSET(AF!$K$1,MATCH(Stock!$C138,AF!$C$2:$C$299,0),MATCH(Stock!AJ$1,AF!$L$1:$AV$1,0))*Stock!AJ138</f>
        <v>0</v>
      </c>
      <c r="AK138" s="4">
        <f ca="1">OFFSET(AF!$K$1,MATCH(Stock!$C138,AF!$C$2:$C$299,0),MATCH(Stock!AK$1,AF!$L$1:$AV$1,0))*Stock!AK138</f>
        <v>5.0454098427557499</v>
      </c>
      <c r="AL138" s="4">
        <f ca="1">OFFSET(AF!$K$1,MATCH(Stock!$C138,AF!$C$2:$C$299,0),MATCH(Stock!AL$1,AF!$L$1:$AV$1,0))*Stock!AL138</f>
        <v>1.9841692908211701</v>
      </c>
      <c r="AM138" s="4">
        <f ca="1">OFFSET(AF!$K$1,MATCH(Stock!$C138,AF!$C$2:$C$299,0),MATCH(Stock!AM$1,AF!$L$1:$AV$1,0))*Stock!AM138</f>
        <v>13.8824976359407</v>
      </c>
      <c r="AN138" s="4">
        <f ca="1">OFFSET(AF!$K$1,MATCH(Stock!$C138,AF!$C$2:$C$299,0),MATCH(Stock!AN$1,AF!$L$1:$AV$1,0))*Stock!AN138</f>
        <v>2.71716981504759</v>
      </c>
      <c r="AO138" s="4">
        <f ca="1">OFFSET(AF!$K$1,MATCH(Stock!$C138,AF!$C$2:$C$299,0),MATCH(Stock!AO$1,AF!$L$1:$AV$1,0))*Stock!AO138</f>
        <v>655.04050959513199</v>
      </c>
      <c r="AP138" s="4">
        <f ca="1">OFFSET(AF!$K$1,MATCH(Stock!$C138,AF!$C$2:$C$299,0),MATCH(Stock!AP$1,AF!$L$1:$AV$1,0))*Stock!AP138</f>
        <v>125.388000324731</v>
      </c>
      <c r="AQ138" s="4">
        <f ca="1">OFFSET(AF!$K$1,MATCH(Stock!$C138,AF!$C$2:$C$299,0),MATCH(Stock!AQ$1,AF!$L$1:$AV$1,0))*Stock!AQ138</f>
        <v>577.32260417604698</v>
      </c>
      <c r="AR138" s="4">
        <f ca="1">OFFSET(AF!$K$1,MATCH(Stock!$C138,AF!$C$2:$C$299,0),MATCH(Stock!AR$1,AF!$L$1:$AV$1,0))*Stock!AR138</f>
        <v>18.889791063431201</v>
      </c>
      <c r="AS138" s="4">
        <f ca="1">OFFSET(AF!$K$1,MATCH(Stock!$C138,AF!$C$2:$C$299,0),MATCH(Stock!AS$1,AF!$L$1:$AV$1,0))*Stock!AS138</f>
        <v>0</v>
      </c>
      <c r="AT138" s="4">
        <f ca="1">OFFSET(AF!$K$1,MATCH(Stock!$C138,AF!$C$2:$C$299,0),MATCH(Stock!AT$1,AF!$L$1:$AV$1,0))*Stock!AT138</f>
        <v>44.073411570620401</v>
      </c>
      <c r="AU138" s="4">
        <f ca="1">OFFSET(AF!$K$1,MATCH(Stock!$C138,AF!$C$2:$C$299,0),MATCH(Stock!AU$1,AF!$L$1:$AV$1,0))*Stock!AU138</f>
        <v>15.6569212897115</v>
      </c>
      <c r="AV138" s="4">
        <f ca="1">OFFSET(AF!$K$1,MATCH(Stock!$C138,AF!$C$2:$C$299,0),MATCH(Stock!AV$1,AF!$L$1:$AV$1,0))*Stock!AV138</f>
        <v>118.875353530306</v>
      </c>
    </row>
    <row r="139" spans="1:48">
      <c r="A139" s="4" t="s">
        <v>52</v>
      </c>
      <c r="B139" s="4" t="s">
        <v>258</v>
      </c>
      <c r="C139" s="4" t="s">
        <v>59</v>
      </c>
      <c r="D139" s="4" t="s">
        <v>54</v>
      </c>
      <c r="E139" s="4" t="s">
        <v>260</v>
      </c>
      <c r="F139" s="4" t="s">
        <v>54</v>
      </c>
      <c r="G139" s="4">
        <v>2010</v>
      </c>
      <c r="H139" s="4" t="s">
        <v>54</v>
      </c>
      <c r="I139" s="4" t="s">
        <v>54</v>
      </c>
      <c r="J139" s="4" t="s">
        <v>54</v>
      </c>
      <c r="K139" s="4" t="s">
        <v>54</v>
      </c>
      <c r="L139" s="4">
        <f ca="1">OFFSET(AF!$K$1,MATCH(Stock!$C139,AF!$C$2:$C$299,0),MATCH(Stock!L$1,AF!$L$1:$AV$1,0))*Stock!L139</f>
        <v>9.5732322864979995</v>
      </c>
      <c r="M139" s="4">
        <f ca="1">OFFSET(AF!$K$1,MATCH(Stock!$C139,AF!$C$2:$C$299,0),MATCH(Stock!M$1,AF!$L$1:$AV$1,0))*Stock!M139</f>
        <v>47.758356550210401</v>
      </c>
      <c r="N139" s="4">
        <f ca="1">OFFSET(AF!$K$1,MATCH(Stock!$C139,AF!$C$2:$C$299,0),MATCH(Stock!N$1,AF!$L$1:$AV$1,0))*Stock!N139</f>
        <v>0</v>
      </c>
      <c r="O139" s="4">
        <f ca="1">OFFSET(AF!$K$1,MATCH(Stock!$C139,AF!$C$2:$C$299,0),MATCH(Stock!O$1,AF!$L$1:$AV$1,0))*Stock!O139</f>
        <v>0</v>
      </c>
      <c r="P139" s="4">
        <f ca="1">OFFSET(AF!$K$1,MATCH(Stock!$C139,AF!$C$2:$C$299,0),MATCH(Stock!P$1,AF!$L$1:$AV$1,0))*Stock!P139</f>
        <v>28.987980688027999</v>
      </c>
      <c r="Q139" s="4">
        <f ca="1">OFFSET(AF!$K$1,MATCH(Stock!$C139,AF!$C$2:$C$299,0),MATCH(Stock!Q$1,AF!$L$1:$AV$1,0))*Stock!Q139</f>
        <v>0</v>
      </c>
      <c r="R139" s="4">
        <f ca="1">OFFSET(AF!$K$1,MATCH(Stock!$C139,AF!$C$2:$C$299,0),MATCH(Stock!R$1,AF!$L$1:$AV$1,0))*Stock!R139</f>
        <v>0</v>
      </c>
      <c r="S139" s="4">
        <f ca="1">OFFSET(AF!$K$1,MATCH(Stock!$C139,AF!$C$2:$C$299,0),MATCH(Stock!S$1,AF!$L$1:$AV$1,0))*Stock!S139</f>
        <v>45.240616439869697</v>
      </c>
      <c r="T139" s="4">
        <f ca="1">OFFSET(AF!$K$1,MATCH(Stock!$C139,AF!$C$2:$C$299,0),MATCH(Stock!T$1,AF!$L$1:$AV$1,0))*Stock!T139</f>
        <v>0</v>
      </c>
      <c r="U139" s="4">
        <f ca="1">OFFSET(AF!$K$1,MATCH(Stock!$C139,AF!$C$2:$C$299,0),MATCH(Stock!U$1,AF!$L$1:$AV$1,0))*Stock!U139</f>
        <v>0</v>
      </c>
      <c r="V139" s="4">
        <f ca="1">OFFSET(AF!$K$1,MATCH(Stock!$C139,AF!$C$2:$C$299,0),MATCH(Stock!V$1,AF!$L$1:$AV$1,0))*Stock!V139</f>
        <v>21.544207192252099</v>
      </c>
      <c r="W139" s="4">
        <f ca="1">OFFSET(AF!$K$1,MATCH(Stock!$C139,AF!$C$2:$C$299,0),MATCH(Stock!W$1,AF!$L$1:$AV$1,0))*Stock!W139</f>
        <v>54.493855641650804</v>
      </c>
      <c r="X139" s="4">
        <f ca="1">OFFSET(AF!$K$1,MATCH(Stock!$C139,AF!$C$2:$C$299,0),MATCH(Stock!X$1,AF!$L$1:$AV$1,0))*Stock!X139</f>
        <v>69.699658012846498</v>
      </c>
      <c r="Y139" s="4">
        <f ca="1">OFFSET(AF!$K$1,MATCH(Stock!$C139,AF!$C$2:$C$299,0),MATCH(Stock!Y$1,AF!$L$1:$AV$1,0))*Stock!Y139</f>
        <v>0</v>
      </c>
      <c r="Z139" s="4">
        <f ca="1">OFFSET(AF!$K$1,MATCH(Stock!$C139,AF!$C$2:$C$299,0),MATCH(Stock!Z$1,AF!$L$1:$AV$1,0))*Stock!Z139</f>
        <v>0</v>
      </c>
      <c r="AA139" s="4">
        <f ca="1">OFFSET(AF!$K$1,MATCH(Stock!$C139,AF!$C$2:$C$299,0),MATCH(Stock!AA$1,AF!$L$1:$AV$1,0))*Stock!AA139</f>
        <v>0</v>
      </c>
      <c r="AB139" s="4">
        <f ca="1">OFFSET(AF!$K$1,MATCH(Stock!$C139,AF!$C$2:$C$299,0),MATCH(Stock!AB$1,AF!$L$1:$AV$1,0))*Stock!AB139</f>
        <v>27.581213277997801</v>
      </c>
      <c r="AC139" s="4">
        <f ca="1">OFFSET(AF!$K$1,MATCH(Stock!$C139,AF!$C$2:$C$299,0),MATCH(Stock!AC$1,AF!$L$1:$AV$1,0))*Stock!AC139</f>
        <v>0</v>
      </c>
      <c r="AD139" s="4">
        <f ca="1">OFFSET(AF!$K$1,MATCH(Stock!$C139,AF!$C$2:$C$299,0),MATCH(Stock!AD$1,AF!$L$1:$AV$1,0))*Stock!AD139</f>
        <v>0</v>
      </c>
      <c r="AE139" s="4">
        <f ca="1">OFFSET(AF!$K$1,MATCH(Stock!$C139,AF!$C$2:$C$299,0),MATCH(Stock!AE$1,AF!$L$1:$AV$1,0))*Stock!AE139</f>
        <v>0</v>
      </c>
      <c r="AF139" s="4">
        <f ca="1">OFFSET(AF!$K$1,MATCH(Stock!$C139,AF!$C$2:$C$299,0),MATCH(Stock!AF$1,AF!$L$1:$AV$1,0))*Stock!AF139</f>
        <v>0</v>
      </c>
      <c r="AG139" s="4">
        <f ca="1">OFFSET(AF!$K$1,MATCH(Stock!$C139,AF!$C$2:$C$299,0),MATCH(Stock!AG$1,AF!$L$1:$AV$1,0))*Stock!AG139</f>
        <v>64.164475004901604</v>
      </c>
      <c r="AH139" s="4">
        <f ca="1">OFFSET(AF!$K$1,MATCH(Stock!$C139,AF!$C$2:$C$299,0),MATCH(Stock!AH$1,AF!$L$1:$AV$1,0))*Stock!AH139</f>
        <v>0</v>
      </c>
      <c r="AI139" s="4">
        <f ca="1">OFFSET(AF!$K$1,MATCH(Stock!$C139,AF!$C$2:$C$299,0),MATCH(Stock!AI$1,AF!$L$1:$AV$1,0))*Stock!AI139</f>
        <v>115.17028122295601</v>
      </c>
      <c r="AJ139" s="4">
        <f ca="1">OFFSET(AF!$K$1,MATCH(Stock!$C139,AF!$C$2:$C$299,0),MATCH(Stock!AJ$1,AF!$L$1:$AV$1,0))*Stock!AJ139</f>
        <v>14.522417763010001</v>
      </c>
      <c r="AK139" s="4">
        <f ca="1">OFFSET(AF!$K$1,MATCH(Stock!$C139,AF!$C$2:$C$299,0),MATCH(Stock!AK$1,AF!$L$1:$AV$1,0))*Stock!AK139</f>
        <v>0</v>
      </c>
      <c r="AL139" s="4">
        <f ca="1">OFFSET(AF!$K$1,MATCH(Stock!$C139,AF!$C$2:$C$299,0),MATCH(Stock!AL$1,AF!$L$1:$AV$1,0))*Stock!AL139</f>
        <v>0</v>
      </c>
      <c r="AM139" s="4">
        <f ca="1">OFFSET(AF!$K$1,MATCH(Stock!$C139,AF!$C$2:$C$299,0),MATCH(Stock!AM$1,AF!$L$1:$AV$1,0))*Stock!AM139</f>
        <v>0</v>
      </c>
      <c r="AN139" s="4">
        <f ca="1">OFFSET(AF!$K$1,MATCH(Stock!$C139,AF!$C$2:$C$299,0),MATCH(Stock!AN$1,AF!$L$1:$AV$1,0))*Stock!AN139</f>
        <v>0</v>
      </c>
      <c r="AO139" s="4">
        <f ca="1">OFFSET(AF!$K$1,MATCH(Stock!$C139,AF!$C$2:$C$299,0),MATCH(Stock!AO$1,AF!$L$1:$AV$1,0))*Stock!AO139</f>
        <v>143.701219566742</v>
      </c>
      <c r="AP139" s="4">
        <f ca="1">OFFSET(AF!$K$1,MATCH(Stock!$C139,AF!$C$2:$C$299,0),MATCH(Stock!AP$1,AF!$L$1:$AV$1,0))*Stock!AP139</f>
        <v>93.320545269677595</v>
      </c>
      <c r="AQ139" s="4">
        <f ca="1">OFFSET(AF!$K$1,MATCH(Stock!$C139,AF!$C$2:$C$299,0),MATCH(Stock!AQ$1,AF!$L$1:$AV$1,0))*Stock!AQ139</f>
        <v>556.20688199896301</v>
      </c>
      <c r="AR139" s="4">
        <f ca="1">OFFSET(AF!$K$1,MATCH(Stock!$C139,AF!$C$2:$C$299,0),MATCH(Stock!AR$1,AF!$L$1:$AV$1,0))*Stock!AR139</f>
        <v>0</v>
      </c>
      <c r="AS139" s="4">
        <f ca="1">OFFSET(AF!$K$1,MATCH(Stock!$C139,AF!$C$2:$C$299,0),MATCH(Stock!AS$1,AF!$L$1:$AV$1,0))*Stock!AS139</f>
        <v>0</v>
      </c>
      <c r="AT139" s="4">
        <f ca="1">OFFSET(AF!$K$1,MATCH(Stock!$C139,AF!$C$2:$C$299,0),MATCH(Stock!AT$1,AF!$L$1:$AV$1,0))*Stock!AT139</f>
        <v>42.6858268720122</v>
      </c>
      <c r="AU139" s="4">
        <f ca="1">OFFSET(AF!$K$1,MATCH(Stock!$C139,AF!$C$2:$C$299,0),MATCH(Stock!AU$1,AF!$L$1:$AV$1,0))*Stock!AU139</f>
        <v>0</v>
      </c>
      <c r="AV139" s="4">
        <f ca="1">OFFSET(AF!$K$1,MATCH(Stock!$C139,AF!$C$2:$C$299,0),MATCH(Stock!AV$1,AF!$L$1:$AV$1,0))*Stock!AV139</f>
        <v>0</v>
      </c>
    </row>
    <row r="140" spans="1:48">
      <c r="A140" s="4" t="s">
        <v>52</v>
      </c>
      <c r="B140" s="4" t="s">
        <v>258</v>
      </c>
      <c r="C140" s="4" t="s">
        <v>60</v>
      </c>
      <c r="D140" s="4" t="s">
        <v>54</v>
      </c>
      <c r="E140" s="4" t="s">
        <v>260</v>
      </c>
      <c r="F140" s="4" t="s">
        <v>54</v>
      </c>
      <c r="G140" s="4">
        <v>2010</v>
      </c>
      <c r="H140" s="4" t="s">
        <v>54</v>
      </c>
      <c r="I140" s="4" t="s">
        <v>54</v>
      </c>
      <c r="J140" s="4" t="s">
        <v>54</v>
      </c>
      <c r="K140" s="4" t="s">
        <v>54</v>
      </c>
      <c r="L140" s="4">
        <f ca="1">OFFSET(AF!$K$1,MATCH(Stock!$C140,AF!$C$2:$C$299,0),MATCH(Stock!L$1,AF!$L$1:$AV$1,0))*Stock!L140</f>
        <v>0</v>
      </c>
      <c r="M140" s="4">
        <f ca="1">OFFSET(AF!$K$1,MATCH(Stock!$C140,AF!$C$2:$C$299,0),MATCH(Stock!M$1,AF!$L$1:$AV$1,0))*Stock!M140</f>
        <v>1.36843428510632</v>
      </c>
      <c r="N140" s="4">
        <f ca="1">OFFSET(AF!$K$1,MATCH(Stock!$C140,AF!$C$2:$C$299,0),MATCH(Stock!N$1,AF!$L$1:$AV$1,0))*Stock!N140</f>
        <v>0</v>
      </c>
      <c r="O140" s="4">
        <f ca="1">OFFSET(AF!$K$1,MATCH(Stock!$C140,AF!$C$2:$C$299,0),MATCH(Stock!O$1,AF!$L$1:$AV$1,0))*Stock!O140</f>
        <v>0</v>
      </c>
      <c r="P140" s="4">
        <f ca="1">OFFSET(AF!$K$1,MATCH(Stock!$C140,AF!$C$2:$C$299,0),MATCH(Stock!P$1,AF!$L$1:$AV$1,0))*Stock!P140</f>
        <v>15.858433484747099</v>
      </c>
      <c r="Q140" s="4">
        <f ca="1">OFFSET(AF!$K$1,MATCH(Stock!$C140,AF!$C$2:$C$299,0),MATCH(Stock!Q$1,AF!$L$1:$AV$1,0))*Stock!Q140</f>
        <v>0</v>
      </c>
      <c r="R140" s="4">
        <f ca="1">OFFSET(AF!$K$1,MATCH(Stock!$C140,AF!$C$2:$C$299,0),MATCH(Stock!R$1,AF!$L$1:$AV$1,0))*Stock!R140</f>
        <v>0</v>
      </c>
      <c r="S140" s="4">
        <f ca="1">OFFSET(AF!$K$1,MATCH(Stock!$C140,AF!$C$2:$C$299,0),MATCH(Stock!S$1,AF!$L$1:$AV$1,0))*Stock!S140</f>
        <v>0</v>
      </c>
      <c r="T140" s="4">
        <f ca="1">OFFSET(AF!$K$1,MATCH(Stock!$C140,AF!$C$2:$C$299,0),MATCH(Stock!T$1,AF!$L$1:$AV$1,0))*Stock!T140</f>
        <v>0</v>
      </c>
      <c r="U140" s="4">
        <f ca="1">OFFSET(AF!$K$1,MATCH(Stock!$C140,AF!$C$2:$C$299,0),MATCH(Stock!U$1,AF!$L$1:$AV$1,0))*Stock!U140</f>
        <v>0</v>
      </c>
      <c r="V140" s="4">
        <f ca="1">OFFSET(AF!$K$1,MATCH(Stock!$C140,AF!$C$2:$C$299,0),MATCH(Stock!V$1,AF!$L$1:$AV$1,0))*Stock!V140</f>
        <v>0</v>
      </c>
      <c r="W140" s="4">
        <f ca="1">OFFSET(AF!$K$1,MATCH(Stock!$C140,AF!$C$2:$C$299,0),MATCH(Stock!W$1,AF!$L$1:$AV$1,0))*Stock!W140</f>
        <v>0</v>
      </c>
      <c r="X140" s="4">
        <f ca="1">OFFSET(AF!$K$1,MATCH(Stock!$C140,AF!$C$2:$C$299,0),MATCH(Stock!X$1,AF!$L$1:$AV$1,0))*Stock!X140</f>
        <v>35.120582394930402</v>
      </c>
      <c r="Y140" s="4">
        <f ca="1">OFFSET(AF!$K$1,MATCH(Stock!$C140,AF!$C$2:$C$299,0),MATCH(Stock!Y$1,AF!$L$1:$AV$1,0))*Stock!Y140</f>
        <v>0</v>
      </c>
      <c r="Z140" s="4">
        <f ca="1">OFFSET(AF!$K$1,MATCH(Stock!$C140,AF!$C$2:$C$299,0),MATCH(Stock!Z$1,AF!$L$1:$AV$1,0))*Stock!Z140</f>
        <v>0</v>
      </c>
      <c r="AA140" s="4">
        <f ca="1">OFFSET(AF!$K$1,MATCH(Stock!$C140,AF!$C$2:$C$299,0),MATCH(Stock!AA$1,AF!$L$1:$AV$1,0))*Stock!AA140</f>
        <v>0</v>
      </c>
      <c r="AB140" s="4">
        <f ca="1">OFFSET(AF!$K$1,MATCH(Stock!$C140,AF!$C$2:$C$299,0),MATCH(Stock!AB$1,AF!$L$1:$AV$1,0))*Stock!AB140</f>
        <v>1.2910355151403199</v>
      </c>
      <c r="AC140" s="4">
        <f ca="1">OFFSET(AF!$K$1,MATCH(Stock!$C140,AF!$C$2:$C$299,0),MATCH(Stock!AC$1,AF!$L$1:$AV$1,0))*Stock!AC140</f>
        <v>0</v>
      </c>
      <c r="AD140" s="4">
        <f ca="1">OFFSET(AF!$K$1,MATCH(Stock!$C140,AF!$C$2:$C$299,0),MATCH(Stock!AD$1,AF!$L$1:$AV$1,0))*Stock!AD140</f>
        <v>0</v>
      </c>
      <c r="AE140" s="4">
        <f ca="1">OFFSET(AF!$K$1,MATCH(Stock!$C140,AF!$C$2:$C$299,0),MATCH(Stock!AE$1,AF!$L$1:$AV$1,0))*Stock!AE140</f>
        <v>0</v>
      </c>
      <c r="AF140" s="4">
        <f ca="1">OFFSET(AF!$K$1,MATCH(Stock!$C140,AF!$C$2:$C$299,0),MATCH(Stock!AF$1,AF!$L$1:$AV$1,0))*Stock!AF140</f>
        <v>0</v>
      </c>
      <c r="AG140" s="4">
        <f ca="1">OFFSET(AF!$K$1,MATCH(Stock!$C140,AF!$C$2:$C$299,0),MATCH(Stock!AG$1,AF!$L$1:$AV$1,0))*Stock!AG140</f>
        <v>0</v>
      </c>
      <c r="AH140" s="4">
        <f ca="1">OFFSET(AF!$K$1,MATCH(Stock!$C140,AF!$C$2:$C$299,0),MATCH(Stock!AH$1,AF!$L$1:$AV$1,0))*Stock!AH140</f>
        <v>0</v>
      </c>
      <c r="AI140" s="4">
        <f ca="1">OFFSET(AF!$K$1,MATCH(Stock!$C140,AF!$C$2:$C$299,0),MATCH(Stock!AI$1,AF!$L$1:$AV$1,0))*Stock!AI140</f>
        <v>0</v>
      </c>
      <c r="AJ140" s="4">
        <f ca="1">OFFSET(AF!$K$1,MATCH(Stock!$C140,AF!$C$2:$C$299,0),MATCH(Stock!AJ$1,AF!$L$1:$AV$1,0))*Stock!AJ140</f>
        <v>0</v>
      </c>
      <c r="AK140" s="4">
        <f ca="1">OFFSET(AF!$K$1,MATCH(Stock!$C140,AF!$C$2:$C$299,0),MATCH(Stock!AK$1,AF!$L$1:$AV$1,0))*Stock!AK140</f>
        <v>0</v>
      </c>
      <c r="AL140" s="4">
        <f ca="1">OFFSET(AF!$K$1,MATCH(Stock!$C140,AF!$C$2:$C$299,0),MATCH(Stock!AL$1,AF!$L$1:$AV$1,0))*Stock!AL140</f>
        <v>0</v>
      </c>
      <c r="AM140" s="4">
        <f ca="1">OFFSET(AF!$K$1,MATCH(Stock!$C140,AF!$C$2:$C$299,0),MATCH(Stock!AM$1,AF!$L$1:$AV$1,0))*Stock!AM140</f>
        <v>0</v>
      </c>
      <c r="AN140" s="4">
        <f ca="1">OFFSET(AF!$K$1,MATCH(Stock!$C140,AF!$C$2:$C$299,0),MATCH(Stock!AN$1,AF!$L$1:$AV$1,0))*Stock!AN140</f>
        <v>0</v>
      </c>
      <c r="AO140" s="4">
        <f ca="1">OFFSET(AF!$K$1,MATCH(Stock!$C140,AF!$C$2:$C$299,0),MATCH(Stock!AO$1,AF!$L$1:$AV$1,0))*Stock!AO140</f>
        <v>438.68350324879998</v>
      </c>
      <c r="AP140" s="4">
        <f ca="1">OFFSET(AF!$K$1,MATCH(Stock!$C140,AF!$C$2:$C$299,0),MATCH(Stock!AP$1,AF!$L$1:$AV$1,0))*Stock!AP140</f>
        <v>0</v>
      </c>
      <c r="AQ140" s="4">
        <f ca="1">OFFSET(AF!$K$1,MATCH(Stock!$C140,AF!$C$2:$C$299,0),MATCH(Stock!AQ$1,AF!$L$1:$AV$1,0))*Stock!AQ140</f>
        <v>0</v>
      </c>
      <c r="AR140" s="4">
        <f ca="1">OFFSET(AF!$K$1,MATCH(Stock!$C140,AF!$C$2:$C$299,0),MATCH(Stock!AR$1,AF!$L$1:$AV$1,0))*Stock!AR140</f>
        <v>0</v>
      </c>
      <c r="AS140" s="4">
        <f ca="1">OFFSET(AF!$K$1,MATCH(Stock!$C140,AF!$C$2:$C$299,0),MATCH(Stock!AS$1,AF!$L$1:$AV$1,0))*Stock!AS140</f>
        <v>0</v>
      </c>
      <c r="AT140" s="4">
        <f ca="1">OFFSET(AF!$K$1,MATCH(Stock!$C140,AF!$C$2:$C$299,0),MATCH(Stock!AT$1,AF!$L$1:$AV$1,0))*Stock!AT140</f>
        <v>0</v>
      </c>
      <c r="AU140" s="4">
        <f ca="1">OFFSET(AF!$K$1,MATCH(Stock!$C140,AF!$C$2:$C$299,0),MATCH(Stock!AU$1,AF!$L$1:$AV$1,0))*Stock!AU140</f>
        <v>0</v>
      </c>
      <c r="AV140" s="4">
        <f ca="1">OFFSET(AF!$K$1,MATCH(Stock!$C140,AF!$C$2:$C$299,0),MATCH(Stock!AV$1,AF!$L$1:$AV$1,0))*Stock!AV140</f>
        <v>0</v>
      </c>
    </row>
    <row r="141" spans="1:48">
      <c r="A141" s="4" t="s">
        <v>52</v>
      </c>
      <c r="B141" s="4" t="s">
        <v>258</v>
      </c>
      <c r="C141" s="4" t="s">
        <v>61</v>
      </c>
      <c r="D141" s="4" t="s">
        <v>54</v>
      </c>
      <c r="E141" s="4" t="s">
        <v>260</v>
      </c>
      <c r="F141" s="4" t="s">
        <v>54</v>
      </c>
      <c r="G141" s="4">
        <v>2010</v>
      </c>
      <c r="H141" s="4" t="s">
        <v>54</v>
      </c>
      <c r="I141" s="4" t="s">
        <v>54</v>
      </c>
      <c r="J141" s="4" t="s">
        <v>54</v>
      </c>
      <c r="K141" s="4" t="s">
        <v>54</v>
      </c>
      <c r="L141" s="4">
        <f ca="1">OFFSET(AF!$K$1,MATCH(Stock!$C141,AF!$C$2:$C$299,0),MATCH(Stock!L$1,AF!$L$1:$AV$1,0))*Stock!L141</f>
        <v>140.22684870447699</v>
      </c>
      <c r="M141" s="4">
        <f ca="1">OFFSET(AF!$K$1,MATCH(Stock!$C141,AF!$C$2:$C$299,0),MATCH(Stock!M$1,AF!$L$1:$AV$1,0))*Stock!M141</f>
        <v>1276.68076628994</v>
      </c>
      <c r="N141" s="4">
        <f ca="1">OFFSET(AF!$K$1,MATCH(Stock!$C141,AF!$C$2:$C$299,0),MATCH(Stock!N$1,AF!$L$1:$AV$1,0))*Stock!N141</f>
        <v>266.37458680377603</v>
      </c>
      <c r="O141" s="4">
        <f ca="1">OFFSET(AF!$K$1,MATCH(Stock!$C141,AF!$C$2:$C$299,0),MATCH(Stock!O$1,AF!$L$1:$AV$1,0))*Stock!O141</f>
        <v>665.80959487247196</v>
      </c>
      <c r="P141" s="4">
        <f ca="1">OFFSET(AF!$K$1,MATCH(Stock!$C141,AF!$C$2:$C$299,0),MATCH(Stock!P$1,AF!$L$1:$AV$1,0))*Stock!P141</f>
        <v>679.80161460751901</v>
      </c>
      <c r="Q141" s="4">
        <f ca="1">OFFSET(AF!$K$1,MATCH(Stock!$C141,AF!$C$2:$C$299,0),MATCH(Stock!Q$1,AF!$L$1:$AV$1,0))*Stock!Q141</f>
        <v>1637.12483002007</v>
      </c>
      <c r="R141" s="4">
        <f ca="1">OFFSET(AF!$K$1,MATCH(Stock!$C141,AF!$C$2:$C$299,0),MATCH(Stock!R$1,AF!$L$1:$AV$1,0))*Stock!R141</f>
        <v>33.185984310586399</v>
      </c>
      <c r="S141" s="4">
        <f ca="1">OFFSET(AF!$K$1,MATCH(Stock!$C141,AF!$C$2:$C$299,0),MATCH(Stock!S$1,AF!$L$1:$AV$1,0))*Stock!S141</f>
        <v>1722.71505232872</v>
      </c>
      <c r="T141" s="4">
        <f ca="1">OFFSET(AF!$K$1,MATCH(Stock!$C141,AF!$C$2:$C$299,0),MATCH(Stock!T$1,AF!$L$1:$AV$1,0))*Stock!T141</f>
        <v>16881.955800403</v>
      </c>
      <c r="U141" s="4">
        <f ca="1">OFFSET(AF!$K$1,MATCH(Stock!$C141,AF!$C$2:$C$299,0),MATCH(Stock!U$1,AF!$L$1:$AV$1,0))*Stock!U141</f>
        <v>1003.14533213045</v>
      </c>
      <c r="V141" s="4">
        <f ca="1">OFFSET(AF!$K$1,MATCH(Stock!$C141,AF!$C$2:$C$299,0),MATCH(Stock!V$1,AF!$L$1:$AV$1,0))*Stock!V141</f>
        <v>439.04826446526499</v>
      </c>
      <c r="W141" s="4">
        <f ca="1">OFFSET(AF!$K$1,MATCH(Stock!$C141,AF!$C$2:$C$299,0),MATCH(Stock!W$1,AF!$L$1:$AV$1,0))*Stock!W141</f>
        <v>1538.8533185830099</v>
      </c>
      <c r="X141" s="4">
        <f ca="1">OFFSET(AF!$K$1,MATCH(Stock!$C141,AF!$C$2:$C$299,0),MATCH(Stock!X$1,AF!$L$1:$AV$1,0))*Stock!X141</f>
        <v>4340.6409664359999</v>
      </c>
      <c r="Y141" s="4">
        <f ca="1">OFFSET(AF!$K$1,MATCH(Stock!$C141,AF!$C$2:$C$299,0),MATCH(Stock!Y$1,AF!$L$1:$AV$1,0))*Stock!Y141</f>
        <v>1094.0500734156101</v>
      </c>
      <c r="Z141" s="4">
        <f ca="1">OFFSET(AF!$K$1,MATCH(Stock!$C141,AF!$C$2:$C$299,0),MATCH(Stock!Z$1,AF!$L$1:$AV$1,0))*Stock!Z141</f>
        <v>6982.9021570696796</v>
      </c>
      <c r="AA141" s="4">
        <f ca="1">OFFSET(AF!$K$1,MATCH(Stock!$C141,AF!$C$2:$C$299,0),MATCH(Stock!AA$1,AF!$L$1:$AV$1,0))*Stock!AA141</f>
        <v>362.48307371615698</v>
      </c>
      <c r="AB141" s="4">
        <f ca="1">OFFSET(AF!$K$1,MATCH(Stock!$C141,AF!$C$2:$C$299,0),MATCH(Stock!AB$1,AF!$L$1:$AV$1,0))*Stock!AB141</f>
        <v>641.64465102474003</v>
      </c>
      <c r="AC141" s="4">
        <f ca="1">OFFSET(AF!$K$1,MATCH(Stock!$C141,AF!$C$2:$C$299,0),MATCH(Stock!AC$1,AF!$L$1:$AV$1,0))*Stock!AC141</f>
        <v>112.558444897641</v>
      </c>
      <c r="AD141" s="4">
        <f ca="1">OFFSET(AF!$K$1,MATCH(Stock!$C141,AF!$C$2:$C$299,0),MATCH(Stock!AD$1,AF!$L$1:$AV$1,0))*Stock!AD141</f>
        <v>65.781386044570397</v>
      </c>
      <c r="AE141" s="4">
        <f ca="1">OFFSET(AF!$K$1,MATCH(Stock!$C141,AF!$C$2:$C$299,0),MATCH(Stock!AE$1,AF!$L$1:$AV$1,0))*Stock!AE141</f>
        <v>4633.7915002886903</v>
      </c>
      <c r="AF141" s="4">
        <f ca="1">OFFSET(AF!$K$1,MATCH(Stock!$C141,AF!$C$2:$C$299,0),MATCH(Stock!AF$1,AF!$L$1:$AV$1,0))*Stock!AF141</f>
        <v>149.00351329463399</v>
      </c>
      <c r="AG141" s="4">
        <f ca="1">OFFSET(AF!$K$1,MATCH(Stock!$C141,AF!$C$2:$C$299,0),MATCH(Stock!AG$1,AF!$L$1:$AV$1,0))*Stock!AG141</f>
        <v>515.90944314134401</v>
      </c>
      <c r="AH141" s="4">
        <f ca="1">OFFSET(AF!$K$1,MATCH(Stock!$C141,AF!$C$2:$C$299,0),MATCH(Stock!AH$1,AF!$L$1:$AV$1,0))*Stock!AH141</f>
        <v>48.123076667103099</v>
      </c>
      <c r="AI141" s="4">
        <f ca="1">OFFSET(AF!$K$1,MATCH(Stock!$C141,AF!$C$2:$C$299,0),MATCH(Stock!AI$1,AF!$L$1:$AV$1,0))*Stock!AI141</f>
        <v>318.49368654552097</v>
      </c>
      <c r="AJ141" s="4">
        <f ca="1">OFFSET(AF!$K$1,MATCH(Stock!$C141,AF!$C$2:$C$299,0),MATCH(Stock!AJ$1,AF!$L$1:$AV$1,0))*Stock!AJ141</f>
        <v>84.029847674355494</v>
      </c>
      <c r="AK141" s="4">
        <f ca="1">OFFSET(AF!$K$1,MATCH(Stock!$C141,AF!$C$2:$C$299,0),MATCH(Stock!AK$1,AF!$L$1:$AV$1,0))*Stock!AK141</f>
        <v>153.92593188305801</v>
      </c>
      <c r="AL141" s="4">
        <f ca="1">OFFSET(AF!$K$1,MATCH(Stock!$C141,AF!$C$2:$C$299,0),MATCH(Stock!AL$1,AF!$L$1:$AV$1,0))*Stock!AL141</f>
        <v>7.2774098228008102</v>
      </c>
      <c r="AM141" s="4">
        <f ca="1">OFFSET(AF!$K$1,MATCH(Stock!$C141,AF!$C$2:$C$299,0),MATCH(Stock!AM$1,AF!$L$1:$AV$1,0))*Stock!AM141</f>
        <v>1118.26954780295</v>
      </c>
      <c r="AN141" s="4">
        <f ca="1">OFFSET(AF!$K$1,MATCH(Stock!$C141,AF!$C$2:$C$299,0),MATCH(Stock!AN$1,AF!$L$1:$AV$1,0))*Stock!AN141</f>
        <v>1144.78504594229</v>
      </c>
      <c r="AO141" s="4">
        <f ca="1">OFFSET(AF!$K$1,MATCH(Stock!$C141,AF!$C$2:$C$299,0),MATCH(Stock!AO$1,AF!$L$1:$AV$1,0))*Stock!AO141</f>
        <v>4079.3775879864102</v>
      </c>
      <c r="AP141" s="4">
        <f ca="1">OFFSET(AF!$K$1,MATCH(Stock!$C141,AF!$C$2:$C$299,0),MATCH(Stock!AP$1,AF!$L$1:$AV$1,0))*Stock!AP141</f>
        <v>221.95156712788199</v>
      </c>
      <c r="AQ141" s="4">
        <f ca="1">OFFSET(AF!$K$1,MATCH(Stock!$C141,AF!$C$2:$C$299,0),MATCH(Stock!AQ$1,AF!$L$1:$AV$1,0))*Stock!AQ141</f>
        <v>317.78425984275901</v>
      </c>
      <c r="AR141" s="4">
        <f ca="1">OFFSET(AF!$K$1,MATCH(Stock!$C141,AF!$C$2:$C$299,0),MATCH(Stock!AR$1,AF!$L$1:$AV$1,0))*Stock!AR141</f>
        <v>757.12872970978401</v>
      </c>
      <c r="AS141" s="4">
        <f ca="1">OFFSET(AF!$K$1,MATCH(Stock!$C141,AF!$C$2:$C$299,0),MATCH(Stock!AS$1,AF!$L$1:$AV$1,0))*Stock!AS141</f>
        <v>2410.7027900391799</v>
      </c>
      <c r="AT141" s="4">
        <f ca="1">OFFSET(AF!$K$1,MATCH(Stock!$C141,AF!$C$2:$C$299,0),MATCH(Stock!AT$1,AF!$L$1:$AV$1,0))*Stock!AT141</f>
        <v>275.34074920659901</v>
      </c>
      <c r="AU141" s="4">
        <f ca="1">OFFSET(AF!$K$1,MATCH(Stock!$C141,AF!$C$2:$C$299,0),MATCH(Stock!AU$1,AF!$L$1:$AV$1,0))*Stock!AU141</f>
        <v>378.92970063457</v>
      </c>
      <c r="AV141" s="4">
        <f ca="1">OFFSET(AF!$K$1,MATCH(Stock!$C141,AF!$C$2:$C$299,0),MATCH(Stock!AV$1,AF!$L$1:$AV$1,0))*Stock!AV141</f>
        <v>2257.4353696256599</v>
      </c>
    </row>
    <row r="142" spans="1:48">
      <c r="A142" s="4" t="s">
        <v>52</v>
      </c>
      <c r="B142" s="4" t="s">
        <v>258</v>
      </c>
      <c r="C142" s="4" t="s">
        <v>62</v>
      </c>
      <c r="D142" s="4" t="s">
        <v>54</v>
      </c>
      <c r="E142" s="4" t="s">
        <v>260</v>
      </c>
      <c r="F142" s="4" t="s">
        <v>54</v>
      </c>
      <c r="G142" s="4">
        <v>2010</v>
      </c>
      <c r="H142" s="4" t="s">
        <v>54</v>
      </c>
      <c r="I142" s="4" t="s">
        <v>54</v>
      </c>
      <c r="J142" s="4" t="s">
        <v>54</v>
      </c>
      <c r="K142" s="4" t="s">
        <v>54</v>
      </c>
      <c r="L142" s="4">
        <f ca="1">OFFSET(AF!$K$1,MATCH(Stock!$C142,AF!$C$2:$C$299,0),MATCH(Stock!L$1,AF!$L$1:$AV$1,0))*Stock!L142</f>
        <v>0</v>
      </c>
      <c r="M142" s="4">
        <f ca="1">OFFSET(AF!$K$1,MATCH(Stock!$C142,AF!$C$2:$C$299,0),MATCH(Stock!M$1,AF!$L$1:$AV$1,0))*Stock!M142</f>
        <v>93.806170244037901</v>
      </c>
      <c r="N142" s="4">
        <f ca="1">OFFSET(AF!$K$1,MATCH(Stock!$C142,AF!$C$2:$C$299,0),MATCH(Stock!N$1,AF!$L$1:$AV$1,0))*Stock!N142</f>
        <v>4.8128145611986204</v>
      </c>
      <c r="O142" s="4">
        <f ca="1">OFFSET(AF!$K$1,MATCH(Stock!$C142,AF!$C$2:$C$299,0),MATCH(Stock!O$1,AF!$L$1:$AV$1,0))*Stock!O142</f>
        <v>203.98736617599701</v>
      </c>
      <c r="P142" s="4">
        <f ca="1">OFFSET(AF!$K$1,MATCH(Stock!$C142,AF!$C$2:$C$299,0),MATCH(Stock!P$1,AF!$L$1:$AV$1,0))*Stock!P142</f>
        <v>9.7313114565493493</v>
      </c>
      <c r="Q142" s="4">
        <f ca="1">OFFSET(AF!$K$1,MATCH(Stock!$C142,AF!$C$2:$C$299,0),MATCH(Stock!Q$1,AF!$L$1:$AV$1,0))*Stock!Q142</f>
        <v>11.160381509895601</v>
      </c>
      <c r="R142" s="4">
        <f ca="1">OFFSET(AF!$K$1,MATCH(Stock!$C142,AF!$C$2:$C$299,0),MATCH(Stock!R$1,AF!$L$1:$AV$1,0))*Stock!R142</f>
        <v>0</v>
      </c>
      <c r="S142" s="4">
        <f ca="1">OFFSET(AF!$K$1,MATCH(Stock!$C142,AF!$C$2:$C$299,0),MATCH(Stock!S$1,AF!$L$1:$AV$1,0))*Stock!S142</f>
        <v>432.42205751266499</v>
      </c>
      <c r="T142" s="4">
        <f ca="1">OFFSET(AF!$K$1,MATCH(Stock!$C142,AF!$C$2:$C$299,0),MATCH(Stock!T$1,AF!$L$1:$AV$1,0))*Stock!T142</f>
        <v>263.40492422656098</v>
      </c>
      <c r="U142" s="4">
        <f ca="1">OFFSET(AF!$K$1,MATCH(Stock!$C142,AF!$C$2:$C$299,0),MATCH(Stock!U$1,AF!$L$1:$AV$1,0))*Stock!U142</f>
        <v>30.036108117866601</v>
      </c>
      <c r="V142" s="4">
        <f ca="1">OFFSET(AF!$K$1,MATCH(Stock!$C142,AF!$C$2:$C$299,0),MATCH(Stock!V$1,AF!$L$1:$AV$1,0))*Stock!V142</f>
        <v>12.3595714945025</v>
      </c>
      <c r="W142" s="4">
        <f ca="1">OFFSET(AF!$K$1,MATCH(Stock!$C142,AF!$C$2:$C$299,0),MATCH(Stock!W$1,AF!$L$1:$AV$1,0))*Stock!W142</f>
        <v>36.019109460700903</v>
      </c>
      <c r="X142" s="4">
        <f ca="1">OFFSET(AF!$K$1,MATCH(Stock!$C142,AF!$C$2:$C$299,0),MATCH(Stock!X$1,AF!$L$1:$AV$1,0))*Stock!X142</f>
        <v>1995.8392638528801</v>
      </c>
      <c r="Y142" s="4">
        <f ca="1">OFFSET(AF!$K$1,MATCH(Stock!$C142,AF!$C$2:$C$299,0),MATCH(Stock!Y$1,AF!$L$1:$AV$1,0))*Stock!Y142</f>
        <v>3.1775044083969499</v>
      </c>
      <c r="Z142" s="4">
        <f ca="1">OFFSET(AF!$K$1,MATCH(Stock!$C142,AF!$C$2:$C$299,0),MATCH(Stock!Z$1,AF!$L$1:$AV$1,0))*Stock!Z142</f>
        <v>1170.65260972444</v>
      </c>
      <c r="AA142" s="4">
        <f ca="1">OFFSET(AF!$K$1,MATCH(Stock!$C142,AF!$C$2:$C$299,0),MATCH(Stock!AA$1,AF!$L$1:$AV$1,0))*Stock!AA142</f>
        <v>65.892368265587095</v>
      </c>
      <c r="AB142" s="4">
        <f ca="1">OFFSET(AF!$K$1,MATCH(Stock!$C142,AF!$C$2:$C$299,0),MATCH(Stock!AB$1,AF!$L$1:$AV$1,0))*Stock!AB142</f>
        <v>502.09544852457202</v>
      </c>
      <c r="AC142" s="4">
        <f ca="1">OFFSET(AF!$K$1,MATCH(Stock!$C142,AF!$C$2:$C$299,0),MATCH(Stock!AC$1,AF!$L$1:$AV$1,0))*Stock!AC142</f>
        <v>23.2457657940781</v>
      </c>
      <c r="AD142" s="4">
        <f ca="1">OFFSET(AF!$K$1,MATCH(Stock!$C142,AF!$C$2:$C$299,0),MATCH(Stock!AD$1,AF!$L$1:$AV$1,0))*Stock!AD142</f>
        <v>0</v>
      </c>
      <c r="AE142" s="4">
        <f ca="1">OFFSET(AF!$K$1,MATCH(Stock!$C142,AF!$C$2:$C$299,0),MATCH(Stock!AE$1,AF!$L$1:$AV$1,0))*Stock!AE142</f>
        <v>9748.2962309523991</v>
      </c>
      <c r="AF142" s="4">
        <f ca="1">OFFSET(AF!$K$1,MATCH(Stock!$C142,AF!$C$2:$C$299,0),MATCH(Stock!AF$1,AF!$L$1:$AV$1,0))*Stock!AF142</f>
        <v>0</v>
      </c>
      <c r="AG142" s="4">
        <f ca="1">OFFSET(AF!$K$1,MATCH(Stock!$C142,AF!$C$2:$C$299,0),MATCH(Stock!AG$1,AF!$L$1:$AV$1,0))*Stock!AG142</f>
        <v>34.506729967486599</v>
      </c>
      <c r="AH142" s="4">
        <f ca="1">OFFSET(AF!$K$1,MATCH(Stock!$C142,AF!$C$2:$C$299,0),MATCH(Stock!AH$1,AF!$L$1:$AV$1,0))*Stock!AH142</f>
        <v>16.843076833486101</v>
      </c>
      <c r="AI142" s="4">
        <f ca="1">OFFSET(AF!$K$1,MATCH(Stock!$C142,AF!$C$2:$C$299,0),MATCH(Stock!AI$1,AF!$L$1:$AV$1,0))*Stock!AI142</f>
        <v>42.455532622403503</v>
      </c>
      <c r="AJ142" s="4">
        <f ca="1">OFFSET(AF!$K$1,MATCH(Stock!$C142,AF!$C$2:$C$299,0),MATCH(Stock!AJ$1,AF!$L$1:$AV$1,0))*Stock!AJ142</f>
        <v>0</v>
      </c>
      <c r="AK142" s="4">
        <f ca="1">OFFSET(AF!$K$1,MATCH(Stock!$C142,AF!$C$2:$C$299,0),MATCH(Stock!AK$1,AF!$L$1:$AV$1,0))*Stock!AK142</f>
        <v>0</v>
      </c>
      <c r="AL142" s="4">
        <f ca="1">OFFSET(AF!$K$1,MATCH(Stock!$C142,AF!$C$2:$C$299,0),MATCH(Stock!AL$1,AF!$L$1:$AV$1,0))*Stock!AL142</f>
        <v>0</v>
      </c>
      <c r="AM142" s="4">
        <f ca="1">OFFSET(AF!$K$1,MATCH(Stock!$C142,AF!$C$2:$C$299,0),MATCH(Stock!AM$1,AF!$L$1:$AV$1,0))*Stock!AM142</f>
        <v>572.66574813327998</v>
      </c>
      <c r="AN142" s="4">
        <f ca="1">OFFSET(AF!$K$1,MATCH(Stock!$C142,AF!$C$2:$C$299,0),MATCH(Stock!AN$1,AF!$L$1:$AV$1,0))*Stock!AN142</f>
        <v>0.12802622386231099</v>
      </c>
      <c r="AO142" s="4">
        <f ca="1">OFFSET(AF!$K$1,MATCH(Stock!$C142,AF!$C$2:$C$299,0),MATCH(Stock!AO$1,AF!$L$1:$AV$1,0))*Stock!AO142</f>
        <v>745.66720746610304</v>
      </c>
      <c r="AP142" s="4">
        <f ca="1">OFFSET(AF!$K$1,MATCH(Stock!$C142,AF!$C$2:$C$299,0),MATCH(Stock!AP$1,AF!$L$1:$AV$1,0))*Stock!AP142</f>
        <v>41.939274849193303</v>
      </c>
      <c r="AQ142" s="4">
        <f ca="1">OFFSET(AF!$K$1,MATCH(Stock!$C142,AF!$C$2:$C$299,0),MATCH(Stock!AQ$1,AF!$L$1:$AV$1,0))*Stock!AQ142</f>
        <v>614.02267932636005</v>
      </c>
      <c r="AR142" s="4">
        <f ca="1">OFFSET(AF!$K$1,MATCH(Stock!$C142,AF!$C$2:$C$299,0),MATCH(Stock!AR$1,AF!$L$1:$AV$1,0))*Stock!AR142</f>
        <v>21.187560800516</v>
      </c>
      <c r="AS142" s="4">
        <f ca="1">OFFSET(AF!$K$1,MATCH(Stock!$C142,AF!$C$2:$C$299,0),MATCH(Stock!AS$1,AF!$L$1:$AV$1,0))*Stock!AS142</f>
        <v>16.078702197456199</v>
      </c>
      <c r="AT142" s="4">
        <f ca="1">OFFSET(AF!$K$1,MATCH(Stock!$C142,AF!$C$2:$C$299,0),MATCH(Stock!AT$1,AF!$L$1:$AV$1,0))*Stock!AT142</f>
        <v>39.138211233855699</v>
      </c>
      <c r="AU142" s="4">
        <f ca="1">OFFSET(AF!$K$1,MATCH(Stock!$C142,AF!$C$2:$C$299,0),MATCH(Stock!AU$1,AF!$L$1:$AV$1,0))*Stock!AU142</f>
        <v>180.372883815991</v>
      </c>
      <c r="AV142" s="4">
        <f ca="1">OFFSET(AF!$K$1,MATCH(Stock!$C142,AF!$C$2:$C$299,0),MATCH(Stock!AV$1,AF!$L$1:$AV$1,0))*Stock!AV142</f>
        <v>1548.2590081032399</v>
      </c>
    </row>
    <row r="143" spans="1:48">
      <c r="A143" s="4" t="s">
        <v>52</v>
      </c>
      <c r="B143" s="4" t="s">
        <v>258</v>
      </c>
      <c r="C143" s="4" t="s">
        <v>63</v>
      </c>
      <c r="D143" s="4" t="s">
        <v>54</v>
      </c>
      <c r="E143" s="4" t="s">
        <v>260</v>
      </c>
      <c r="F143" s="4" t="s">
        <v>54</v>
      </c>
      <c r="G143" s="4">
        <v>2010</v>
      </c>
      <c r="H143" s="4" t="s">
        <v>54</v>
      </c>
      <c r="I143" s="4" t="s">
        <v>54</v>
      </c>
      <c r="J143" s="4" t="s">
        <v>54</v>
      </c>
      <c r="K143" s="4" t="s">
        <v>54</v>
      </c>
      <c r="L143" s="4">
        <f ca="1">OFFSET(AF!$K$1,MATCH(Stock!$C143,AF!$C$2:$C$299,0),MATCH(Stock!L$1,AF!$L$1:$AV$1,0))*Stock!L143</f>
        <v>46.8696432511639</v>
      </c>
      <c r="M143" s="4">
        <f ca="1">OFFSET(AF!$K$1,MATCH(Stock!$C143,AF!$C$2:$C$299,0),MATCH(Stock!M$1,AF!$L$1:$AV$1,0))*Stock!M143</f>
        <v>48.579417121274197</v>
      </c>
      <c r="N143" s="4">
        <f ca="1">OFFSET(AF!$K$1,MATCH(Stock!$C143,AF!$C$2:$C$299,0),MATCH(Stock!N$1,AF!$L$1:$AV$1,0))*Stock!N143</f>
        <v>0</v>
      </c>
      <c r="O143" s="4">
        <f ca="1">OFFSET(AF!$K$1,MATCH(Stock!$C143,AF!$C$2:$C$299,0),MATCH(Stock!O$1,AF!$L$1:$AV$1,0))*Stock!O143</f>
        <v>35.726053363523803</v>
      </c>
      <c r="P143" s="4">
        <f ca="1">OFFSET(AF!$K$1,MATCH(Stock!$C143,AF!$C$2:$C$299,0),MATCH(Stock!P$1,AF!$L$1:$AV$1,0))*Stock!P143</f>
        <v>42.838365776979103</v>
      </c>
      <c r="Q143" s="4">
        <f ca="1">OFFSET(AF!$K$1,MATCH(Stock!$C143,AF!$C$2:$C$299,0),MATCH(Stock!Q$1,AF!$L$1:$AV$1,0))*Stock!Q143</f>
        <v>0</v>
      </c>
      <c r="R143" s="4">
        <f ca="1">OFFSET(AF!$K$1,MATCH(Stock!$C143,AF!$C$2:$C$299,0),MATCH(Stock!R$1,AF!$L$1:$AV$1,0))*Stock!R143</f>
        <v>50.396303118782299</v>
      </c>
      <c r="S143" s="4">
        <f ca="1">OFFSET(AF!$K$1,MATCH(Stock!$C143,AF!$C$2:$C$299,0),MATCH(Stock!S$1,AF!$L$1:$AV$1,0))*Stock!S143</f>
        <v>7.6534877435869797</v>
      </c>
      <c r="T143" s="4">
        <f ca="1">OFFSET(AF!$K$1,MATCH(Stock!$C143,AF!$C$2:$C$299,0),MATCH(Stock!T$1,AF!$L$1:$AV$1,0))*Stock!T143</f>
        <v>1362.1182101127699</v>
      </c>
      <c r="U143" s="4">
        <f ca="1">OFFSET(AF!$K$1,MATCH(Stock!$C143,AF!$C$2:$C$299,0),MATCH(Stock!U$1,AF!$L$1:$AV$1,0))*Stock!U143</f>
        <v>33.494811476893702</v>
      </c>
      <c r="V143" s="4">
        <f ca="1">OFFSET(AF!$K$1,MATCH(Stock!$C143,AF!$C$2:$C$299,0),MATCH(Stock!V$1,AF!$L$1:$AV$1,0))*Stock!V143</f>
        <v>15.0809450345765</v>
      </c>
      <c r="W143" s="4">
        <f ca="1">OFFSET(AF!$K$1,MATCH(Stock!$C143,AF!$C$2:$C$299,0),MATCH(Stock!W$1,AF!$L$1:$AV$1,0))*Stock!W143</f>
        <v>49.664725344951698</v>
      </c>
      <c r="X143" s="4">
        <f ca="1">OFFSET(AF!$K$1,MATCH(Stock!$C143,AF!$C$2:$C$299,0),MATCH(Stock!X$1,AF!$L$1:$AV$1,0))*Stock!X143</f>
        <v>991.808341157276</v>
      </c>
      <c r="Y143" s="4">
        <f ca="1">OFFSET(AF!$K$1,MATCH(Stock!$C143,AF!$C$2:$C$299,0),MATCH(Stock!Y$1,AF!$L$1:$AV$1,0))*Stock!Y143</f>
        <v>10.9447374067006</v>
      </c>
      <c r="Z143" s="4">
        <f ca="1">OFFSET(AF!$K$1,MATCH(Stock!$C143,AF!$C$2:$C$299,0),MATCH(Stock!Z$1,AF!$L$1:$AV$1,0))*Stock!Z143</f>
        <v>1041.7979313830101</v>
      </c>
      <c r="AA143" s="4">
        <f ca="1">OFFSET(AF!$K$1,MATCH(Stock!$C143,AF!$C$2:$C$299,0),MATCH(Stock!AA$1,AF!$L$1:$AV$1,0))*Stock!AA143</f>
        <v>76.649284876901604</v>
      </c>
      <c r="AB143" s="4">
        <f ca="1">OFFSET(AF!$K$1,MATCH(Stock!$C143,AF!$C$2:$C$299,0),MATCH(Stock!AB$1,AF!$L$1:$AV$1,0))*Stock!AB143</f>
        <v>142.18995696295499</v>
      </c>
      <c r="AC143" s="4">
        <f ca="1">OFFSET(AF!$K$1,MATCH(Stock!$C143,AF!$C$2:$C$299,0),MATCH(Stock!AC$1,AF!$L$1:$AV$1,0))*Stock!AC143</f>
        <v>12.329948227070799</v>
      </c>
      <c r="AD143" s="4">
        <f ca="1">OFFSET(AF!$K$1,MATCH(Stock!$C143,AF!$C$2:$C$299,0),MATCH(Stock!AD$1,AF!$L$1:$AV$1,0))*Stock!AD143</f>
        <v>1.3807485919024201</v>
      </c>
      <c r="AE143" s="4">
        <f ca="1">OFFSET(AF!$K$1,MATCH(Stock!$C143,AF!$C$2:$C$299,0),MATCH(Stock!AE$1,AF!$L$1:$AV$1,0))*Stock!AE143</f>
        <v>2665.6696198743598</v>
      </c>
      <c r="AF143" s="4">
        <f ca="1">OFFSET(AF!$K$1,MATCH(Stock!$C143,AF!$C$2:$C$299,0),MATCH(Stock!AF$1,AF!$L$1:$AV$1,0))*Stock!AF143</f>
        <v>10.6307691122276</v>
      </c>
      <c r="AG143" s="4">
        <f ca="1">OFFSET(AF!$K$1,MATCH(Stock!$C143,AF!$C$2:$C$299,0),MATCH(Stock!AG$1,AF!$L$1:$AV$1,0))*Stock!AG143</f>
        <v>110.96281793466299</v>
      </c>
      <c r="AH143" s="4">
        <f ca="1">OFFSET(AF!$K$1,MATCH(Stock!$C143,AF!$C$2:$C$299,0),MATCH(Stock!AH$1,AF!$L$1:$AV$1,0))*Stock!AH143</f>
        <v>2.98153844567921</v>
      </c>
      <c r="AI143" s="4">
        <f ca="1">OFFSET(AF!$K$1,MATCH(Stock!$C143,AF!$C$2:$C$299,0),MATCH(Stock!AI$1,AF!$L$1:$AV$1,0))*Stock!AI143</f>
        <v>100.195056988872</v>
      </c>
      <c r="AJ143" s="4">
        <f ca="1">OFFSET(AF!$K$1,MATCH(Stock!$C143,AF!$C$2:$C$299,0),MATCH(Stock!AJ$1,AF!$L$1:$AV$1,0))*Stock!AJ143</f>
        <v>0</v>
      </c>
      <c r="AK143" s="4">
        <f ca="1">OFFSET(AF!$K$1,MATCH(Stock!$C143,AF!$C$2:$C$299,0),MATCH(Stock!AK$1,AF!$L$1:$AV$1,0))*Stock!AK143</f>
        <v>6.9711541836914703</v>
      </c>
      <c r="AL143" s="4">
        <f ca="1">OFFSET(AF!$K$1,MATCH(Stock!$C143,AF!$C$2:$C$299,0),MATCH(Stock!AL$1,AF!$L$1:$AV$1,0))*Stock!AL143</f>
        <v>9.0838590695953396</v>
      </c>
      <c r="AM143" s="4">
        <f ca="1">OFFSET(AF!$K$1,MATCH(Stock!$C143,AF!$C$2:$C$299,0),MATCH(Stock!AM$1,AF!$L$1:$AV$1,0))*Stock!AM143</f>
        <v>37.7462941754074</v>
      </c>
      <c r="AN143" s="4">
        <f ca="1">OFFSET(AF!$K$1,MATCH(Stock!$C143,AF!$C$2:$C$299,0),MATCH(Stock!AN$1,AF!$L$1:$AV$1,0))*Stock!AN143</f>
        <v>6.7497390771515997</v>
      </c>
      <c r="AO143" s="4">
        <f ca="1">OFFSET(AF!$K$1,MATCH(Stock!$C143,AF!$C$2:$C$299,0),MATCH(Stock!AO$1,AF!$L$1:$AV$1,0))*Stock!AO143</f>
        <v>1326.70966614283</v>
      </c>
      <c r="AP143" s="4">
        <f ca="1">OFFSET(AF!$K$1,MATCH(Stock!$C143,AF!$C$2:$C$299,0),MATCH(Stock!AP$1,AF!$L$1:$AV$1,0))*Stock!AP143</f>
        <v>157.47437819242199</v>
      </c>
      <c r="AQ143" s="4">
        <f ca="1">OFFSET(AF!$K$1,MATCH(Stock!$C143,AF!$C$2:$C$299,0),MATCH(Stock!AQ$1,AF!$L$1:$AV$1,0))*Stock!AQ143</f>
        <v>562.89352211042603</v>
      </c>
      <c r="AR143" s="4">
        <f ca="1">OFFSET(AF!$K$1,MATCH(Stock!$C143,AF!$C$2:$C$299,0),MATCH(Stock!AR$1,AF!$L$1:$AV$1,0))*Stock!AR143</f>
        <v>22.9612335308992</v>
      </c>
      <c r="AS143" s="4">
        <f ca="1">OFFSET(AF!$K$1,MATCH(Stock!$C143,AF!$C$2:$C$299,0),MATCH(Stock!AS$1,AF!$L$1:$AV$1,0))*Stock!AS143</f>
        <v>0</v>
      </c>
      <c r="AT143" s="4">
        <f ca="1">OFFSET(AF!$K$1,MATCH(Stock!$C143,AF!$C$2:$C$299,0),MATCH(Stock!AT$1,AF!$L$1:$AV$1,0))*Stock!AT143</f>
        <v>104.254124076148</v>
      </c>
      <c r="AU143" s="4">
        <f ca="1">OFFSET(AF!$K$1,MATCH(Stock!$C143,AF!$C$2:$C$299,0),MATCH(Stock!AU$1,AF!$L$1:$AV$1,0))*Stock!AU143</f>
        <v>21.0581675739645</v>
      </c>
      <c r="AV143" s="4">
        <f ca="1">OFFSET(AF!$K$1,MATCH(Stock!$C143,AF!$C$2:$C$299,0),MATCH(Stock!AV$1,AF!$L$1:$AV$1,0))*Stock!AV143</f>
        <v>122.53270394513601</v>
      </c>
    </row>
    <row r="144" spans="1:48">
      <c r="A144" s="4" t="s">
        <v>52</v>
      </c>
      <c r="B144" s="4" t="s">
        <v>258</v>
      </c>
      <c r="C144" s="4" t="s">
        <v>64</v>
      </c>
      <c r="D144" s="4" t="s">
        <v>54</v>
      </c>
      <c r="E144" s="4" t="s">
        <v>260</v>
      </c>
      <c r="F144" s="4" t="s">
        <v>54</v>
      </c>
      <c r="G144" s="4">
        <v>2010</v>
      </c>
      <c r="H144" s="4" t="s">
        <v>54</v>
      </c>
      <c r="I144" s="4" t="s">
        <v>54</v>
      </c>
      <c r="J144" s="4" t="s">
        <v>54</v>
      </c>
      <c r="K144" s="4" t="s">
        <v>54</v>
      </c>
      <c r="L144" s="4">
        <f ca="1">OFFSET(AF!$K$1,MATCH(Stock!$C144,AF!$C$2:$C$299,0),MATCH(Stock!L$1,AF!$L$1:$AV$1,0))*Stock!L144</f>
        <v>2.3495023325273801</v>
      </c>
      <c r="M144" s="4">
        <f ca="1">OFFSET(AF!$K$1,MATCH(Stock!$C144,AF!$C$2:$C$299,0),MATCH(Stock!M$1,AF!$L$1:$AV$1,0))*Stock!M144</f>
        <v>15.302809371556201</v>
      </c>
      <c r="N144" s="4">
        <f ca="1">OFFSET(AF!$K$1,MATCH(Stock!$C144,AF!$C$2:$C$299,0),MATCH(Stock!N$1,AF!$L$1:$AV$1,0))*Stock!N144</f>
        <v>0</v>
      </c>
      <c r="O144" s="4">
        <f ca="1">OFFSET(AF!$K$1,MATCH(Stock!$C144,AF!$C$2:$C$299,0),MATCH(Stock!O$1,AF!$L$1:$AV$1,0))*Stock!O144</f>
        <v>0</v>
      </c>
      <c r="P144" s="4">
        <f ca="1">OFFSET(AF!$K$1,MATCH(Stock!$C144,AF!$C$2:$C$299,0),MATCH(Stock!P$1,AF!$L$1:$AV$1,0))*Stock!P144</f>
        <v>12.506947064298799</v>
      </c>
      <c r="Q144" s="4">
        <f ca="1">OFFSET(AF!$K$1,MATCH(Stock!$C144,AF!$C$2:$C$299,0),MATCH(Stock!Q$1,AF!$L$1:$AV$1,0))*Stock!Q144</f>
        <v>0</v>
      </c>
      <c r="R144" s="4">
        <f ca="1">OFFSET(AF!$K$1,MATCH(Stock!$C144,AF!$C$2:$C$299,0),MATCH(Stock!R$1,AF!$L$1:$AV$1,0))*Stock!R144</f>
        <v>0</v>
      </c>
      <c r="S144" s="4">
        <f ca="1">OFFSET(AF!$K$1,MATCH(Stock!$C144,AF!$C$2:$C$299,0),MATCH(Stock!S$1,AF!$L$1:$AV$1,0))*Stock!S144</f>
        <v>12.4733783703106</v>
      </c>
      <c r="T144" s="4">
        <f ca="1">OFFSET(AF!$K$1,MATCH(Stock!$C144,AF!$C$2:$C$299,0),MATCH(Stock!T$1,AF!$L$1:$AV$1,0))*Stock!T144</f>
        <v>0</v>
      </c>
      <c r="U144" s="4">
        <f ca="1">OFFSET(AF!$K$1,MATCH(Stock!$C144,AF!$C$2:$C$299,0),MATCH(Stock!U$1,AF!$L$1:$AV$1,0))*Stock!U144</f>
        <v>0</v>
      </c>
      <c r="V144" s="4">
        <f ca="1">OFFSET(AF!$K$1,MATCH(Stock!$C144,AF!$C$2:$C$299,0),MATCH(Stock!V$1,AF!$L$1:$AV$1,0))*Stock!V144</f>
        <v>2.2864295710867402</v>
      </c>
      <c r="W144" s="4">
        <f ca="1">OFFSET(AF!$K$1,MATCH(Stock!$C144,AF!$C$2:$C$299,0),MATCH(Stock!W$1,AF!$L$1:$AV$1,0))*Stock!W144</f>
        <v>13.3741078359757</v>
      </c>
      <c r="X144" s="4">
        <f ca="1">OFFSET(AF!$K$1,MATCH(Stock!$C144,AF!$C$2:$C$299,0),MATCH(Stock!X$1,AF!$L$1:$AV$1,0))*Stock!X144</f>
        <v>20.2262112165538</v>
      </c>
      <c r="Y144" s="4">
        <f ca="1">OFFSET(AF!$K$1,MATCH(Stock!$C144,AF!$C$2:$C$299,0),MATCH(Stock!Y$1,AF!$L$1:$AV$1,0))*Stock!Y144</f>
        <v>0</v>
      </c>
      <c r="Z144" s="4">
        <f ca="1">OFFSET(AF!$K$1,MATCH(Stock!$C144,AF!$C$2:$C$299,0),MATCH(Stock!Z$1,AF!$L$1:$AV$1,0))*Stock!Z144</f>
        <v>0</v>
      </c>
      <c r="AA144" s="4">
        <f ca="1">OFFSET(AF!$K$1,MATCH(Stock!$C144,AF!$C$2:$C$299,0),MATCH(Stock!AA$1,AF!$L$1:$AV$1,0))*Stock!AA144</f>
        <v>0</v>
      </c>
      <c r="AB144" s="4">
        <f ca="1">OFFSET(AF!$K$1,MATCH(Stock!$C144,AF!$C$2:$C$299,0),MATCH(Stock!AB$1,AF!$L$1:$AV$1,0))*Stock!AB144</f>
        <v>11.9053570716687</v>
      </c>
      <c r="AC144" s="4">
        <f ca="1">OFFSET(AF!$K$1,MATCH(Stock!$C144,AF!$C$2:$C$299,0),MATCH(Stock!AC$1,AF!$L$1:$AV$1,0))*Stock!AC144</f>
        <v>0</v>
      </c>
      <c r="AD144" s="4">
        <f ca="1">OFFSET(AF!$K$1,MATCH(Stock!$C144,AF!$C$2:$C$299,0),MATCH(Stock!AD$1,AF!$L$1:$AV$1,0))*Stock!AD144</f>
        <v>0</v>
      </c>
      <c r="AE144" s="4">
        <f ca="1">OFFSET(AF!$K$1,MATCH(Stock!$C144,AF!$C$2:$C$299,0),MATCH(Stock!AE$1,AF!$L$1:$AV$1,0))*Stock!AE144</f>
        <v>0</v>
      </c>
      <c r="AF144" s="4">
        <f ca="1">OFFSET(AF!$K$1,MATCH(Stock!$C144,AF!$C$2:$C$299,0),MATCH(Stock!AF$1,AF!$L$1:$AV$1,0))*Stock!AF144</f>
        <v>0</v>
      </c>
      <c r="AG144" s="4">
        <f ca="1">OFFSET(AF!$K$1,MATCH(Stock!$C144,AF!$C$2:$C$299,0),MATCH(Stock!AG$1,AF!$L$1:$AV$1,0))*Stock!AG144</f>
        <v>11.6553778799036</v>
      </c>
      <c r="AH144" s="4">
        <f ca="1">OFFSET(AF!$K$1,MATCH(Stock!$C144,AF!$C$2:$C$299,0),MATCH(Stock!AH$1,AF!$L$1:$AV$1,0))*Stock!AH144</f>
        <v>0</v>
      </c>
      <c r="AI144" s="4">
        <f ca="1">OFFSET(AF!$K$1,MATCH(Stock!$C144,AF!$C$2:$C$299,0),MATCH(Stock!AI$1,AF!$L$1:$AV$1,0))*Stock!AI144</f>
        <v>14.7152329652427</v>
      </c>
      <c r="AJ144" s="4">
        <f ca="1">OFFSET(AF!$K$1,MATCH(Stock!$C144,AF!$C$2:$C$299,0),MATCH(Stock!AJ$1,AF!$L$1:$AV$1,0))*Stock!AJ144</f>
        <v>3.5641519381340201</v>
      </c>
      <c r="AK144" s="4">
        <f ca="1">OFFSET(AF!$K$1,MATCH(Stock!$C144,AF!$C$2:$C$299,0),MATCH(Stock!AK$1,AF!$L$1:$AV$1,0))*Stock!AK144</f>
        <v>0</v>
      </c>
      <c r="AL144" s="4">
        <f ca="1">OFFSET(AF!$K$1,MATCH(Stock!$C144,AF!$C$2:$C$299,0),MATCH(Stock!AL$1,AF!$L$1:$AV$1,0))*Stock!AL144</f>
        <v>0</v>
      </c>
      <c r="AM144" s="4">
        <f ca="1">OFFSET(AF!$K$1,MATCH(Stock!$C144,AF!$C$2:$C$299,0),MATCH(Stock!AM$1,AF!$L$1:$AV$1,0))*Stock!AM144</f>
        <v>0</v>
      </c>
      <c r="AN144" s="4">
        <f ca="1">OFFSET(AF!$K$1,MATCH(Stock!$C144,AF!$C$2:$C$299,0),MATCH(Stock!AN$1,AF!$L$1:$AV$1,0))*Stock!AN144</f>
        <v>0</v>
      </c>
      <c r="AO144" s="4">
        <f ca="1">OFFSET(AF!$K$1,MATCH(Stock!$C144,AF!$C$2:$C$299,0),MATCH(Stock!AO$1,AF!$L$1:$AV$1,0))*Stock!AO144</f>
        <v>26.6244060991502</v>
      </c>
      <c r="AP144" s="4">
        <f ca="1">OFFSET(AF!$K$1,MATCH(Stock!$C144,AF!$C$2:$C$299,0),MATCH(Stock!AP$1,AF!$L$1:$AV$1,0))*Stock!AP144</f>
        <v>59.984633358533102</v>
      </c>
      <c r="AQ144" s="4">
        <f ca="1">OFFSET(AF!$K$1,MATCH(Stock!$C144,AF!$C$2:$C$299,0),MATCH(Stock!AQ$1,AF!$L$1:$AV$1,0))*Stock!AQ144</f>
        <v>163.831764213204</v>
      </c>
      <c r="AR144" s="4">
        <f ca="1">OFFSET(AF!$K$1,MATCH(Stock!$C144,AF!$C$2:$C$299,0),MATCH(Stock!AR$1,AF!$L$1:$AV$1,0))*Stock!AR144</f>
        <v>0</v>
      </c>
      <c r="AS144" s="4">
        <f ca="1">OFFSET(AF!$K$1,MATCH(Stock!$C144,AF!$C$2:$C$299,0),MATCH(Stock!AS$1,AF!$L$1:$AV$1,0))*Stock!AS144</f>
        <v>0</v>
      </c>
      <c r="AT144" s="4">
        <f ca="1">OFFSET(AF!$K$1,MATCH(Stock!$C144,AF!$C$2:$C$299,0),MATCH(Stock!AT$1,AF!$L$1:$AV$1,0))*Stock!AT144</f>
        <v>6.00159417473271</v>
      </c>
      <c r="AU144" s="4">
        <f ca="1">OFFSET(AF!$K$1,MATCH(Stock!$C144,AF!$C$2:$C$299,0),MATCH(Stock!AU$1,AF!$L$1:$AV$1,0))*Stock!AU144</f>
        <v>0</v>
      </c>
      <c r="AV144" s="4">
        <f ca="1">OFFSET(AF!$K$1,MATCH(Stock!$C144,AF!$C$2:$C$299,0),MATCH(Stock!AV$1,AF!$L$1:$AV$1,0))*Stock!AV144</f>
        <v>0</v>
      </c>
    </row>
    <row r="145" spans="1:48">
      <c r="A145" s="4" t="s">
        <v>52</v>
      </c>
      <c r="B145" s="4" t="s">
        <v>258</v>
      </c>
      <c r="C145" s="4" t="s">
        <v>65</v>
      </c>
      <c r="D145" s="4" t="s">
        <v>54</v>
      </c>
      <c r="E145" s="4" t="s">
        <v>260</v>
      </c>
      <c r="F145" s="4" t="s">
        <v>54</v>
      </c>
      <c r="G145" s="4">
        <v>2010</v>
      </c>
      <c r="H145" s="4" t="s">
        <v>54</v>
      </c>
      <c r="I145" s="4" t="s">
        <v>54</v>
      </c>
      <c r="J145" s="4" t="s">
        <v>54</v>
      </c>
      <c r="K145" s="4" t="s">
        <v>54</v>
      </c>
      <c r="L145" s="4">
        <f ca="1">OFFSET(AF!$K$1,MATCH(Stock!$C145,AF!$C$2:$C$299,0),MATCH(Stock!L$1,AF!$L$1:$AV$1,0))*Stock!L145</f>
        <v>0</v>
      </c>
      <c r="M145" s="4">
        <f ca="1">OFFSET(AF!$K$1,MATCH(Stock!$C145,AF!$C$2:$C$299,0),MATCH(Stock!M$1,AF!$L$1:$AV$1,0))*Stock!M145</f>
        <v>0.43847591322510698</v>
      </c>
      <c r="N145" s="4">
        <f ca="1">OFFSET(AF!$K$1,MATCH(Stock!$C145,AF!$C$2:$C$299,0),MATCH(Stock!N$1,AF!$L$1:$AV$1,0))*Stock!N145</f>
        <v>0</v>
      </c>
      <c r="O145" s="4">
        <f ca="1">OFFSET(AF!$K$1,MATCH(Stock!$C145,AF!$C$2:$C$299,0),MATCH(Stock!O$1,AF!$L$1:$AV$1,0))*Stock!O145</f>
        <v>0</v>
      </c>
      <c r="P145" s="4">
        <f ca="1">OFFSET(AF!$K$1,MATCH(Stock!$C145,AF!$C$2:$C$299,0),MATCH(Stock!P$1,AF!$L$1:$AV$1,0))*Stock!P145</f>
        <v>6.8421664223872396</v>
      </c>
      <c r="Q145" s="4">
        <f ca="1">OFFSET(AF!$K$1,MATCH(Stock!$C145,AF!$C$2:$C$299,0),MATCH(Stock!Q$1,AF!$L$1:$AV$1,0))*Stock!Q145</f>
        <v>0</v>
      </c>
      <c r="R145" s="4">
        <f ca="1">OFFSET(AF!$K$1,MATCH(Stock!$C145,AF!$C$2:$C$299,0),MATCH(Stock!R$1,AF!$L$1:$AV$1,0))*Stock!R145</f>
        <v>0</v>
      </c>
      <c r="S145" s="4">
        <f ca="1">OFFSET(AF!$K$1,MATCH(Stock!$C145,AF!$C$2:$C$299,0),MATCH(Stock!S$1,AF!$L$1:$AV$1,0))*Stock!S145</f>
        <v>0</v>
      </c>
      <c r="T145" s="4">
        <f ca="1">OFFSET(AF!$K$1,MATCH(Stock!$C145,AF!$C$2:$C$299,0),MATCH(Stock!T$1,AF!$L$1:$AV$1,0))*Stock!T145</f>
        <v>0</v>
      </c>
      <c r="U145" s="4">
        <f ca="1">OFFSET(AF!$K$1,MATCH(Stock!$C145,AF!$C$2:$C$299,0),MATCH(Stock!U$1,AF!$L$1:$AV$1,0))*Stock!U145</f>
        <v>0</v>
      </c>
      <c r="V145" s="4">
        <f ca="1">OFFSET(AF!$K$1,MATCH(Stock!$C145,AF!$C$2:$C$299,0),MATCH(Stock!V$1,AF!$L$1:$AV$1,0))*Stock!V145</f>
        <v>0</v>
      </c>
      <c r="W145" s="4">
        <f ca="1">OFFSET(AF!$K$1,MATCH(Stock!$C145,AF!$C$2:$C$299,0),MATCH(Stock!W$1,AF!$L$1:$AV$1,0))*Stock!W145</f>
        <v>0</v>
      </c>
      <c r="X145" s="4">
        <f ca="1">OFFSET(AF!$K$1,MATCH(Stock!$C145,AF!$C$2:$C$299,0),MATCH(Stock!X$1,AF!$L$1:$AV$1,0))*Stock!X145</f>
        <v>10.1916757961325</v>
      </c>
      <c r="Y145" s="4">
        <f ca="1">OFFSET(AF!$K$1,MATCH(Stock!$C145,AF!$C$2:$C$299,0),MATCH(Stock!Y$1,AF!$L$1:$AV$1,0))*Stock!Y145</f>
        <v>0</v>
      </c>
      <c r="Z145" s="4">
        <f ca="1">OFFSET(AF!$K$1,MATCH(Stock!$C145,AF!$C$2:$C$299,0),MATCH(Stock!Z$1,AF!$L$1:$AV$1,0))*Stock!Z145</f>
        <v>0</v>
      </c>
      <c r="AA145" s="4">
        <f ca="1">OFFSET(AF!$K$1,MATCH(Stock!$C145,AF!$C$2:$C$299,0),MATCH(Stock!AA$1,AF!$L$1:$AV$1,0))*Stock!AA145</f>
        <v>0</v>
      </c>
      <c r="AB145" s="4">
        <f ca="1">OFFSET(AF!$K$1,MATCH(Stock!$C145,AF!$C$2:$C$299,0),MATCH(Stock!AB$1,AF!$L$1:$AV$1,0))*Stock!AB145</f>
        <v>0.55727203314193796</v>
      </c>
      <c r="AC145" s="4">
        <f ca="1">OFFSET(AF!$K$1,MATCH(Stock!$C145,AF!$C$2:$C$299,0),MATCH(Stock!AC$1,AF!$L$1:$AV$1,0))*Stock!AC145</f>
        <v>0</v>
      </c>
      <c r="AD145" s="4">
        <f ca="1">OFFSET(AF!$K$1,MATCH(Stock!$C145,AF!$C$2:$C$299,0),MATCH(Stock!AD$1,AF!$L$1:$AV$1,0))*Stock!AD145</f>
        <v>0</v>
      </c>
      <c r="AE145" s="4">
        <f ca="1">OFFSET(AF!$K$1,MATCH(Stock!$C145,AF!$C$2:$C$299,0),MATCH(Stock!AE$1,AF!$L$1:$AV$1,0))*Stock!AE145</f>
        <v>0</v>
      </c>
      <c r="AF145" s="4">
        <f ca="1">OFFSET(AF!$K$1,MATCH(Stock!$C145,AF!$C$2:$C$299,0),MATCH(Stock!AF$1,AF!$L$1:$AV$1,0))*Stock!AF145</f>
        <v>0</v>
      </c>
      <c r="AG145" s="4">
        <f ca="1">OFFSET(AF!$K$1,MATCH(Stock!$C145,AF!$C$2:$C$299,0),MATCH(Stock!AG$1,AF!$L$1:$AV$1,0))*Stock!AG145</f>
        <v>0</v>
      </c>
      <c r="AH145" s="4">
        <f ca="1">OFFSET(AF!$K$1,MATCH(Stock!$C145,AF!$C$2:$C$299,0),MATCH(Stock!AH$1,AF!$L$1:$AV$1,0))*Stock!AH145</f>
        <v>0</v>
      </c>
      <c r="AI145" s="4">
        <f ca="1">OFFSET(AF!$K$1,MATCH(Stock!$C145,AF!$C$2:$C$299,0),MATCH(Stock!AI$1,AF!$L$1:$AV$1,0))*Stock!AI145</f>
        <v>0</v>
      </c>
      <c r="AJ145" s="4">
        <f ca="1">OFFSET(AF!$K$1,MATCH(Stock!$C145,AF!$C$2:$C$299,0),MATCH(Stock!AJ$1,AF!$L$1:$AV$1,0))*Stock!AJ145</f>
        <v>0</v>
      </c>
      <c r="AK145" s="4">
        <f ca="1">OFFSET(AF!$K$1,MATCH(Stock!$C145,AF!$C$2:$C$299,0),MATCH(Stock!AK$1,AF!$L$1:$AV$1,0))*Stock!AK145</f>
        <v>0</v>
      </c>
      <c r="AL145" s="4">
        <f ca="1">OFFSET(AF!$K$1,MATCH(Stock!$C145,AF!$C$2:$C$299,0),MATCH(Stock!AL$1,AF!$L$1:$AV$1,0))*Stock!AL145</f>
        <v>0</v>
      </c>
      <c r="AM145" s="4">
        <f ca="1">OFFSET(AF!$K$1,MATCH(Stock!$C145,AF!$C$2:$C$299,0),MATCH(Stock!AM$1,AF!$L$1:$AV$1,0))*Stock!AM145</f>
        <v>0</v>
      </c>
      <c r="AN145" s="4">
        <f ca="1">OFFSET(AF!$K$1,MATCH(Stock!$C145,AF!$C$2:$C$299,0),MATCH(Stock!AN$1,AF!$L$1:$AV$1,0))*Stock!AN145</f>
        <v>0</v>
      </c>
      <c r="AO145" s="4">
        <f ca="1">OFFSET(AF!$K$1,MATCH(Stock!$C145,AF!$C$2:$C$299,0),MATCH(Stock!AO$1,AF!$L$1:$AV$1,0))*Stock!AO145</f>
        <v>81.2775825752081</v>
      </c>
      <c r="AP145" s="4">
        <f ca="1">OFFSET(AF!$K$1,MATCH(Stock!$C145,AF!$C$2:$C$299,0),MATCH(Stock!AP$1,AF!$L$1:$AV$1,0))*Stock!AP145</f>
        <v>0</v>
      </c>
      <c r="AQ145" s="4">
        <f ca="1">OFFSET(AF!$K$1,MATCH(Stock!$C145,AF!$C$2:$C$299,0),MATCH(Stock!AQ$1,AF!$L$1:$AV$1,0))*Stock!AQ145</f>
        <v>0</v>
      </c>
      <c r="AR145" s="4">
        <f ca="1">OFFSET(AF!$K$1,MATCH(Stock!$C145,AF!$C$2:$C$299,0),MATCH(Stock!AR$1,AF!$L$1:$AV$1,0))*Stock!AR145</f>
        <v>0</v>
      </c>
      <c r="AS145" s="4">
        <f ca="1">OFFSET(AF!$K$1,MATCH(Stock!$C145,AF!$C$2:$C$299,0),MATCH(Stock!AS$1,AF!$L$1:$AV$1,0))*Stock!AS145</f>
        <v>0</v>
      </c>
      <c r="AT145" s="4">
        <f ca="1">OFFSET(AF!$K$1,MATCH(Stock!$C145,AF!$C$2:$C$299,0),MATCH(Stock!AT$1,AF!$L$1:$AV$1,0))*Stock!AT145</f>
        <v>0</v>
      </c>
      <c r="AU145" s="4">
        <f ca="1">OFFSET(AF!$K$1,MATCH(Stock!$C145,AF!$C$2:$C$299,0),MATCH(Stock!AU$1,AF!$L$1:$AV$1,0))*Stock!AU145</f>
        <v>0</v>
      </c>
      <c r="AV145" s="4">
        <f ca="1">OFFSET(AF!$K$1,MATCH(Stock!$C145,AF!$C$2:$C$299,0),MATCH(Stock!AV$1,AF!$L$1:$AV$1,0))*Stock!AV145</f>
        <v>0</v>
      </c>
    </row>
    <row r="146" spans="1:48">
      <c r="A146" s="4" t="s">
        <v>52</v>
      </c>
      <c r="B146" s="4" t="s">
        <v>258</v>
      </c>
      <c r="C146" s="4" t="s">
        <v>66</v>
      </c>
      <c r="D146" s="4" t="s">
        <v>54</v>
      </c>
      <c r="E146" s="4" t="s">
        <v>260</v>
      </c>
      <c r="F146" s="4" t="s">
        <v>54</v>
      </c>
      <c r="G146" s="4">
        <v>2010</v>
      </c>
      <c r="H146" s="4" t="s">
        <v>54</v>
      </c>
      <c r="I146" s="4" t="s">
        <v>54</v>
      </c>
      <c r="J146" s="4" t="s">
        <v>54</v>
      </c>
      <c r="K146" s="4" t="s">
        <v>54</v>
      </c>
      <c r="L146" s="4">
        <f ca="1">OFFSET(AF!$K$1,MATCH(Stock!$C146,AF!$C$2:$C$299,0),MATCH(Stock!L$1,AF!$L$1:$AV$1,0))*Stock!L146</f>
        <v>34.415054210979903</v>
      </c>
      <c r="M146" s="4">
        <f ca="1">OFFSET(AF!$K$1,MATCH(Stock!$C146,AF!$C$2:$C$299,0),MATCH(Stock!M$1,AF!$L$1:$AV$1,0))*Stock!M146</f>
        <v>409.07610324336298</v>
      </c>
      <c r="N146" s="4">
        <f ca="1">OFFSET(AF!$K$1,MATCH(Stock!$C146,AF!$C$2:$C$299,0),MATCH(Stock!N$1,AF!$L$1:$AV$1,0))*Stock!N146</f>
        <v>78.425657190803307</v>
      </c>
      <c r="O146" s="4">
        <f ca="1">OFFSET(AF!$K$1,MATCH(Stock!$C146,AF!$C$2:$C$299,0),MATCH(Stock!O$1,AF!$L$1:$AV$1,0))*Stock!O146</f>
        <v>1165.91766582799</v>
      </c>
      <c r="P146" s="4">
        <f ca="1">OFFSET(AF!$K$1,MATCH(Stock!$C146,AF!$C$2:$C$299,0),MATCH(Stock!P$1,AF!$L$1:$AV$1,0))*Stock!P146</f>
        <v>293.30234829473602</v>
      </c>
      <c r="Q146" s="4">
        <f ca="1">OFFSET(AF!$K$1,MATCH(Stock!$C146,AF!$C$2:$C$299,0),MATCH(Stock!Q$1,AF!$L$1:$AV$1,0))*Stock!Q146</f>
        <v>937.69971699664495</v>
      </c>
      <c r="R146" s="4">
        <f ca="1">OFFSET(AF!$K$1,MATCH(Stock!$C146,AF!$C$2:$C$299,0),MATCH(Stock!R$1,AF!$L$1:$AV$1,0))*Stock!R146</f>
        <v>42.941556409426703</v>
      </c>
      <c r="S146" s="4">
        <f ca="1">OFFSET(AF!$K$1,MATCH(Stock!$C146,AF!$C$2:$C$299,0),MATCH(Stock!S$1,AF!$L$1:$AV$1,0))*Stock!S146</f>
        <v>474.97311846945797</v>
      </c>
      <c r="T146" s="4">
        <f ca="1">OFFSET(AF!$K$1,MATCH(Stock!$C146,AF!$C$2:$C$299,0),MATCH(Stock!T$1,AF!$L$1:$AV$1,0))*Stock!T146</f>
        <v>7375.0481363430899</v>
      </c>
      <c r="U146" s="4">
        <f ca="1">OFFSET(AF!$K$1,MATCH(Stock!$C146,AF!$C$2:$C$299,0),MATCH(Stock!U$1,AF!$L$1:$AV$1,0))*Stock!U146</f>
        <v>499.37859450135102</v>
      </c>
      <c r="V146" s="4">
        <f ca="1">OFFSET(AF!$K$1,MATCH(Stock!$C146,AF!$C$2:$C$299,0),MATCH(Stock!V$1,AF!$L$1:$AV$1,0))*Stock!V146</f>
        <v>46.595027890778198</v>
      </c>
      <c r="W146" s="4">
        <f ca="1">OFFSET(AF!$K$1,MATCH(Stock!$C146,AF!$C$2:$C$299,0),MATCH(Stock!W$1,AF!$L$1:$AV$1,0))*Stock!W146</f>
        <v>377.67175737787102</v>
      </c>
      <c r="X146" s="4">
        <f ca="1">OFFSET(AF!$K$1,MATCH(Stock!$C146,AF!$C$2:$C$299,0),MATCH(Stock!X$1,AF!$L$1:$AV$1,0))*Stock!X146</f>
        <v>1259.6148030766401</v>
      </c>
      <c r="Y146" s="4">
        <f ca="1">OFFSET(AF!$K$1,MATCH(Stock!$C146,AF!$C$2:$C$299,0),MATCH(Stock!Y$1,AF!$L$1:$AV$1,0))*Stock!Y146</f>
        <v>591.07646943366206</v>
      </c>
      <c r="Z146" s="4">
        <f ca="1">OFFSET(AF!$K$1,MATCH(Stock!$C146,AF!$C$2:$C$299,0),MATCH(Stock!Z$1,AF!$L$1:$AV$1,0))*Stock!Z146</f>
        <v>4253.04403687988</v>
      </c>
      <c r="AA146" s="4">
        <f ca="1">OFFSET(AF!$K$1,MATCH(Stock!$C146,AF!$C$2:$C$299,0),MATCH(Stock!AA$1,AF!$L$1:$AV$1,0))*Stock!AA146</f>
        <v>163.389031415528</v>
      </c>
      <c r="AB146" s="4">
        <f ca="1">OFFSET(AF!$K$1,MATCH(Stock!$C146,AF!$C$2:$C$299,0),MATCH(Stock!AB$1,AF!$L$1:$AV$1,0))*Stock!AB146</f>
        <v>276.96420047154299</v>
      </c>
      <c r="AC146" s="4">
        <f ca="1">OFFSET(AF!$K$1,MATCH(Stock!$C146,AF!$C$2:$C$299,0),MATCH(Stock!AC$1,AF!$L$1:$AV$1,0))*Stock!AC146</f>
        <v>532.08246629450696</v>
      </c>
      <c r="AD146" s="4">
        <f ca="1">OFFSET(AF!$K$1,MATCH(Stock!$C146,AF!$C$2:$C$299,0),MATCH(Stock!AD$1,AF!$L$1:$AV$1,0))*Stock!AD146</f>
        <v>39.873364043751899</v>
      </c>
      <c r="AE146" s="4">
        <f ca="1">OFFSET(AF!$K$1,MATCH(Stock!$C146,AF!$C$2:$C$299,0),MATCH(Stock!AE$1,AF!$L$1:$AV$1,0))*Stock!AE146</f>
        <v>1020.82677232198</v>
      </c>
      <c r="AF146" s="4">
        <f ca="1">OFFSET(AF!$K$1,MATCH(Stock!$C146,AF!$C$2:$C$299,0),MATCH(Stock!AF$1,AF!$L$1:$AV$1,0))*Stock!AF146</f>
        <v>43.869419354476399</v>
      </c>
      <c r="AG146" s="4">
        <f ca="1">OFFSET(AF!$K$1,MATCH(Stock!$C146,AF!$C$2:$C$299,0),MATCH(Stock!AG$1,AF!$L$1:$AV$1,0))*Stock!AG146</f>
        <v>93.714154306781694</v>
      </c>
      <c r="AH146" s="4">
        <f ca="1">OFFSET(AF!$K$1,MATCH(Stock!$C146,AF!$C$2:$C$299,0),MATCH(Stock!AH$1,AF!$L$1:$AV$1,0))*Stock!AH146</f>
        <v>47.902717386838098</v>
      </c>
      <c r="AI146" s="4">
        <f ca="1">OFFSET(AF!$K$1,MATCH(Stock!$C146,AF!$C$2:$C$299,0),MATCH(Stock!AI$1,AF!$L$1:$AV$1,0))*Stock!AI146</f>
        <v>40.6937340580373</v>
      </c>
      <c r="AJ146" s="4">
        <f ca="1">OFFSET(AF!$K$1,MATCH(Stock!$C146,AF!$C$2:$C$299,0),MATCH(Stock!AJ$1,AF!$L$1:$AV$1,0))*Stock!AJ146</f>
        <v>20.622953377123199</v>
      </c>
      <c r="AK146" s="4">
        <f ca="1">OFFSET(AF!$K$1,MATCH(Stock!$C146,AF!$C$2:$C$299,0),MATCH(Stock!AK$1,AF!$L$1:$AV$1,0))*Stock!AK146</f>
        <v>60.546038166555199</v>
      </c>
      <c r="AL146" s="4">
        <f ca="1">OFFSET(AF!$K$1,MATCH(Stock!$C146,AF!$C$2:$C$299,0),MATCH(Stock!AL$1,AF!$L$1:$AV$1,0))*Stock!AL146</f>
        <v>20.311429956228</v>
      </c>
      <c r="AM146" s="4">
        <f ca="1">OFFSET(AF!$K$1,MATCH(Stock!$C146,AF!$C$2:$C$299,0),MATCH(Stock!AM$1,AF!$L$1:$AV$1,0))*Stock!AM146</f>
        <v>2171.9248075757801</v>
      </c>
      <c r="AN146" s="4">
        <f ca="1">OFFSET(AF!$K$1,MATCH(Stock!$C146,AF!$C$2:$C$299,0),MATCH(Stock!AN$1,AF!$L$1:$AV$1,0))*Stock!AN146</f>
        <v>361.95597901925902</v>
      </c>
      <c r="AO146" s="4">
        <f ca="1">OFFSET(AF!$K$1,MATCH(Stock!$C146,AF!$C$2:$C$299,0),MATCH(Stock!AO$1,AF!$L$1:$AV$1,0))*Stock!AO146</f>
        <v>755.81129973554698</v>
      </c>
      <c r="AP146" s="4">
        <f ca="1">OFFSET(AF!$K$1,MATCH(Stock!$C146,AF!$C$2:$C$299,0),MATCH(Stock!AP$1,AF!$L$1:$AV$1,0))*Stock!AP146</f>
        <v>142.66615501488999</v>
      </c>
      <c r="AQ146" s="4">
        <f ca="1">OFFSET(AF!$K$1,MATCH(Stock!$C146,AF!$C$2:$C$299,0),MATCH(Stock!AQ$1,AF!$L$1:$AV$1,0))*Stock!AQ146</f>
        <v>93.603940573542701</v>
      </c>
      <c r="AR146" s="4">
        <f ca="1">OFFSET(AF!$K$1,MATCH(Stock!$C146,AF!$C$2:$C$299,0),MATCH(Stock!AR$1,AF!$L$1:$AV$1,0))*Stock!AR146</f>
        <v>222.91284960028401</v>
      </c>
      <c r="AS146" s="4">
        <f ca="1">OFFSET(AF!$K$1,MATCH(Stock!$C146,AF!$C$2:$C$299,0),MATCH(Stock!AS$1,AF!$L$1:$AV$1,0))*Stock!AS146</f>
        <v>561.74121561180198</v>
      </c>
      <c r="AT146" s="4">
        <f ca="1">OFFSET(AF!$K$1,MATCH(Stock!$C146,AF!$C$2:$C$299,0),MATCH(Stock!AT$1,AF!$L$1:$AV$1,0))*Stock!AT146</f>
        <v>38.7126959367477</v>
      </c>
      <c r="AU146" s="4">
        <f ca="1">OFFSET(AF!$K$1,MATCH(Stock!$C146,AF!$C$2:$C$299,0),MATCH(Stock!AU$1,AF!$L$1:$AV$1,0))*Stock!AU146</f>
        <v>83.843682699288095</v>
      </c>
      <c r="AV146" s="4">
        <f ca="1">OFFSET(AF!$K$1,MATCH(Stock!$C146,AF!$C$2:$C$299,0),MATCH(Stock!AV$1,AF!$L$1:$AV$1,0))*Stock!AV146</f>
        <v>7603.3413719787004</v>
      </c>
    </row>
    <row r="147" spans="1:48">
      <c r="A147" s="4" t="s">
        <v>52</v>
      </c>
      <c r="B147" s="4" t="s">
        <v>258</v>
      </c>
      <c r="C147" s="4" t="s">
        <v>67</v>
      </c>
      <c r="D147" s="4" t="s">
        <v>54</v>
      </c>
      <c r="E147" s="4" t="s">
        <v>260</v>
      </c>
      <c r="F147" s="4" t="s">
        <v>54</v>
      </c>
      <c r="G147" s="4">
        <v>2010</v>
      </c>
      <c r="H147" s="4" t="s">
        <v>54</v>
      </c>
      <c r="I147" s="4" t="s">
        <v>54</v>
      </c>
      <c r="J147" s="4" t="s">
        <v>54</v>
      </c>
      <c r="K147" s="4" t="s">
        <v>54</v>
      </c>
      <c r="L147" s="4">
        <f ca="1">OFFSET(AF!$K$1,MATCH(Stock!$C147,AF!$C$2:$C$299,0),MATCH(Stock!L$1,AF!$L$1:$AV$1,0))*Stock!L147</f>
        <v>0</v>
      </c>
      <c r="M147" s="4">
        <f ca="1">OFFSET(AF!$K$1,MATCH(Stock!$C147,AF!$C$2:$C$299,0),MATCH(Stock!M$1,AF!$L$1:$AV$1,0))*Stock!M147</f>
        <v>30.057523851581099</v>
      </c>
      <c r="N147" s="4">
        <f ca="1">OFFSET(AF!$K$1,MATCH(Stock!$C147,AF!$C$2:$C$299,0),MATCH(Stock!N$1,AF!$L$1:$AV$1,0))*Stock!N147</f>
        <v>1.41698256364641</v>
      </c>
      <c r="O147" s="4">
        <f ca="1">OFFSET(AF!$K$1,MATCH(Stock!$C147,AF!$C$2:$C$299,0),MATCH(Stock!O$1,AF!$L$1:$AV$1,0))*Stock!O147</f>
        <v>357.20794002055698</v>
      </c>
      <c r="P147" s="4">
        <f ca="1">OFFSET(AF!$K$1,MATCH(Stock!$C147,AF!$C$2:$C$299,0),MATCH(Stock!P$1,AF!$L$1:$AV$1,0))*Stock!P147</f>
        <v>4.1986021228285404</v>
      </c>
      <c r="Q147" s="4">
        <f ca="1">OFFSET(AF!$K$1,MATCH(Stock!$C147,AF!$C$2:$C$299,0),MATCH(Stock!Q$1,AF!$L$1:$AV$1,0))*Stock!Q147</f>
        <v>6.3923571321530703</v>
      </c>
      <c r="R147" s="4">
        <f ca="1">OFFSET(AF!$K$1,MATCH(Stock!$C147,AF!$C$2:$C$299,0),MATCH(Stock!R$1,AF!$L$1:$AV$1,0))*Stock!R147</f>
        <v>0</v>
      </c>
      <c r="S147" s="4">
        <f ca="1">OFFSET(AF!$K$1,MATCH(Stock!$C147,AF!$C$2:$C$299,0),MATCH(Stock!S$1,AF!$L$1:$AV$1,0))*Stock!S147</f>
        <v>119.223926716221</v>
      </c>
      <c r="T147" s="4">
        <f ca="1">OFFSET(AF!$K$1,MATCH(Stock!$C147,AF!$C$2:$C$299,0),MATCH(Stock!T$1,AF!$L$1:$AV$1,0))*Stock!T147</f>
        <v>115.07102722507599</v>
      </c>
      <c r="U147" s="4">
        <f ca="1">OFFSET(AF!$K$1,MATCH(Stock!$C147,AF!$C$2:$C$299,0),MATCH(Stock!U$1,AF!$L$1:$AV$1,0))*Stock!U147</f>
        <v>14.952359319995701</v>
      </c>
      <c r="V147" s="4">
        <f ca="1">OFFSET(AF!$K$1,MATCH(Stock!$C147,AF!$C$2:$C$299,0),MATCH(Stock!V$1,AF!$L$1:$AV$1,0))*Stock!V147</f>
        <v>1.31168854341292</v>
      </c>
      <c r="W147" s="4">
        <f ca="1">OFFSET(AF!$K$1,MATCH(Stock!$C147,AF!$C$2:$C$299,0),MATCH(Stock!W$1,AF!$L$1:$AV$1,0))*Stock!W147</f>
        <v>8.8399590818278693</v>
      </c>
      <c r="X147" s="4">
        <f ca="1">OFFSET(AF!$K$1,MATCH(Stock!$C147,AF!$C$2:$C$299,0),MATCH(Stock!X$1,AF!$L$1:$AV$1,0))*Stock!X147</f>
        <v>579.17452762162895</v>
      </c>
      <c r="Y147" s="4">
        <f ca="1">OFFSET(AF!$K$1,MATCH(Stock!$C147,AF!$C$2:$C$299,0),MATCH(Stock!Y$1,AF!$L$1:$AV$1,0))*Stock!Y147</f>
        <v>1.71669298596326</v>
      </c>
      <c r="Z147" s="4">
        <f ca="1">OFFSET(AF!$K$1,MATCH(Stock!$C147,AF!$C$2:$C$299,0),MATCH(Stock!Z$1,AF!$L$1:$AV$1,0))*Stock!Z147</f>
        <v>713.00399018274902</v>
      </c>
      <c r="AA147" s="4">
        <f ca="1">OFFSET(AF!$K$1,MATCH(Stock!$C147,AF!$C$2:$C$299,0),MATCH(Stock!AA$1,AF!$L$1:$AV$1,0))*Stock!AA147</f>
        <v>29.7009460834023</v>
      </c>
      <c r="AB147" s="4">
        <f ca="1">OFFSET(AF!$K$1,MATCH(Stock!$C147,AF!$C$2:$C$299,0),MATCH(Stock!AB$1,AF!$L$1:$AV$1,0))*Stock!AB147</f>
        <v>216.72815979829201</v>
      </c>
      <c r="AC147" s="4">
        <f ca="1">OFFSET(AF!$K$1,MATCH(Stock!$C147,AF!$C$2:$C$299,0),MATCH(Stock!AC$1,AF!$L$1:$AV$1,0))*Stock!AC147</f>
        <v>109.886596299953</v>
      </c>
      <c r="AD147" s="4">
        <f ca="1">OFFSET(AF!$K$1,MATCH(Stock!$C147,AF!$C$2:$C$299,0),MATCH(Stock!AD$1,AF!$L$1:$AV$1,0))*Stock!AD147</f>
        <v>0</v>
      </c>
      <c r="AE147" s="4">
        <f ca="1">OFFSET(AF!$K$1,MATCH(Stock!$C147,AF!$C$2:$C$299,0),MATCH(Stock!AE$1,AF!$L$1:$AV$1,0))*Stock!AE147</f>
        <v>2147.5549291463899</v>
      </c>
      <c r="AF147" s="4">
        <f ca="1">OFFSET(AF!$K$1,MATCH(Stock!$C147,AF!$C$2:$C$299,0),MATCH(Stock!AF$1,AF!$L$1:$AV$1,0))*Stock!AF147</f>
        <v>0</v>
      </c>
      <c r="AG147" s="4">
        <f ca="1">OFFSET(AF!$K$1,MATCH(Stock!$C147,AF!$C$2:$C$299,0),MATCH(Stock!AG$1,AF!$L$1:$AV$1,0))*Stock!AG147</f>
        <v>6.2680942552732697</v>
      </c>
      <c r="AH147" s="4">
        <f ca="1">OFFSET(AF!$K$1,MATCH(Stock!$C147,AF!$C$2:$C$299,0),MATCH(Stock!AH$1,AF!$L$1:$AV$1,0))*Stock!AH147</f>
        <v>16.765951085393301</v>
      </c>
      <c r="AI147" s="4">
        <f ca="1">OFFSET(AF!$K$1,MATCH(Stock!$C147,AF!$C$2:$C$299,0),MATCH(Stock!AI$1,AF!$L$1:$AV$1,0))*Stock!AI147</f>
        <v>5.4245161735144203</v>
      </c>
      <c r="AJ147" s="4">
        <f ca="1">OFFSET(AF!$K$1,MATCH(Stock!$C147,AF!$C$2:$C$299,0),MATCH(Stock!AJ$1,AF!$L$1:$AV$1,0))*Stock!AJ147</f>
        <v>0</v>
      </c>
      <c r="AK147" s="4">
        <f ca="1">OFFSET(AF!$K$1,MATCH(Stock!$C147,AF!$C$2:$C$299,0),MATCH(Stock!AK$1,AF!$L$1:$AV$1,0))*Stock!AK147</f>
        <v>0</v>
      </c>
      <c r="AL147" s="4">
        <f ca="1">OFFSET(AF!$K$1,MATCH(Stock!$C147,AF!$C$2:$C$299,0),MATCH(Stock!AL$1,AF!$L$1:$AV$1,0))*Stock!AL147</f>
        <v>0</v>
      </c>
      <c r="AM147" s="4">
        <f ca="1">OFFSET(AF!$K$1,MATCH(Stock!$C147,AF!$C$2:$C$299,0),MATCH(Stock!AM$1,AF!$L$1:$AV$1,0))*Stock!AM147</f>
        <v>1112.2425244103899</v>
      </c>
      <c r="AN147" s="4">
        <f ca="1">OFFSET(AF!$K$1,MATCH(Stock!$C147,AF!$C$2:$C$299,0),MATCH(Stock!AN$1,AF!$L$1:$AV$1,0))*Stock!AN147</f>
        <v>4.0479090255829402E-2</v>
      </c>
      <c r="AO147" s="4">
        <f ca="1">OFFSET(AF!$K$1,MATCH(Stock!$C147,AF!$C$2:$C$299,0),MATCH(Stock!AO$1,AF!$L$1:$AV$1,0))*Stock!AO147</f>
        <v>138.154335824382</v>
      </c>
      <c r="AP147" s="4">
        <f ca="1">OFFSET(AF!$K$1,MATCH(Stock!$C147,AF!$C$2:$C$299,0),MATCH(Stock!AP$1,AF!$L$1:$AV$1,0))*Stock!AP147</f>
        <v>26.957751027726101</v>
      </c>
      <c r="AQ147" s="4">
        <f ca="1">OFFSET(AF!$K$1,MATCH(Stock!$C147,AF!$C$2:$C$299,0),MATCH(Stock!AQ$1,AF!$L$1:$AV$1,0))*Stock!AQ147</f>
        <v>180.86151408163201</v>
      </c>
      <c r="AR147" s="4">
        <f ca="1">OFFSET(AF!$K$1,MATCH(Stock!$C147,AF!$C$2:$C$299,0),MATCH(Stock!AR$1,AF!$L$1:$AV$1,0))*Stock!AR147</f>
        <v>6.2380139186273702</v>
      </c>
      <c r="AS147" s="4">
        <f ca="1">OFFSET(AF!$K$1,MATCH(Stock!$C147,AF!$C$2:$C$299,0),MATCH(Stock!AS$1,AF!$L$1:$AV$1,0))*Stock!AS147</f>
        <v>3.7466541936148099</v>
      </c>
      <c r="AT147" s="4">
        <f ca="1">OFFSET(AF!$K$1,MATCH(Stock!$C147,AF!$C$2:$C$299,0),MATCH(Stock!AT$1,AF!$L$1:$AV$1,0))*Stock!AT147</f>
        <v>5.5028021655726196</v>
      </c>
      <c r="AU147" s="4">
        <f ca="1">OFFSET(AF!$K$1,MATCH(Stock!$C147,AF!$C$2:$C$299,0),MATCH(Stock!AU$1,AF!$L$1:$AV$1,0))*Stock!AU147</f>
        <v>39.910112120791197</v>
      </c>
      <c r="AV147" s="4">
        <f ca="1">OFFSET(AF!$K$1,MATCH(Stock!$C147,AF!$C$2:$C$299,0),MATCH(Stock!AV$1,AF!$L$1:$AV$1,0))*Stock!AV147</f>
        <v>5214.7414403284401</v>
      </c>
    </row>
    <row r="148" spans="1:48">
      <c r="A148" s="4" t="s">
        <v>52</v>
      </c>
      <c r="B148" s="4" t="s">
        <v>258</v>
      </c>
      <c r="C148" s="4" t="s">
        <v>68</v>
      </c>
      <c r="D148" s="4" t="s">
        <v>54</v>
      </c>
      <c r="E148" s="4" t="s">
        <v>260</v>
      </c>
      <c r="F148" s="4" t="s">
        <v>54</v>
      </c>
      <c r="G148" s="4">
        <v>2010</v>
      </c>
      <c r="H148" s="4" t="s">
        <v>54</v>
      </c>
      <c r="I148" s="4" t="s">
        <v>54</v>
      </c>
      <c r="J148" s="4" t="s">
        <v>54</v>
      </c>
      <c r="K148" s="4" t="s">
        <v>54</v>
      </c>
      <c r="L148" s="4">
        <f ca="1">OFFSET(AF!$K$1,MATCH(Stock!$C148,AF!$C$2:$C$299,0),MATCH(Stock!L$1,AF!$L$1:$AV$1,0))*Stock!L148</f>
        <v>11.5029420417019</v>
      </c>
      <c r="M148" s="4">
        <f ca="1">OFFSET(AF!$K$1,MATCH(Stock!$C148,AF!$C$2:$C$299,0),MATCH(Stock!M$1,AF!$L$1:$AV$1,0))*Stock!M148</f>
        <v>15.565894919491299</v>
      </c>
      <c r="N148" s="4">
        <f ca="1">OFFSET(AF!$K$1,MATCH(Stock!$C148,AF!$C$2:$C$299,0),MATCH(Stock!N$1,AF!$L$1:$AV$1,0))*Stock!N148</f>
        <v>0</v>
      </c>
      <c r="O148" s="4">
        <f ca="1">OFFSET(AF!$K$1,MATCH(Stock!$C148,AF!$C$2:$C$299,0),MATCH(Stock!O$1,AF!$L$1:$AV$1,0))*Stock!O148</f>
        <v>62.560883873750797</v>
      </c>
      <c r="P148" s="4">
        <f ca="1">OFFSET(AF!$K$1,MATCH(Stock!$C148,AF!$C$2:$C$299,0),MATCH(Stock!P$1,AF!$L$1:$AV$1,0))*Stock!P148</f>
        <v>18.4827352708642</v>
      </c>
      <c r="Q148" s="4">
        <f ca="1">OFFSET(AF!$K$1,MATCH(Stock!$C148,AF!$C$2:$C$299,0),MATCH(Stock!Q$1,AF!$L$1:$AV$1,0))*Stock!Q148</f>
        <v>0</v>
      </c>
      <c r="R148" s="4">
        <f ca="1">OFFSET(AF!$K$1,MATCH(Stock!$C148,AF!$C$2:$C$299,0),MATCH(Stock!R$1,AF!$L$1:$AV$1,0))*Stock!R148</f>
        <v>65.211134705183497</v>
      </c>
      <c r="S148" s="4">
        <f ca="1">OFFSET(AF!$K$1,MATCH(Stock!$C148,AF!$C$2:$C$299,0),MATCH(Stock!S$1,AF!$L$1:$AV$1,0))*Stock!S148</f>
        <v>2.1101579949773601</v>
      </c>
      <c r="T148" s="4">
        <f ca="1">OFFSET(AF!$K$1,MATCH(Stock!$C148,AF!$C$2:$C$299,0),MATCH(Stock!T$1,AF!$L$1:$AV$1,0))*Stock!T148</f>
        <v>595.05471319450999</v>
      </c>
      <c r="U148" s="4">
        <f ca="1">OFFSET(AF!$K$1,MATCH(Stock!$C148,AF!$C$2:$C$299,0),MATCH(Stock!U$1,AF!$L$1:$AV$1,0))*Stock!U148</f>
        <v>16.674146150783098</v>
      </c>
      <c r="V148" s="4">
        <f ca="1">OFFSET(AF!$K$1,MATCH(Stock!$C148,AF!$C$2:$C$299,0),MATCH(Stock!V$1,AF!$L$1:$AV$1,0))*Stock!V148</f>
        <v>1.6005006997607201</v>
      </c>
      <c r="W148" s="4">
        <f ca="1">OFFSET(AF!$K$1,MATCH(Stock!$C148,AF!$C$2:$C$299,0),MATCH(Stock!W$1,AF!$L$1:$AV$1,0))*Stock!W148</f>
        <v>12.1889226700234</v>
      </c>
      <c r="X148" s="4">
        <f ca="1">OFFSET(AF!$K$1,MATCH(Stock!$C148,AF!$C$2:$C$299,0),MATCH(Stock!X$1,AF!$L$1:$AV$1,0))*Stock!X148</f>
        <v>287.81382242778699</v>
      </c>
      <c r="Y148" s="4">
        <f ca="1">OFFSET(AF!$K$1,MATCH(Stock!$C148,AF!$C$2:$C$299,0),MATCH(Stock!Y$1,AF!$L$1:$AV$1,0))*Stock!Y148</f>
        <v>5.9130536183178997</v>
      </c>
      <c r="Z148" s="4">
        <f ca="1">OFFSET(AF!$K$1,MATCH(Stock!$C148,AF!$C$2:$C$299,0),MATCH(Stock!Z$1,AF!$L$1:$AV$1,0))*Stock!Z148</f>
        <v>634.52306505776403</v>
      </c>
      <c r="AA148" s="4">
        <f ca="1">OFFSET(AF!$K$1,MATCH(Stock!$C148,AF!$C$2:$C$299,0),MATCH(Stock!AA$1,AF!$L$1:$AV$1,0))*Stock!AA148</f>
        <v>34.549619893524998</v>
      </c>
      <c r="AB148" s="4">
        <f ca="1">OFFSET(AF!$K$1,MATCH(Stock!$C148,AF!$C$2:$C$299,0),MATCH(Stock!AB$1,AF!$L$1:$AV$1,0))*Stock!AB148</f>
        <v>61.375915286496202</v>
      </c>
      <c r="AC148" s="4">
        <f ca="1">OFFSET(AF!$K$1,MATCH(Stock!$C148,AF!$C$2:$C$299,0),MATCH(Stock!AC$1,AF!$L$1:$AV$1,0))*Stock!AC148</f>
        <v>58.285713416789598</v>
      </c>
      <c r="AD148" s="4">
        <f ca="1">OFFSET(AF!$K$1,MATCH(Stock!$C148,AF!$C$2:$C$299,0),MATCH(Stock!AD$1,AF!$L$1:$AV$1,0))*Stock!AD148</f>
        <v>0.83694027396322002</v>
      </c>
      <c r="AE148" s="4">
        <f ca="1">OFFSET(AF!$K$1,MATCH(Stock!$C148,AF!$C$2:$C$299,0),MATCH(Stock!AE$1,AF!$L$1:$AV$1,0))*Stock!AE148</f>
        <v>587.24845819315897</v>
      </c>
      <c r="AF148" s="4">
        <f ca="1">OFFSET(AF!$K$1,MATCH(Stock!$C148,AF!$C$2:$C$299,0),MATCH(Stock!AF$1,AF!$L$1:$AV$1,0))*Stock!AF148</f>
        <v>3.12989712747749</v>
      </c>
      <c r="AG148" s="4">
        <f ca="1">OFFSET(AF!$K$1,MATCH(Stock!$C148,AF!$C$2:$C$299,0),MATCH(Stock!AG$1,AF!$L$1:$AV$1,0))*Stock!AG148</f>
        <v>20.156224664016001</v>
      </c>
      <c r="AH148" s="4">
        <f ca="1">OFFSET(AF!$K$1,MATCH(Stock!$C148,AF!$C$2:$C$299,0),MATCH(Stock!AH$1,AF!$L$1:$AV$1,0))*Stock!AH148</f>
        <v>2.9678857511410599</v>
      </c>
      <c r="AI148" s="4">
        <f ca="1">OFFSET(AF!$K$1,MATCH(Stock!$C148,AF!$C$2:$C$299,0),MATCH(Stock!AI$1,AF!$L$1:$AV$1,0))*Stock!AI148</f>
        <v>12.801858169494</v>
      </c>
      <c r="AJ148" s="4">
        <f ca="1">OFFSET(AF!$K$1,MATCH(Stock!$C148,AF!$C$2:$C$299,0),MATCH(Stock!AJ$1,AF!$L$1:$AV$1,0))*Stock!AJ148</f>
        <v>0</v>
      </c>
      <c r="AK148" s="4">
        <f ca="1">OFFSET(AF!$K$1,MATCH(Stock!$C148,AF!$C$2:$C$299,0),MATCH(Stock!AK$1,AF!$L$1:$AV$1,0))*Stock!AK148</f>
        <v>2.7420705667150802</v>
      </c>
      <c r="AL148" s="4">
        <f ca="1">OFFSET(AF!$K$1,MATCH(Stock!$C148,AF!$C$2:$C$299,0),MATCH(Stock!AL$1,AF!$L$1:$AV$1,0))*Stock!AL148</f>
        <v>25.353274271603802</v>
      </c>
      <c r="AM148" s="4">
        <f ca="1">OFFSET(AF!$K$1,MATCH(Stock!$C148,AF!$C$2:$C$299,0),MATCH(Stock!AM$1,AF!$L$1:$AV$1,0))*Stock!AM148</f>
        <v>73.311584737946205</v>
      </c>
      <c r="AN148" s="4">
        <f ca="1">OFFSET(AF!$K$1,MATCH(Stock!$C148,AF!$C$2:$C$299,0),MATCH(Stock!AN$1,AF!$L$1:$AV$1,0))*Stock!AN148</f>
        <v>2.1341197847181901</v>
      </c>
      <c r="AO148" s="4">
        <f ca="1">OFFSET(AF!$K$1,MATCH(Stock!$C148,AF!$C$2:$C$299,0),MATCH(Stock!AO$1,AF!$L$1:$AV$1,0))*Stock!AO148</f>
        <v>245.80763499122099</v>
      </c>
      <c r="AP148" s="4">
        <f ca="1">OFFSET(AF!$K$1,MATCH(Stock!$C148,AF!$C$2:$C$299,0),MATCH(Stock!AP$1,AF!$L$1:$AV$1,0))*Stock!AP148</f>
        <v>101.221470705494</v>
      </c>
      <c r="AQ148" s="4">
        <f ca="1">OFFSET(AF!$K$1,MATCH(Stock!$C148,AF!$C$2:$C$299,0),MATCH(Stock!AQ$1,AF!$L$1:$AV$1,0))*Stock!AQ148</f>
        <v>165.80132640593101</v>
      </c>
      <c r="AR148" s="4">
        <f ca="1">OFFSET(AF!$K$1,MATCH(Stock!$C148,AF!$C$2:$C$299,0),MATCH(Stock!AR$1,AF!$L$1:$AV$1,0))*Stock!AR148</f>
        <v>6.7602163223580698</v>
      </c>
      <c r="AS148" s="4">
        <f ca="1">OFFSET(AF!$K$1,MATCH(Stock!$C148,AF!$C$2:$C$299,0),MATCH(Stock!AS$1,AF!$L$1:$AV$1,0))*Stock!AS148</f>
        <v>0</v>
      </c>
      <c r="AT148" s="4">
        <f ca="1">OFFSET(AF!$K$1,MATCH(Stock!$C148,AF!$C$2:$C$299,0),MATCH(Stock!AT$1,AF!$L$1:$AV$1,0))*Stock!AT148</f>
        <v>14.658049043382</v>
      </c>
      <c r="AU148" s="4">
        <f ca="1">OFFSET(AF!$K$1,MATCH(Stock!$C148,AF!$C$2:$C$299,0),MATCH(Stock!AU$1,AF!$L$1:$AV$1,0))*Stock!AU148</f>
        <v>4.6594244719882996</v>
      </c>
      <c r="AV148" s="4">
        <f ca="1">OFFSET(AF!$K$1,MATCH(Stock!$C148,AF!$C$2:$C$299,0),MATCH(Stock!AV$1,AF!$L$1:$AV$1,0))*Stock!AV148</f>
        <v>412.70637904506901</v>
      </c>
    </row>
    <row r="149" spans="1:48">
      <c r="A149" s="4" t="s">
        <v>52</v>
      </c>
      <c r="B149" s="4" t="s">
        <v>258</v>
      </c>
      <c r="C149" s="4" t="s">
        <v>69</v>
      </c>
      <c r="D149" s="4" t="s">
        <v>54</v>
      </c>
      <c r="E149" s="4" t="s">
        <v>260</v>
      </c>
      <c r="F149" s="4" t="s">
        <v>54</v>
      </c>
      <c r="G149" s="4">
        <v>2010</v>
      </c>
      <c r="H149" s="4" t="s">
        <v>54</v>
      </c>
      <c r="I149" s="4" t="s">
        <v>54</v>
      </c>
      <c r="J149" s="4" t="s">
        <v>54</v>
      </c>
      <c r="K149" s="4" t="s">
        <v>54</v>
      </c>
      <c r="L149" s="4">
        <f ca="1">OFFSET(AF!$K$1,MATCH(Stock!$C149,AF!$C$2:$C$299,0),MATCH(Stock!L$1,AF!$L$1:$AV$1,0))*Stock!L149</f>
        <v>9.7673637525904321E-3</v>
      </c>
      <c r="M149" s="4">
        <f ca="1">OFFSET(AF!$K$1,MATCH(Stock!$C149,AF!$C$2:$C$299,0),MATCH(Stock!M$1,AF!$L$1:$AV$1,0))*Stock!M149</f>
        <v>1.0812571173391546E-2</v>
      </c>
      <c r="N149" s="4">
        <f ca="1">OFFSET(AF!$K$1,MATCH(Stock!$C149,AF!$C$2:$C$299,0),MATCH(Stock!N$1,AF!$L$1:$AV$1,0))*Stock!N149</f>
        <v>6.1348368623869158E-2</v>
      </c>
      <c r="O149" s="4">
        <f ca="1">OFFSET(AF!$K$1,MATCH(Stock!$C149,AF!$C$2:$C$299,0),MATCH(Stock!O$1,AF!$L$1:$AV$1,0))*Stock!O149</f>
        <v>3.3082008064702982E-2</v>
      </c>
      <c r="P149" s="4">
        <f ca="1">OFFSET(AF!$K$1,MATCH(Stock!$C149,AF!$C$2:$C$299,0),MATCH(Stock!P$1,AF!$L$1:$AV$1,0))*Stock!P149</f>
        <v>1.1114683107138588E-2</v>
      </c>
      <c r="Q149" s="4">
        <f ca="1">OFFSET(AF!$K$1,MATCH(Stock!$C149,AF!$C$2:$C$299,0),MATCH(Stock!Q$1,AF!$L$1:$AV$1,0))*Stock!Q149</f>
        <v>9.0867689679153922E-3</v>
      </c>
      <c r="R149" s="4">
        <f ca="1">OFFSET(AF!$K$1,MATCH(Stock!$C149,AF!$C$2:$C$299,0),MATCH(Stock!R$1,AF!$L$1:$AV$1,0))*Stock!R149</f>
        <v>2.603008335559075E-2</v>
      </c>
      <c r="S149" s="4">
        <f ca="1">OFFSET(AF!$K$1,MATCH(Stock!$C149,AF!$C$2:$C$299,0),MATCH(Stock!S$1,AF!$L$1:$AV$1,0))*Stock!S149</f>
        <v>2.0515065868792204E-3</v>
      </c>
      <c r="T149" s="4">
        <f ca="1">OFFSET(AF!$K$1,MATCH(Stock!$C149,AF!$C$2:$C$299,0),MATCH(Stock!T$1,AF!$L$1:$AV$1,0))*Stock!T149</f>
        <v>7.3975114971028016E-2</v>
      </c>
      <c r="U149" s="4">
        <f ca="1">OFFSET(AF!$K$1,MATCH(Stock!$C149,AF!$C$2:$C$299,0),MATCH(Stock!U$1,AF!$L$1:$AV$1,0))*Stock!U149</f>
        <v>7.1996384961807089E-3</v>
      </c>
      <c r="V149" s="4">
        <f ca="1">OFFSET(AF!$K$1,MATCH(Stock!$C149,AF!$C$2:$C$299,0),MATCH(Stock!V$1,AF!$L$1:$AV$1,0))*Stock!V149</f>
        <v>4.5459690335714428E-5</v>
      </c>
      <c r="W149" s="4">
        <f ca="1">OFFSET(AF!$K$1,MATCH(Stock!$C149,AF!$C$2:$C$299,0),MATCH(Stock!W$1,AF!$L$1:$AV$1,0))*Stock!W149</f>
        <v>6.2485332666194784E-2</v>
      </c>
      <c r="X149" s="4">
        <f ca="1">OFFSET(AF!$K$1,MATCH(Stock!$C149,AF!$C$2:$C$299,0),MATCH(Stock!X$1,AF!$L$1:$AV$1,0))*Stock!X149</f>
        <v>6.1903706658771693E-2</v>
      </c>
      <c r="Y149" s="4">
        <f ca="1">OFFSET(AF!$K$1,MATCH(Stock!$C149,AF!$C$2:$C$299,0),MATCH(Stock!Y$1,AF!$L$1:$AV$1,0))*Stock!Y149</f>
        <v>2.0527128967679424E-3</v>
      </c>
      <c r="Z149" s="4">
        <f ca="1">OFFSET(AF!$K$1,MATCH(Stock!$C149,AF!$C$2:$C$299,0),MATCH(Stock!Z$1,AF!$L$1:$AV$1,0))*Stock!Z149</f>
        <v>0.46354310056694825</v>
      </c>
      <c r="AA149" s="4">
        <f ca="1">OFFSET(AF!$K$1,MATCH(Stock!$C149,AF!$C$2:$C$299,0),MATCH(Stock!AA$1,AF!$L$1:$AV$1,0))*Stock!AA149</f>
        <v>8.5182403645406995E-2</v>
      </c>
      <c r="AB149" s="4">
        <f ca="1">OFFSET(AF!$K$1,MATCH(Stock!$C149,AF!$C$2:$C$299,0),MATCH(Stock!AB$1,AF!$L$1:$AV$1,0))*Stock!AB149</f>
        <v>3.2578322211798687E-3</v>
      </c>
      <c r="AC149" s="4">
        <f ca="1">OFFSET(AF!$K$1,MATCH(Stock!$C149,AF!$C$2:$C$299,0),MATCH(Stock!AC$1,AF!$L$1:$AV$1,0))*Stock!AC149</f>
        <v>2.7193824146044374E-3</v>
      </c>
      <c r="AD149" s="4">
        <f ca="1">OFFSET(AF!$K$1,MATCH(Stock!$C149,AF!$C$2:$C$299,0),MATCH(Stock!AD$1,AF!$L$1:$AV$1,0))*Stock!AD149</f>
        <v>9.8127012611058063E-5</v>
      </c>
      <c r="AE149" s="4">
        <f ca="1">OFFSET(AF!$K$1,MATCH(Stock!$C149,AF!$C$2:$C$299,0),MATCH(Stock!AE$1,AF!$L$1:$AV$1,0))*Stock!AE149</f>
        <v>0.13887598744138416</v>
      </c>
      <c r="AF149" s="4">
        <f ca="1">OFFSET(AF!$K$1,MATCH(Stock!$C149,AF!$C$2:$C$299,0),MATCH(Stock!AF$1,AF!$L$1:$AV$1,0))*Stock!AF149</f>
        <v>3.0262476082815692E-2</v>
      </c>
      <c r="AG149" s="4">
        <f ca="1">OFFSET(AF!$K$1,MATCH(Stock!$C149,AF!$C$2:$C$299,0),MATCH(Stock!AG$1,AF!$L$1:$AV$1,0))*Stock!AG149</f>
        <v>8.6169254850122675E-5</v>
      </c>
      <c r="AH149" s="4">
        <f ca="1">OFFSET(AF!$K$1,MATCH(Stock!$C149,AF!$C$2:$C$299,0),MATCH(Stock!AH$1,AF!$L$1:$AV$1,0))*Stock!AH149</f>
        <v>5.166281567300186E-3</v>
      </c>
      <c r="AI149" s="4">
        <f ca="1">OFFSET(AF!$K$1,MATCH(Stock!$C149,AF!$C$2:$C$299,0),MATCH(Stock!AI$1,AF!$L$1:$AV$1,0))*Stock!AI149</f>
        <v>1.0021106893596247E-5</v>
      </c>
      <c r="AJ149" s="4">
        <f ca="1">OFFSET(AF!$K$1,MATCH(Stock!$C149,AF!$C$2:$C$299,0),MATCH(Stock!AJ$1,AF!$L$1:$AV$1,0))*Stock!AJ149</f>
        <v>4.8795117668973386E-3</v>
      </c>
      <c r="AK149" s="4">
        <f ca="1">OFFSET(AF!$K$1,MATCH(Stock!$C149,AF!$C$2:$C$299,0),MATCH(Stock!AK$1,AF!$L$1:$AV$1,0))*Stock!AK149</f>
        <v>3.7995504226483817E-2</v>
      </c>
      <c r="AL149" s="4">
        <f ca="1">OFFSET(AF!$K$1,MATCH(Stock!$C149,AF!$C$2:$C$299,0),MATCH(Stock!AL$1,AF!$L$1:$AV$1,0))*Stock!AL149</f>
        <v>1.0087509871989518E-3</v>
      </c>
      <c r="AM149" s="4">
        <f ca="1">OFFSET(AF!$K$1,MATCH(Stock!$C149,AF!$C$2:$C$299,0),MATCH(Stock!AM$1,AF!$L$1:$AV$1,0))*Stock!AM149</f>
        <v>1.4379914705489598E-2</v>
      </c>
      <c r="AN149" s="4">
        <f ca="1">OFFSET(AF!$K$1,MATCH(Stock!$C149,AF!$C$2:$C$299,0),MATCH(Stock!AN$1,AF!$L$1:$AV$1,0))*Stock!AN149</f>
        <v>3.8541917194494621E-3</v>
      </c>
      <c r="AO149" s="4">
        <f ca="1">OFFSET(AF!$K$1,MATCH(Stock!$C149,AF!$C$2:$C$299,0),MATCH(Stock!AO$1,AF!$L$1:$AV$1,0))*Stock!AO149</f>
        <v>4.3435892069658239E-3</v>
      </c>
      <c r="AP149" s="4">
        <f ca="1">OFFSET(AF!$K$1,MATCH(Stock!$C149,AF!$C$2:$C$299,0),MATCH(Stock!AP$1,AF!$L$1:$AV$1,0))*Stock!AP149</f>
        <v>1.8773721631234988E-2</v>
      </c>
      <c r="AQ149" s="4">
        <f ca="1">OFFSET(AF!$K$1,MATCH(Stock!$C149,AF!$C$2:$C$299,0),MATCH(Stock!AQ$1,AF!$L$1:$AV$1,0))*Stock!AQ149</f>
        <v>5.7468416276909391E-3</v>
      </c>
      <c r="AR149" s="4">
        <f ca="1">OFFSET(AF!$K$1,MATCH(Stock!$C149,AF!$C$2:$C$299,0),MATCH(Stock!AR$1,AF!$L$1:$AV$1,0))*Stock!AR149</f>
        <v>0.19764244257315894</v>
      </c>
      <c r="AS149" s="4">
        <f ca="1">OFFSET(AF!$K$1,MATCH(Stock!$C149,AF!$C$2:$C$299,0),MATCH(Stock!AS$1,AF!$L$1:$AV$1,0))*Stock!AS149</f>
        <v>6.4673181221737005E-3</v>
      </c>
      <c r="AT149" s="4">
        <f ca="1">OFFSET(AF!$K$1,MATCH(Stock!$C149,AF!$C$2:$C$299,0),MATCH(Stock!AT$1,AF!$L$1:$AV$1,0))*Stock!AT149</f>
        <v>4.1073762004685743E-3</v>
      </c>
      <c r="AU149" s="4">
        <f ca="1">OFFSET(AF!$K$1,MATCH(Stock!$C149,AF!$C$2:$C$299,0),MATCH(Stock!AU$1,AF!$L$1:$AV$1,0))*Stock!AU149</f>
        <v>2.8496878196080191E-3</v>
      </c>
      <c r="AV149" s="4">
        <f ca="1">OFFSET(AF!$K$1,MATCH(Stock!$C149,AF!$C$2:$C$299,0),MATCH(Stock!AV$1,AF!$L$1:$AV$1,0))*Stock!AV149</f>
        <v>1.4966852709010176E-2</v>
      </c>
    </row>
    <row r="150" spans="1:48">
      <c r="A150" s="4" t="s">
        <v>52</v>
      </c>
      <c r="B150" s="4" t="s">
        <v>258</v>
      </c>
      <c r="C150" s="4" t="s">
        <v>70</v>
      </c>
      <c r="D150" s="4" t="s">
        <v>54</v>
      </c>
      <c r="E150" s="4" t="s">
        <v>260</v>
      </c>
      <c r="F150" s="4" t="s">
        <v>54</v>
      </c>
      <c r="G150" s="4">
        <v>2010</v>
      </c>
      <c r="H150" s="4" t="s">
        <v>54</v>
      </c>
      <c r="I150" s="4" t="s">
        <v>54</v>
      </c>
      <c r="J150" s="4" t="s">
        <v>54</v>
      </c>
      <c r="K150" s="4" t="s">
        <v>54</v>
      </c>
      <c r="L150" s="4">
        <f ca="1">OFFSET(AF!$K$1,MATCH(Stock!$C150,AF!$C$2:$C$299,0),MATCH(Stock!L$1,AF!$L$1:$AV$1,0))*Stock!L150</f>
        <v>9.00101875186958E-3</v>
      </c>
      <c r="M150" s="4">
        <f ca="1">OFFSET(AF!$K$1,MATCH(Stock!$C150,AF!$C$2:$C$299,0),MATCH(Stock!M$1,AF!$L$1:$AV$1,0))*Stock!M150</f>
        <v>6.2551383541190452E-3</v>
      </c>
      <c r="N150" s="4">
        <f ca="1">OFFSET(AF!$K$1,MATCH(Stock!$C150,AF!$C$2:$C$299,0),MATCH(Stock!N$1,AF!$L$1:$AV$1,0))*Stock!N150</f>
        <v>2.9828476429034096E-2</v>
      </c>
      <c r="O150" s="4">
        <f ca="1">OFFSET(AF!$K$1,MATCH(Stock!$C150,AF!$C$2:$C$299,0),MATCH(Stock!O$1,AF!$L$1:$AV$1,0))*Stock!O150</f>
        <v>1.2608132395374118E-2</v>
      </c>
      <c r="P150" s="4">
        <f ca="1">OFFSET(AF!$K$1,MATCH(Stock!$C150,AF!$C$2:$C$299,0),MATCH(Stock!P$1,AF!$L$1:$AV$1,0))*Stock!P150</f>
        <v>5.6002305307824487E-3</v>
      </c>
      <c r="Q150" s="4">
        <f ca="1">OFFSET(AF!$K$1,MATCH(Stock!$C150,AF!$C$2:$C$299,0),MATCH(Stock!Q$1,AF!$L$1:$AV$1,0))*Stock!Q150</f>
        <v>7.1190458882439975E-3</v>
      </c>
      <c r="R150" s="4">
        <f ca="1">OFFSET(AF!$K$1,MATCH(Stock!$C150,AF!$C$2:$C$299,0),MATCH(Stock!R$1,AF!$L$1:$AV$1,0))*Stock!R150</f>
        <v>8.2178053810291907E-3</v>
      </c>
      <c r="S150" s="4">
        <f ca="1">OFFSET(AF!$K$1,MATCH(Stock!$C150,AF!$C$2:$C$299,0),MATCH(Stock!S$1,AF!$L$1:$AV$1,0))*Stock!S150</f>
        <v>1.764180341398097E-3</v>
      </c>
      <c r="T150" s="4">
        <f ca="1">OFFSET(AF!$K$1,MATCH(Stock!$C150,AF!$C$2:$C$299,0),MATCH(Stock!T$1,AF!$L$1:$AV$1,0))*Stock!T150</f>
        <v>7.081229907856397E-2</v>
      </c>
      <c r="U150" s="4">
        <f ca="1">OFFSET(AF!$K$1,MATCH(Stock!$C150,AF!$C$2:$C$299,0),MATCH(Stock!U$1,AF!$L$1:$AV$1,0))*Stock!U150</f>
        <v>3.0799388293338871E-3</v>
      </c>
      <c r="V150" s="4">
        <f ca="1">OFFSET(AF!$K$1,MATCH(Stock!$C150,AF!$C$2:$C$299,0),MATCH(Stock!V$1,AF!$L$1:$AV$1,0))*Stock!V150</f>
        <v>7.9489182218423697E-5</v>
      </c>
      <c r="W150" s="4">
        <f ca="1">OFFSET(AF!$K$1,MATCH(Stock!$C150,AF!$C$2:$C$299,0),MATCH(Stock!W$1,AF!$L$1:$AV$1,0))*Stock!W150</f>
        <v>5.7582748558541556E-2</v>
      </c>
      <c r="X150" s="4">
        <f ca="1">OFFSET(AF!$K$1,MATCH(Stock!$C150,AF!$C$2:$C$299,0),MATCH(Stock!X$1,AF!$L$1:$AV$1,0))*Stock!X150</f>
        <v>0.18916516471113543</v>
      </c>
      <c r="Y150" s="4">
        <f ca="1">OFFSET(AF!$K$1,MATCH(Stock!$C150,AF!$C$2:$C$299,0),MATCH(Stock!Y$1,AF!$L$1:$AV$1,0))*Stock!Y150</f>
        <v>1.1486923120306177E-3</v>
      </c>
      <c r="Z150" s="4">
        <f ca="1">OFFSET(AF!$K$1,MATCH(Stock!$C150,AF!$C$2:$C$299,0),MATCH(Stock!Z$1,AF!$L$1:$AV$1,0))*Stock!Z150</f>
        <v>0.27068018900003649</v>
      </c>
      <c r="AA150" s="4">
        <f ca="1">OFFSET(AF!$K$1,MATCH(Stock!$C150,AF!$C$2:$C$299,0),MATCH(Stock!AA$1,AF!$L$1:$AV$1,0))*Stock!AA150</f>
        <v>2.7052546648160113E-2</v>
      </c>
      <c r="AB150" s="4">
        <f ca="1">OFFSET(AF!$K$1,MATCH(Stock!$C150,AF!$C$2:$C$299,0),MATCH(Stock!AB$1,AF!$L$1:$AV$1,0))*Stock!AB150</f>
        <v>1.1149895357072427E-3</v>
      </c>
      <c r="AC150" s="4">
        <f ca="1">OFFSET(AF!$K$1,MATCH(Stock!$C150,AF!$C$2:$C$299,0),MATCH(Stock!AC$1,AF!$L$1:$AV$1,0))*Stock!AC150</f>
        <v>3.4611864061453236E-4</v>
      </c>
      <c r="AD150" s="4">
        <f ca="1">OFFSET(AF!$K$1,MATCH(Stock!$C150,AF!$C$2:$C$299,0),MATCH(Stock!AD$1,AF!$L$1:$AV$1,0))*Stock!AD150</f>
        <v>6.0486838273517058E-5</v>
      </c>
      <c r="AE150" s="4">
        <f ca="1">OFFSET(AF!$K$1,MATCH(Stock!$C150,AF!$C$2:$C$299,0),MATCH(Stock!AE$1,AF!$L$1:$AV$1,0))*Stock!AE150</f>
        <v>0.44843887891538625</v>
      </c>
      <c r="AF150" s="4">
        <f ca="1">OFFSET(AF!$K$1,MATCH(Stock!$C150,AF!$C$2:$C$299,0),MATCH(Stock!AF$1,AF!$L$1:$AV$1,0))*Stock!AF150</f>
        <v>1.4714059636286227E-2</v>
      </c>
      <c r="AG150" s="4">
        <f ca="1">OFFSET(AF!$K$1,MATCH(Stock!$C150,AF!$C$2:$C$299,0),MATCH(Stock!AG$1,AF!$L$1:$AV$1,0))*Stock!AG150</f>
        <v>9.5952866717858256E-5</v>
      </c>
      <c r="AH150" s="4">
        <f ca="1">OFFSET(AF!$K$1,MATCH(Stock!$C150,AF!$C$2:$C$299,0),MATCH(Stock!AH$1,AF!$L$1:$AV$1,0))*Stock!AH150</f>
        <v>2.6862771739130493E-3</v>
      </c>
      <c r="AI150" s="4">
        <f ca="1">OFFSET(AF!$K$1,MATCH(Stock!$C150,AF!$C$2:$C$299,0),MATCH(Stock!AI$1,AF!$L$1:$AV$1,0))*Stock!AI150</f>
        <v>1.2529264347442314E-5</v>
      </c>
      <c r="AJ150" s="4">
        <f ca="1">OFFSET(AF!$K$1,MATCH(Stock!$C150,AF!$C$2:$C$299,0),MATCH(Stock!AJ$1,AF!$L$1:$AV$1,0))*Stock!AJ150</f>
        <v>4.4966664523129916E-3</v>
      </c>
      <c r="AK150" s="4">
        <f ca="1">OFFSET(AF!$K$1,MATCH(Stock!$C150,AF!$C$2:$C$299,0),MATCH(Stock!AK$1,AF!$L$1:$AV$1,0))*Stock!AK150</f>
        <v>2.0999088399546086E-2</v>
      </c>
      <c r="AL150" s="4">
        <f ca="1">OFFSET(AF!$K$1,MATCH(Stock!$C150,AF!$C$2:$C$299,0),MATCH(Stock!AL$1,AF!$L$1:$AV$1,0))*Stock!AL150</f>
        <v>1.8472923346652783E-3</v>
      </c>
      <c r="AM150" s="4">
        <f ca="1">OFFSET(AF!$K$1,MATCH(Stock!$C150,AF!$C$2:$C$299,0),MATCH(Stock!AM$1,AF!$L$1:$AV$1,0))*Stock!AM150</f>
        <v>1.5639505366395762E-2</v>
      </c>
      <c r="AN150" s="4">
        <f ca="1">OFFSET(AF!$K$1,MATCH(Stock!$C150,AF!$C$2:$C$299,0),MATCH(Stock!AN$1,AF!$L$1:$AV$1,0))*Stock!AN150</f>
        <v>3.8296890117846994E-3</v>
      </c>
      <c r="AO150" s="4">
        <f ca="1">OFFSET(AF!$K$1,MATCH(Stock!$C150,AF!$C$2:$C$299,0),MATCH(Stock!AO$1,AF!$L$1:$AV$1,0))*Stock!AO150</f>
        <v>3.518977347032813E-3</v>
      </c>
      <c r="AP150" s="4">
        <f ca="1">OFFSET(AF!$K$1,MATCH(Stock!$C150,AF!$C$2:$C$299,0),MATCH(Stock!AP$1,AF!$L$1:$AV$1,0))*Stock!AP150</f>
        <v>9.4311421589941442E-3</v>
      </c>
      <c r="AQ150" s="4">
        <f ca="1">OFFSET(AF!$K$1,MATCH(Stock!$C150,AF!$C$2:$C$299,0),MATCH(Stock!AQ$1,AF!$L$1:$AV$1,0))*Stock!AQ150</f>
        <v>2.2412840941425159E-3</v>
      </c>
      <c r="AR150" s="4">
        <f ca="1">OFFSET(AF!$K$1,MATCH(Stock!$C150,AF!$C$2:$C$299,0),MATCH(Stock!AR$1,AF!$L$1:$AV$1,0))*Stock!AR150</f>
        <v>9.6096653780887567E-2</v>
      </c>
      <c r="AS150" s="4">
        <f ca="1">OFFSET(AF!$K$1,MATCH(Stock!$C150,AF!$C$2:$C$299,0),MATCH(Stock!AS$1,AF!$L$1:$AV$1,0))*Stock!AS150</f>
        <v>5.3259896472370068E-3</v>
      </c>
      <c r="AT150" s="4">
        <f ca="1">OFFSET(AF!$K$1,MATCH(Stock!$C150,AF!$C$2:$C$299,0),MATCH(Stock!AT$1,AF!$L$1:$AV$1,0))*Stock!AT150</f>
        <v>3.8863422891139577E-3</v>
      </c>
      <c r="AU150" s="4">
        <f ca="1">OFFSET(AF!$K$1,MATCH(Stock!$C150,AF!$C$2:$C$299,0),MATCH(Stock!AU$1,AF!$L$1:$AV$1,0))*Stock!AU150</f>
        <v>1.5331035400484372E-3</v>
      </c>
      <c r="AV150" s="4">
        <f ca="1">OFFSET(AF!$K$1,MATCH(Stock!$C150,AF!$C$2:$C$299,0),MATCH(Stock!AV$1,AF!$L$1:$AV$1,0))*Stock!AV150</f>
        <v>6.1709307354987208E-3</v>
      </c>
    </row>
    <row r="151" spans="1:48">
      <c r="A151" s="4" t="s">
        <v>52</v>
      </c>
      <c r="B151" s="4" t="s">
        <v>258</v>
      </c>
      <c r="C151" s="4" t="s">
        <v>71</v>
      </c>
      <c r="D151" s="4" t="s">
        <v>54</v>
      </c>
      <c r="E151" s="4" t="s">
        <v>260</v>
      </c>
      <c r="F151" s="4" t="s">
        <v>54</v>
      </c>
      <c r="G151" s="4">
        <v>2010</v>
      </c>
      <c r="H151" s="4" t="s">
        <v>54</v>
      </c>
      <c r="I151" s="4" t="s">
        <v>54</v>
      </c>
      <c r="J151" s="4" t="s">
        <v>54</v>
      </c>
      <c r="K151" s="4" t="s">
        <v>54</v>
      </c>
      <c r="L151" s="4">
        <f ca="1">OFFSET(AF!$K$1,MATCH(Stock!$C151,AF!$C$2:$C$299,0),MATCH(Stock!L$1,AF!$L$1:$AV$1,0))*Stock!L151</f>
        <v>5.5226682900160855E-3</v>
      </c>
      <c r="M151" s="4">
        <f ca="1">OFFSET(AF!$K$1,MATCH(Stock!$C151,AF!$C$2:$C$299,0),MATCH(Stock!M$1,AF!$L$1:$AV$1,0))*Stock!M151</f>
        <v>5.0107037144985168E-3</v>
      </c>
      <c r="N151" s="4">
        <f ca="1">OFFSET(AF!$K$1,MATCH(Stock!$C151,AF!$C$2:$C$299,0),MATCH(Stock!N$1,AF!$L$1:$AV$1,0))*Stock!N151</f>
        <v>2.1955152469843482E-2</v>
      </c>
      <c r="O151" s="4">
        <f ca="1">OFFSET(AF!$K$1,MATCH(Stock!$C151,AF!$C$2:$C$299,0),MATCH(Stock!O$1,AF!$L$1:$AV$1,0))*Stock!O151</f>
        <v>5.5196126663210658E-2</v>
      </c>
      <c r="P151" s="4">
        <f ca="1">OFFSET(AF!$K$1,MATCH(Stock!$C151,AF!$C$2:$C$299,0),MATCH(Stock!P$1,AF!$L$1:$AV$1,0))*Stock!P151</f>
        <v>6.040588645184029E-3</v>
      </c>
      <c r="Q151" s="4">
        <f ca="1">OFFSET(AF!$K$1,MATCH(Stock!$C151,AF!$C$2:$C$299,0),MATCH(Stock!Q$1,AF!$L$1:$AV$1,0))*Stock!Q151</f>
        <v>1.0193980312745441E-2</v>
      </c>
      <c r="R151" s="4">
        <f ca="1">OFFSET(AF!$K$1,MATCH(Stock!$C151,AF!$C$2:$C$299,0),MATCH(Stock!R$1,AF!$L$1:$AV$1,0))*Stock!R151</f>
        <v>2.6583914916348008E-2</v>
      </c>
      <c r="S151" s="4">
        <f ca="1">OFFSET(AF!$K$1,MATCH(Stock!$C151,AF!$C$2:$C$299,0),MATCH(Stock!S$1,AF!$L$1:$AV$1,0))*Stock!S151</f>
        <v>1.2160139849646963E-3</v>
      </c>
      <c r="T151" s="4">
        <f ca="1">OFFSET(AF!$K$1,MATCH(Stock!$C151,AF!$C$2:$C$299,0),MATCH(Stock!T$1,AF!$L$1:$AV$1,0))*Stock!T151</f>
        <v>7.7337620196983814E-2</v>
      </c>
      <c r="U151" s="4">
        <f ca="1">OFFSET(AF!$K$1,MATCH(Stock!$C151,AF!$C$2:$C$299,0),MATCH(Stock!U$1,AF!$L$1:$AV$1,0))*Stock!U151</f>
        <v>3.8330824918370132E-3</v>
      </c>
      <c r="V151" s="4">
        <f ca="1">OFFSET(AF!$K$1,MATCH(Stock!$C151,AF!$C$2:$C$299,0),MATCH(Stock!V$1,AF!$L$1:$AV$1,0))*Stock!V151</f>
        <v>2.1089940231250077E-5</v>
      </c>
      <c r="W151" s="4">
        <f ca="1">OFFSET(AF!$K$1,MATCH(Stock!$C151,AF!$C$2:$C$299,0),MATCH(Stock!W$1,AF!$L$1:$AV$1,0))*Stock!W151</f>
        <v>3.5330491834624209E-2</v>
      </c>
      <c r="X151" s="4">
        <f ca="1">OFFSET(AF!$K$1,MATCH(Stock!$C151,AF!$C$2:$C$299,0),MATCH(Stock!X$1,AF!$L$1:$AV$1,0))*Stock!X151</f>
        <v>0.13723505557073279</v>
      </c>
      <c r="Y151" s="4">
        <f ca="1">OFFSET(AF!$K$1,MATCH(Stock!$C151,AF!$C$2:$C$299,0),MATCH(Stock!Y$1,AF!$L$1:$AV$1,0))*Stock!Y151</f>
        <v>1.5514943345804335E-3</v>
      </c>
      <c r="Z151" s="4">
        <f ca="1">OFFSET(AF!$K$1,MATCH(Stock!$C151,AF!$C$2:$C$299,0),MATCH(Stock!Z$1,AF!$L$1:$AV$1,0))*Stock!Z151</f>
        <v>0.41215483828690147</v>
      </c>
      <c r="AA151" s="4">
        <f ca="1">OFFSET(AF!$K$1,MATCH(Stock!$C151,AF!$C$2:$C$299,0),MATCH(Stock!AA$1,AF!$L$1:$AV$1,0))*Stock!AA151</f>
        <v>3.0484798564880074E-2</v>
      </c>
      <c r="AB151" s="4">
        <f ca="1">OFFSET(AF!$K$1,MATCH(Stock!$C151,AF!$C$2:$C$299,0),MATCH(Stock!AB$1,AF!$L$1:$AV$1,0))*Stock!AB151</f>
        <v>1.203205640373159E-3</v>
      </c>
      <c r="AC151" s="4">
        <f ca="1">OFFSET(AF!$K$1,MATCH(Stock!$C151,AF!$C$2:$C$299,0),MATCH(Stock!AC$1,AF!$L$1:$AV$1,0))*Stock!AC151</f>
        <v>4.0904007712650563E-3</v>
      </c>
      <c r="AD151" s="4">
        <f ca="1">OFFSET(AF!$K$1,MATCH(Stock!$C151,AF!$C$2:$C$299,0),MATCH(Stock!AD$1,AF!$L$1:$AV$1,0))*Stock!AD151</f>
        <v>9.1660189430386335E-5</v>
      </c>
      <c r="AE151" s="4">
        <f ca="1">OFFSET(AF!$K$1,MATCH(Stock!$C151,AF!$C$2:$C$299,0),MATCH(Stock!AE$1,AF!$L$1:$AV$1,0))*Stock!AE151</f>
        <v>0.24697831857473471</v>
      </c>
      <c r="AF151" s="4">
        <f ca="1">OFFSET(AF!$K$1,MATCH(Stock!$C151,AF!$C$2:$C$299,0),MATCH(Stock!AF$1,AF!$L$1:$AV$1,0))*Stock!AF151</f>
        <v>1.0830235447446041E-2</v>
      </c>
      <c r="AG151" s="4">
        <f ca="1">OFFSET(AF!$K$1,MATCH(Stock!$C151,AF!$C$2:$C$299,0),MATCH(Stock!AG$1,AF!$L$1:$AV$1,0))*Stock!AG151</f>
        <v>4.3574225463982485E-5</v>
      </c>
      <c r="AH151" s="4">
        <f ca="1">OFFSET(AF!$K$1,MATCH(Stock!$C151,AF!$C$2:$C$299,0),MATCH(Stock!AH$1,AF!$L$1:$AV$1,0))*Stock!AH151</f>
        <v>6.6849412587867809E-3</v>
      </c>
      <c r="AI151" s="4">
        <f ca="1">OFFSET(AF!$K$1,MATCH(Stock!$C151,AF!$C$2:$C$299,0),MATCH(Stock!AI$1,AF!$L$1:$AV$1,0))*Stock!AI151</f>
        <v>4.0021401744865523E-6</v>
      </c>
      <c r="AJ151" s="4">
        <f ca="1">OFFSET(AF!$K$1,MATCH(Stock!$C151,AF!$C$2:$C$299,0),MATCH(Stock!AJ$1,AF!$L$1:$AV$1,0))*Stock!AJ151</f>
        <v>2.7589762794139202E-3</v>
      </c>
      <c r="AK151" s="4">
        <f ca="1">OFFSET(AF!$K$1,MATCH(Stock!$C151,AF!$C$2:$C$299,0),MATCH(Stock!AK$1,AF!$L$1:$AV$1,0))*Stock!AK151</f>
        <v>2.0649730557871664E-2</v>
      </c>
      <c r="AL151" s="4">
        <f ca="1">OFFSET(AF!$K$1,MATCH(Stock!$C151,AF!$C$2:$C$299,0),MATCH(Stock!AL$1,AF!$L$1:$AV$1,0))*Stock!AL151</f>
        <v>1.2889595947542191E-2</v>
      </c>
      <c r="AM151" s="4">
        <f ca="1">OFFSET(AF!$K$1,MATCH(Stock!$C151,AF!$C$2:$C$299,0),MATCH(Stock!AM$1,AF!$L$1:$AV$1,0))*Stock!AM151</f>
        <v>7.593837673176751E-2</v>
      </c>
      <c r="AN151" s="4">
        <f ca="1">OFFSET(AF!$K$1,MATCH(Stock!$C151,AF!$C$2:$C$299,0),MATCH(Stock!AN$1,AF!$L$1:$AV$1,0))*Stock!AN151</f>
        <v>3.0271596412644549E-3</v>
      </c>
      <c r="AO151" s="4">
        <f ca="1">OFFSET(AF!$K$1,MATCH(Stock!$C151,AF!$C$2:$C$299,0),MATCH(Stock!AO$1,AF!$L$1:$AV$1,0))*Stock!AO151</f>
        <v>1.6299562770515925E-3</v>
      </c>
      <c r="AP151" s="4">
        <f ca="1">OFFSET(AF!$K$1,MATCH(Stock!$C151,AF!$C$2:$C$299,0),MATCH(Stock!AP$1,AF!$L$1:$AV$1,0))*Stock!AP151</f>
        <v>1.5155387351323303E-2</v>
      </c>
      <c r="AQ151" s="4">
        <f ca="1">OFFSET(AF!$K$1,MATCH(Stock!$C151,AF!$C$2:$C$299,0),MATCH(Stock!AQ$1,AF!$L$1:$AV$1,0))*Stock!AQ151</f>
        <v>1.6504359220021554E-3</v>
      </c>
      <c r="AR151" s="4">
        <f ca="1">OFFSET(AF!$K$1,MATCH(Stock!$C151,AF!$C$2:$C$299,0),MATCH(Stock!AR$1,AF!$L$1:$AV$1,0))*Stock!AR151</f>
        <v>7.0731627564709382E-2</v>
      </c>
      <c r="AS151" s="4">
        <f ca="1">OFFSET(AF!$K$1,MATCH(Stock!$C151,AF!$C$2:$C$299,0),MATCH(Stock!AS$1,AF!$L$1:$AV$1,0))*Stock!AS151</f>
        <v>3.1026511346989457E-3</v>
      </c>
      <c r="AT151" s="4">
        <f ca="1">OFFSET(AF!$K$1,MATCH(Stock!$C151,AF!$C$2:$C$299,0),MATCH(Stock!AT$1,AF!$L$1:$AV$1,0))*Stock!AT151</f>
        <v>1.3660417843900728E-3</v>
      </c>
      <c r="AU151" s="4">
        <f ca="1">OFFSET(AF!$K$1,MATCH(Stock!$C151,AF!$C$2:$C$299,0),MATCH(Stock!AU$1,AF!$L$1:$AV$1,0))*Stock!AU151</f>
        <v>8.4805338920198778E-4</v>
      </c>
      <c r="AV151" s="4">
        <f ca="1">OFFSET(AF!$K$1,MATCH(Stock!$C151,AF!$C$2:$C$299,0),MATCH(Stock!AV$1,AF!$L$1:$AV$1,0))*Stock!AV151</f>
        <v>5.1961280482431697E-2</v>
      </c>
    </row>
    <row r="152" spans="1:48">
      <c r="A152" s="4" t="s">
        <v>52</v>
      </c>
      <c r="B152" s="4" t="s">
        <v>258</v>
      </c>
      <c r="C152" s="4" t="s">
        <v>72</v>
      </c>
      <c r="D152" s="4" t="s">
        <v>54</v>
      </c>
      <c r="E152" s="4" t="s">
        <v>260</v>
      </c>
      <c r="F152" s="4" t="s">
        <v>54</v>
      </c>
      <c r="G152" s="4">
        <v>2010</v>
      </c>
      <c r="H152" s="4" t="s">
        <v>54</v>
      </c>
      <c r="I152" s="4" t="s">
        <v>54</v>
      </c>
      <c r="J152" s="4" t="s">
        <v>54</v>
      </c>
      <c r="K152" s="4" t="s">
        <v>54</v>
      </c>
      <c r="L152" s="4">
        <f ca="1">OFFSET(AF!$K$1,MATCH(Stock!$C152,AF!$C$2:$C$299,0),MATCH(Stock!L$1,AF!$L$1:$AV$1,0))*Stock!L152</f>
        <v>1.0794203900434176</v>
      </c>
      <c r="M152" s="4">
        <f ca="1">OFFSET(AF!$K$1,MATCH(Stock!$C152,AF!$C$2:$C$299,0),MATCH(Stock!M$1,AF!$L$1:$AV$1,0))*Stock!M152</f>
        <v>19.921270914964573</v>
      </c>
      <c r="N152" s="4">
        <f ca="1">OFFSET(AF!$K$1,MATCH(Stock!$C152,AF!$C$2:$C$299,0),MATCH(Stock!N$1,AF!$L$1:$AV$1,0))*Stock!N152</f>
        <v>1.5686031643170222</v>
      </c>
      <c r="O152" s="4">
        <f ca="1">OFFSET(AF!$K$1,MATCH(Stock!$C152,AF!$C$2:$C$299,0),MATCH(Stock!O$1,AF!$L$1:$AV$1,0))*Stock!O152</f>
        <v>4.3375660489133665</v>
      </c>
      <c r="P152" s="4">
        <f ca="1">OFFSET(AF!$K$1,MATCH(Stock!$C152,AF!$C$2:$C$299,0),MATCH(Stock!P$1,AF!$L$1:$AV$1,0))*Stock!P152</f>
        <v>6.5436617133874471</v>
      </c>
      <c r="Q152" s="4">
        <f ca="1">OFFSET(AF!$K$1,MATCH(Stock!$C152,AF!$C$2:$C$299,0),MATCH(Stock!Q$1,AF!$L$1:$AV$1,0))*Stock!Q152</f>
        <v>4.9082252624681448</v>
      </c>
      <c r="R152" s="4">
        <f ca="1">OFFSET(AF!$K$1,MATCH(Stock!$C152,AF!$C$2:$C$299,0),MATCH(Stock!R$1,AF!$L$1:$AV$1,0))*Stock!R152</f>
        <v>3.2619787743923399E-2</v>
      </c>
      <c r="S152" s="4">
        <f ca="1">OFFSET(AF!$K$1,MATCH(Stock!$C152,AF!$C$2:$C$299,0),MATCH(Stock!S$1,AF!$L$1:$AV$1,0))*Stock!S152</f>
        <v>14.545982531740487</v>
      </c>
      <c r="T152" s="4">
        <f ca="1">OFFSET(AF!$K$1,MATCH(Stock!$C152,AF!$C$2:$C$299,0),MATCH(Stock!T$1,AF!$L$1:$AV$1,0))*Stock!T152</f>
        <v>56.618053283527217</v>
      </c>
      <c r="U152" s="4">
        <f ca="1">OFFSET(AF!$K$1,MATCH(Stock!$C152,AF!$C$2:$C$299,0),MATCH(Stock!U$1,AF!$L$1:$AV$1,0))*Stock!U152</f>
        <v>12.219035389851715</v>
      </c>
      <c r="V152" s="4">
        <f ca="1">OFFSET(AF!$K$1,MATCH(Stock!$C152,AF!$C$2:$C$299,0),MATCH(Stock!V$1,AF!$L$1:$AV$1,0))*Stock!V152</f>
        <v>2.7816057569661767</v>
      </c>
      <c r="W152" s="4">
        <f ca="1">OFFSET(AF!$K$1,MATCH(Stock!$C152,AF!$C$2:$C$299,0),MATCH(Stock!W$1,AF!$L$1:$AV$1,0))*Stock!W152</f>
        <v>4.1824321562217941</v>
      </c>
      <c r="X152" s="4">
        <f ca="1">OFFSET(AF!$K$1,MATCH(Stock!$C152,AF!$C$2:$C$299,0),MATCH(Stock!X$1,AF!$L$1:$AV$1,0))*Stock!X152</f>
        <v>6.8022104603224447</v>
      </c>
      <c r="Y152" s="4">
        <f ca="1">OFFSET(AF!$K$1,MATCH(Stock!$C152,AF!$C$2:$C$299,0),MATCH(Stock!Y$1,AF!$L$1:$AV$1,0))*Stock!Y152</f>
        <v>15.603065799861579</v>
      </c>
      <c r="Z152" s="4">
        <f ca="1">OFFSET(AF!$K$1,MATCH(Stock!$C152,AF!$C$2:$C$299,0),MATCH(Stock!Z$1,AF!$L$1:$AV$1,0))*Stock!Z152</f>
        <v>78.628930222207742</v>
      </c>
      <c r="AA152" s="4">
        <f ca="1">OFFSET(AF!$K$1,MATCH(Stock!$C152,AF!$C$2:$C$299,0),MATCH(Stock!AA$1,AF!$L$1:$AV$1,0))*Stock!AA152</f>
        <v>13.313470107888726</v>
      </c>
      <c r="AB152" s="4">
        <f ca="1">OFFSET(AF!$K$1,MATCH(Stock!$C152,AF!$C$2:$C$299,0),MATCH(Stock!AB$1,AF!$L$1:$AV$1,0))*Stock!AB152</f>
        <v>18.257579868550732</v>
      </c>
      <c r="AC152" s="4">
        <f ca="1">OFFSET(AF!$K$1,MATCH(Stock!$C152,AF!$C$2:$C$299,0),MATCH(Stock!AC$1,AF!$L$1:$AV$1,0))*Stock!AC152</f>
        <v>0.19033695855416052</v>
      </c>
      <c r="AD152" s="4">
        <f ca="1">OFFSET(AF!$K$1,MATCH(Stock!$C152,AF!$C$2:$C$299,0),MATCH(Stock!AD$1,AF!$L$1:$AV$1,0))*Stock!AD152</f>
        <v>0</v>
      </c>
      <c r="AE152" s="4">
        <f ca="1">OFFSET(AF!$K$1,MATCH(Stock!$C152,AF!$C$2:$C$299,0),MATCH(Stock!AE$1,AF!$L$1:$AV$1,0))*Stock!AE152</f>
        <v>32.296487157525597</v>
      </c>
      <c r="AF152" s="4">
        <f ca="1">OFFSET(AF!$K$1,MATCH(Stock!$C152,AF!$C$2:$C$299,0),MATCH(Stock!AF$1,AF!$L$1:$AV$1,0))*Stock!AF152</f>
        <v>1.9410920659038795</v>
      </c>
      <c r="AG152" s="4">
        <f ca="1">OFFSET(AF!$K$1,MATCH(Stock!$C152,AF!$C$2:$C$299,0),MATCH(Stock!AG$1,AF!$L$1:$AV$1,0))*Stock!AG152</f>
        <v>4.8276684006560853</v>
      </c>
      <c r="AH152" s="4">
        <f ca="1">OFFSET(AF!$K$1,MATCH(Stock!$C152,AF!$C$2:$C$299,0),MATCH(Stock!AH$1,AF!$L$1:$AV$1,0))*Stock!AH152</f>
        <v>0.18040995271637755</v>
      </c>
      <c r="AI152" s="4">
        <f ca="1">OFFSET(AF!$K$1,MATCH(Stock!$C152,AF!$C$2:$C$299,0),MATCH(Stock!AI$1,AF!$L$1:$AV$1,0))*Stock!AI152</f>
        <v>4.2372378483843898</v>
      </c>
      <c r="AJ152" s="4">
        <f ca="1">OFFSET(AF!$K$1,MATCH(Stock!$C152,AF!$C$2:$C$299,0),MATCH(Stock!AJ$1,AF!$L$1:$AV$1,0))*Stock!AJ152</f>
        <v>1.5076629687376513</v>
      </c>
      <c r="AK152" s="4">
        <f ca="1">OFFSET(AF!$K$1,MATCH(Stock!$C152,AF!$C$2:$C$299,0),MATCH(Stock!AK$1,AF!$L$1:$AV$1,0))*Stock!AK152</f>
        <v>1.6210585013742358</v>
      </c>
      <c r="AL152" s="4">
        <f ca="1">OFFSET(AF!$K$1,MATCH(Stock!$C152,AF!$C$2:$C$299,0),MATCH(Stock!AL$1,AF!$L$1:$AV$1,0))*Stock!AL152</f>
        <v>3.7984173987829785E-3</v>
      </c>
      <c r="AM152" s="4">
        <f ca="1">OFFSET(AF!$K$1,MATCH(Stock!$C152,AF!$C$2:$C$299,0),MATCH(Stock!AM$1,AF!$L$1:$AV$1,0))*Stock!AM152</f>
        <v>1.3253671573351893</v>
      </c>
      <c r="AN152" s="4">
        <f ca="1">OFFSET(AF!$K$1,MATCH(Stock!$C152,AF!$C$2:$C$299,0),MATCH(Stock!AN$1,AF!$L$1:$AV$1,0))*Stock!AN152</f>
        <v>6.0595007254892765</v>
      </c>
      <c r="AO152" s="4">
        <f ca="1">OFFSET(AF!$K$1,MATCH(Stock!$C152,AF!$C$2:$C$299,0),MATCH(Stock!AO$1,AF!$L$1:$AV$1,0))*Stock!AO152</f>
        <v>23.545234395916005</v>
      </c>
      <c r="AP152" s="4">
        <f ca="1">OFFSET(AF!$K$1,MATCH(Stock!$C152,AF!$C$2:$C$299,0),MATCH(Stock!AP$1,AF!$L$1:$AV$1,0))*Stock!AP152</f>
        <v>2.4635957379798321</v>
      </c>
      <c r="AQ152" s="4">
        <f ca="1">OFFSET(AF!$K$1,MATCH(Stock!$C152,AF!$C$2:$C$299,0),MATCH(Stock!AQ$1,AF!$L$1:$AV$1,0))*Stock!AQ152</f>
        <v>30.2858818139938</v>
      </c>
      <c r="AR152" s="4">
        <f ca="1">OFFSET(AF!$K$1,MATCH(Stock!$C152,AF!$C$2:$C$299,0),MATCH(Stock!AR$1,AF!$L$1:$AV$1,0))*Stock!AR152</f>
        <v>8.6113747551362501</v>
      </c>
      <c r="AS152" s="4">
        <f ca="1">OFFSET(AF!$K$1,MATCH(Stock!$C152,AF!$C$2:$C$299,0),MATCH(Stock!AS$1,AF!$L$1:$AV$1,0))*Stock!AS152</f>
        <v>7.7733198459533659</v>
      </c>
      <c r="AT152" s="4">
        <f ca="1">OFFSET(AF!$K$1,MATCH(Stock!$C152,AF!$C$2:$C$299,0),MATCH(Stock!AT$1,AF!$L$1:$AV$1,0))*Stock!AT152</f>
        <v>5.2041576120969868</v>
      </c>
      <c r="AU152" s="4">
        <f ca="1">OFFSET(AF!$K$1,MATCH(Stock!$C152,AF!$C$2:$C$299,0),MATCH(Stock!AU$1,AF!$L$1:$AV$1,0))*Stock!AU152</f>
        <v>0.51410612884978335</v>
      </c>
      <c r="AV152" s="4">
        <f ca="1">OFFSET(AF!$K$1,MATCH(Stock!$C152,AF!$C$2:$C$299,0),MATCH(Stock!AV$1,AF!$L$1:$AV$1,0))*Stock!AV152</f>
        <v>7.5896232425923822</v>
      </c>
    </row>
    <row r="153" spans="1:48">
      <c r="A153" s="4" t="s">
        <v>52</v>
      </c>
      <c r="B153" s="4" t="s">
        <v>258</v>
      </c>
      <c r="C153" s="4" t="s">
        <v>73</v>
      </c>
      <c r="D153" s="4" t="s">
        <v>54</v>
      </c>
      <c r="E153" s="4" t="s">
        <v>260</v>
      </c>
      <c r="F153" s="4" t="s">
        <v>54</v>
      </c>
      <c r="G153" s="4">
        <v>2010</v>
      </c>
      <c r="H153" s="4" t="s">
        <v>54</v>
      </c>
      <c r="I153" s="4" t="s">
        <v>54</v>
      </c>
      <c r="J153" s="4" t="s">
        <v>54</v>
      </c>
      <c r="K153" s="4" t="s">
        <v>54</v>
      </c>
      <c r="L153" s="4">
        <f ca="1">OFFSET(AF!$K$1,MATCH(Stock!$C153,AF!$C$2:$C$299,0),MATCH(Stock!L$1,AF!$L$1:$AV$1,0))*Stock!L153</f>
        <v>0</v>
      </c>
      <c r="M153" s="4">
        <f ca="1">OFFSET(AF!$K$1,MATCH(Stock!$C153,AF!$C$2:$C$299,0),MATCH(Stock!M$1,AF!$L$1:$AV$1,0))*Stock!M153</f>
        <v>0.69493430422627844</v>
      </c>
      <c r="N153" s="4">
        <f ca="1">OFFSET(AF!$K$1,MATCH(Stock!$C153,AF!$C$2:$C$299,0),MATCH(Stock!N$1,AF!$L$1:$AV$1,0))*Stock!N153</f>
        <v>0.95477503073293779</v>
      </c>
      <c r="O153" s="4">
        <f ca="1">OFFSET(AF!$K$1,MATCH(Stock!$C153,AF!$C$2:$C$299,0),MATCH(Stock!O$1,AF!$L$1:$AV$1,0))*Stock!O153</f>
        <v>1.0473123193010694</v>
      </c>
      <c r="P153" s="4">
        <f ca="1">OFFSET(AF!$K$1,MATCH(Stock!$C153,AF!$C$2:$C$299,0),MATCH(Stock!P$1,AF!$L$1:$AV$1,0))*Stock!P153</f>
        <v>1.6265209641297622</v>
      </c>
      <c r="Q153" s="4">
        <f ca="1">OFFSET(AF!$K$1,MATCH(Stock!$C153,AF!$C$2:$C$299,0),MATCH(Stock!Q$1,AF!$L$1:$AV$1,0))*Stock!Q153</f>
        <v>9.4290632272949149E-2</v>
      </c>
      <c r="R153" s="4">
        <f ca="1">OFFSET(AF!$K$1,MATCH(Stock!$C153,AF!$C$2:$C$299,0),MATCH(Stock!R$1,AF!$L$1:$AV$1,0))*Stock!R153</f>
        <v>0</v>
      </c>
      <c r="S153" s="4">
        <f ca="1">OFFSET(AF!$K$1,MATCH(Stock!$C153,AF!$C$2:$C$299,0),MATCH(Stock!S$1,AF!$L$1:$AV$1,0))*Stock!S153</f>
        <v>8.3932360901252583</v>
      </c>
      <c r="T153" s="4">
        <f ca="1">OFFSET(AF!$K$1,MATCH(Stock!$C153,AF!$C$2:$C$299,0),MATCH(Stock!T$1,AF!$L$1:$AV$1,0))*Stock!T153</f>
        <v>8.1520034614795645</v>
      </c>
      <c r="U153" s="4">
        <f ca="1">OFFSET(AF!$K$1,MATCH(Stock!$C153,AF!$C$2:$C$299,0),MATCH(Stock!U$1,AF!$L$1:$AV$1,0))*Stock!U153</f>
        <v>0</v>
      </c>
      <c r="V153" s="4">
        <f ca="1">OFFSET(AF!$K$1,MATCH(Stock!$C153,AF!$C$2:$C$299,0),MATCH(Stock!V$1,AF!$L$1:$AV$1,0))*Stock!V153</f>
        <v>6.1014367580390604E-2</v>
      </c>
      <c r="W153" s="4">
        <f ca="1">OFFSET(AF!$K$1,MATCH(Stock!$C153,AF!$C$2:$C$299,0),MATCH(Stock!W$1,AF!$L$1:$AV$1,0))*Stock!W153</f>
        <v>0</v>
      </c>
      <c r="X153" s="4">
        <f ca="1">OFFSET(AF!$K$1,MATCH(Stock!$C153,AF!$C$2:$C$299,0),MATCH(Stock!X$1,AF!$L$1:$AV$1,0))*Stock!X153</f>
        <v>0.52468364966546133</v>
      </c>
      <c r="Y153" s="4">
        <f ca="1">OFFSET(AF!$K$1,MATCH(Stock!$C153,AF!$C$2:$C$299,0),MATCH(Stock!Y$1,AF!$L$1:$AV$1,0))*Stock!Y153</f>
        <v>8.9907741771825214E-2</v>
      </c>
      <c r="Z153" s="4">
        <f ca="1">OFFSET(AF!$K$1,MATCH(Stock!$C153,AF!$C$2:$C$299,0),MATCH(Stock!Z$1,AF!$L$1:$AV$1,0))*Stock!Z153</f>
        <v>2.1752165594914068</v>
      </c>
      <c r="AA153" s="4">
        <f ca="1">OFFSET(AF!$K$1,MATCH(Stock!$C153,AF!$C$2:$C$299,0),MATCH(Stock!AA$1,AF!$L$1:$AV$1,0))*Stock!AA153</f>
        <v>6.8895929842652678E-2</v>
      </c>
      <c r="AB153" s="4">
        <f ca="1">OFFSET(AF!$K$1,MATCH(Stock!$C153,AF!$C$2:$C$299,0),MATCH(Stock!AB$1,AF!$L$1:$AV$1,0))*Stock!AB153</f>
        <v>1.614310855424943</v>
      </c>
      <c r="AC153" s="4">
        <f ca="1">OFFSET(AF!$K$1,MATCH(Stock!$C153,AF!$C$2:$C$299,0),MATCH(Stock!AC$1,AF!$L$1:$AV$1,0))*Stock!AC153</f>
        <v>3.1814173688501599</v>
      </c>
      <c r="AD153" s="4">
        <f ca="1">OFFSET(AF!$K$1,MATCH(Stock!$C153,AF!$C$2:$C$299,0),MATCH(Stock!AD$1,AF!$L$1:$AV$1,0))*Stock!AD153</f>
        <v>0</v>
      </c>
      <c r="AE153" s="4">
        <f ca="1">OFFSET(AF!$K$1,MATCH(Stock!$C153,AF!$C$2:$C$299,0),MATCH(Stock!AE$1,AF!$L$1:$AV$1,0))*Stock!AE153</f>
        <v>1.7231498834234606E-2</v>
      </c>
      <c r="AF153" s="4">
        <f ca="1">OFFSET(AF!$K$1,MATCH(Stock!$C153,AF!$C$2:$C$299,0),MATCH(Stock!AF$1,AF!$L$1:$AV$1,0))*Stock!AF153</f>
        <v>0.18576241424372814</v>
      </c>
      <c r="AG153" s="4">
        <f ca="1">OFFSET(AF!$K$1,MATCH(Stock!$C153,AF!$C$2:$C$299,0),MATCH(Stock!AG$1,AF!$L$1:$AV$1,0))*Stock!AG153</f>
        <v>0.55357049232387923</v>
      </c>
      <c r="AH153" s="4">
        <f ca="1">OFFSET(AF!$K$1,MATCH(Stock!$C153,AF!$C$2:$C$299,0),MATCH(Stock!AH$1,AF!$L$1:$AV$1,0))*Stock!AH153</f>
        <v>4.9382405678306115E-3</v>
      </c>
      <c r="AI153" s="4">
        <f ca="1">OFFSET(AF!$K$1,MATCH(Stock!$C153,AF!$C$2:$C$299,0),MATCH(Stock!AI$1,AF!$L$1:$AV$1,0))*Stock!AI153</f>
        <v>0.17116884626474341</v>
      </c>
      <c r="AJ153" s="4">
        <f ca="1">OFFSET(AF!$K$1,MATCH(Stock!$C153,AF!$C$2:$C$299,0),MATCH(Stock!AJ$1,AF!$L$1:$AV$1,0))*Stock!AJ153</f>
        <v>0</v>
      </c>
      <c r="AK153" s="4">
        <f ca="1">OFFSET(AF!$K$1,MATCH(Stock!$C153,AF!$C$2:$C$299,0),MATCH(Stock!AK$1,AF!$L$1:$AV$1,0))*Stock!AK153</f>
        <v>0</v>
      </c>
      <c r="AL153" s="4">
        <f ca="1">OFFSET(AF!$K$1,MATCH(Stock!$C153,AF!$C$2:$C$299,0),MATCH(Stock!AL$1,AF!$L$1:$AV$1,0))*Stock!AL153</f>
        <v>0</v>
      </c>
      <c r="AM153" s="4">
        <f ca="1">OFFSET(AF!$K$1,MATCH(Stock!$C153,AF!$C$2:$C$299,0),MATCH(Stock!AM$1,AF!$L$1:$AV$1,0))*Stock!AM153</f>
        <v>6.7927228566632544E-3</v>
      </c>
      <c r="AN153" s="4">
        <f ca="1">OFFSET(AF!$K$1,MATCH(Stock!$C153,AF!$C$2:$C$299,0),MATCH(Stock!AN$1,AF!$L$1:$AV$1,0))*Stock!AN153</f>
        <v>0</v>
      </c>
      <c r="AO153" s="4">
        <f ca="1">OFFSET(AF!$K$1,MATCH(Stock!$C153,AF!$C$2:$C$299,0),MATCH(Stock!AO$1,AF!$L$1:$AV$1,0))*Stock!AO153</f>
        <v>60.973104290607154</v>
      </c>
      <c r="AP153" s="4">
        <f ca="1">OFFSET(AF!$K$1,MATCH(Stock!$C153,AF!$C$2:$C$299,0),MATCH(Stock!AP$1,AF!$L$1:$AV$1,0))*Stock!AP153</f>
        <v>0</v>
      </c>
      <c r="AQ153" s="4">
        <f ca="1">OFFSET(AF!$K$1,MATCH(Stock!$C153,AF!$C$2:$C$299,0),MATCH(Stock!AQ$1,AF!$L$1:$AV$1,0))*Stock!AQ153</f>
        <v>0.10039529119463711</v>
      </c>
      <c r="AR153" s="4">
        <f ca="1">OFFSET(AF!$K$1,MATCH(Stock!$C153,AF!$C$2:$C$299,0),MATCH(Stock!AR$1,AF!$L$1:$AV$1,0))*Stock!AR153</f>
        <v>2.0420619975565861</v>
      </c>
      <c r="AS153" s="4">
        <f ca="1">OFFSET(AF!$K$1,MATCH(Stock!$C153,AF!$C$2:$C$299,0),MATCH(Stock!AS$1,AF!$L$1:$AV$1,0))*Stock!AS153</f>
        <v>0</v>
      </c>
      <c r="AT153" s="4">
        <f ca="1">OFFSET(AF!$K$1,MATCH(Stock!$C153,AF!$C$2:$C$299,0),MATCH(Stock!AT$1,AF!$L$1:$AV$1,0))*Stock!AT153</f>
        <v>1.556856258670735E-2</v>
      </c>
      <c r="AU153" s="4">
        <f ca="1">OFFSET(AF!$K$1,MATCH(Stock!$C153,AF!$C$2:$C$299,0),MATCH(Stock!AU$1,AF!$L$1:$AV$1,0))*Stock!AU153</f>
        <v>0.64522932880602979</v>
      </c>
      <c r="AV153" s="4">
        <f ca="1">OFFSET(AF!$K$1,MATCH(Stock!$C153,AF!$C$2:$C$299,0),MATCH(Stock!AV$1,AF!$L$1:$AV$1,0))*Stock!AV153</f>
        <v>4.8878305968331626</v>
      </c>
    </row>
    <row r="154" spans="1:48">
      <c r="A154" s="4" t="s">
        <v>52</v>
      </c>
      <c r="B154" s="4" t="s">
        <v>258</v>
      </c>
      <c r="C154" s="4" t="s">
        <v>628</v>
      </c>
      <c r="D154" s="4" t="s">
        <v>54</v>
      </c>
      <c r="E154" s="4" t="s">
        <v>260</v>
      </c>
      <c r="F154" s="4" t="s">
        <v>54</v>
      </c>
      <c r="G154" s="4">
        <v>2010</v>
      </c>
      <c r="H154" s="4" t="s">
        <v>54</v>
      </c>
      <c r="I154" s="4" t="s">
        <v>54</v>
      </c>
      <c r="J154" s="4" t="s">
        <v>54</v>
      </c>
      <c r="K154" s="4" t="s">
        <v>54</v>
      </c>
      <c r="L154" s="4">
        <f ca="1">OFFSET(AF!$K$1,MATCH(Stock!$C154,AF!$C$2:$C$299,0),MATCH(Stock!L$1,AF!$L$1:$AV$1,0))*Stock!L154</f>
        <v>0</v>
      </c>
      <c r="M154" s="4">
        <f ca="1">OFFSET(AF!$K$1,MATCH(Stock!$C154,AF!$C$2:$C$299,0),MATCH(Stock!M$1,AF!$L$1:$AV$1,0))*Stock!M154</f>
        <v>0.39674760726810054</v>
      </c>
      <c r="N154" s="4">
        <f ca="1">OFFSET(AF!$K$1,MATCH(Stock!$C154,AF!$C$2:$C$299,0),MATCH(Stock!N$1,AF!$L$1:$AV$1,0))*Stock!N154</f>
        <v>0</v>
      </c>
      <c r="O154" s="4">
        <f ca="1">OFFSET(AF!$K$1,MATCH(Stock!$C154,AF!$C$2:$C$299,0),MATCH(Stock!O$1,AF!$L$1:$AV$1,0))*Stock!O154</f>
        <v>5.5271958302884373E-3</v>
      </c>
      <c r="P154" s="4">
        <f ca="1">OFFSET(AF!$K$1,MATCH(Stock!$C154,AF!$C$2:$C$299,0),MATCH(Stock!P$1,AF!$L$1:$AV$1,0))*Stock!P154</f>
        <v>0</v>
      </c>
      <c r="Q154" s="4">
        <f ca="1">OFFSET(AF!$K$1,MATCH(Stock!$C154,AF!$C$2:$C$299,0),MATCH(Stock!Q$1,AF!$L$1:$AV$1,0))*Stock!Q154</f>
        <v>0.9975852765164458</v>
      </c>
      <c r="R154" s="4">
        <f ca="1">OFFSET(AF!$K$1,MATCH(Stock!$C154,AF!$C$2:$C$299,0),MATCH(Stock!R$1,AF!$L$1:$AV$1,0))*Stock!R154</f>
        <v>0</v>
      </c>
      <c r="S154" s="4">
        <f ca="1">OFFSET(AF!$K$1,MATCH(Stock!$C154,AF!$C$2:$C$299,0),MATCH(Stock!S$1,AF!$L$1:$AV$1,0))*Stock!S154</f>
        <v>0.18808180509042399</v>
      </c>
      <c r="T154" s="4">
        <f ca="1">OFFSET(AF!$K$1,MATCH(Stock!$C154,AF!$C$2:$C$299,0),MATCH(Stock!T$1,AF!$L$1:$AV$1,0))*Stock!T154</f>
        <v>1.8754098974261006</v>
      </c>
      <c r="U154" s="4">
        <f ca="1">OFFSET(AF!$K$1,MATCH(Stock!$C154,AF!$C$2:$C$299,0),MATCH(Stock!U$1,AF!$L$1:$AV$1,0))*Stock!U154</f>
        <v>0.35644704460831045</v>
      </c>
      <c r="V154" s="4">
        <f ca="1">OFFSET(AF!$K$1,MATCH(Stock!$C154,AF!$C$2:$C$299,0),MATCH(Stock!V$1,AF!$L$1:$AV$1,0))*Stock!V154</f>
        <v>0.10091541929552676</v>
      </c>
      <c r="W154" s="4">
        <f ca="1">OFFSET(AF!$K$1,MATCH(Stock!$C154,AF!$C$2:$C$299,0),MATCH(Stock!W$1,AF!$L$1:$AV$1,0))*Stock!W154</f>
        <v>0</v>
      </c>
      <c r="X154" s="4">
        <f ca="1">OFFSET(AF!$K$1,MATCH(Stock!$C154,AF!$C$2:$C$299,0),MATCH(Stock!X$1,AF!$L$1:$AV$1,0))*Stock!X154</f>
        <v>0.21291063993997655</v>
      </c>
      <c r="Y154" s="4">
        <f ca="1">OFFSET(AF!$K$1,MATCH(Stock!$C154,AF!$C$2:$C$299,0),MATCH(Stock!Y$1,AF!$L$1:$AV$1,0))*Stock!Y154</f>
        <v>3.7182935910002981</v>
      </c>
      <c r="Z154" s="4">
        <f ca="1">OFFSET(AF!$K$1,MATCH(Stock!$C154,AF!$C$2:$C$299,0),MATCH(Stock!Z$1,AF!$L$1:$AV$1,0))*Stock!Z154</f>
        <v>10.461476089908281</v>
      </c>
      <c r="AA154" s="4">
        <f ca="1">OFFSET(AF!$K$1,MATCH(Stock!$C154,AF!$C$2:$C$299,0),MATCH(Stock!AA$1,AF!$L$1:$AV$1,0))*Stock!AA154</f>
        <v>0</v>
      </c>
      <c r="AB154" s="4">
        <f ca="1">OFFSET(AF!$K$1,MATCH(Stock!$C154,AF!$C$2:$C$299,0),MATCH(Stock!AB$1,AF!$L$1:$AV$1,0))*Stock!AB154</f>
        <v>1.1110804714124536E-2</v>
      </c>
      <c r="AC154" s="4">
        <f ca="1">OFFSET(AF!$K$1,MATCH(Stock!$C154,AF!$C$2:$C$299,0),MATCH(Stock!AC$1,AF!$L$1:$AV$1,0))*Stock!AC154</f>
        <v>1.6114930032786808E-2</v>
      </c>
      <c r="AD154" s="4">
        <f ca="1">OFFSET(AF!$K$1,MATCH(Stock!$C154,AF!$C$2:$C$299,0),MATCH(Stock!AD$1,AF!$L$1:$AV$1,0))*Stock!AD154</f>
        <v>0</v>
      </c>
      <c r="AE154" s="4">
        <f ca="1">OFFSET(AF!$K$1,MATCH(Stock!$C154,AF!$C$2:$C$299,0),MATCH(Stock!AE$1,AF!$L$1:$AV$1,0))*Stock!AE154</f>
        <v>0.42196316051905963</v>
      </c>
      <c r="AF154" s="4">
        <f ca="1">OFFSET(AF!$K$1,MATCH(Stock!$C154,AF!$C$2:$C$299,0),MATCH(Stock!AF$1,AF!$L$1:$AV$1,0))*Stock!AF154</f>
        <v>0</v>
      </c>
      <c r="AG154" s="4">
        <f ca="1">OFFSET(AF!$K$1,MATCH(Stock!$C154,AF!$C$2:$C$299,0),MATCH(Stock!AG$1,AF!$L$1:$AV$1,0))*Stock!AG154</f>
        <v>3.2950548822412908E-3</v>
      </c>
      <c r="AH154" s="4">
        <f ca="1">OFFSET(AF!$K$1,MATCH(Stock!$C154,AF!$C$2:$C$299,0),MATCH(Stock!AH$1,AF!$L$1:$AV$1,0))*Stock!AH154</f>
        <v>0</v>
      </c>
      <c r="AI154" s="4">
        <f ca="1">OFFSET(AF!$K$1,MATCH(Stock!$C154,AF!$C$2:$C$299,0),MATCH(Stock!AI$1,AF!$L$1:$AV$1,0))*Stock!AI154</f>
        <v>0</v>
      </c>
      <c r="AJ154" s="4">
        <f ca="1">OFFSET(AF!$K$1,MATCH(Stock!$C154,AF!$C$2:$C$299,0),MATCH(Stock!AJ$1,AF!$L$1:$AV$1,0))*Stock!AJ154</f>
        <v>0</v>
      </c>
      <c r="AK154" s="4">
        <f ca="1">OFFSET(AF!$K$1,MATCH(Stock!$C154,AF!$C$2:$C$299,0),MATCH(Stock!AK$1,AF!$L$1:$AV$1,0))*Stock!AK154</f>
        <v>0</v>
      </c>
      <c r="AL154" s="4">
        <f ca="1">OFFSET(AF!$K$1,MATCH(Stock!$C154,AF!$C$2:$C$299,0),MATCH(Stock!AL$1,AF!$L$1:$AV$1,0))*Stock!AL154</f>
        <v>0</v>
      </c>
      <c r="AM154" s="4">
        <f ca="1">OFFSET(AF!$K$1,MATCH(Stock!$C154,AF!$C$2:$C$299,0),MATCH(Stock!AM$1,AF!$L$1:$AV$1,0))*Stock!AM154</f>
        <v>5.7711369967142996E-2</v>
      </c>
      <c r="AN154" s="4">
        <f ca="1">OFFSET(AF!$K$1,MATCH(Stock!$C154,AF!$C$2:$C$299,0),MATCH(Stock!AN$1,AF!$L$1:$AV$1,0))*Stock!AN154</f>
        <v>6.0437953172335757</v>
      </c>
      <c r="AO154" s="4">
        <f ca="1">OFFSET(AF!$K$1,MATCH(Stock!$C154,AF!$C$2:$C$299,0),MATCH(Stock!AO$1,AF!$L$1:$AV$1,0))*Stock!AO154</f>
        <v>2.5694326358449225E-2</v>
      </c>
      <c r="AP154" s="4">
        <f ca="1">OFFSET(AF!$K$1,MATCH(Stock!$C154,AF!$C$2:$C$299,0),MATCH(Stock!AP$1,AF!$L$1:$AV$1,0))*Stock!AP154</f>
        <v>8.400607240425198E-2</v>
      </c>
      <c r="AQ154" s="4">
        <f ca="1">OFFSET(AF!$K$1,MATCH(Stock!$C154,AF!$C$2:$C$299,0),MATCH(Stock!AQ$1,AF!$L$1:$AV$1,0))*Stock!AQ154</f>
        <v>0</v>
      </c>
      <c r="AR154" s="4">
        <f ca="1">OFFSET(AF!$K$1,MATCH(Stock!$C154,AF!$C$2:$C$299,0),MATCH(Stock!AR$1,AF!$L$1:$AV$1,0))*Stock!AR154</f>
        <v>0</v>
      </c>
      <c r="AS154" s="4">
        <f ca="1">OFFSET(AF!$K$1,MATCH(Stock!$C154,AF!$C$2:$C$299,0),MATCH(Stock!AS$1,AF!$L$1:$AV$1,0))*Stock!AS154</f>
        <v>15.182869456544147</v>
      </c>
      <c r="AT154" s="4">
        <f ca="1">OFFSET(AF!$K$1,MATCH(Stock!$C154,AF!$C$2:$C$299,0),MATCH(Stock!AT$1,AF!$L$1:$AV$1,0))*Stock!AT154</f>
        <v>0</v>
      </c>
      <c r="AU154" s="4">
        <f ca="1">OFFSET(AF!$K$1,MATCH(Stock!$C154,AF!$C$2:$C$299,0),MATCH(Stock!AU$1,AF!$L$1:$AV$1,0))*Stock!AU154</f>
        <v>1.9713263961710709E-2</v>
      </c>
      <c r="AV154" s="4">
        <f ca="1">OFFSET(AF!$K$1,MATCH(Stock!$C154,AF!$C$2:$C$299,0),MATCH(Stock!AV$1,AF!$L$1:$AV$1,0))*Stock!AV154</f>
        <v>0.383466930325638</v>
      </c>
    </row>
    <row r="155" spans="1:48">
      <c r="A155" s="4" t="s">
        <v>52</v>
      </c>
      <c r="B155" s="4" t="s">
        <v>258</v>
      </c>
      <c r="C155" s="4" t="s">
        <v>629</v>
      </c>
      <c r="D155" s="4" t="s">
        <v>54</v>
      </c>
      <c r="E155" s="4" t="s">
        <v>260</v>
      </c>
      <c r="F155" s="4" t="s">
        <v>54</v>
      </c>
      <c r="G155" s="4">
        <v>2010</v>
      </c>
      <c r="H155" s="4" t="s">
        <v>54</v>
      </c>
      <c r="I155" s="4" t="s">
        <v>54</v>
      </c>
      <c r="J155" s="4" t="s">
        <v>54</v>
      </c>
      <c r="K155" s="4" t="s">
        <v>54</v>
      </c>
      <c r="L155" s="4">
        <f ca="1">OFFSET(AF!$K$1,MATCH(Stock!$C155,AF!$C$2:$C$299,0),MATCH(Stock!L$1,AF!$L$1:$AV$1,0))*Stock!L155</f>
        <v>0</v>
      </c>
      <c r="M155" s="4">
        <f ca="1">OFFSET(AF!$K$1,MATCH(Stock!$C155,AF!$C$2:$C$299,0),MATCH(Stock!M$1,AF!$L$1:$AV$1,0))*Stock!M155</f>
        <v>1.3037122984307543</v>
      </c>
      <c r="N155" s="4">
        <f ca="1">OFFSET(AF!$K$1,MATCH(Stock!$C155,AF!$C$2:$C$299,0),MATCH(Stock!N$1,AF!$L$1:$AV$1,0))*Stock!N155</f>
        <v>0</v>
      </c>
      <c r="O155" s="4">
        <f ca="1">OFFSET(AF!$K$1,MATCH(Stock!$C155,AF!$C$2:$C$299,0),MATCH(Stock!O$1,AF!$L$1:$AV$1,0))*Stock!O155</f>
        <v>3.7513513901992306E-3</v>
      </c>
      <c r="P155" s="4">
        <f ca="1">OFFSET(AF!$K$1,MATCH(Stock!$C155,AF!$C$2:$C$299,0),MATCH(Stock!P$1,AF!$L$1:$AV$1,0))*Stock!P155</f>
        <v>0</v>
      </c>
      <c r="Q155" s="4">
        <f ca="1">OFFSET(AF!$K$1,MATCH(Stock!$C155,AF!$C$2:$C$299,0),MATCH(Stock!Q$1,AF!$L$1:$AV$1,0))*Stock!Q155</f>
        <v>0.76574913058169225</v>
      </c>
      <c r="R155" s="4">
        <f ca="1">OFFSET(AF!$K$1,MATCH(Stock!$C155,AF!$C$2:$C$299,0),MATCH(Stock!R$1,AF!$L$1:$AV$1,0))*Stock!R155</f>
        <v>0</v>
      </c>
      <c r="S155" s="4">
        <f ca="1">OFFSET(AF!$K$1,MATCH(Stock!$C155,AF!$C$2:$C$299,0),MATCH(Stock!S$1,AF!$L$1:$AV$1,0))*Stock!S155</f>
        <v>0.1691846512881465</v>
      </c>
      <c r="T155" s="4">
        <f ca="1">OFFSET(AF!$K$1,MATCH(Stock!$C155,AF!$C$2:$C$299,0),MATCH(Stock!T$1,AF!$L$1:$AV$1,0))*Stock!T155</f>
        <v>3.0769598885668787</v>
      </c>
      <c r="U155" s="4">
        <f ca="1">OFFSET(AF!$K$1,MATCH(Stock!$C155,AF!$C$2:$C$299,0),MATCH(Stock!U$1,AF!$L$1:$AV$1,0))*Stock!U155</f>
        <v>0.10394739312037785</v>
      </c>
      <c r="V155" s="4">
        <f ca="1">OFFSET(AF!$K$1,MATCH(Stock!$C155,AF!$C$2:$C$299,0),MATCH(Stock!V$1,AF!$L$1:$AV$1,0))*Stock!V155</f>
        <v>1.0516715710624788E-2</v>
      </c>
      <c r="W155" s="4">
        <f ca="1">OFFSET(AF!$K$1,MATCH(Stock!$C155,AF!$C$2:$C$299,0),MATCH(Stock!W$1,AF!$L$1:$AV$1,0))*Stock!W155</f>
        <v>0</v>
      </c>
      <c r="X155" s="4">
        <f ca="1">OFFSET(AF!$K$1,MATCH(Stock!$C155,AF!$C$2:$C$299,0),MATCH(Stock!X$1,AF!$L$1:$AV$1,0))*Stock!X155</f>
        <v>0</v>
      </c>
      <c r="Y155" s="4">
        <f ca="1">OFFSET(AF!$K$1,MATCH(Stock!$C155,AF!$C$2:$C$299,0),MATCH(Stock!Y$1,AF!$L$1:$AV$1,0))*Stock!Y155</f>
        <v>0.42690097842077968</v>
      </c>
      <c r="Z155" s="4">
        <f ca="1">OFFSET(AF!$K$1,MATCH(Stock!$C155,AF!$C$2:$C$299,0),MATCH(Stock!Z$1,AF!$L$1:$AV$1,0))*Stock!Z155</f>
        <v>1.5189658267178092</v>
      </c>
      <c r="AA155" s="4">
        <f ca="1">OFFSET(AF!$K$1,MATCH(Stock!$C155,AF!$C$2:$C$299,0),MATCH(Stock!AA$1,AF!$L$1:$AV$1,0))*Stock!AA155</f>
        <v>0</v>
      </c>
      <c r="AB155" s="4">
        <f ca="1">OFFSET(AF!$K$1,MATCH(Stock!$C155,AF!$C$2:$C$299,0),MATCH(Stock!AB$1,AF!$L$1:$AV$1,0))*Stock!AB155</f>
        <v>1.3373497642110882E-2</v>
      </c>
      <c r="AC155" s="4">
        <f ca="1">OFFSET(AF!$K$1,MATCH(Stock!$C155,AF!$C$2:$C$299,0),MATCH(Stock!AC$1,AF!$L$1:$AV$1,0))*Stock!AC155</f>
        <v>2.2234083615894556E-2</v>
      </c>
      <c r="AD155" s="4">
        <f ca="1">OFFSET(AF!$K$1,MATCH(Stock!$C155,AF!$C$2:$C$299,0),MATCH(Stock!AD$1,AF!$L$1:$AV$1,0))*Stock!AD155</f>
        <v>0</v>
      </c>
      <c r="AE155" s="4">
        <f ca="1">OFFSET(AF!$K$1,MATCH(Stock!$C155,AF!$C$2:$C$299,0),MATCH(Stock!AE$1,AF!$L$1:$AV$1,0))*Stock!AE155</f>
        <v>2.1026282007348277E-4</v>
      </c>
      <c r="AF155" s="4">
        <f ca="1">OFFSET(AF!$K$1,MATCH(Stock!$C155,AF!$C$2:$C$299,0),MATCH(Stock!AF$1,AF!$L$1:$AV$1,0))*Stock!AF155</f>
        <v>0</v>
      </c>
      <c r="AG155" s="4">
        <f ca="1">OFFSET(AF!$K$1,MATCH(Stock!$C155,AF!$C$2:$C$299,0),MATCH(Stock!AG$1,AF!$L$1:$AV$1,0))*Stock!AG155</f>
        <v>8.3903880941839527E-3</v>
      </c>
      <c r="AH155" s="4">
        <f ca="1">OFFSET(AF!$K$1,MATCH(Stock!$C155,AF!$C$2:$C$299,0),MATCH(Stock!AH$1,AF!$L$1:$AV$1,0))*Stock!AH155</f>
        <v>0</v>
      </c>
      <c r="AI155" s="4">
        <f ca="1">OFFSET(AF!$K$1,MATCH(Stock!$C155,AF!$C$2:$C$299,0),MATCH(Stock!AI$1,AF!$L$1:$AV$1,0))*Stock!AI155</f>
        <v>0</v>
      </c>
      <c r="AJ155" s="4">
        <f ca="1">OFFSET(AF!$K$1,MATCH(Stock!$C155,AF!$C$2:$C$299,0),MATCH(Stock!AJ$1,AF!$L$1:$AV$1,0))*Stock!AJ155</f>
        <v>0</v>
      </c>
      <c r="AK155" s="4">
        <f ca="1">OFFSET(AF!$K$1,MATCH(Stock!$C155,AF!$C$2:$C$299,0),MATCH(Stock!AK$1,AF!$L$1:$AV$1,0))*Stock!AK155</f>
        <v>0</v>
      </c>
      <c r="AL155" s="4">
        <f ca="1">OFFSET(AF!$K$1,MATCH(Stock!$C155,AF!$C$2:$C$299,0),MATCH(Stock!AL$1,AF!$L$1:$AV$1,0))*Stock!AL155</f>
        <v>0</v>
      </c>
      <c r="AM155" s="4">
        <f ca="1">OFFSET(AF!$K$1,MATCH(Stock!$C155,AF!$C$2:$C$299,0),MATCH(Stock!AM$1,AF!$L$1:$AV$1,0))*Stock!AM155</f>
        <v>0.11699841180912297</v>
      </c>
      <c r="AN155" s="4">
        <f ca="1">OFFSET(AF!$K$1,MATCH(Stock!$C155,AF!$C$2:$C$299,0),MATCH(Stock!AN$1,AF!$L$1:$AV$1,0))*Stock!AN155</f>
        <v>0.29058667049341486</v>
      </c>
      <c r="AO155" s="4">
        <f ca="1">OFFSET(AF!$K$1,MATCH(Stock!$C155,AF!$C$2:$C$299,0),MATCH(Stock!AO$1,AF!$L$1:$AV$1,0))*Stock!AO155</f>
        <v>8.8217187164008837E-2</v>
      </c>
      <c r="AP155" s="4">
        <f ca="1">OFFSET(AF!$K$1,MATCH(Stock!$C155,AF!$C$2:$C$299,0),MATCH(Stock!AP$1,AF!$L$1:$AV$1,0))*Stock!AP155</f>
        <v>0</v>
      </c>
      <c r="AQ155" s="4">
        <f ca="1">OFFSET(AF!$K$1,MATCH(Stock!$C155,AF!$C$2:$C$299,0),MATCH(Stock!AQ$1,AF!$L$1:$AV$1,0))*Stock!AQ155</f>
        <v>0</v>
      </c>
      <c r="AR155" s="4">
        <f ca="1">OFFSET(AF!$K$1,MATCH(Stock!$C155,AF!$C$2:$C$299,0),MATCH(Stock!AR$1,AF!$L$1:$AV$1,0))*Stock!AR155</f>
        <v>0</v>
      </c>
      <c r="AS155" s="4">
        <f ca="1">OFFSET(AF!$K$1,MATCH(Stock!$C155,AF!$C$2:$C$299,0),MATCH(Stock!AS$1,AF!$L$1:$AV$1,0))*Stock!AS155</f>
        <v>11.337080758898191</v>
      </c>
      <c r="AT155" s="4">
        <f ca="1">OFFSET(AF!$K$1,MATCH(Stock!$C155,AF!$C$2:$C$299,0),MATCH(Stock!AT$1,AF!$L$1:$AV$1,0))*Stock!AT155</f>
        <v>0</v>
      </c>
      <c r="AU155" s="4">
        <f ca="1">OFFSET(AF!$K$1,MATCH(Stock!$C155,AF!$C$2:$C$299,0),MATCH(Stock!AU$1,AF!$L$1:$AV$1,0))*Stock!AU155</f>
        <v>1.3911971744326576E-2</v>
      </c>
      <c r="AV155" s="4">
        <f ca="1">OFFSET(AF!$K$1,MATCH(Stock!$C155,AF!$C$2:$C$299,0),MATCH(Stock!AV$1,AF!$L$1:$AV$1,0))*Stock!AV155</f>
        <v>0.2454674428228277</v>
      </c>
    </row>
    <row r="156" spans="1:48">
      <c r="A156" s="4" t="s">
        <v>52</v>
      </c>
      <c r="B156" s="4" t="s">
        <v>258</v>
      </c>
      <c r="C156" s="4" t="s">
        <v>630</v>
      </c>
      <c r="D156" s="4" t="s">
        <v>54</v>
      </c>
      <c r="E156" s="4" t="s">
        <v>260</v>
      </c>
      <c r="F156" s="4" t="s">
        <v>54</v>
      </c>
      <c r="G156" s="4">
        <v>2010</v>
      </c>
      <c r="H156" s="4" t="s">
        <v>54</v>
      </c>
      <c r="I156" s="4" t="s">
        <v>54</v>
      </c>
      <c r="J156" s="4" t="s">
        <v>54</v>
      </c>
      <c r="K156" s="4" t="s">
        <v>54</v>
      </c>
      <c r="L156" s="4">
        <f ca="1">OFFSET(AF!$K$1,MATCH(Stock!$C156,AF!$C$2:$C$299,0),MATCH(Stock!L$1,AF!$L$1:$AV$1,0))*Stock!L156</f>
        <v>6.1354608406043627E-2</v>
      </c>
      <c r="M156" s="4">
        <f ca="1">OFFSET(AF!$K$1,MATCH(Stock!$C156,AF!$C$2:$C$299,0),MATCH(Stock!M$1,AF!$L$1:$AV$1,0))*Stock!M156</f>
        <v>4.184109496197479</v>
      </c>
      <c r="N156" s="4">
        <f ca="1">OFFSET(AF!$K$1,MATCH(Stock!$C156,AF!$C$2:$C$299,0),MATCH(Stock!N$1,AF!$L$1:$AV$1,0))*Stock!N156</f>
        <v>8.3668460386763358E-2</v>
      </c>
      <c r="O156" s="4">
        <f ca="1">OFFSET(AF!$K$1,MATCH(Stock!$C156,AF!$C$2:$C$299,0),MATCH(Stock!O$1,AF!$L$1:$AV$1,0))*Stock!O156</f>
        <v>3.0742969894023093</v>
      </c>
      <c r="P156" s="4">
        <f ca="1">OFFSET(AF!$K$1,MATCH(Stock!$C156,AF!$C$2:$C$299,0),MATCH(Stock!P$1,AF!$L$1:$AV$1,0))*Stock!P156</f>
        <v>1.2279754112222767</v>
      </c>
      <c r="Q156" s="4">
        <f ca="1">OFFSET(AF!$K$1,MATCH(Stock!$C156,AF!$C$2:$C$299,0),MATCH(Stock!Q$1,AF!$L$1:$AV$1,0))*Stock!Q156</f>
        <v>1.746959187662666</v>
      </c>
      <c r="R156" s="4">
        <f ca="1">OFFSET(AF!$K$1,MATCH(Stock!$C156,AF!$C$2:$C$299,0),MATCH(Stock!R$1,AF!$L$1:$AV$1,0))*Stock!R156</f>
        <v>0.12563159812485086</v>
      </c>
      <c r="S156" s="4">
        <f ca="1">OFFSET(AF!$K$1,MATCH(Stock!$C156,AF!$C$2:$C$299,0),MATCH(Stock!S$1,AF!$L$1:$AV$1,0))*Stock!S156</f>
        <v>3.6713366642727281</v>
      </c>
      <c r="T156" s="4">
        <f ca="1">OFFSET(AF!$K$1,MATCH(Stock!$C156,AF!$C$2:$C$299,0),MATCH(Stock!T$1,AF!$L$1:$AV$1,0))*Stock!T156</f>
        <v>23.25982302219327</v>
      </c>
      <c r="U156" s="4">
        <f ca="1">OFFSET(AF!$K$1,MATCH(Stock!$C156,AF!$C$2:$C$299,0),MATCH(Stock!U$1,AF!$L$1:$AV$1,0))*Stock!U156</f>
        <v>0.16302973908223847</v>
      </c>
      <c r="V156" s="4">
        <f ca="1">OFFSET(AF!$K$1,MATCH(Stock!$C156,AF!$C$2:$C$299,0),MATCH(Stock!V$1,AF!$L$1:$AV$1,0))*Stock!V156</f>
        <v>3.1128621097686004E-2</v>
      </c>
      <c r="W156" s="4">
        <f ca="1">OFFSET(AF!$K$1,MATCH(Stock!$C156,AF!$C$2:$C$299,0),MATCH(Stock!W$1,AF!$L$1:$AV$1,0))*Stock!W156</f>
        <v>0.45705861064833958</v>
      </c>
      <c r="X156" s="4">
        <f ca="1">OFFSET(AF!$K$1,MATCH(Stock!$C156,AF!$C$2:$C$299,0),MATCH(Stock!X$1,AF!$L$1:$AV$1,0))*Stock!X156</f>
        <v>5.5429622760716333</v>
      </c>
      <c r="Y156" s="4">
        <f ca="1">OFFSET(AF!$K$1,MATCH(Stock!$C156,AF!$C$2:$C$299,0),MATCH(Stock!Y$1,AF!$L$1:$AV$1,0))*Stock!Y156</f>
        <v>3.301315050779857</v>
      </c>
      <c r="Z156" s="4">
        <f ca="1">OFFSET(AF!$K$1,MATCH(Stock!$C156,AF!$C$2:$C$299,0),MATCH(Stock!Z$1,AF!$L$1:$AV$1,0))*Stock!Z156</f>
        <v>36.389393044610067</v>
      </c>
      <c r="AA156" s="4">
        <f ca="1">OFFSET(AF!$K$1,MATCH(Stock!$C156,AF!$C$2:$C$299,0),MATCH(Stock!AA$1,AF!$L$1:$AV$1,0))*Stock!AA156</f>
        <v>0.13447287818945139</v>
      </c>
      <c r="AB156" s="4">
        <f ca="1">OFFSET(AF!$K$1,MATCH(Stock!$C156,AF!$C$2:$C$299,0),MATCH(Stock!AB$1,AF!$L$1:$AV$1,0))*Stock!AB156</f>
        <v>3.1846348166656906</v>
      </c>
      <c r="AC156" s="4">
        <f ca="1">OFFSET(AF!$K$1,MATCH(Stock!$C156,AF!$C$2:$C$299,0),MATCH(Stock!AC$1,AF!$L$1:$AV$1,0))*Stock!AC156</f>
        <v>1.2818485630156797</v>
      </c>
      <c r="AD156" s="4">
        <f ca="1">OFFSET(AF!$K$1,MATCH(Stock!$C156,AF!$C$2:$C$299,0),MATCH(Stock!AD$1,AF!$L$1:$AV$1,0))*Stock!AD156</f>
        <v>0.29398075083226488</v>
      </c>
      <c r="AE156" s="4">
        <f ca="1">OFFSET(AF!$K$1,MATCH(Stock!$C156,AF!$C$2:$C$299,0),MATCH(Stock!AE$1,AF!$L$1:$AV$1,0))*Stock!AE156</f>
        <v>3.8047461746041941E-2</v>
      </c>
      <c r="AF156" s="4">
        <f ca="1">OFFSET(AF!$K$1,MATCH(Stock!$C156,AF!$C$2:$C$299,0),MATCH(Stock!AF$1,AF!$L$1:$AV$1,0))*Stock!AF156</f>
        <v>4.1272732073193444E-2</v>
      </c>
      <c r="AG156" s="4">
        <f ca="1">OFFSET(AF!$K$1,MATCH(Stock!$C156,AF!$C$2:$C$299,0),MATCH(Stock!AG$1,AF!$L$1:$AV$1,0))*Stock!AG156</f>
        <v>3.6797402837703913E-2</v>
      </c>
      <c r="AH156" s="4">
        <f ca="1">OFFSET(AF!$K$1,MATCH(Stock!$C156,AF!$C$2:$C$299,0),MATCH(Stock!AH$1,AF!$L$1:$AV$1,0))*Stock!AH156</f>
        <v>0.10445505846371113</v>
      </c>
      <c r="AI156" s="4">
        <f ca="1">OFFSET(AF!$K$1,MATCH(Stock!$C156,AF!$C$2:$C$299,0),MATCH(Stock!AI$1,AF!$L$1:$AV$1,0))*Stock!AI156</f>
        <v>5.6458237618530478E-2</v>
      </c>
      <c r="AJ156" s="4">
        <f ca="1">OFFSET(AF!$K$1,MATCH(Stock!$C156,AF!$C$2:$C$299,0),MATCH(Stock!AJ$1,AF!$L$1:$AV$1,0))*Stock!AJ156</f>
        <v>3.3851889283061251E-2</v>
      </c>
      <c r="AK156" s="4">
        <f ca="1">OFFSET(AF!$K$1,MATCH(Stock!$C156,AF!$C$2:$C$299,0),MATCH(Stock!AK$1,AF!$L$1:$AV$1,0))*Stock!AK156</f>
        <v>6.047401400331906E-2</v>
      </c>
      <c r="AL156" s="4">
        <f ca="1">OFFSET(AF!$K$1,MATCH(Stock!$C156,AF!$C$2:$C$299,0),MATCH(Stock!AL$1,AF!$L$1:$AV$1,0))*Stock!AL156</f>
        <v>3.0515845363970583E-2</v>
      </c>
      <c r="AM156" s="4">
        <f ca="1">OFFSET(AF!$K$1,MATCH(Stock!$C156,AF!$C$2:$C$299,0),MATCH(Stock!AM$1,AF!$L$1:$AV$1,0))*Stock!AM156</f>
        <v>0.44411154462208902</v>
      </c>
      <c r="AN156" s="4">
        <f ca="1">OFFSET(AF!$K$1,MATCH(Stock!$C156,AF!$C$2:$C$299,0),MATCH(Stock!AN$1,AF!$L$1:$AV$1,0))*Stock!AN156</f>
        <v>6.9648420694477045</v>
      </c>
      <c r="AO156" s="4">
        <f ca="1">OFFSET(AF!$K$1,MATCH(Stock!$C156,AF!$C$2:$C$299,0),MATCH(Stock!AO$1,AF!$L$1:$AV$1,0))*Stock!AO156</f>
        <v>0.82853879468357305</v>
      </c>
      <c r="AP156" s="4">
        <f ca="1">OFFSET(AF!$K$1,MATCH(Stock!$C156,AF!$C$2:$C$299,0),MATCH(Stock!AP$1,AF!$L$1:$AV$1,0))*Stock!AP156</f>
        <v>6.8328073306775081E-2</v>
      </c>
      <c r="AQ156" s="4">
        <f ca="1">OFFSET(AF!$K$1,MATCH(Stock!$C156,AF!$C$2:$C$299,0),MATCH(Stock!AQ$1,AF!$L$1:$AV$1,0))*Stock!AQ156</f>
        <v>1.1289068235654689</v>
      </c>
      <c r="AR156" s="4">
        <f ca="1">OFFSET(AF!$K$1,MATCH(Stock!$C156,AF!$C$2:$C$299,0),MATCH(Stock!AR$1,AF!$L$1:$AV$1,0))*Stock!AR156</f>
        <v>0.26954977366328331</v>
      </c>
      <c r="AS156" s="4">
        <f ca="1">OFFSET(AF!$K$1,MATCH(Stock!$C156,AF!$C$2:$C$299,0),MATCH(Stock!AS$1,AF!$L$1:$AV$1,0))*Stock!AS156</f>
        <v>25.78083269781596</v>
      </c>
      <c r="AT156" s="4">
        <f ca="1">OFFSET(AF!$K$1,MATCH(Stock!$C156,AF!$C$2:$C$299,0),MATCH(Stock!AT$1,AF!$L$1:$AV$1,0))*Stock!AT156</f>
        <v>0.4165556152906883</v>
      </c>
      <c r="AU156" s="4">
        <f ca="1">OFFSET(AF!$K$1,MATCH(Stock!$C156,AF!$C$2:$C$299,0),MATCH(Stock!AU$1,AF!$L$1:$AV$1,0))*Stock!AU156</f>
        <v>1.0993278665090256</v>
      </c>
      <c r="AV156" s="4">
        <f ca="1">OFFSET(AF!$K$1,MATCH(Stock!$C156,AF!$C$2:$C$299,0),MATCH(Stock!AV$1,AF!$L$1:$AV$1,0))*Stock!AV156</f>
        <v>33.368792480428894</v>
      </c>
    </row>
    <row r="157" spans="1:48">
      <c r="A157" s="4" t="s">
        <v>52</v>
      </c>
      <c r="B157" s="4" t="s">
        <v>258</v>
      </c>
      <c r="C157" s="4" t="s">
        <v>74</v>
      </c>
      <c r="D157" s="4" t="s">
        <v>54</v>
      </c>
      <c r="E157" s="4" t="s">
        <v>260</v>
      </c>
      <c r="F157" s="4" t="s">
        <v>54</v>
      </c>
      <c r="G157" s="4">
        <v>2010</v>
      </c>
      <c r="H157" s="4" t="s">
        <v>54</v>
      </c>
      <c r="I157" s="4" t="s">
        <v>54</v>
      </c>
      <c r="J157" s="4" t="s">
        <v>54</v>
      </c>
      <c r="K157" s="4" t="s">
        <v>54</v>
      </c>
      <c r="L157" s="4">
        <f ca="1">OFFSET(AF!$K$1,MATCH(Stock!$C157,AF!$C$2:$C$299,0),MATCH(Stock!L$1,AF!$L$1:$AV$1,0))*Stock!L157</f>
        <v>0</v>
      </c>
      <c r="M157" s="4">
        <f ca="1">OFFSET(AF!$K$1,MATCH(Stock!$C157,AF!$C$2:$C$299,0),MATCH(Stock!M$1,AF!$L$1:$AV$1,0))*Stock!M157</f>
        <v>17.436298106918965</v>
      </c>
      <c r="N157" s="4">
        <f ca="1">OFFSET(AF!$K$1,MATCH(Stock!$C157,AF!$C$2:$C$299,0),MATCH(Stock!N$1,AF!$L$1:$AV$1,0))*Stock!N157</f>
        <v>0.39501356932593373</v>
      </c>
      <c r="O157" s="4">
        <f ca="1">OFFSET(AF!$K$1,MATCH(Stock!$C157,AF!$C$2:$C$299,0),MATCH(Stock!O$1,AF!$L$1:$AV$1,0))*Stock!O157</f>
        <v>38.248412660201879</v>
      </c>
      <c r="P157" s="4">
        <f ca="1">OFFSET(AF!$K$1,MATCH(Stock!$C157,AF!$C$2:$C$299,0),MATCH(Stock!P$1,AF!$L$1:$AV$1,0))*Stock!P157</f>
        <v>0.39403782133297427</v>
      </c>
      <c r="Q157" s="4">
        <f ca="1">OFFSET(AF!$K$1,MATCH(Stock!$C157,AF!$C$2:$C$299,0),MATCH(Stock!Q$1,AF!$L$1:$AV$1,0))*Stock!Q157</f>
        <v>13.78165783873302</v>
      </c>
      <c r="R157" s="4">
        <f ca="1">OFFSET(AF!$K$1,MATCH(Stock!$C157,AF!$C$2:$C$299,0),MATCH(Stock!R$1,AF!$L$1:$AV$1,0))*Stock!R157</f>
        <v>0</v>
      </c>
      <c r="S157" s="4">
        <f ca="1">OFFSET(AF!$K$1,MATCH(Stock!$C157,AF!$C$2:$C$299,0),MATCH(Stock!S$1,AF!$L$1:$AV$1,0))*Stock!S157</f>
        <v>24.961543788651294</v>
      </c>
      <c r="T157" s="4">
        <f ca="1">OFFSET(AF!$K$1,MATCH(Stock!$C157,AF!$C$2:$C$299,0),MATCH(Stock!T$1,AF!$L$1:$AV$1,0))*Stock!T157</f>
        <v>251.97345215013411</v>
      </c>
      <c r="U157" s="4">
        <f ca="1">OFFSET(AF!$K$1,MATCH(Stock!$C157,AF!$C$2:$C$299,0),MATCH(Stock!U$1,AF!$L$1:$AV$1,0))*Stock!U157</f>
        <v>11.476466020626873</v>
      </c>
      <c r="V157" s="4">
        <f ca="1">OFFSET(AF!$K$1,MATCH(Stock!$C157,AF!$C$2:$C$299,0),MATCH(Stock!V$1,AF!$L$1:$AV$1,0))*Stock!V157</f>
        <v>0.38666681841196299</v>
      </c>
      <c r="W157" s="4">
        <f ca="1">OFFSET(AF!$K$1,MATCH(Stock!$C157,AF!$C$2:$C$299,0),MATCH(Stock!W$1,AF!$L$1:$AV$1,0))*Stock!W157</f>
        <v>1.7481139570552668</v>
      </c>
      <c r="X157" s="4">
        <f ca="1">OFFSET(AF!$K$1,MATCH(Stock!$C157,AF!$C$2:$C$299,0),MATCH(Stock!X$1,AF!$L$1:$AV$1,0))*Stock!X157</f>
        <v>11.368832791440788</v>
      </c>
      <c r="Y157" s="4">
        <f ca="1">OFFSET(AF!$K$1,MATCH(Stock!$C157,AF!$C$2:$C$299,0),MATCH(Stock!Y$1,AF!$L$1:$AV$1,0))*Stock!Y157</f>
        <v>0.58879217772979175</v>
      </c>
      <c r="Z157" s="4">
        <f ca="1">OFFSET(AF!$K$1,MATCH(Stock!$C157,AF!$C$2:$C$299,0),MATCH(Stock!Z$1,AF!$L$1:$AV$1,0))*Stock!Z157</f>
        <v>159.32251958308217</v>
      </c>
      <c r="AA157" s="4">
        <f ca="1">OFFSET(AF!$K$1,MATCH(Stock!$C157,AF!$C$2:$C$299,0),MATCH(Stock!AA$1,AF!$L$1:$AV$1,0))*Stock!AA157</f>
        <v>6.3748511447893064</v>
      </c>
      <c r="AB157" s="4">
        <f ca="1">OFFSET(AF!$K$1,MATCH(Stock!$C157,AF!$C$2:$C$299,0),MATCH(Stock!AB$1,AF!$L$1:$AV$1,0))*Stock!AB157</f>
        <v>41.819523369168728</v>
      </c>
      <c r="AC157" s="4">
        <f ca="1">OFFSET(AF!$K$1,MATCH(Stock!$C157,AF!$C$2:$C$299,0),MATCH(Stock!AC$1,AF!$L$1:$AV$1,0))*Stock!AC157</f>
        <v>5.5853915001873817</v>
      </c>
      <c r="AD157" s="4">
        <f ca="1">OFFSET(AF!$K$1,MATCH(Stock!$C157,AF!$C$2:$C$299,0),MATCH(Stock!AD$1,AF!$L$1:$AV$1,0))*Stock!AD157</f>
        <v>0</v>
      </c>
      <c r="AE157" s="4">
        <f ca="1">OFFSET(AF!$K$1,MATCH(Stock!$C157,AF!$C$2:$C$299,0),MATCH(Stock!AE$1,AF!$L$1:$AV$1,0))*Stock!AE157</f>
        <v>88.528362538756838</v>
      </c>
      <c r="AF157" s="4">
        <f ca="1">OFFSET(AF!$K$1,MATCH(Stock!$C157,AF!$C$2:$C$299,0),MATCH(Stock!AF$1,AF!$L$1:$AV$1,0))*Stock!AF157</f>
        <v>0</v>
      </c>
      <c r="AG157" s="4">
        <f ca="1">OFFSET(AF!$K$1,MATCH(Stock!$C157,AF!$C$2:$C$299,0),MATCH(Stock!AG$1,AF!$L$1:$AV$1,0))*Stock!AG157</f>
        <v>1.5518392736481375</v>
      </c>
      <c r="AH157" s="4">
        <f ca="1">OFFSET(AF!$K$1,MATCH(Stock!$C157,AF!$C$2:$C$299,0),MATCH(Stock!AH$1,AF!$L$1:$AV$1,0))*Stock!AH157</f>
        <v>2.7777822290767853</v>
      </c>
      <c r="AI157" s="4">
        <f ca="1">OFFSET(AF!$K$1,MATCH(Stock!$C157,AF!$C$2:$C$299,0),MATCH(Stock!AI$1,AF!$L$1:$AV$1,0))*Stock!AI157</f>
        <v>1.073398899146</v>
      </c>
      <c r="AJ157" s="4">
        <f ca="1">OFFSET(AF!$K$1,MATCH(Stock!$C157,AF!$C$2:$C$299,0),MATCH(Stock!AJ$1,AF!$L$1:$AV$1,0))*Stock!AJ157</f>
        <v>0</v>
      </c>
      <c r="AK157" s="4">
        <f ca="1">OFFSET(AF!$K$1,MATCH(Stock!$C157,AF!$C$2:$C$299,0),MATCH(Stock!AK$1,AF!$L$1:$AV$1,0))*Stock!AK157</f>
        <v>0</v>
      </c>
      <c r="AL157" s="4">
        <f ca="1">OFFSET(AF!$K$1,MATCH(Stock!$C157,AF!$C$2:$C$299,0),MATCH(Stock!AL$1,AF!$L$1:$AV$1,0))*Stock!AL157</f>
        <v>0</v>
      </c>
      <c r="AM157" s="4">
        <f ca="1">OFFSET(AF!$K$1,MATCH(Stock!$C157,AF!$C$2:$C$299,0),MATCH(Stock!AM$1,AF!$L$1:$AV$1,0))*Stock!AM157</f>
        <v>36.831526708671333</v>
      </c>
      <c r="AN157" s="4">
        <f ca="1">OFFSET(AF!$K$1,MATCH(Stock!$C157,AF!$C$2:$C$299,0),MATCH(Stock!AN$1,AF!$L$1:$AV$1,0))*Stock!AN157</f>
        <v>4.1609191916498194E-2</v>
      </c>
      <c r="AO157" s="4">
        <f ca="1">OFFSET(AF!$K$1,MATCH(Stock!$C157,AF!$C$2:$C$299,0),MATCH(Stock!AO$1,AF!$L$1:$AV$1,0))*Stock!AO157</f>
        <v>36.563310882659387</v>
      </c>
      <c r="AP157" s="4">
        <f ca="1">OFFSET(AF!$K$1,MATCH(Stock!$C157,AF!$C$2:$C$299,0),MATCH(Stock!AP$1,AF!$L$1:$AV$1,0))*Stock!AP157</f>
        <v>0.56156558238726528</v>
      </c>
      <c r="AQ157" s="4">
        <f ca="1">OFFSET(AF!$K$1,MATCH(Stock!$C157,AF!$C$2:$C$299,0),MATCH(Stock!AQ$1,AF!$L$1:$AV$1,0))*Stock!AQ157</f>
        <v>23.796280909516081</v>
      </c>
      <c r="AR157" s="4">
        <f ca="1">OFFSET(AF!$K$1,MATCH(Stock!$C157,AF!$C$2:$C$299,0),MATCH(Stock!AR$1,AF!$L$1:$AV$1,0))*Stock!AR157</f>
        <v>1.9710339501924965</v>
      </c>
      <c r="AS157" s="4">
        <f ca="1">OFFSET(AF!$K$1,MATCH(Stock!$C157,AF!$C$2:$C$299,0),MATCH(Stock!AS$1,AF!$L$1:$AV$1,0))*Stock!AS157</f>
        <v>2.1222439427153175</v>
      </c>
      <c r="AT157" s="4">
        <f ca="1">OFFSET(AF!$K$1,MATCH(Stock!$C157,AF!$C$2:$C$299,0),MATCH(Stock!AT$1,AF!$L$1:$AV$1,0))*Stock!AT157</f>
        <v>1.2196201288692243</v>
      </c>
      <c r="AU157" s="4">
        <f ca="1">OFFSET(AF!$K$1,MATCH(Stock!$C157,AF!$C$2:$C$299,0),MATCH(Stock!AU$1,AF!$L$1:$AV$1,0))*Stock!AU157</f>
        <v>17.66222791864611</v>
      </c>
      <c r="AV157" s="4">
        <f ca="1">OFFSET(AF!$K$1,MATCH(Stock!$C157,AF!$C$2:$C$299,0),MATCH(Stock!AV$1,AF!$L$1:$AV$1,0))*Stock!AV157</f>
        <v>240.93140037460364</v>
      </c>
    </row>
    <row r="158" spans="1:48">
      <c r="A158" s="4" t="s">
        <v>52</v>
      </c>
      <c r="B158" s="4" t="s">
        <v>258</v>
      </c>
      <c r="C158" s="4" t="s">
        <v>75</v>
      </c>
      <c r="D158" s="4" t="s">
        <v>54</v>
      </c>
      <c r="E158" s="4" t="s">
        <v>260</v>
      </c>
      <c r="F158" s="4" t="s">
        <v>54</v>
      </c>
      <c r="G158" s="4">
        <v>2010</v>
      </c>
      <c r="H158" s="4" t="s">
        <v>54</v>
      </c>
      <c r="I158" s="4" t="s">
        <v>54</v>
      </c>
      <c r="J158" s="4" t="s">
        <v>54</v>
      </c>
      <c r="K158" s="4" t="s">
        <v>54</v>
      </c>
      <c r="L158" s="4">
        <f ca="1">OFFSET(AF!$K$1,MATCH(Stock!$C158,AF!$C$2:$C$299,0),MATCH(Stock!L$1,AF!$L$1:$AV$1,0))*Stock!L158</f>
        <v>0</v>
      </c>
      <c r="M158" s="4">
        <f ca="1">OFFSET(AF!$K$1,MATCH(Stock!$C158,AF!$C$2:$C$299,0),MATCH(Stock!M$1,AF!$L$1:$AV$1,0))*Stock!M158</f>
        <v>0</v>
      </c>
      <c r="N158" s="4">
        <f ca="1">OFFSET(AF!$K$1,MATCH(Stock!$C158,AF!$C$2:$C$299,0),MATCH(Stock!N$1,AF!$L$1:$AV$1,0))*Stock!N158</f>
        <v>0</v>
      </c>
      <c r="O158" s="4">
        <f ca="1">OFFSET(AF!$K$1,MATCH(Stock!$C158,AF!$C$2:$C$299,0),MATCH(Stock!O$1,AF!$L$1:$AV$1,0))*Stock!O158</f>
        <v>0</v>
      </c>
      <c r="P158" s="4">
        <f ca="1">OFFSET(AF!$K$1,MATCH(Stock!$C158,AF!$C$2:$C$299,0),MATCH(Stock!P$1,AF!$L$1:$AV$1,0))*Stock!P158</f>
        <v>0</v>
      </c>
      <c r="Q158" s="4">
        <f ca="1">OFFSET(AF!$K$1,MATCH(Stock!$C158,AF!$C$2:$C$299,0),MATCH(Stock!Q$1,AF!$L$1:$AV$1,0))*Stock!Q158</f>
        <v>3.0038732044234266</v>
      </c>
      <c r="R158" s="4">
        <f ca="1">OFFSET(AF!$K$1,MATCH(Stock!$C158,AF!$C$2:$C$299,0),MATCH(Stock!R$1,AF!$L$1:$AV$1,0))*Stock!R158</f>
        <v>6.0863319697064058E-3</v>
      </c>
      <c r="S158" s="4">
        <f ca="1">OFFSET(AF!$K$1,MATCH(Stock!$C158,AF!$C$2:$C$299,0),MATCH(Stock!S$1,AF!$L$1:$AV$1,0))*Stock!S158</f>
        <v>0</v>
      </c>
      <c r="T158" s="4">
        <f ca="1">OFFSET(AF!$K$1,MATCH(Stock!$C158,AF!$C$2:$C$299,0),MATCH(Stock!T$1,AF!$L$1:$AV$1,0))*Stock!T158</f>
        <v>0.19537103730188313</v>
      </c>
      <c r="U158" s="4">
        <f ca="1">OFFSET(AF!$K$1,MATCH(Stock!$C158,AF!$C$2:$C$299,0),MATCH(Stock!U$1,AF!$L$1:$AV$1,0))*Stock!U158</f>
        <v>0</v>
      </c>
      <c r="V158" s="4">
        <f ca="1">OFFSET(AF!$K$1,MATCH(Stock!$C158,AF!$C$2:$C$299,0),MATCH(Stock!V$1,AF!$L$1:$AV$1,0))*Stock!V158</f>
        <v>0</v>
      </c>
      <c r="W158" s="4">
        <f ca="1">OFFSET(AF!$K$1,MATCH(Stock!$C158,AF!$C$2:$C$299,0),MATCH(Stock!W$1,AF!$L$1:$AV$1,0))*Stock!W158</f>
        <v>2.3312636364351525E-3</v>
      </c>
      <c r="X158" s="4">
        <f ca="1">OFFSET(AF!$K$1,MATCH(Stock!$C158,AF!$C$2:$C$299,0),MATCH(Stock!X$1,AF!$L$1:$AV$1,0))*Stock!X158</f>
        <v>4.3441507591486614E-2</v>
      </c>
      <c r="Y158" s="4">
        <f ca="1">OFFSET(AF!$K$1,MATCH(Stock!$C158,AF!$C$2:$C$299,0),MATCH(Stock!Y$1,AF!$L$1:$AV$1,0))*Stock!Y158</f>
        <v>0</v>
      </c>
      <c r="Z158" s="4">
        <f ca="1">OFFSET(AF!$K$1,MATCH(Stock!$C158,AF!$C$2:$C$299,0),MATCH(Stock!Z$1,AF!$L$1:$AV$1,0))*Stock!Z158</f>
        <v>0.23030999293306093</v>
      </c>
      <c r="AA158" s="4">
        <f ca="1">OFFSET(AF!$K$1,MATCH(Stock!$C158,AF!$C$2:$C$299,0),MATCH(Stock!AA$1,AF!$L$1:$AV$1,0))*Stock!AA158</f>
        <v>0</v>
      </c>
      <c r="AB158" s="4">
        <f ca="1">OFFSET(AF!$K$1,MATCH(Stock!$C158,AF!$C$2:$C$299,0),MATCH(Stock!AB$1,AF!$L$1:$AV$1,0))*Stock!AB158</f>
        <v>0</v>
      </c>
      <c r="AC158" s="4">
        <f ca="1">OFFSET(AF!$K$1,MATCH(Stock!$C158,AF!$C$2:$C$299,0),MATCH(Stock!AC$1,AF!$L$1:$AV$1,0))*Stock!AC158</f>
        <v>0</v>
      </c>
      <c r="AD158" s="4">
        <f ca="1">OFFSET(AF!$K$1,MATCH(Stock!$C158,AF!$C$2:$C$299,0),MATCH(Stock!AD$1,AF!$L$1:$AV$1,0))*Stock!AD158</f>
        <v>2.0424135278464624</v>
      </c>
      <c r="AE158" s="4">
        <f ca="1">OFFSET(AF!$K$1,MATCH(Stock!$C158,AF!$C$2:$C$299,0),MATCH(Stock!AE$1,AF!$L$1:$AV$1,0))*Stock!AE158</f>
        <v>9.1473389365233498E-3</v>
      </c>
      <c r="AF158" s="4">
        <f ca="1">OFFSET(AF!$K$1,MATCH(Stock!$C158,AF!$C$2:$C$299,0),MATCH(Stock!AF$1,AF!$L$1:$AV$1,0))*Stock!AF158</f>
        <v>0</v>
      </c>
      <c r="AG158" s="4">
        <f ca="1">OFFSET(AF!$K$1,MATCH(Stock!$C158,AF!$C$2:$C$299,0),MATCH(Stock!AG$1,AF!$L$1:$AV$1,0))*Stock!AG158</f>
        <v>0</v>
      </c>
      <c r="AH158" s="4">
        <f ca="1">OFFSET(AF!$K$1,MATCH(Stock!$C158,AF!$C$2:$C$299,0),MATCH(Stock!AH$1,AF!$L$1:$AV$1,0))*Stock!AH158</f>
        <v>0</v>
      </c>
      <c r="AI158" s="4">
        <f ca="1">OFFSET(AF!$K$1,MATCH(Stock!$C158,AF!$C$2:$C$299,0),MATCH(Stock!AI$1,AF!$L$1:$AV$1,0))*Stock!AI158</f>
        <v>0</v>
      </c>
      <c r="AJ158" s="4">
        <f ca="1">OFFSET(AF!$K$1,MATCH(Stock!$C158,AF!$C$2:$C$299,0),MATCH(Stock!AJ$1,AF!$L$1:$AV$1,0))*Stock!AJ158</f>
        <v>0</v>
      </c>
      <c r="AK158" s="4">
        <f ca="1">OFFSET(AF!$K$1,MATCH(Stock!$C158,AF!$C$2:$C$299,0),MATCH(Stock!AK$1,AF!$L$1:$AV$1,0))*Stock!AK158</f>
        <v>0</v>
      </c>
      <c r="AL158" s="4">
        <f ca="1">OFFSET(AF!$K$1,MATCH(Stock!$C158,AF!$C$2:$C$299,0),MATCH(Stock!AL$1,AF!$L$1:$AV$1,0))*Stock!AL158</f>
        <v>0</v>
      </c>
      <c r="AM158" s="4">
        <f ca="1">OFFSET(AF!$K$1,MATCH(Stock!$C158,AF!$C$2:$C$299,0),MATCH(Stock!AM$1,AF!$L$1:$AV$1,0))*Stock!AM158</f>
        <v>0</v>
      </c>
      <c r="AN158" s="4">
        <f ca="1">OFFSET(AF!$K$1,MATCH(Stock!$C158,AF!$C$2:$C$299,0),MATCH(Stock!AN$1,AF!$L$1:$AV$1,0))*Stock!AN158</f>
        <v>0</v>
      </c>
      <c r="AO158" s="4">
        <f ca="1">OFFSET(AF!$K$1,MATCH(Stock!$C158,AF!$C$2:$C$299,0),MATCH(Stock!AO$1,AF!$L$1:$AV$1,0))*Stock!AO158</f>
        <v>0.15230037329100193</v>
      </c>
      <c r="AP158" s="4">
        <f ca="1">OFFSET(AF!$K$1,MATCH(Stock!$C158,AF!$C$2:$C$299,0),MATCH(Stock!AP$1,AF!$L$1:$AV$1,0))*Stock!AP158</f>
        <v>0</v>
      </c>
      <c r="AQ158" s="4">
        <f ca="1">OFFSET(AF!$K$1,MATCH(Stock!$C158,AF!$C$2:$C$299,0),MATCH(Stock!AQ$1,AF!$L$1:$AV$1,0))*Stock!AQ158</f>
        <v>0.230039811925874</v>
      </c>
      <c r="AR158" s="4">
        <f ca="1">OFFSET(AF!$K$1,MATCH(Stock!$C158,AF!$C$2:$C$299,0),MATCH(Stock!AR$1,AF!$L$1:$AV$1,0))*Stock!AR158</f>
        <v>0</v>
      </c>
      <c r="AS158" s="4">
        <f ca="1">OFFSET(AF!$K$1,MATCH(Stock!$C158,AF!$C$2:$C$299,0),MATCH(Stock!AS$1,AF!$L$1:$AV$1,0))*Stock!AS158</f>
        <v>0</v>
      </c>
      <c r="AT158" s="4">
        <f ca="1">OFFSET(AF!$K$1,MATCH(Stock!$C158,AF!$C$2:$C$299,0),MATCH(Stock!AT$1,AF!$L$1:$AV$1,0))*Stock!AT158</f>
        <v>0.14033034259002625</v>
      </c>
      <c r="AU158" s="4">
        <f ca="1">OFFSET(AF!$K$1,MATCH(Stock!$C158,AF!$C$2:$C$299,0),MATCH(Stock!AU$1,AF!$L$1:$AV$1,0))*Stock!AU158</f>
        <v>0</v>
      </c>
      <c r="AV158" s="4">
        <f ca="1">OFFSET(AF!$K$1,MATCH(Stock!$C158,AF!$C$2:$C$299,0),MATCH(Stock!AV$1,AF!$L$1:$AV$1,0))*Stock!AV158</f>
        <v>0</v>
      </c>
    </row>
    <row r="159" spans="1:48">
      <c r="A159" s="4" t="s">
        <v>52</v>
      </c>
      <c r="B159" s="4" t="s">
        <v>258</v>
      </c>
      <c r="C159" s="4" t="s">
        <v>76</v>
      </c>
      <c r="D159" s="4" t="s">
        <v>54</v>
      </c>
      <c r="E159" s="4" t="s">
        <v>260</v>
      </c>
      <c r="F159" s="4" t="s">
        <v>54</v>
      </c>
      <c r="G159" s="4">
        <v>2010</v>
      </c>
      <c r="H159" s="4" t="s">
        <v>54</v>
      </c>
      <c r="I159" s="4" t="s">
        <v>54</v>
      </c>
      <c r="J159" s="4" t="s">
        <v>54</v>
      </c>
      <c r="K159" s="4" t="s">
        <v>54</v>
      </c>
      <c r="L159" s="4">
        <f ca="1">OFFSET(AF!$K$1,MATCH(Stock!$C159,AF!$C$2:$C$299,0),MATCH(Stock!L$1,AF!$L$1:$AV$1,0))*Stock!L159</f>
        <v>0</v>
      </c>
      <c r="M159" s="4">
        <f ca="1">OFFSET(AF!$K$1,MATCH(Stock!$C159,AF!$C$2:$C$299,0),MATCH(Stock!M$1,AF!$L$1:$AV$1,0))*Stock!M159</f>
        <v>9.9348754412381375</v>
      </c>
      <c r="N159" s="4">
        <f ca="1">OFFSET(AF!$K$1,MATCH(Stock!$C159,AF!$C$2:$C$299,0),MATCH(Stock!N$1,AF!$L$1:$AV$1,0))*Stock!N159</f>
        <v>0.98250546350238921</v>
      </c>
      <c r="O159" s="4">
        <f ca="1">OFFSET(AF!$K$1,MATCH(Stock!$C159,AF!$C$2:$C$299,0),MATCH(Stock!O$1,AF!$L$1:$AV$1,0))*Stock!O159</f>
        <v>0.12283322201203244</v>
      </c>
      <c r="P159" s="4">
        <f ca="1">OFFSET(AF!$K$1,MATCH(Stock!$C159,AF!$C$2:$C$299,0),MATCH(Stock!P$1,AF!$L$1:$AV$1,0))*Stock!P159</f>
        <v>3.6665069203314218</v>
      </c>
      <c r="Q159" s="4">
        <f ca="1">OFFSET(AF!$K$1,MATCH(Stock!$C159,AF!$C$2:$C$299,0),MATCH(Stock!Q$1,AF!$L$1:$AV$1,0))*Stock!Q159</f>
        <v>2.1213864770430959</v>
      </c>
      <c r="R159" s="4">
        <f ca="1">OFFSET(AF!$K$1,MATCH(Stock!$C159,AF!$C$2:$C$299,0),MATCH(Stock!R$1,AF!$L$1:$AV$1,0))*Stock!R159</f>
        <v>0</v>
      </c>
      <c r="S159" s="4">
        <f ca="1">OFFSET(AF!$K$1,MATCH(Stock!$C159,AF!$C$2:$C$299,0),MATCH(Stock!S$1,AF!$L$1:$AV$1,0))*Stock!S159</f>
        <v>14.502860255520481</v>
      </c>
      <c r="T159" s="4">
        <f ca="1">OFFSET(AF!$K$1,MATCH(Stock!$C159,AF!$C$2:$C$299,0),MATCH(Stock!T$1,AF!$L$1:$AV$1,0))*Stock!T159</f>
        <v>54.935189341502266</v>
      </c>
      <c r="U159" s="4">
        <f ca="1">OFFSET(AF!$K$1,MATCH(Stock!$C159,AF!$C$2:$C$299,0),MATCH(Stock!U$1,AF!$L$1:$AV$1,0))*Stock!U159</f>
        <v>32.160569247729974</v>
      </c>
      <c r="V159" s="4">
        <f ca="1">OFFSET(AF!$K$1,MATCH(Stock!$C159,AF!$C$2:$C$299,0),MATCH(Stock!V$1,AF!$L$1:$AV$1,0))*Stock!V159</f>
        <v>2.8773997791468942</v>
      </c>
      <c r="W159" s="4">
        <f ca="1">OFFSET(AF!$K$1,MATCH(Stock!$C159,AF!$C$2:$C$299,0),MATCH(Stock!W$1,AF!$L$1:$AV$1,0))*Stock!W159</f>
        <v>0.44033989963682202</v>
      </c>
      <c r="X159" s="4">
        <f ca="1">OFFSET(AF!$K$1,MATCH(Stock!$C159,AF!$C$2:$C$299,0),MATCH(Stock!X$1,AF!$L$1:$AV$1,0))*Stock!X159</f>
        <v>0</v>
      </c>
      <c r="Y159" s="4">
        <f ca="1">OFFSET(AF!$K$1,MATCH(Stock!$C159,AF!$C$2:$C$299,0),MATCH(Stock!Y$1,AF!$L$1:$AV$1,0))*Stock!Y159</f>
        <v>24.865803497869596</v>
      </c>
      <c r="Z159" s="4">
        <f ca="1">OFFSET(AF!$K$1,MATCH(Stock!$C159,AF!$C$2:$C$299,0),MATCH(Stock!Z$1,AF!$L$1:$AV$1,0))*Stock!Z159</f>
        <v>24.682863296337043</v>
      </c>
      <c r="AA159" s="4">
        <f ca="1">OFFSET(AF!$K$1,MATCH(Stock!$C159,AF!$C$2:$C$299,0),MATCH(Stock!AA$1,AF!$L$1:$AV$1,0))*Stock!AA159</f>
        <v>2.0524280411349403</v>
      </c>
      <c r="AB159" s="4">
        <f ca="1">OFFSET(AF!$K$1,MATCH(Stock!$C159,AF!$C$2:$C$299,0),MATCH(Stock!AB$1,AF!$L$1:$AV$1,0))*Stock!AB159</f>
        <v>8.6733170171665144</v>
      </c>
      <c r="AC159" s="4">
        <f ca="1">OFFSET(AF!$K$1,MATCH(Stock!$C159,AF!$C$2:$C$299,0),MATCH(Stock!AC$1,AF!$L$1:$AV$1,0))*Stock!AC159</f>
        <v>0</v>
      </c>
      <c r="AD159" s="4">
        <f ca="1">OFFSET(AF!$K$1,MATCH(Stock!$C159,AF!$C$2:$C$299,0),MATCH(Stock!AD$1,AF!$L$1:$AV$1,0))*Stock!AD159</f>
        <v>1.7320775155968819</v>
      </c>
      <c r="AE159" s="4">
        <f ca="1">OFFSET(AF!$K$1,MATCH(Stock!$C159,AF!$C$2:$C$299,0),MATCH(Stock!AE$1,AF!$L$1:$AV$1,0))*Stock!AE159</f>
        <v>0.70145421712006284</v>
      </c>
      <c r="AF159" s="4">
        <f ca="1">OFFSET(AF!$K$1,MATCH(Stock!$C159,AF!$C$2:$C$299,0),MATCH(Stock!AF$1,AF!$L$1:$AV$1,0))*Stock!AF159</f>
        <v>3.5606686564042325E-2</v>
      </c>
      <c r="AG159" s="4">
        <f ca="1">OFFSET(AF!$K$1,MATCH(Stock!$C159,AF!$C$2:$C$299,0),MATCH(Stock!AG$1,AF!$L$1:$AV$1,0))*Stock!AG159</f>
        <v>5.8633669490910592</v>
      </c>
      <c r="AH159" s="4">
        <f ca="1">OFFSET(AF!$K$1,MATCH(Stock!$C159,AF!$C$2:$C$299,0),MATCH(Stock!AH$1,AF!$L$1:$AV$1,0))*Stock!AH159</f>
        <v>0</v>
      </c>
      <c r="AI159" s="4">
        <f ca="1">OFFSET(AF!$K$1,MATCH(Stock!$C159,AF!$C$2:$C$299,0),MATCH(Stock!AI$1,AF!$L$1:$AV$1,0))*Stock!AI159</f>
        <v>4.0033654967475583</v>
      </c>
      <c r="AJ159" s="4">
        <f ca="1">OFFSET(AF!$K$1,MATCH(Stock!$C159,AF!$C$2:$C$299,0),MATCH(Stock!AJ$1,AF!$L$1:$AV$1,0))*Stock!AJ159</f>
        <v>0</v>
      </c>
      <c r="AK159" s="4">
        <f ca="1">OFFSET(AF!$K$1,MATCH(Stock!$C159,AF!$C$2:$C$299,0),MATCH(Stock!AK$1,AF!$L$1:$AV$1,0))*Stock!AK159</f>
        <v>0.35280797670030845</v>
      </c>
      <c r="AL159" s="4">
        <f ca="1">OFFSET(AF!$K$1,MATCH(Stock!$C159,AF!$C$2:$C$299,0),MATCH(Stock!AL$1,AF!$L$1:$AV$1,0))*Stock!AL159</f>
        <v>0</v>
      </c>
      <c r="AM159" s="4">
        <f ca="1">OFFSET(AF!$K$1,MATCH(Stock!$C159,AF!$C$2:$C$299,0),MATCH(Stock!AM$1,AF!$L$1:$AV$1,0))*Stock!AM159</f>
        <v>1.2774995076476034</v>
      </c>
      <c r="AN159" s="4">
        <f ca="1">OFFSET(AF!$K$1,MATCH(Stock!$C159,AF!$C$2:$C$299,0),MATCH(Stock!AN$1,AF!$L$1:$AV$1,0))*Stock!AN159</f>
        <v>1.0510633088004282</v>
      </c>
      <c r="AO159" s="4">
        <f ca="1">OFFSET(AF!$K$1,MATCH(Stock!$C159,AF!$C$2:$C$299,0),MATCH(Stock!AO$1,AF!$L$1:$AV$1,0))*Stock!AO159</f>
        <v>53.743445343298703</v>
      </c>
      <c r="AP159" s="4">
        <f ca="1">OFFSET(AF!$K$1,MATCH(Stock!$C159,AF!$C$2:$C$299,0),MATCH(Stock!AP$1,AF!$L$1:$AV$1,0))*Stock!AP159</f>
        <v>4.9077363974768138E-3</v>
      </c>
      <c r="AQ159" s="4">
        <f ca="1">OFFSET(AF!$K$1,MATCH(Stock!$C159,AF!$C$2:$C$299,0),MATCH(Stock!AQ$1,AF!$L$1:$AV$1,0))*Stock!AQ159</f>
        <v>13.936374753895873</v>
      </c>
      <c r="AR159" s="4">
        <f ca="1">OFFSET(AF!$K$1,MATCH(Stock!$C159,AF!$C$2:$C$299,0),MATCH(Stock!AR$1,AF!$L$1:$AV$1,0))*Stock!AR159</f>
        <v>3.8905092883643895</v>
      </c>
      <c r="AS159" s="4">
        <f ca="1">OFFSET(AF!$K$1,MATCH(Stock!$C159,AF!$C$2:$C$299,0),MATCH(Stock!AS$1,AF!$L$1:$AV$1,0))*Stock!AS159</f>
        <v>53.271546891015362</v>
      </c>
      <c r="AT159" s="4">
        <f ca="1">OFFSET(AF!$K$1,MATCH(Stock!$C159,AF!$C$2:$C$299,0),MATCH(Stock!AT$1,AF!$L$1:$AV$1,0))*Stock!AT159</f>
        <v>1.2948779123807712</v>
      </c>
      <c r="AU159" s="4">
        <f ca="1">OFFSET(AF!$K$1,MATCH(Stock!$C159,AF!$C$2:$C$299,0),MATCH(Stock!AU$1,AF!$L$1:$AV$1,0))*Stock!AU159</f>
        <v>7.2526654549098222</v>
      </c>
      <c r="AV159" s="4">
        <f ca="1">OFFSET(AF!$K$1,MATCH(Stock!$C159,AF!$C$2:$C$299,0),MATCH(Stock!AV$1,AF!$L$1:$AV$1,0))*Stock!AV159</f>
        <v>0.43954710948502501</v>
      </c>
    </row>
    <row r="160" spans="1:48">
      <c r="A160" s="4" t="s">
        <v>52</v>
      </c>
      <c r="B160" s="4" t="s">
        <v>258</v>
      </c>
      <c r="C160" s="4" t="s">
        <v>77</v>
      </c>
      <c r="D160" s="4" t="s">
        <v>54</v>
      </c>
      <c r="E160" s="4" t="s">
        <v>260</v>
      </c>
      <c r="F160" s="4" t="s">
        <v>54</v>
      </c>
      <c r="G160" s="4">
        <v>2010</v>
      </c>
      <c r="H160" s="4" t="s">
        <v>54</v>
      </c>
      <c r="I160" s="4" t="s">
        <v>54</v>
      </c>
      <c r="J160" s="4" t="s">
        <v>54</v>
      </c>
      <c r="K160" s="4" t="s">
        <v>54</v>
      </c>
      <c r="L160" s="4">
        <f ca="1">OFFSET(AF!$K$1,MATCH(Stock!$C160,AF!$C$2:$C$299,0),MATCH(Stock!L$1,AF!$L$1:$AV$1,0))*Stock!L160</f>
        <v>0</v>
      </c>
      <c r="M160" s="4">
        <f ca="1">OFFSET(AF!$K$1,MATCH(Stock!$C160,AF!$C$2:$C$299,0),MATCH(Stock!M$1,AF!$L$1:$AV$1,0))*Stock!M160</f>
        <v>0.15482913373845511</v>
      </c>
      <c r="N160" s="4">
        <f ca="1">OFFSET(AF!$K$1,MATCH(Stock!$C160,AF!$C$2:$C$299,0),MATCH(Stock!N$1,AF!$L$1:$AV$1,0))*Stock!N160</f>
        <v>0</v>
      </c>
      <c r="O160" s="4">
        <f ca="1">OFFSET(AF!$K$1,MATCH(Stock!$C160,AF!$C$2:$C$299,0),MATCH(Stock!O$1,AF!$L$1:$AV$1,0))*Stock!O160</f>
        <v>0.15769253878201908</v>
      </c>
      <c r="P160" s="4">
        <f ca="1">OFFSET(AF!$K$1,MATCH(Stock!$C160,AF!$C$2:$C$299,0),MATCH(Stock!P$1,AF!$L$1:$AV$1,0))*Stock!P160</f>
        <v>4.1856847345082278E-2</v>
      </c>
      <c r="Q160" s="4">
        <f ca="1">OFFSET(AF!$K$1,MATCH(Stock!$C160,AF!$C$2:$C$299,0),MATCH(Stock!Q$1,AF!$L$1:$AV$1,0))*Stock!Q160</f>
        <v>0</v>
      </c>
      <c r="R160" s="4">
        <f ca="1">OFFSET(AF!$K$1,MATCH(Stock!$C160,AF!$C$2:$C$299,0),MATCH(Stock!R$1,AF!$L$1:$AV$1,0))*Stock!R160</f>
        <v>9.4008541703554493E-2</v>
      </c>
      <c r="S160" s="4">
        <f ca="1">OFFSET(AF!$K$1,MATCH(Stock!$C160,AF!$C$2:$C$299,0),MATCH(Stock!S$1,AF!$L$1:$AV$1,0))*Stock!S160</f>
        <v>0</v>
      </c>
      <c r="T160" s="4">
        <f ca="1">OFFSET(AF!$K$1,MATCH(Stock!$C160,AF!$C$2:$C$299,0),MATCH(Stock!T$1,AF!$L$1:$AV$1,0))*Stock!T160</f>
        <v>2.046286319117097</v>
      </c>
      <c r="U160" s="4">
        <f ca="1">OFFSET(AF!$K$1,MATCH(Stock!$C160,AF!$C$2:$C$299,0),MATCH(Stock!U$1,AF!$L$1:$AV$1,0))*Stock!U160</f>
        <v>7.2239669656760763E-2</v>
      </c>
      <c r="V160" s="4">
        <f ca="1">OFFSET(AF!$K$1,MATCH(Stock!$C160,AF!$C$2:$C$299,0),MATCH(Stock!V$1,AF!$L$1:$AV$1,0))*Stock!V160</f>
        <v>0</v>
      </c>
      <c r="W160" s="4">
        <f ca="1">OFFSET(AF!$K$1,MATCH(Stock!$C160,AF!$C$2:$C$299,0),MATCH(Stock!W$1,AF!$L$1:$AV$1,0))*Stock!W160</f>
        <v>0</v>
      </c>
      <c r="X160" s="4">
        <f ca="1">OFFSET(AF!$K$1,MATCH(Stock!$C160,AF!$C$2:$C$299,0),MATCH(Stock!X$1,AF!$L$1:$AV$1,0))*Stock!X160</f>
        <v>1.2727213471402556</v>
      </c>
      <c r="Y160" s="4">
        <f ca="1">OFFSET(AF!$K$1,MATCH(Stock!$C160,AF!$C$2:$C$299,0),MATCH(Stock!Y$1,AF!$L$1:$AV$1,0))*Stock!Y160</f>
        <v>0</v>
      </c>
      <c r="Z160" s="4">
        <f ca="1">OFFSET(AF!$K$1,MATCH(Stock!$C160,AF!$C$2:$C$299,0),MATCH(Stock!Z$1,AF!$L$1:$AV$1,0))*Stock!Z160</f>
        <v>3.7301758442376025</v>
      </c>
      <c r="AA160" s="4">
        <f ca="1">OFFSET(AF!$K$1,MATCH(Stock!$C160,AF!$C$2:$C$299,0),MATCH(Stock!AA$1,AF!$L$1:$AV$1,0))*Stock!AA160</f>
        <v>0.23299538489210292</v>
      </c>
      <c r="AB160" s="4">
        <f ca="1">OFFSET(AF!$K$1,MATCH(Stock!$C160,AF!$C$2:$C$299,0),MATCH(Stock!AB$1,AF!$L$1:$AV$1,0))*Stock!AB160</f>
        <v>0.6641482226240778</v>
      </c>
      <c r="AC160" s="4">
        <f ca="1">OFFSET(AF!$K$1,MATCH(Stock!$C160,AF!$C$2:$C$299,0),MATCH(Stock!AC$1,AF!$L$1:$AV$1,0))*Stock!AC160</f>
        <v>0.21705211718335857</v>
      </c>
      <c r="AD160" s="4">
        <f ca="1">OFFSET(AF!$K$1,MATCH(Stock!$C160,AF!$C$2:$C$299,0),MATCH(Stock!AD$1,AF!$L$1:$AV$1,0))*Stock!AD160</f>
        <v>0</v>
      </c>
      <c r="AE160" s="4">
        <f ca="1">OFFSET(AF!$K$1,MATCH(Stock!$C160,AF!$C$2:$C$299,0),MATCH(Stock!AE$1,AF!$L$1:$AV$1,0))*Stock!AE160</f>
        <v>2.7951659555174677</v>
      </c>
      <c r="AF160" s="4">
        <f ca="1">OFFSET(AF!$K$1,MATCH(Stock!$C160,AF!$C$2:$C$299,0),MATCH(Stock!AF$1,AF!$L$1:$AV$1,0))*Stock!AF160</f>
        <v>2.2506432124978066E-2</v>
      </c>
      <c r="AG160" s="4">
        <f ca="1">OFFSET(AF!$K$1,MATCH(Stock!$C160,AF!$C$2:$C$299,0),MATCH(Stock!AG$1,AF!$L$1:$AV$1,0))*Stock!AG160</f>
        <v>0</v>
      </c>
      <c r="AH160" s="4">
        <f ca="1">OFFSET(AF!$K$1,MATCH(Stock!$C160,AF!$C$2:$C$299,0),MATCH(Stock!AH$1,AF!$L$1:$AV$1,0))*Stock!AH160</f>
        <v>0</v>
      </c>
      <c r="AI160" s="4">
        <f ca="1">OFFSET(AF!$K$1,MATCH(Stock!$C160,AF!$C$2:$C$299,0),MATCH(Stock!AI$1,AF!$L$1:$AV$1,0))*Stock!AI160</f>
        <v>0</v>
      </c>
      <c r="AJ160" s="4">
        <f ca="1">OFFSET(AF!$K$1,MATCH(Stock!$C160,AF!$C$2:$C$299,0),MATCH(Stock!AJ$1,AF!$L$1:$AV$1,0))*Stock!AJ160</f>
        <v>0</v>
      </c>
      <c r="AK160" s="4">
        <f ca="1">OFFSET(AF!$K$1,MATCH(Stock!$C160,AF!$C$2:$C$299,0),MATCH(Stock!AK$1,AF!$L$1:$AV$1,0))*Stock!AK160</f>
        <v>0</v>
      </c>
      <c r="AL160" s="4">
        <f ca="1">OFFSET(AF!$K$1,MATCH(Stock!$C160,AF!$C$2:$C$299,0),MATCH(Stock!AL$1,AF!$L$1:$AV$1,0))*Stock!AL160</f>
        <v>3.1935827498665373E-2</v>
      </c>
      <c r="AM160" s="4">
        <f ca="1">OFFSET(AF!$K$1,MATCH(Stock!$C160,AF!$C$2:$C$299,0),MATCH(Stock!AM$1,AF!$L$1:$AV$1,0))*Stock!AM160</f>
        <v>0</v>
      </c>
      <c r="AN160" s="4">
        <f ca="1">OFFSET(AF!$K$1,MATCH(Stock!$C160,AF!$C$2:$C$299,0),MATCH(Stock!AN$1,AF!$L$1:$AV$1,0))*Stock!AN160</f>
        <v>0</v>
      </c>
      <c r="AO160" s="4">
        <f ca="1">OFFSET(AF!$K$1,MATCH(Stock!$C160,AF!$C$2:$C$299,0),MATCH(Stock!AO$1,AF!$L$1:$AV$1,0))*Stock!AO160</f>
        <v>0</v>
      </c>
      <c r="AP160" s="4">
        <f ca="1">OFFSET(AF!$K$1,MATCH(Stock!$C160,AF!$C$2:$C$299,0),MATCH(Stock!AP$1,AF!$L$1:$AV$1,0))*Stock!AP160</f>
        <v>0.19877890485742014</v>
      </c>
      <c r="AQ160" s="4">
        <f ca="1">OFFSET(AF!$K$1,MATCH(Stock!$C160,AF!$C$2:$C$299,0),MATCH(Stock!AQ$1,AF!$L$1:$AV$1,0))*Stock!AQ160</f>
        <v>0</v>
      </c>
      <c r="AR160" s="4">
        <f ca="1">OFFSET(AF!$K$1,MATCH(Stock!$C160,AF!$C$2:$C$299,0),MATCH(Stock!AR$1,AF!$L$1:$AV$1,0))*Stock!AR160</f>
        <v>6.2479812659993521E-2</v>
      </c>
      <c r="AS160" s="4">
        <f ca="1">OFFSET(AF!$K$1,MATCH(Stock!$C160,AF!$C$2:$C$299,0),MATCH(Stock!AS$1,AF!$L$1:$AV$1,0))*Stock!AS160</f>
        <v>0</v>
      </c>
      <c r="AT160" s="4">
        <f ca="1">OFFSET(AF!$K$1,MATCH(Stock!$C160,AF!$C$2:$C$299,0),MATCH(Stock!AT$1,AF!$L$1:$AV$1,0))*Stock!AT160</f>
        <v>0.10703345978525883</v>
      </c>
      <c r="AU160" s="4">
        <f ca="1">OFFSET(AF!$K$1,MATCH(Stock!$C160,AF!$C$2:$C$299,0),MATCH(Stock!AU$1,AF!$L$1:$AV$1,0))*Stock!AU160</f>
        <v>0</v>
      </c>
      <c r="AV160" s="4">
        <f ca="1">OFFSET(AF!$K$1,MATCH(Stock!$C160,AF!$C$2:$C$299,0),MATCH(Stock!AV$1,AF!$L$1:$AV$1,0))*Stock!AV160</f>
        <v>0.69186281941822703</v>
      </c>
    </row>
    <row r="161" spans="1:48">
      <c r="A161" s="4" t="s">
        <v>52</v>
      </c>
      <c r="B161" s="4" t="s">
        <v>258</v>
      </c>
      <c r="C161" s="4" t="s">
        <v>78</v>
      </c>
      <c r="D161" s="4" t="s">
        <v>54</v>
      </c>
      <c r="E161" s="4" t="s">
        <v>260</v>
      </c>
      <c r="F161" s="4" t="s">
        <v>54</v>
      </c>
      <c r="G161" s="4">
        <v>2010</v>
      </c>
      <c r="H161" s="4" t="s">
        <v>54</v>
      </c>
      <c r="I161" s="4" t="s">
        <v>54</v>
      </c>
      <c r="J161" s="4" t="s">
        <v>54</v>
      </c>
      <c r="K161" s="4" t="s">
        <v>54</v>
      </c>
      <c r="L161" s="4">
        <f ca="1">OFFSET(AF!$K$1,MATCH(Stock!$C161,AF!$C$2:$C$299,0),MATCH(Stock!L$1,AF!$L$1:$AV$1,0))*Stock!L161</f>
        <v>2.755299123685986E-2</v>
      </c>
      <c r="M161" s="4">
        <f ca="1">OFFSET(AF!$K$1,MATCH(Stock!$C161,AF!$C$2:$C$299,0),MATCH(Stock!M$1,AF!$L$1:$AV$1,0))*Stock!M161</f>
        <v>17.660585884685233</v>
      </c>
      <c r="N161" s="4">
        <f ca="1">OFFSET(AF!$K$1,MATCH(Stock!$C161,AF!$C$2:$C$299,0),MATCH(Stock!N$1,AF!$L$1:$AV$1,0))*Stock!N161</f>
        <v>0</v>
      </c>
      <c r="O161" s="4">
        <f ca="1">OFFSET(AF!$K$1,MATCH(Stock!$C161,AF!$C$2:$C$299,0),MATCH(Stock!O$1,AF!$L$1:$AV$1,0))*Stock!O161</f>
        <v>27.586786578600222</v>
      </c>
      <c r="P161" s="4">
        <f ca="1">OFFSET(AF!$K$1,MATCH(Stock!$C161,AF!$C$2:$C$299,0),MATCH(Stock!P$1,AF!$L$1:$AV$1,0))*Stock!P161</f>
        <v>2.4276209068532582E-2</v>
      </c>
      <c r="Q161" s="4">
        <f ca="1">OFFSET(AF!$K$1,MATCH(Stock!$C161,AF!$C$2:$C$299,0),MATCH(Stock!Q$1,AF!$L$1:$AV$1,0))*Stock!Q161</f>
        <v>30.427913043643631</v>
      </c>
      <c r="R161" s="4">
        <f ca="1">OFFSET(AF!$K$1,MATCH(Stock!$C161,AF!$C$2:$C$299,0),MATCH(Stock!R$1,AF!$L$1:$AV$1,0))*Stock!R161</f>
        <v>0.61389117642436897</v>
      </c>
      <c r="S161" s="4">
        <f ca="1">OFFSET(AF!$K$1,MATCH(Stock!$C161,AF!$C$2:$C$299,0),MATCH(Stock!S$1,AF!$L$1:$AV$1,0))*Stock!S161</f>
        <v>0</v>
      </c>
      <c r="T161" s="4">
        <f ca="1">OFFSET(AF!$K$1,MATCH(Stock!$C161,AF!$C$2:$C$299,0),MATCH(Stock!T$1,AF!$L$1:$AV$1,0))*Stock!T161</f>
        <v>139.00378096761978</v>
      </c>
      <c r="U161" s="4">
        <f ca="1">OFFSET(AF!$K$1,MATCH(Stock!$C161,AF!$C$2:$C$299,0),MATCH(Stock!U$1,AF!$L$1:$AV$1,0))*Stock!U161</f>
        <v>6.6927354401589838</v>
      </c>
      <c r="V161" s="4">
        <f ca="1">OFFSET(AF!$K$1,MATCH(Stock!$C161,AF!$C$2:$C$299,0),MATCH(Stock!V$1,AF!$L$1:$AV$1,0))*Stock!V161</f>
        <v>3.098908391780128E-2</v>
      </c>
      <c r="W161" s="4">
        <f ca="1">OFFSET(AF!$K$1,MATCH(Stock!$C161,AF!$C$2:$C$299,0),MATCH(Stock!W$1,AF!$L$1:$AV$1,0))*Stock!W161</f>
        <v>16.0177993262805</v>
      </c>
      <c r="X161" s="4">
        <f ca="1">OFFSET(AF!$K$1,MATCH(Stock!$C161,AF!$C$2:$C$299,0),MATCH(Stock!X$1,AF!$L$1:$AV$1,0))*Stock!X161</f>
        <v>5.8170825183475889</v>
      </c>
      <c r="Y161" s="4">
        <f ca="1">OFFSET(AF!$K$1,MATCH(Stock!$C161,AF!$C$2:$C$299,0),MATCH(Stock!Y$1,AF!$L$1:$AV$1,0))*Stock!Y161</f>
        <v>8.0700253696322868</v>
      </c>
      <c r="Z161" s="4">
        <f ca="1">OFFSET(AF!$K$1,MATCH(Stock!$C161,AF!$C$2:$C$299,0),MATCH(Stock!Z$1,AF!$L$1:$AV$1,0))*Stock!Z161</f>
        <v>76.411308584450964</v>
      </c>
      <c r="AA161" s="4">
        <f ca="1">OFFSET(AF!$K$1,MATCH(Stock!$C161,AF!$C$2:$C$299,0),MATCH(Stock!AA$1,AF!$L$1:$AV$1,0))*Stock!AA161</f>
        <v>1.8308271220281835</v>
      </c>
      <c r="AB161" s="4">
        <f ca="1">OFFSET(AF!$K$1,MATCH(Stock!$C161,AF!$C$2:$C$299,0),MATCH(Stock!AB$1,AF!$L$1:$AV$1,0))*Stock!AB161</f>
        <v>0</v>
      </c>
      <c r="AC161" s="4">
        <f ca="1">OFFSET(AF!$K$1,MATCH(Stock!$C161,AF!$C$2:$C$299,0),MATCH(Stock!AC$1,AF!$L$1:$AV$1,0))*Stock!AC161</f>
        <v>9.8220360200437451</v>
      </c>
      <c r="AD161" s="4">
        <f ca="1">OFFSET(AF!$K$1,MATCH(Stock!$C161,AF!$C$2:$C$299,0),MATCH(Stock!AD$1,AF!$L$1:$AV$1,0))*Stock!AD161</f>
        <v>1.8824083376264539E-2</v>
      </c>
      <c r="AE161" s="4">
        <f ca="1">OFFSET(AF!$K$1,MATCH(Stock!$C161,AF!$C$2:$C$299,0),MATCH(Stock!AE$1,AF!$L$1:$AV$1,0))*Stock!AE161</f>
        <v>9.2238539514815425</v>
      </c>
      <c r="AF161" s="4">
        <f ca="1">OFFSET(AF!$K$1,MATCH(Stock!$C161,AF!$C$2:$C$299,0),MATCH(Stock!AF$1,AF!$L$1:$AV$1,0))*Stock!AF161</f>
        <v>0.12919583163036286</v>
      </c>
      <c r="AG161" s="4">
        <f ca="1">OFFSET(AF!$K$1,MATCH(Stock!$C161,AF!$C$2:$C$299,0),MATCH(Stock!AG$1,AF!$L$1:$AV$1,0))*Stock!AG161</f>
        <v>6.9400776490989816E-2</v>
      </c>
      <c r="AH161" s="4">
        <f ca="1">OFFSET(AF!$K$1,MATCH(Stock!$C161,AF!$C$2:$C$299,0),MATCH(Stock!AH$1,AF!$L$1:$AV$1,0))*Stock!AH161</f>
        <v>2.1282841240727755</v>
      </c>
      <c r="AI161" s="4">
        <f ca="1">OFFSET(AF!$K$1,MATCH(Stock!$C161,AF!$C$2:$C$299,0),MATCH(Stock!AI$1,AF!$L$1:$AV$1,0))*Stock!AI161</f>
        <v>0.25935495704095074</v>
      </c>
      <c r="AJ161" s="4">
        <f ca="1">OFFSET(AF!$K$1,MATCH(Stock!$C161,AF!$C$2:$C$299,0),MATCH(Stock!AJ$1,AF!$L$1:$AV$1,0))*Stock!AJ161</f>
        <v>0</v>
      </c>
      <c r="AK161" s="4">
        <f ca="1">OFFSET(AF!$K$1,MATCH(Stock!$C161,AF!$C$2:$C$299,0),MATCH(Stock!AK$1,AF!$L$1:$AV$1,0))*Stock!AK161</f>
        <v>0.3086887535473149</v>
      </c>
      <c r="AL161" s="4">
        <f ca="1">OFFSET(AF!$K$1,MATCH(Stock!$C161,AF!$C$2:$C$299,0),MATCH(Stock!AL$1,AF!$L$1:$AV$1,0))*Stock!AL161</f>
        <v>0</v>
      </c>
      <c r="AM161" s="4">
        <f ca="1">OFFSET(AF!$K$1,MATCH(Stock!$C161,AF!$C$2:$C$299,0),MATCH(Stock!AM$1,AF!$L$1:$AV$1,0))*Stock!AM161</f>
        <v>5.2725767515540194E-2</v>
      </c>
      <c r="AN161" s="4">
        <f ca="1">OFFSET(AF!$K$1,MATCH(Stock!$C161,AF!$C$2:$C$299,0),MATCH(Stock!AN$1,AF!$L$1:$AV$1,0))*Stock!AN161</f>
        <v>1.7732192571702434</v>
      </c>
      <c r="AO161" s="4">
        <f ca="1">OFFSET(AF!$K$1,MATCH(Stock!$C161,AF!$C$2:$C$299,0),MATCH(Stock!AO$1,AF!$L$1:$AV$1,0))*Stock!AO161</f>
        <v>1.0929587649025276</v>
      </c>
      <c r="AP161" s="4">
        <f ca="1">OFFSET(AF!$K$1,MATCH(Stock!$C161,AF!$C$2:$C$299,0),MATCH(Stock!AP$1,AF!$L$1:$AV$1,0))*Stock!AP161</f>
        <v>0.3092424750933398</v>
      </c>
      <c r="AQ161" s="4">
        <f ca="1">OFFSET(AF!$K$1,MATCH(Stock!$C161,AF!$C$2:$C$299,0),MATCH(Stock!AQ$1,AF!$L$1:$AV$1,0))*Stock!AQ161</f>
        <v>0.23384924696288864</v>
      </c>
      <c r="AR161" s="4">
        <f ca="1">OFFSET(AF!$K$1,MATCH(Stock!$C161,AF!$C$2:$C$299,0),MATCH(Stock!AR$1,AF!$L$1:$AV$1,0))*Stock!AR161</f>
        <v>9.3987014396375301E-3</v>
      </c>
      <c r="AS161" s="4">
        <f ca="1">OFFSET(AF!$K$1,MATCH(Stock!$C161,AF!$C$2:$C$299,0),MATCH(Stock!AS$1,AF!$L$1:$AV$1,0))*Stock!AS161</f>
        <v>0.95680527070394605</v>
      </c>
      <c r="AT161" s="4">
        <f ca="1">OFFSET(AF!$K$1,MATCH(Stock!$C161,AF!$C$2:$C$299,0),MATCH(Stock!AT$1,AF!$L$1:$AV$1,0))*Stock!AT161</f>
        <v>3.0452046482233435</v>
      </c>
      <c r="AU161" s="4">
        <f ca="1">OFFSET(AF!$K$1,MATCH(Stock!$C161,AF!$C$2:$C$299,0),MATCH(Stock!AU$1,AF!$L$1:$AV$1,0))*Stock!AU161</f>
        <v>0</v>
      </c>
      <c r="AV161" s="4">
        <f ca="1">OFFSET(AF!$K$1,MATCH(Stock!$C161,AF!$C$2:$C$299,0),MATCH(Stock!AV$1,AF!$L$1:$AV$1,0))*Stock!AV161</f>
        <v>21.231516900125222</v>
      </c>
    </row>
    <row r="162" spans="1:48">
      <c r="A162" s="4" t="s">
        <v>52</v>
      </c>
      <c r="B162" s="4" t="s">
        <v>258</v>
      </c>
      <c r="C162" s="4" t="s">
        <v>404</v>
      </c>
      <c r="D162" s="4" t="s">
        <v>54</v>
      </c>
      <c r="E162" s="4" t="s">
        <v>260</v>
      </c>
      <c r="F162" s="4" t="s">
        <v>54</v>
      </c>
      <c r="G162" s="4">
        <v>2010</v>
      </c>
      <c r="H162" s="4" t="s">
        <v>54</v>
      </c>
      <c r="I162" s="4" t="s">
        <v>54</v>
      </c>
      <c r="J162" s="4" t="s">
        <v>54</v>
      </c>
      <c r="K162" s="4" t="s">
        <v>54</v>
      </c>
      <c r="L162" s="4">
        <f ca="1">OFFSET(AF!$K$1,MATCH(Stock!$C162,AF!$C$2:$C$299,0),MATCH(Stock!L$1,AF!$L$1:$AV$1,0))*Stock!L162</f>
        <v>1.5866448818826155</v>
      </c>
      <c r="M162" s="4">
        <f ca="1">OFFSET(AF!$K$1,MATCH(Stock!$C162,AF!$C$2:$C$299,0),MATCH(Stock!M$1,AF!$L$1:$AV$1,0))*Stock!M162</f>
        <v>10.130652942302152</v>
      </c>
      <c r="N162" s="4">
        <f ca="1">OFFSET(AF!$K$1,MATCH(Stock!$C162,AF!$C$2:$C$299,0),MATCH(Stock!N$1,AF!$L$1:$AV$1,0))*Stock!N162</f>
        <v>1.8897773708567509</v>
      </c>
      <c r="O162" s="4">
        <f ca="1">OFFSET(AF!$K$1,MATCH(Stock!$C162,AF!$C$2:$C$299,0),MATCH(Stock!O$1,AF!$L$1:$AV$1,0))*Stock!O162</f>
        <v>2.2951715249335676</v>
      </c>
      <c r="P162" s="4">
        <f ca="1">OFFSET(AF!$K$1,MATCH(Stock!$C162,AF!$C$2:$C$299,0),MATCH(Stock!P$1,AF!$L$1:$AV$1,0))*Stock!P162</f>
        <v>6.3967418491923329</v>
      </c>
      <c r="Q162" s="4">
        <f ca="1">OFFSET(AF!$K$1,MATCH(Stock!$C162,AF!$C$2:$C$299,0),MATCH(Stock!Q$1,AF!$L$1:$AV$1,0))*Stock!Q162</f>
        <v>2.496001731463477</v>
      </c>
      <c r="R162" s="4">
        <f ca="1">OFFSET(AF!$K$1,MATCH(Stock!$C162,AF!$C$2:$C$299,0),MATCH(Stock!R$1,AF!$L$1:$AV$1,0))*Stock!R162</f>
        <v>0.18931875908314458</v>
      </c>
      <c r="S162" s="4">
        <f ca="1">OFFSET(AF!$K$1,MATCH(Stock!$C162,AF!$C$2:$C$299,0),MATCH(Stock!S$1,AF!$L$1:$AV$1,0))*Stock!S162</f>
        <v>8.7044982467044516</v>
      </c>
      <c r="T162" s="4">
        <f ca="1">OFFSET(AF!$K$1,MATCH(Stock!$C162,AF!$C$2:$C$299,0),MATCH(Stock!T$1,AF!$L$1:$AV$1,0))*Stock!T162</f>
        <v>22.713242056833241</v>
      </c>
      <c r="U162" s="4">
        <f ca="1">OFFSET(AF!$K$1,MATCH(Stock!$C162,AF!$C$2:$C$299,0),MATCH(Stock!U$1,AF!$L$1:$AV$1,0))*Stock!U162</f>
        <v>4.4959340978612978</v>
      </c>
      <c r="V162" s="4">
        <f ca="1">OFFSET(AF!$K$1,MATCH(Stock!$C162,AF!$C$2:$C$299,0),MATCH(Stock!V$1,AF!$L$1:$AV$1,0))*Stock!V162</f>
        <v>2.2174268538139272</v>
      </c>
      <c r="W162" s="4">
        <f ca="1">OFFSET(AF!$K$1,MATCH(Stock!$C162,AF!$C$2:$C$299,0),MATCH(Stock!W$1,AF!$L$1:$AV$1,0))*Stock!W162</f>
        <v>6.1477758208955633</v>
      </c>
      <c r="X162" s="4">
        <f ca="1">OFFSET(AF!$K$1,MATCH(Stock!$C162,AF!$C$2:$C$299,0),MATCH(Stock!X$1,AF!$L$1:$AV$1,0))*Stock!X162</f>
        <v>8.0906775194472882</v>
      </c>
      <c r="Y162" s="4">
        <f ca="1">OFFSET(AF!$K$1,MATCH(Stock!$C162,AF!$C$2:$C$299,0),MATCH(Stock!Y$1,AF!$L$1:$AV$1,0))*Stock!Y162</f>
        <v>16.513882183966299</v>
      </c>
      <c r="Z162" s="4">
        <f ca="1">OFFSET(AF!$K$1,MATCH(Stock!$C162,AF!$C$2:$C$299,0),MATCH(Stock!Z$1,AF!$L$1:$AV$1,0))*Stock!Z162</f>
        <v>37.411269418224983</v>
      </c>
      <c r="AA162" s="4">
        <f ca="1">OFFSET(AF!$K$1,MATCH(Stock!$C162,AF!$C$2:$C$299,0),MATCH(Stock!AA$1,AF!$L$1:$AV$1,0))*Stock!AA162</f>
        <v>13.885727580090274</v>
      </c>
      <c r="AB162" s="4">
        <f ca="1">OFFSET(AF!$K$1,MATCH(Stock!$C162,AF!$C$2:$C$299,0),MATCH(Stock!AB$1,AF!$L$1:$AV$1,0))*Stock!AB162</f>
        <v>15.364764200063666</v>
      </c>
      <c r="AC162" s="4">
        <f ca="1">OFFSET(AF!$K$1,MATCH(Stock!$C162,AF!$C$2:$C$299,0),MATCH(Stock!AC$1,AF!$L$1:$AV$1,0))*Stock!AC162</f>
        <v>0.20900630653169233</v>
      </c>
      <c r="AD162" s="4">
        <f ca="1">OFFSET(AF!$K$1,MATCH(Stock!$C162,AF!$C$2:$C$299,0),MATCH(Stock!AD$1,AF!$L$1:$AV$1,0))*Stock!AD162</f>
        <v>0</v>
      </c>
      <c r="AE162" s="4">
        <f ca="1">OFFSET(AF!$K$1,MATCH(Stock!$C162,AF!$C$2:$C$299,0),MATCH(Stock!AE$1,AF!$L$1:$AV$1,0))*Stock!AE162</f>
        <v>18.63534651448898</v>
      </c>
      <c r="AF162" s="4">
        <f ca="1">OFFSET(AF!$K$1,MATCH(Stock!$C162,AF!$C$2:$C$299,0),MATCH(Stock!AF$1,AF!$L$1:$AV$1,0))*Stock!AF162</f>
        <v>2.3385340182530512</v>
      </c>
      <c r="AG162" s="4">
        <f ca="1">OFFSET(AF!$K$1,MATCH(Stock!$C162,AF!$C$2:$C$299,0),MATCH(Stock!AG$1,AF!$L$1:$AV$1,0))*Stock!AG162</f>
        <v>2.6960207955314526</v>
      </c>
      <c r="AH162" s="4">
        <f ca="1">OFFSET(AF!$K$1,MATCH(Stock!$C162,AF!$C$2:$C$299,0),MATCH(Stock!AH$1,AF!$L$1:$AV$1,0))*Stock!AH162</f>
        <v>7.0109512685158151E-2</v>
      </c>
      <c r="AI162" s="4">
        <f ca="1">OFFSET(AF!$K$1,MATCH(Stock!$C162,AF!$C$2:$C$299,0),MATCH(Stock!AI$1,AF!$L$1:$AV$1,0))*Stock!AI162</f>
        <v>3.2986086588162253</v>
      </c>
      <c r="AJ162" s="4">
        <f ca="1">OFFSET(AF!$K$1,MATCH(Stock!$C162,AF!$C$2:$C$299,0),MATCH(Stock!AJ$1,AF!$L$1:$AV$1,0))*Stock!AJ162</f>
        <v>1.8069444458362476</v>
      </c>
      <c r="AK162" s="4">
        <f ca="1">OFFSET(AF!$K$1,MATCH(Stock!$C162,AF!$C$2:$C$299,0),MATCH(Stock!AK$1,AF!$L$1:$AV$1,0))*Stock!AK162</f>
        <v>1.5787918638117637</v>
      </c>
      <c r="AL162" s="4">
        <f ca="1">OFFSET(AF!$K$1,MATCH(Stock!$C162,AF!$C$2:$C$299,0),MATCH(Stock!AL$1,AF!$L$1:$AV$1,0))*Stock!AL162</f>
        <v>3.7490156199330676E-3</v>
      </c>
      <c r="AM162" s="4">
        <f ca="1">OFFSET(AF!$K$1,MATCH(Stock!$C162,AF!$C$2:$C$299,0),MATCH(Stock!AM$1,AF!$L$1:$AV$1,0))*Stock!AM162</f>
        <v>0.88804728576862457</v>
      </c>
      <c r="AN162" s="4">
        <f ca="1">OFFSET(AF!$K$1,MATCH(Stock!$C162,AF!$C$2:$C$299,0),MATCH(Stock!AN$1,AF!$L$1:$AV$1,0))*Stock!AN162</f>
        <v>5.1493891649684338</v>
      </c>
      <c r="AO162" s="4">
        <f ca="1">OFFSET(AF!$K$1,MATCH(Stock!$C162,AF!$C$2:$C$299,0),MATCH(Stock!AO$1,AF!$L$1:$AV$1,0))*Stock!AO162</f>
        <v>18.184660300417022</v>
      </c>
      <c r="AP162" s="4">
        <f ca="1">OFFSET(AF!$K$1,MATCH(Stock!$C162,AF!$C$2:$C$299,0),MATCH(Stock!AP$1,AF!$L$1:$AV$1,0))*Stock!AP162</f>
        <v>4.5156339937466834</v>
      </c>
      <c r="AQ162" s="4">
        <f ca="1">OFFSET(AF!$K$1,MATCH(Stock!$C162,AF!$C$2:$C$299,0),MATCH(Stock!AQ$1,AF!$L$1:$AV$1,0))*Stock!AQ162</f>
        <v>39.07232683420105</v>
      </c>
      <c r="AR162" s="4">
        <f ca="1">OFFSET(AF!$K$1,MATCH(Stock!$C162,AF!$C$2:$C$299,0),MATCH(Stock!AR$1,AF!$L$1:$AV$1,0))*Stock!AR162</f>
        <v>10.374568606272826</v>
      </c>
      <c r="AS162" s="4">
        <f ca="1">OFFSET(AF!$K$1,MATCH(Stock!$C162,AF!$C$2:$C$299,0),MATCH(Stock!AS$1,AF!$L$1:$AV$1,0))*Stock!AS162</f>
        <v>3.3930363270194253</v>
      </c>
      <c r="AT162" s="4">
        <f ca="1">OFFSET(AF!$K$1,MATCH(Stock!$C162,AF!$C$2:$C$299,0),MATCH(Stock!AT$1,AF!$L$1:$AV$1,0))*Stock!AT162</f>
        <v>3.1201246506436955</v>
      </c>
      <c r="AU162" s="4">
        <f ca="1">OFFSET(AF!$K$1,MATCH(Stock!$C162,AF!$C$2:$C$299,0),MATCH(Stock!AU$1,AF!$L$1:$AV$1,0))*Stock!AU162</f>
        <v>0.31326280732051631</v>
      </c>
      <c r="AV162" s="4">
        <f ca="1">OFFSET(AF!$K$1,MATCH(Stock!$C162,AF!$C$2:$C$299,0),MATCH(Stock!AV$1,AF!$L$1:$AV$1,0))*Stock!AV162</f>
        <v>2.1215521215392394</v>
      </c>
    </row>
    <row r="163" spans="1:48">
      <c r="A163" s="4" t="s">
        <v>52</v>
      </c>
      <c r="B163" s="4" t="s">
        <v>258</v>
      </c>
      <c r="C163" s="4" t="s">
        <v>405</v>
      </c>
      <c r="D163" s="4" t="s">
        <v>54</v>
      </c>
      <c r="E163" s="4" t="s">
        <v>260</v>
      </c>
      <c r="F163" s="4" t="s">
        <v>54</v>
      </c>
      <c r="G163" s="4">
        <v>2010</v>
      </c>
      <c r="H163" s="4" t="s">
        <v>54</v>
      </c>
      <c r="I163" s="4" t="s">
        <v>54</v>
      </c>
      <c r="J163" s="4" t="s">
        <v>54</v>
      </c>
      <c r="K163" s="4" t="s">
        <v>54</v>
      </c>
      <c r="L163" s="4">
        <f ca="1">OFFSET(AF!$K$1,MATCH(Stock!$C163,AF!$C$2:$C$299,0),MATCH(Stock!L$1,AF!$L$1:$AV$1,0))*Stock!L163</f>
        <v>0</v>
      </c>
      <c r="M163" s="4">
        <f ca="1">OFFSET(AF!$K$1,MATCH(Stock!$C163,AF!$C$2:$C$299,0),MATCH(Stock!M$1,AF!$L$1:$AV$1,0))*Stock!M163</f>
        <v>0.3533980479392102</v>
      </c>
      <c r="N163" s="4">
        <f ca="1">OFFSET(AF!$K$1,MATCH(Stock!$C163,AF!$C$2:$C$299,0),MATCH(Stock!N$1,AF!$L$1:$AV$1,0))*Stock!N163</f>
        <v>1.1502668669699978</v>
      </c>
      <c r="O163" s="4">
        <f ca="1">OFFSET(AF!$K$1,MATCH(Stock!$C163,AF!$C$2:$C$299,0),MATCH(Stock!O$1,AF!$L$1:$AV$1,0))*Stock!O163</f>
        <v>0.55417286696398727</v>
      </c>
      <c r="P163" s="4">
        <f ca="1">OFFSET(AF!$K$1,MATCH(Stock!$C163,AF!$C$2:$C$299,0),MATCH(Stock!P$1,AF!$L$1:$AV$1,0))*Stock!P163</f>
        <v>1.5900019248475952</v>
      </c>
      <c r="Q163" s="4">
        <f ca="1">OFFSET(AF!$K$1,MATCH(Stock!$C163,AF!$C$2:$C$299,0),MATCH(Stock!Q$1,AF!$L$1:$AV$1,0))*Stock!Q163</f>
        <v>4.795003668917143E-2</v>
      </c>
      <c r="R163" s="4">
        <f ca="1">OFFSET(AF!$K$1,MATCH(Stock!$C163,AF!$C$2:$C$299,0),MATCH(Stock!R$1,AF!$L$1:$AV$1,0))*Stock!R163</f>
        <v>0</v>
      </c>
      <c r="S163" s="4">
        <f ca="1">OFFSET(AF!$K$1,MATCH(Stock!$C163,AF!$C$2:$C$299,0),MATCH(Stock!S$1,AF!$L$1:$AV$1,0))*Stock!S163</f>
        <v>5.0226176658229447</v>
      </c>
      <c r="T163" s="4">
        <f ca="1">OFFSET(AF!$K$1,MATCH(Stock!$C163,AF!$C$2:$C$299,0),MATCH(Stock!T$1,AF!$L$1:$AV$1,0))*Stock!T163</f>
        <v>3.270307209990202</v>
      </c>
      <c r="U163" s="4">
        <f ca="1">OFFSET(AF!$K$1,MATCH(Stock!$C163,AF!$C$2:$C$299,0),MATCH(Stock!U$1,AF!$L$1:$AV$1,0))*Stock!U163</f>
        <v>0</v>
      </c>
      <c r="V163" s="4">
        <f ca="1">OFFSET(AF!$K$1,MATCH(Stock!$C163,AF!$C$2:$C$299,0),MATCH(Stock!V$1,AF!$L$1:$AV$1,0))*Stock!V163</f>
        <v>4.8639134716486718E-2</v>
      </c>
      <c r="W163" s="4">
        <f ca="1">OFFSET(AF!$K$1,MATCH(Stock!$C163,AF!$C$2:$C$299,0),MATCH(Stock!W$1,AF!$L$1:$AV$1,0))*Stock!W163</f>
        <v>0</v>
      </c>
      <c r="X163" s="4">
        <f ca="1">OFFSET(AF!$K$1,MATCH(Stock!$C163,AF!$C$2:$C$299,0),MATCH(Stock!X$1,AF!$L$1:$AV$1,0))*Stock!X163</f>
        <v>0.6240686367955548</v>
      </c>
      <c r="Y163" s="4">
        <f ca="1">OFFSET(AF!$K$1,MATCH(Stock!$C163,AF!$C$2:$C$299,0),MATCH(Stock!Y$1,AF!$L$1:$AV$1,0))*Stock!Y163</f>
        <v>9.5156033698169801E-2</v>
      </c>
      <c r="Z163" s="4">
        <f ca="1">OFFSET(AF!$K$1,MATCH(Stock!$C163,AF!$C$2:$C$299,0),MATCH(Stock!Z$1,AF!$L$1:$AV$1,0))*Stock!Z163</f>
        <v>1.0349576487959606</v>
      </c>
      <c r="AA163" s="4">
        <f ca="1">OFFSET(AF!$K$1,MATCH(Stock!$C163,AF!$C$2:$C$299,0),MATCH(Stock!AA$1,AF!$L$1:$AV$1,0))*Stock!AA163</f>
        <v>7.1857307330057157E-2</v>
      </c>
      <c r="AB163" s="4">
        <f ca="1">OFFSET(AF!$K$1,MATCH(Stock!$C163,AF!$C$2:$C$299,0),MATCH(Stock!AB$1,AF!$L$1:$AV$1,0))*Stock!AB163</f>
        <v>1.3585319531824727</v>
      </c>
      <c r="AC163" s="4">
        <f ca="1">OFFSET(AF!$K$1,MATCH(Stock!$C163,AF!$C$2:$C$299,0),MATCH(Stock!AC$1,AF!$L$1:$AV$1,0))*Stock!AC163</f>
        <v>3.4934691551769115</v>
      </c>
      <c r="AD163" s="4">
        <f ca="1">OFFSET(AF!$K$1,MATCH(Stock!$C163,AF!$C$2:$C$299,0),MATCH(Stock!AD$1,AF!$L$1:$AV$1,0))*Stock!AD163</f>
        <v>0</v>
      </c>
      <c r="AE163" s="4">
        <f ca="1">OFFSET(AF!$K$1,MATCH(Stock!$C163,AF!$C$2:$C$299,0),MATCH(Stock!AE$1,AF!$L$1:$AV$1,0))*Stock!AE163</f>
        <v>9.9427207105758451E-3</v>
      </c>
      <c r="AF163" s="4">
        <f ca="1">OFFSET(AF!$K$1,MATCH(Stock!$C163,AF!$C$2:$C$299,0),MATCH(Stock!AF$1,AF!$L$1:$AV$1,0))*Stock!AF163</f>
        <v>0.22379758933252186</v>
      </c>
      <c r="AG163" s="4">
        <f ca="1">OFFSET(AF!$K$1,MATCH(Stock!$C163,AF!$C$2:$C$299,0),MATCH(Stock!AG$1,AF!$L$1:$AV$1,0))*Stock!AG163</f>
        <v>0.3091425166846451</v>
      </c>
      <c r="AH163" s="4">
        <f ca="1">OFFSET(AF!$K$1,MATCH(Stock!$C163,AF!$C$2:$C$299,0),MATCH(Stock!AH$1,AF!$L$1:$AV$1,0))*Stock!AH163</f>
        <v>1.9190606422749338E-3</v>
      </c>
      <c r="AI163" s="4">
        <f ca="1">OFFSET(AF!$K$1,MATCH(Stock!$C163,AF!$C$2:$C$299,0),MATCH(Stock!AI$1,AF!$L$1:$AV$1,0))*Stock!AI163</f>
        <v>0.1332516744661261</v>
      </c>
      <c r="AJ163" s="4">
        <f ca="1">OFFSET(AF!$K$1,MATCH(Stock!$C163,AF!$C$2:$C$299,0),MATCH(Stock!AJ$1,AF!$L$1:$AV$1,0))*Stock!AJ163</f>
        <v>0</v>
      </c>
      <c r="AK163" s="4">
        <f ca="1">OFFSET(AF!$K$1,MATCH(Stock!$C163,AF!$C$2:$C$299,0),MATCH(Stock!AK$1,AF!$L$1:$AV$1,0))*Stock!AK163</f>
        <v>0</v>
      </c>
      <c r="AL163" s="4">
        <f ca="1">OFFSET(AF!$K$1,MATCH(Stock!$C163,AF!$C$2:$C$299,0),MATCH(Stock!AL$1,AF!$L$1:$AV$1,0))*Stock!AL163</f>
        <v>0</v>
      </c>
      <c r="AM163" s="4">
        <f ca="1">OFFSET(AF!$K$1,MATCH(Stock!$C163,AF!$C$2:$C$299,0),MATCH(Stock!AM$1,AF!$L$1:$AV$1,0))*Stock!AM163</f>
        <v>4.5513871853946593E-3</v>
      </c>
      <c r="AN163" s="4">
        <f ca="1">OFFSET(AF!$K$1,MATCH(Stock!$C163,AF!$C$2:$C$299,0),MATCH(Stock!AN$1,AF!$L$1:$AV$1,0))*Stock!AN163</f>
        <v>0</v>
      </c>
      <c r="AO163" s="4">
        <f ca="1">OFFSET(AF!$K$1,MATCH(Stock!$C163,AF!$C$2:$C$299,0),MATCH(Stock!AO$1,AF!$L$1:$AV$1,0))*Stock!AO163</f>
        <v>47.091278444818158</v>
      </c>
      <c r="AP163" s="4">
        <f ca="1">OFFSET(AF!$K$1,MATCH(Stock!$C163,AF!$C$2:$C$299,0),MATCH(Stock!AP$1,AF!$L$1:$AV$1,0))*Stock!AP163</f>
        <v>0</v>
      </c>
      <c r="AQ163" s="4">
        <f ca="1">OFFSET(AF!$K$1,MATCH(Stock!$C163,AF!$C$2:$C$299,0),MATCH(Stock!AQ$1,AF!$L$1:$AV$1,0))*Stock!AQ163</f>
        <v>0.12952165811989466</v>
      </c>
      <c r="AR163" s="4">
        <f ca="1">OFFSET(AF!$K$1,MATCH(Stock!$C163,AF!$C$2:$C$299,0),MATCH(Stock!AR$1,AF!$L$1:$AV$1,0))*Stock!AR163</f>
        <v>2.460177717765363</v>
      </c>
      <c r="AS163" s="4">
        <f ca="1">OFFSET(AF!$K$1,MATCH(Stock!$C163,AF!$C$2:$C$299,0),MATCH(Stock!AS$1,AF!$L$1:$AV$1,0))*Stock!AS163</f>
        <v>0</v>
      </c>
      <c r="AT163" s="4">
        <f ca="1">OFFSET(AF!$K$1,MATCH(Stock!$C163,AF!$C$2:$C$299,0),MATCH(Stock!AT$1,AF!$L$1:$AV$1,0))*Stock!AT163</f>
        <v>9.3340477984296538E-3</v>
      </c>
      <c r="AU163" s="4">
        <f ca="1">OFFSET(AF!$K$1,MATCH(Stock!$C163,AF!$C$2:$C$299,0),MATCH(Stock!AU$1,AF!$L$1:$AV$1,0))*Stock!AU163</f>
        <v>0.39316074943422669</v>
      </c>
      <c r="AV163" s="4">
        <f ca="1">OFFSET(AF!$K$1,MATCH(Stock!$C163,AF!$C$2:$C$299,0),MATCH(Stock!AV$1,AF!$L$1:$AV$1,0))*Stock!AV163</f>
        <v>1.3663112174318937</v>
      </c>
    </row>
    <row r="164" spans="1:48">
      <c r="A164" s="4" t="s">
        <v>52</v>
      </c>
      <c r="B164" s="4" t="s">
        <v>258</v>
      </c>
      <c r="C164" s="4" t="s">
        <v>631</v>
      </c>
      <c r="D164" s="4" t="s">
        <v>54</v>
      </c>
      <c r="E164" s="4" t="s">
        <v>260</v>
      </c>
      <c r="F164" s="4" t="s">
        <v>54</v>
      </c>
      <c r="G164" s="4">
        <v>2010</v>
      </c>
      <c r="H164" s="4" t="s">
        <v>54</v>
      </c>
      <c r="I164" s="4" t="s">
        <v>54</v>
      </c>
      <c r="J164" s="4" t="s">
        <v>54</v>
      </c>
      <c r="K164" s="4" t="s">
        <v>54</v>
      </c>
      <c r="L164" s="4">
        <f ca="1">OFFSET(AF!$K$1,MATCH(Stock!$C164,AF!$C$2:$C$299,0),MATCH(Stock!L$1,AF!$L$1:$AV$1,0))*Stock!L164</f>
        <v>0</v>
      </c>
      <c r="M164" s="4">
        <f ca="1">OFFSET(AF!$K$1,MATCH(Stock!$C164,AF!$C$2:$C$299,0),MATCH(Stock!M$1,AF!$L$1:$AV$1,0))*Stock!M164</f>
        <v>0.20175983410288639</v>
      </c>
      <c r="N164" s="4">
        <f ca="1">OFFSET(AF!$K$1,MATCH(Stock!$C164,AF!$C$2:$C$299,0),MATCH(Stock!N$1,AF!$L$1:$AV$1,0))*Stock!N164</f>
        <v>0</v>
      </c>
      <c r="O164" s="4">
        <f ca="1">OFFSET(AF!$K$1,MATCH(Stock!$C164,AF!$C$2:$C$299,0),MATCH(Stock!O$1,AF!$L$1:$AV$1,0))*Stock!O164</f>
        <v>2.9246499855806714E-3</v>
      </c>
      <c r="P164" s="4">
        <f ca="1">OFFSET(AF!$K$1,MATCH(Stock!$C164,AF!$C$2:$C$299,0),MATCH(Stock!P$1,AF!$L$1:$AV$1,0))*Stock!P164</f>
        <v>0</v>
      </c>
      <c r="Q164" s="4">
        <f ca="1">OFFSET(AF!$K$1,MATCH(Stock!$C164,AF!$C$2:$C$299,0),MATCH(Stock!Q$1,AF!$L$1:$AV$1,0))*Stock!Q164</f>
        <v>0.50730649966448471</v>
      </c>
      <c r="R164" s="4">
        <f ca="1">OFFSET(AF!$K$1,MATCH(Stock!$C164,AF!$C$2:$C$299,0),MATCH(Stock!R$1,AF!$L$1:$AV$1,0))*Stock!R164</f>
        <v>0</v>
      </c>
      <c r="S164" s="4">
        <f ca="1">OFFSET(AF!$K$1,MATCH(Stock!$C164,AF!$C$2:$C$299,0),MATCH(Stock!S$1,AF!$L$1:$AV$1,0))*Stock!S164</f>
        <v>0.11255050932958305</v>
      </c>
      <c r="T164" s="4">
        <f ca="1">OFFSET(AF!$K$1,MATCH(Stock!$C164,AF!$C$2:$C$299,0),MATCH(Stock!T$1,AF!$L$1:$AV$1,0))*Stock!T164</f>
        <v>0.75235082249663432</v>
      </c>
      <c r="U164" s="4">
        <f ca="1">OFFSET(AF!$K$1,MATCH(Stock!$C164,AF!$C$2:$C$299,0),MATCH(Stock!U$1,AF!$L$1:$AV$1,0))*Stock!U164</f>
        <v>0.13115294053959148</v>
      </c>
      <c r="V164" s="4">
        <f ca="1">OFFSET(AF!$K$1,MATCH(Stock!$C164,AF!$C$2:$C$299,0),MATCH(Stock!V$1,AF!$L$1:$AV$1,0))*Stock!V164</f>
        <v>8.0447259698605417E-2</v>
      </c>
      <c r="W164" s="4">
        <f ca="1">OFFSET(AF!$K$1,MATCH(Stock!$C164,AF!$C$2:$C$299,0),MATCH(Stock!W$1,AF!$L$1:$AV$1,0))*Stock!W164</f>
        <v>0</v>
      </c>
      <c r="X164" s="4">
        <f ca="1">OFFSET(AF!$K$1,MATCH(Stock!$C164,AF!$C$2:$C$299,0),MATCH(Stock!X$1,AF!$L$1:$AV$1,0))*Stock!X164</f>
        <v>0.2532399340275408</v>
      </c>
      <c r="Y164" s="4">
        <f ca="1">OFFSET(AF!$K$1,MATCH(Stock!$C164,AF!$C$2:$C$299,0),MATCH(Stock!Y$1,AF!$L$1:$AV$1,0))*Stock!Y164</f>
        <v>3.9353459810264071</v>
      </c>
      <c r="Z164" s="4">
        <f ca="1">OFFSET(AF!$K$1,MATCH(Stock!$C164,AF!$C$2:$C$299,0),MATCH(Stock!Z$1,AF!$L$1:$AV$1,0))*Stock!Z164</f>
        <v>4.9775203529519834</v>
      </c>
      <c r="AA164" s="4">
        <f ca="1">OFFSET(AF!$K$1,MATCH(Stock!$C164,AF!$C$2:$C$299,0),MATCH(Stock!AA$1,AF!$L$1:$AV$1,0))*Stock!AA164</f>
        <v>0</v>
      </c>
      <c r="AB164" s="4">
        <f ca="1">OFFSET(AF!$K$1,MATCH(Stock!$C164,AF!$C$2:$C$299,0),MATCH(Stock!AB$1,AF!$L$1:$AV$1,0))*Stock!AB164</f>
        <v>9.3503572617277333E-3</v>
      </c>
      <c r="AC164" s="4">
        <f ca="1">OFFSET(AF!$K$1,MATCH(Stock!$C164,AF!$C$2:$C$299,0),MATCH(Stock!AC$1,AF!$L$1:$AV$1,0))*Stock!AC164</f>
        <v>1.7695575424522724E-2</v>
      </c>
      <c r="AD164" s="4">
        <f ca="1">OFFSET(AF!$K$1,MATCH(Stock!$C164,AF!$C$2:$C$299,0),MATCH(Stock!AD$1,AF!$L$1:$AV$1,0))*Stock!AD164</f>
        <v>0</v>
      </c>
      <c r="AE164" s="4">
        <f ca="1">OFFSET(AF!$K$1,MATCH(Stock!$C164,AF!$C$2:$C$299,0),MATCH(Stock!AE$1,AF!$L$1:$AV$1,0))*Stock!AE164</f>
        <v>0.2434763159927559</v>
      </c>
      <c r="AF164" s="4">
        <f ca="1">OFFSET(AF!$K$1,MATCH(Stock!$C164,AF!$C$2:$C$299,0),MATCH(Stock!AF$1,AF!$L$1:$AV$1,0))*Stock!AF164</f>
        <v>0</v>
      </c>
      <c r="AG164" s="4">
        <f ca="1">OFFSET(AF!$K$1,MATCH(Stock!$C164,AF!$C$2:$C$299,0),MATCH(Stock!AG$1,AF!$L$1:$AV$1,0))*Stock!AG164</f>
        <v>1.8401297992489819E-3</v>
      </c>
      <c r="AH164" s="4">
        <f ca="1">OFFSET(AF!$K$1,MATCH(Stock!$C164,AF!$C$2:$C$299,0),MATCH(Stock!AH$1,AF!$L$1:$AV$1,0))*Stock!AH164</f>
        <v>0</v>
      </c>
      <c r="AI164" s="4">
        <f ca="1">OFFSET(AF!$K$1,MATCH(Stock!$C164,AF!$C$2:$C$299,0),MATCH(Stock!AI$1,AF!$L$1:$AV$1,0))*Stock!AI164</f>
        <v>0</v>
      </c>
      <c r="AJ164" s="4">
        <f ca="1">OFFSET(AF!$K$1,MATCH(Stock!$C164,AF!$C$2:$C$299,0),MATCH(Stock!AJ$1,AF!$L$1:$AV$1,0))*Stock!AJ164</f>
        <v>0</v>
      </c>
      <c r="AK164" s="4">
        <f ca="1">OFFSET(AF!$K$1,MATCH(Stock!$C164,AF!$C$2:$C$299,0),MATCH(Stock!AK$1,AF!$L$1:$AV$1,0))*Stock!AK164</f>
        <v>0</v>
      </c>
      <c r="AL164" s="4">
        <f ca="1">OFFSET(AF!$K$1,MATCH(Stock!$C164,AF!$C$2:$C$299,0),MATCH(Stock!AL$1,AF!$L$1:$AV$1,0))*Stock!AL164</f>
        <v>0</v>
      </c>
      <c r="AM164" s="4">
        <f ca="1">OFFSET(AF!$K$1,MATCH(Stock!$C164,AF!$C$2:$C$299,0),MATCH(Stock!AM$1,AF!$L$1:$AV$1,0))*Stock!AM164</f>
        <v>3.8668851249004418E-2</v>
      </c>
      <c r="AN164" s="4">
        <f ca="1">OFFSET(AF!$K$1,MATCH(Stock!$C164,AF!$C$2:$C$299,0),MATCH(Stock!AN$1,AF!$L$1:$AV$1,0))*Stock!AN164</f>
        <v>5.1360426430737895</v>
      </c>
      <c r="AO164" s="4">
        <f ca="1">OFFSET(AF!$K$1,MATCH(Stock!$C164,AF!$C$2:$C$299,0),MATCH(Stock!AO$1,AF!$L$1:$AV$1,0))*Stock!AO164</f>
        <v>1.9844465704596841E-2</v>
      </c>
      <c r="AP164" s="4">
        <f ca="1">OFFSET(AF!$K$1,MATCH(Stock!$C164,AF!$C$2:$C$299,0),MATCH(Stock!AP$1,AF!$L$1:$AV$1,0))*Stock!AP164</f>
        <v>0.153978459363974</v>
      </c>
      <c r="AQ164" s="4">
        <f ca="1">OFFSET(AF!$K$1,MATCH(Stock!$C164,AF!$C$2:$C$299,0),MATCH(Stock!AQ$1,AF!$L$1:$AV$1,0))*Stock!AQ164</f>
        <v>0</v>
      </c>
      <c r="AR164" s="4">
        <f ca="1">OFFSET(AF!$K$1,MATCH(Stock!$C164,AF!$C$2:$C$299,0),MATCH(Stock!AR$1,AF!$L$1:$AV$1,0))*Stock!AR164</f>
        <v>0</v>
      </c>
      <c r="AS164" s="4">
        <f ca="1">OFFSET(AF!$K$1,MATCH(Stock!$C164,AF!$C$2:$C$299,0),MATCH(Stock!AS$1,AF!$L$1:$AV$1,0))*Stock!AS164</f>
        <v>6.6272877786273181</v>
      </c>
      <c r="AT164" s="4">
        <f ca="1">OFFSET(AF!$K$1,MATCH(Stock!$C164,AF!$C$2:$C$299,0),MATCH(Stock!AT$1,AF!$L$1:$AV$1,0))*Stock!AT164</f>
        <v>0</v>
      </c>
      <c r="AU164" s="4">
        <f ca="1">OFFSET(AF!$K$1,MATCH(Stock!$C164,AF!$C$2:$C$299,0),MATCH(Stock!AU$1,AF!$L$1:$AV$1,0))*Stock!AU164</f>
        <v>1.2011979751947829E-2</v>
      </c>
      <c r="AV164" s="4">
        <f ca="1">OFFSET(AF!$K$1,MATCH(Stock!$C164,AF!$C$2:$C$299,0),MATCH(Stock!AV$1,AF!$L$1:$AV$1,0))*Stock!AV164</f>
        <v>0.10719176085143983</v>
      </c>
    </row>
    <row r="165" spans="1:48">
      <c r="A165" s="4" t="s">
        <v>52</v>
      </c>
      <c r="B165" s="4" t="s">
        <v>258</v>
      </c>
      <c r="C165" s="4" t="s">
        <v>632</v>
      </c>
      <c r="D165" s="4" t="s">
        <v>54</v>
      </c>
      <c r="E165" s="4" t="s">
        <v>260</v>
      </c>
      <c r="F165" s="4" t="s">
        <v>54</v>
      </c>
      <c r="G165" s="4">
        <v>2010</v>
      </c>
      <c r="H165" s="4" t="s">
        <v>54</v>
      </c>
      <c r="I165" s="4" t="s">
        <v>54</v>
      </c>
      <c r="J165" s="4" t="s">
        <v>54</v>
      </c>
      <c r="K165" s="4" t="s">
        <v>54</v>
      </c>
      <c r="L165" s="4">
        <f ca="1">OFFSET(AF!$K$1,MATCH(Stock!$C165,AF!$C$2:$C$299,0),MATCH(Stock!L$1,AF!$L$1:$AV$1,0))*Stock!L165</f>
        <v>0</v>
      </c>
      <c r="M165" s="4">
        <f ca="1">OFFSET(AF!$K$1,MATCH(Stock!$C165,AF!$C$2:$C$299,0),MATCH(Stock!M$1,AF!$L$1:$AV$1,0))*Stock!M165</f>
        <v>0.66298264244234073</v>
      </c>
      <c r="N165" s="4">
        <f ca="1">OFFSET(AF!$K$1,MATCH(Stock!$C165,AF!$C$2:$C$299,0),MATCH(Stock!N$1,AF!$L$1:$AV$1,0))*Stock!N165</f>
        <v>0</v>
      </c>
      <c r="O165" s="4">
        <f ca="1">OFFSET(AF!$K$1,MATCH(Stock!$C165,AF!$C$2:$C$299,0),MATCH(Stock!O$1,AF!$L$1:$AV$1,0))*Stock!O165</f>
        <v>1.9849830051492266E-3</v>
      </c>
      <c r="P165" s="4">
        <f ca="1">OFFSET(AF!$K$1,MATCH(Stock!$C165,AF!$C$2:$C$299,0),MATCH(Stock!P$1,AF!$L$1:$AV$1,0))*Stock!P165</f>
        <v>0</v>
      </c>
      <c r="Q165" s="4">
        <f ca="1">OFFSET(AF!$K$1,MATCH(Stock!$C165,AF!$C$2:$C$299,0),MATCH(Stock!Q$1,AF!$L$1:$AV$1,0))*Stock!Q165</f>
        <v>0.38940982811319236</v>
      </c>
      <c r="R165" s="4">
        <f ca="1">OFFSET(AF!$K$1,MATCH(Stock!$C165,AF!$C$2:$C$299,0),MATCH(Stock!R$1,AF!$L$1:$AV$1,0))*Stock!R165</f>
        <v>0</v>
      </c>
      <c r="S165" s="4">
        <f ca="1">OFFSET(AF!$K$1,MATCH(Stock!$C165,AF!$C$2:$C$299,0),MATCH(Stock!S$1,AF!$L$1:$AV$1,0))*Stock!S165</f>
        <v>0.10124221566288227</v>
      </c>
      <c r="T165" s="4">
        <f ca="1">OFFSET(AF!$K$1,MATCH(Stock!$C165,AF!$C$2:$C$299,0),MATCH(Stock!T$1,AF!$L$1:$AV$1,0))*Stock!T165</f>
        <v>1.234371913110619</v>
      </c>
      <c r="U165" s="4">
        <f ca="1">OFFSET(AF!$K$1,MATCH(Stock!$C165,AF!$C$2:$C$299,0),MATCH(Stock!U$1,AF!$L$1:$AV$1,0))*Stock!U165</f>
        <v>3.8246933100941793E-2</v>
      </c>
      <c r="V165" s="4">
        <f ca="1">OFFSET(AF!$K$1,MATCH(Stock!$C165,AF!$C$2:$C$299,0),MATCH(Stock!V$1,AF!$L$1:$AV$1,0))*Stock!V165</f>
        <v>8.3836639222737552E-3</v>
      </c>
      <c r="W165" s="4">
        <f ca="1">OFFSET(AF!$K$1,MATCH(Stock!$C165,AF!$C$2:$C$299,0),MATCH(Stock!W$1,AF!$L$1:$AV$1,0))*Stock!W165</f>
        <v>0</v>
      </c>
      <c r="X165" s="4">
        <f ca="1">OFFSET(AF!$K$1,MATCH(Stock!$C165,AF!$C$2:$C$299,0),MATCH(Stock!X$1,AF!$L$1:$AV$1,0))*Stock!X165</f>
        <v>0</v>
      </c>
      <c r="Y165" s="4">
        <f ca="1">OFFSET(AF!$K$1,MATCH(Stock!$C165,AF!$C$2:$C$299,0),MATCH(Stock!Y$1,AF!$L$1:$AV$1,0))*Stock!Y165</f>
        <v>0.45182097879272115</v>
      </c>
      <c r="Z165" s="4">
        <f ca="1">OFFSET(AF!$K$1,MATCH(Stock!$C165,AF!$C$2:$C$299,0),MATCH(Stock!Z$1,AF!$L$1:$AV$1,0))*Stock!Z165</f>
        <v>0.72271668481084372</v>
      </c>
      <c r="AA165" s="4">
        <f ca="1">OFFSET(AF!$K$1,MATCH(Stock!$C165,AF!$C$2:$C$299,0),MATCH(Stock!AA$1,AF!$L$1:$AV$1,0))*Stock!AA165</f>
        <v>0</v>
      </c>
      <c r="AB165" s="4">
        <f ca="1">OFFSET(AF!$K$1,MATCH(Stock!$C165,AF!$C$2:$C$299,0),MATCH(Stock!AB$1,AF!$L$1:$AV$1,0))*Stock!AB165</f>
        <v>1.1254538623439714E-2</v>
      </c>
      <c r="AC165" s="4">
        <f ca="1">OFFSET(AF!$K$1,MATCH(Stock!$C165,AF!$C$2:$C$299,0),MATCH(Stock!AC$1,AF!$L$1:$AV$1,0))*Stock!AC165</f>
        <v>2.441493092552811E-2</v>
      </c>
      <c r="AD165" s="4">
        <f ca="1">OFFSET(AF!$K$1,MATCH(Stock!$C165,AF!$C$2:$C$299,0),MATCH(Stock!AD$1,AF!$L$1:$AV$1,0))*Stock!AD165</f>
        <v>0</v>
      </c>
      <c r="AE165" s="4">
        <f ca="1">OFFSET(AF!$K$1,MATCH(Stock!$C165,AF!$C$2:$C$299,0),MATCH(Stock!AE$1,AF!$L$1:$AV$1,0))*Stock!AE165</f>
        <v>1.2132342728394811E-4</v>
      </c>
      <c r="AF165" s="4">
        <f ca="1">OFFSET(AF!$K$1,MATCH(Stock!$C165,AF!$C$2:$C$299,0),MATCH(Stock!AF$1,AF!$L$1:$AV$1,0))*Stock!AF165</f>
        <v>0</v>
      </c>
      <c r="AG165" s="4">
        <f ca="1">OFFSET(AF!$K$1,MATCH(Stock!$C165,AF!$C$2:$C$299,0),MATCH(Stock!AG$1,AF!$L$1:$AV$1,0))*Stock!AG165</f>
        <v>4.6856285285512191E-3</v>
      </c>
      <c r="AH165" s="4">
        <f ca="1">OFFSET(AF!$K$1,MATCH(Stock!$C165,AF!$C$2:$C$299,0),MATCH(Stock!AH$1,AF!$L$1:$AV$1,0))*Stock!AH165</f>
        <v>0</v>
      </c>
      <c r="AI165" s="4">
        <f ca="1">OFFSET(AF!$K$1,MATCH(Stock!$C165,AF!$C$2:$C$299,0),MATCH(Stock!AI$1,AF!$L$1:$AV$1,0))*Stock!AI165</f>
        <v>0</v>
      </c>
      <c r="AJ165" s="4">
        <f ca="1">OFFSET(AF!$K$1,MATCH(Stock!$C165,AF!$C$2:$C$299,0),MATCH(Stock!AJ$1,AF!$L$1:$AV$1,0))*Stock!AJ165</f>
        <v>0</v>
      </c>
      <c r="AK165" s="4">
        <f ca="1">OFFSET(AF!$K$1,MATCH(Stock!$C165,AF!$C$2:$C$299,0),MATCH(Stock!AK$1,AF!$L$1:$AV$1,0))*Stock!AK165</f>
        <v>0</v>
      </c>
      <c r="AL165" s="4">
        <f ca="1">OFFSET(AF!$K$1,MATCH(Stock!$C165,AF!$C$2:$C$299,0),MATCH(Stock!AL$1,AF!$L$1:$AV$1,0))*Stock!AL165</f>
        <v>0</v>
      </c>
      <c r="AM165" s="4">
        <f ca="1">OFFSET(AF!$K$1,MATCH(Stock!$C165,AF!$C$2:$C$299,0),MATCH(Stock!AM$1,AF!$L$1:$AV$1,0))*Stock!AM165</f>
        <v>7.8393463631040453E-2</v>
      </c>
      <c r="AN165" s="4">
        <f ca="1">OFFSET(AF!$K$1,MATCH(Stock!$C165,AF!$C$2:$C$299,0),MATCH(Stock!AN$1,AF!$L$1:$AV$1,0))*Stock!AN165</f>
        <v>0.24694177297952452</v>
      </c>
      <c r="AO165" s="4">
        <f ca="1">OFFSET(AF!$K$1,MATCH(Stock!$C165,AF!$C$2:$C$299,0),MATCH(Stock!AO$1,AF!$L$1:$AV$1,0))*Stock!AO165</f>
        <v>6.8132665585782459E-2</v>
      </c>
      <c r="AP165" s="4">
        <f ca="1">OFFSET(AF!$K$1,MATCH(Stock!$C165,AF!$C$2:$C$299,0),MATCH(Stock!AP$1,AF!$L$1:$AV$1,0))*Stock!AP165</f>
        <v>0</v>
      </c>
      <c r="AQ165" s="4">
        <f ca="1">OFFSET(AF!$K$1,MATCH(Stock!$C165,AF!$C$2:$C$299,0),MATCH(Stock!AQ$1,AF!$L$1:$AV$1,0))*Stock!AQ165</f>
        <v>0</v>
      </c>
      <c r="AR165" s="4">
        <f ca="1">OFFSET(AF!$K$1,MATCH(Stock!$C165,AF!$C$2:$C$299,0),MATCH(Stock!AR$1,AF!$L$1:$AV$1,0))*Stock!AR165</f>
        <v>0</v>
      </c>
      <c r="AS165" s="4">
        <f ca="1">OFFSET(AF!$K$1,MATCH(Stock!$C165,AF!$C$2:$C$299,0),MATCH(Stock!AS$1,AF!$L$1:$AV$1,0))*Stock!AS165</f>
        <v>4.9486098114590913</v>
      </c>
      <c r="AT165" s="4">
        <f ca="1">OFFSET(AF!$K$1,MATCH(Stock!$C165,AF!$C$2:$C$299,0),MATCH(Stock!AT$1,AF!$L$1:$AV$1,0))*Stock!AT165</f>
        <v>0</v>
      </c>
      <c r="AU165" s="4">
        <f ca="1">OFFSET(AF!$K$1,MATCH(Stock!$C165,AF!$C$2:$C$299,0),MATCH(Stock!AU$1,AF!$L$1:$AV$1,0))*Stock!AU165</f>
        <v>8.4770499308029715E-3</v>
      </c>
      <c r="AV165" s="4">
        <f ca="1">OFFSET(AF!$K$1,MATCH(Stock!$C165,AF!$C$2:$C$299,0),MATCH(Stock!AV$1,AF!$L$1:$AV$1,0))*Stock!AV165</f>
        <v>6.8616314333898712E-2</v>
      </c>
    </row>
    <row r="166" spans="1:48">
      <c r="A166" s="4" t="s">
        <v>52</v>
      </c>
      <c r="B166" s="4" t="s">
        <v>258</v>
      </c>
      <c r="C166" s="4" t="s">
        <v>633</v>
      </c>
      <c r="D166" s="4" t="s">
        <v>54</v>
      </c>
      <c r="E166" s="4" t="s">
        <v>260</v>
      </c>
      <c r="F166" s="4" t="s">
        <v>54</v>
      </c>
      <c r="G166" s="4">
        <v>2010</v>
      </c>
      <c r="H166" s="4" t="s">
        <v>54</v>
      </c>
      <c r="I166" s="4" t="s">
        <v>54</v>
      </c>
      <c r="J166" s="4" t="s">
        <v>54</v>
      </c>
      <c r="K166" s="4" t="s">
        <v>54</v>
      </c>
      <c r="L166" s="4">
        <f ca="1">OFFSET(AF!$K$1,MATCH(Stock!$C166,AF!$C$2:$C$299,0),MATCH(Stock!L$1,AF!$L$1:$AV$1,0))*Stock!L166</f>
        <v>9.0185414603337122E-2</v>
      </c>
      <c r="M166" s="4">
        <f ca="1">OFFSET(AF!$K$1,MATCH(Stock!$C166,AF!$C$2:$C$299,0),MATCH(Stock!M$1,AF!$L$1:$AV$1,0))*Stock!M166</f>
        <v>2.1277639041958043</v>
      </c>
      <c r="N166" s="4">
        <f ca="1">OFFSET(AF!$K$1,MATCH(Stock!$C166,AF!$C$2:$C$299,0),MATCH(Stock!N$1,AF!$L$1:$AV$1,0))*Stock!N166</f>
        <v>0.10079972212868415</v>
      </c>
      <c r="O166" s="4">
        <f ca="1">OFFSET(AF!$K$1,MATCH(Stock!$C166,AF!$C$2:$C$299,0),MATCH(Stock!O$1,AF!$L$1:$AV$1,0))*Stock!O166</f>
        <v>1.626727715427615</v>
      </c>
      <c r="P166" s="4">
        <f ca="1">OFFSET(AF!$K$1,MATCH(Stock!$C166,AF!$C$2:$C$299,0),MATCH(Stock!P$1,AF!$L$1:$AV$1,0))*Stock!P166</f>
        <v>1.2004046124014005</v>
      </c>
      <c r="Q166" s="4">
        <f ca="1">OFFSET(AF!$K$1,MATCH(Stock!$C166,AF!$C$2:$C$299,0),MATCH(Stock!Q$1,AF!$L$1:$AV$1,0))*Stock!Q166</f>
        <v>0.88838896424435299</v>
      </c>
      <c r="R166" s="4">
        <f ca="1">OFFSET(AF!$K$1,MATCH(Stock!$C166,AF!$C$2:$C$299,0),MATCH(Stock!R$1,AF!$L$1:$AV$1,0))*Stock!R166</f>
        <v>0.72914080389930869</v>
      </c>
      <c r="S166" s="4">
        <f ca="1">OFFSET(AF!$K$1,MATCH(Stock!$C166,AF!$C$2:$C$299,0),MATCH(Stock!S$1,AF!$L$1:$AV$1,0))*Stock!S166</f>
        <v>2.1969738714790021</v>
      </c>
      <c r="T166" s="4">
        <f ca="1">OFFSET(AF!$K$1,MATCH(Stock!$C166,AF!$C$2:$C$299,0),MATCH(Stock!T$1,AF!$L$1:$AV$1,0))*Stock!T166</f>
        <v>9.3310518441277903</v>
      </c>
      <c r="U166" s="4">
        <f ca="1">OFFSET(AF!$K$1,MATCH(Stock!$C166,AF!$C$2:$C$299,0),MATCH(Stock!U$1,AF!$L$1:$AV$1,0))*Stock!U166</f>
        <v>5.9985992307872417E-2</v>
      </c>
      <c r="V166" s="4">
        <f ca="1">OFFSET(AF!$K$1,MATCH(Stock!$C166,AF!$C$2:$C$299,0),MATCH(Stock!V$1,AF!$L$1:$AV$1,0))*Stock!V166</f>
        <v>2.4814961707403105E-2</v>
      </c>
      <c r="W166" s="4">
        <f ca="1">OFFSET(AF!$K$1,MATCH(Stock!$C166,AF!$C$2:$C$299,0),MATCH(Stock!W$1,AF!$L$1:$AV$1,0))*Stock!W166</f>
        <v>0.67183250566204489</v>
      </c>
      <c r="X166" s="4">
        <f ca="1">OFFSET(AF!$K$1,MATCH(Stock!$C166,AF!$C$2:$C$299,0),MATCH(Stock!X$1,AF!$L$1:$AV$1,0))*Stock!X166</f>
        <v>6.5929039596389272</v>
      </c>
      <c r="Y166" s="4">
        <f ca="1">OFFSET(AF!$K$1,MATCH(Stock!$C166,AF!$C$2:$C$299,0),MATCH(Stock!Y$1,AF!$L$1:$AV$1,0))*Stock!Y166</f>
        <v>3.4940266547627337</v>
      </c>
      <c r="Z166" s="4">
        <f ca="1">OFFSET(AF!$K$1,MATCH(Stock!$C166,AF!$C$2:$C$299,0),MATCH(Stock!Z$1,AF!$L$1:$AV$1,0))*Stock!Z166</f>
        <v>17.31389939186905</v>
      </c>
      <c r="AA166" s="4">
        <f ca="1">OFFSET(AF!$K$1,MATCH(Stock!$C166,AF!$C$2:$C$299,0),MATCH(Stock!AA$1,AF!$L$1:$AV$1,0))*Stock!AA166</f>
        <v>0.14025297223921912</v>
      </c>
      <c r="AB166" s="4">
        <f ca="1">OFFSET(AF!$K$1,MATCH(Stock!$C166,AF!$C$2:$C$299,0),MATCH(Stock!AB$1,AF!$L$1:$AV$1,0))*Stock!AB166</f>
        <v>2.6800464997919216</v>
      </c>
      <c r="AC166" s="4">
        <f ca="1">OFFSET(AF!$K$1,MATCH(Stock!$C166,AF!$C$2:$C$299,0),MATCH(Stock!AC$1,AF!$L$1:$AV$1,0))*Stock!AC166</f>
        <v>1.4075796719880316</v>
      </c>
      <c r="AD166" s="4">
        <f ca="1">OFFSET(AF!$K$1,MATCH(Stock!$C166,AF!$C$2:$C$299,0),MATCH(Stock!AD$1,AF!$L$1:$AV$1,0))*Stock!AD166</f>
        <v>0.31114164010261575</v>
      </c>
      <c r="AE166" s="4">
        <f ca="1">OFFSET(AF!$K$1,MATCH(Stock!$C166,AF!$C$2:$C$299,0),MATCH(Stock!AE$1,AF!$L$1:$AV$1,0))*Stock!AE166</f>
        <v>2.1953707540265672E-2</v>
      </c>
      <c r="AF166" s="4">
        <f ca="1">OFFSET(AF!$K$1,MATCH(Stock!$C166,AF!$C$2:$C$299,0),MATCH(Stock!AF$1,AF!$L$1:$AV$1,0))*Stock!AF166</f>
        <v>4.972339523445659E-2</v>
      </c>
      <c r="AG166" s="4">
        <f ca="1">OFFSET(AF!$K$1,MATCH(Stock!$C166,AF!$C$2:$C$299,0),MATCH(Stock!AG$1,AF!$L$1:$AV$1,0))*Stock!AG166</f>
        <v>2.0549581089396123E-2</v>
      </c>
      <c r="AH166" s="4">
        <f ca="1">OFFSET(AF!$K$1,MATCH(Stock!$C166,AF!$C$2:$C$299,0),MATCH(Stock!AH$1,AF!$L$1:$AV$1,0))*Stock!AH166</f>
        <v>4.0592512420328949E-2</v>
      </c>
      <c r="AI166" s="4">
        <f ca="1">OFFSET(AF!$K$1,MATCH(Stock!$C166,AF!$C$2:$C$299,0),MATCH(Stock!AI$1,AF!$L$1:$AV$1,0))*Stock!AI166</f>
        <v>4.3951658635589044E-2</v>
      </c>
      <c r="AJ166" s="4">
        <f ca="1">OFFSET(AF!$K$1,MATCH(Stock!$C166,AF!$C$2:$C$299,0),MATCH(Stock!AJ$1,AF!$L$1:$AV$1,0))*Stock!AJ166</f>
        <v>4.0571722320875657E-2</v>
      </c>
      <c r="AK166" s="4">
        <f ca="1">OFFSET(AF!$K$1,MATCH(Stock!$C166,AF!$C$2:$C$299,0),MATCH(Stock!AK$1,AF!$L$1:$AV$1,0))*Stock!AK166</f>
        <v>5.8897245965854904E-2</v>
      </c>
      <c r="AL166" s="4">
        <f ca="1">OFFSET(AF!$K$1,MATCH(Stock!$C166,AF!$C$2:$C$299,0),MATCH(Stock!AL$1,AF!$L$1:$AV$1,0))*Stock!AL166</f>
        <v>3.0118959796688775E-2</v>
      </c>
      <c r="AM166" s="4">
        <f ca="1">OFFSET(AF!$K$1,MATCH(Stock!$C166,AF!$C$2:$C$299,0),MATCH(Stock!AM$1,AF!$L$1:$AV$1,0))*Stock!AM166</f>
        <v>0.29757192155955481</v>
      </c>
      <c r="AN166" s="4">
        <f ca="1">OFFSET(AF!$K$1,MATCH(Stock!$C166,AF!$C$2:$C$299,0),MATCH(Stock!AN$1,AF!$L$1:$AV$1,0))*Stock!AN166</f>
        <v>5.9187520412804835</v>
      </c>
      <c r="AO166" s="4">
        <f ca="1">OFFSET(AF!$K$1,MATCH(Stock!$C166,AF!$C$2:$C$299,0),MATCH(Stock!AO$1,AF!$L$1:$AV$1,0))*Stock!AO166</f>
        <v>0.63990429119070857</v>
      </c>
      <c r="AP166" s="4">
        <f ca="1">OFFSET(AF!$K$1,MATCH(Stock!$C166,AF!$C$2:$C$299,0),MATCH(Stock!AP$1,AF!$L$1:$AV$1,0))*Stock!AP166</f>
        <v>0.12524155882989932</v>
      </c>
      <c r="AQ166" s="4">
        <f ca="1">OFFSET(AF!$K$1,MATCH(Stock!$C166,AF!$C$2:$C$299,0),MATCH(Stock!AQ$1,AF!$L$1:$AV$1,0))*Stock!AQ166</f>
        <v>1.4564217296565092</v>
      </c>
      <c r="AR166" s="4">
        <f ca="1">OFFSET(AF!$K$1,MATCH(Stock!$C166,AF!$C$2:$C$299,0),MATCH(Stock!AR$1,AF!$L$1:$AV$1,0))*Stock!AR166</f>
        <v>0.32474055527627521</v>
      </c>
      <c r="AS166" s="4">
        <f ca="1">OFFSET(AF!$K$1,MATCH(Stock!$C166,AF!$C$2:$C$299,0),MATCH(Stock!AS$1,AF!$L$1:$AV$1,0))*Stock!AS166</f>
        <v>11.253274484779842</v>
      </c>
      <c r="AT166" s="4">
        <f ca="1">OFFSET(AF!$K$1,MATCH(Stock!$C166,AF!$C$2:$C$299,0),MATCH(Stock!AT$1,AF!$L$1:$AV$1,0))*Stock!AT166</f>
        <v>0.24974367429060651</v>
      </c>
      <c r="AU166" s="4">
        <f ca="1">OFFSET(AF!$K$1,MATCH(Stock!$C166,AF!$C$2:$C$299,0),MATCH(Stock!AU$1,AF!$L$1:$AV$1,0))*Stock!AU166</f>
        <v>0.66985883712138217</v>
      </c>
      <c r="AV166" s="4">
        <f ca="1">OFFSET(AF!$K$1,MATCH(Stock!$C166,AF!$C$2:$C$299,0),MATCH(Stock!AV$1,AF!$L$1:$AV$1,0))*Stock!AV166</f>
        <v>9.3276873195454488</v>
      </c>
    </row>
    <row r="167" spans="1:48">
      <c r="A167" s="4" t="s">
        <v>52</v>
      </c>
      <c r="B167" s="4" t="s">
        <v>258</v>
      </c>
      <c r="C167" s="4" t="s">
        <v>406</v>
      </c>
      <c r="D167" s="4" t="s">
        <v>54</v>
      </c>
      <c r="E167" s="4" t="s">
        <v>260</v>
      </c>
      <c r="F167" s="4" t="s">
        <v>54</v>
      </c>
      <c r="G167" s="4">
        <v>2010</v>
      </c>
      <c r="H167" s="4" t="s">
        <v>54</v>
      </c>
      <c r="I167" s="4" t="s">
        <v>54</v>
      </c>
      <c r="J167" s="4" t="s">
        <v>54</v>
      </c>
      <c r="K167" s="4" t="s">
        <v>54</v>
      </c>
      <c r="L167" s="4">
        <f ca="1">OFFSET(AF!$K$1,MATCH(Stock!$C167,AF!$C$2:$C$299,0),MATCH(Stock!L$1,AF!$L$1:$AV$1,0))*Stock!L167</f>
        <v>0</v>
      </c>
      <c r="M167" s="4">
        <f ca="1">OFFSET(AF!$K$1,MATCH(Stock!$C167,AF!$C$2:$C$299,0),MATCH(Stock!M$1,AF!$L$1:$AV$1,0))*Stock!M167</f>
        <v>8.8669586129178608</v>
      </c>
      <c r="N167" s="4">
        <f ca="1">OFFSET(AF!$K$1,MATCH(Stock!$C167,AF!$C$2:$C$299,0),MATCH(Stock!N$1,AF!$L$1:$AV$1,0))*Stock!N167</f>
        <v>0.47589327975028434</v>
      </c>
      <c r="O167" s="4">
        <f ca="1">OFFSET(AF!$K$1,MATCH(Stock!$C167,AF!$C$2:$C$299,0),MATCH(Stock!O$1,AF!$L$1:$AV$1,0))*Stock!O167</f>
        <v>20.238692995486943</v>
      </c>
      <c r="P167" s="4">
        <f ca="1">OFFSET(AF!$K$1,MATCH(Stock!$C167,AF!$C$2:$C$299,0),MATCH(Stock!P$1,AF!$L$1:$AV$1,0))*Stock!P167</f>
        <v>0.38519078954349062</v>
      </c>
      <c r="Q167" s="4">
        <f ca="1">OFFSET(AF!$K$1,MATCH(Stock!$C167,AF!$C$2:$C$299,0),MATCH(Stock!Q$1,AF!$L$1:$AV$1,0))*Stock!Q167</f>
        <v>7.0084480618594807</v>
      </c>
      <c r="R167" s="4">
        <f ca="1">OFFSET(AF!$K$1,MATCH(Stock!$C167,AF!$C$2:$C$299,0),MATCH(Stock!R$1,AF!$L$1:$AV$1,0))*Stock!R167</f>
        <v>0</v>
      </c>
      <c r="S167" s="4">
        <f ca="1">OFFSET(AF!$K$1,MATCH(Stock!$C167,AF!$C$2:$C$299,0),MATCH(Stock!S$1,AF!$L$1:$AV$1,0))*Stock!S167</f>
        <v>14.937300637425748</v>
      </c>
      <c r="T167" s="4">
        <f ca="1">OFFSET(AF!$K$1,MATCH(Stock!$C167,AF!$C$2:$C$299,0),MATCH(Stock!T$1,AF!$L$1:$AV$1,0))*Stock!T167</f>
        <v>101.08320012208894</v>
      </c>
      <c r="U167" s="4">
        <f ca="1">OFFSET(AF!$K$1,MATCH(Stock!$C167,AF!$C$2:$C$299,0),MATCH(Stock!U$1,AF!$L$1:$AV$1,0))*Stock!U167</f>
        <v>4.2227093431561888</v>
      </c>
      <c r="V167" s="4">
        <f ca="1">OFFSET(AF!$K$1,MATCH(Stock!$C167,AF!$C$2:$C$299,0),MATCH(Stock!V$1,AF!$L$1:$AV$1,0))*Stock!V167</f>
        <v>0.30824116051608652</v>
      </c>
      <c r="W167" s="4">
        <f ca="1">OFFSET(AF!$K$1,MATCH(Stock!$C167,AF!$C$2:$C$299,0),MATCH(Stock!W$1,AF!$L$1:$AV$1,0))*Stock!W167</f>
        <v>2.5695605609207899</v>
      </c>
      <c r="X167" s="4">
        <f ca="1">OFFSET(AF!$K$1,MATCH(Stock!$C167,AF!$C$2:$C$299,0),MATCH(Stock!X$1,AF!$L$1:$AV$1,0))*Stock!X167</f>
        <v>13.522304319249864</v>
      </c>
      <c r="Y167" s="4">
        <f ca="1">OFFSET(AF!$K$1,MATCH(Stock!$C167,AF!$C$2:$C$299,0),MATCH(Stock!Y$1,AF!$L$1:$AV$1,0))*Stock!Y167</f>
        <v>0.62316244631596729</v>
      </c>
      <c r="Z167" s="4">
        <f ca="1">OFFSET(AF!$K$1,MATCH(Stock!$C167,AF!$C$2:$C$299,0),MATCH(Stock!Z$1,AF!$L$1:$AV$1,0))*Stock!Z167</f>
        <v>75.8048937925102</v>
      </c>
      <c r="AA167" s="4">
        <f ca="1">OFFSET(AF!$K$1,MATCH(Stock!$C167,AF!$C$2:$C$299,0),MATCH(Stock!AA$1,AF!$L$1:$AV$1,0))*Stock!AA167</f>
        <v>6.6488635677125547</v>
      </c>
      <c r="AB167" s="4">
        <f ca="1">OFFSET(AF!$K$1,MATCH(Stock!$C167,AF!$C$2:$C$299,0),MATCH(Stock!AB$1,AF!$L$1:$AV$1,0))*Stock!AB167</f>
        <v>35.193444046389459</v>
      </c>
      <c r="AC167" s="4">
        <f ca="1">OFFSET(AF!$K$1,MATCH(Stock!$C167,AF!$C$2:$C$299,0),MATCH(Stock!AC$1,AF!$L$1:$AV$1,0))*Stock!AC167</f>
        <v>6.1332389508340821</v>
      </c>
      <c r="AD167" s="4">
        <f ca="1">OFFSET(AF!$K$1,MATCH(Stock!$C167,AF!$C$2:$C$299,0),MATCH(Stock!AD$1,AF!$L$1:$AV$1,0))*Stock!AD167</f>
        <v>0</v>
      </c>
      <c r="AE167" s="4">
        <f ca="1">OFFSET(AF!$K$1,MATCH(Stock!$C167,AF!$C$2:$C$299,0),MATCH(Stock!AE$1,AF!$L$1:$AV$1,0))*Stock!AE167</f>
        <v>51.081614672932858</v>
      </c>
      <c r="AF167" s="4">
        <f ca="1">OFFSET(AF!$K$1,MATCH(Stock!$C167,AF!$C$2:$C$299,0),MATCH(Stock!AF$1,AF!$L$1:$AV$1,0))*Stock!AF167</f>
        <v>0</v>
      </c>
      <c r="AG167" s="4">
        <f ca="1">OFFSET(AF!$K$1,MATCH(Stock!$C167,AF!$C$2:$C$299,0),MATCH(Stock!AG$1,AF!$L$1:$AV$1,0))*Stock!AG167</f>
        <v>0.86662765663631747</v>
      </c>
      <c r="AH167" s="4">
        <f ca="1">OFFSET(AF!$K$1,MATCH(Stock!$C167,AF!$C$2:$C$299,0),MATCH(Stock!AH$1,AF!$L$1:$AV$1,0))*Stock!AH167</f>
        <v>1.0794801256460103</v>
      </c>
      <c r="AI167" s="4">
        <f ca="1">OFFSET(AF!$K$1,MATCH(Stock!$C167,AF!$C$2:$C$299,0),MATCH(Stock!AI$1,AF!$L$1:$AV$1,0))*Stock!AI167</f>
        <v>0.83562052209007109</v>
      </c>
      <c r="AJ167" s="4">
        <f ca="1">OFFSET(AF!$K$1,MATCH(Stock!$C167,AF!$C$2:$C$299,0),MATCH(Stock!AJ$1,AF!$L$1:$AV$1,0))*Stock!AJ167</f>
        <v>0</v>
      </c>
      <c r="AK167" s="4">
        <f ca="1">OFFSET(AF!$K$1,MATCH(Stock!$C167,AF!$C$2:$C$299,0),MATCH(Stock!AK$1,AF!$L$1:$AV$1,0))*Stock!AK167</f>
        <v>0</v>
      </c>
      <c r="AL167" s="4">
        <f ca="1">OFFSET(AF!$K$1,MATCH(Stock!$C167,AF!$C$2:$C$299,0),MATCH(Stock!AL$1,AF!$L$1:$AV$1,0))*Stock!AL167</f>
        <v>0</v>
      </c>
      <c r="AM167" s="4">
        <f ca="1">OFFSET(AF!$K$1,MATCH(Stock!$C167,AF!$C$2:$C$299,0),MATCH(Stock!AM$1,AF!$L$1:$AV$1,0))*Stock!AM167</f>
        <v>24.678548237240129</v>
      </c>
      <c r="AN167" s="4">
        <f ca="1">OFFSET(AF!$K$1,MATCH(Stock!$C167,AF!$C$2:$C$299,0),MATCH(Stock!AN$1,AF!$L$1:$AV$1,0))*Stock!AN167</f>
        <v>3.5359666039252377E-2</v>
      </c>
      <c r="AO167" s="4">
        <f ca="1">OFFSET(AF!$K$1,MATCH(Stock!$C167,AF!$C$2:$C$299,0),MATCH(Stock!AO$1,AF!$L$1:$AV$1,0))*Stock!AO167</f>
        <v>28.238894405528946</v>
      </c>
      <c r="AP167" s="4">
        <f ca="1">OFFSET(AF!$K$1,MATCH(Stock!$C167,AF!$C$2:$C$299,0),MATCH(Stock!AP$1,AF!$L$1:$AV$1,0))*Stock!AP167</f>
        <v>1.0293184853556763</v>
      </c>
      <c r="AQ167" s="4">
        <f ca="1">OFFSET(AF!$K$1,MATCH(Stock!$C167,AF!$C$2:$C$299,0),MATCH(Stock!AQ$1,AF!$L$1:$AV$1,0))*Stock!AQ167</f>
        <v>30.699983274235155</v>
      </c>
      <c r="AR167" s="4">
        <f ca="1">OFFSET(AF!$K$1,MATCH(Stock!$C167,AF!$C$2:$C$299,0),MATCH(Stock!AR$1,AF!$L$1:$AV$1,0))*Stock!AR167</f>
        <v>2.3746065550530706</v>
      </c>
      <c r="AS167" s="4">
        <f ca="1">OFFSET(AF!$K$1,MATCH(Stock!$C167,AF!$C$2:$C$299,0),MATCH(Stock!AS$1,AF!$L$1:$AV$1,0))*Stock!AS167</f>
        <v>0.9263546251964232</v>
      </c>
      <c r="AT167" s="4">
        <f ca="1">OFFSET(AF!$K$1,MATCH(Stock!$C167,AF!$C$2:$C$299,0),MATCH(Stock!AT$1,AF!$L$1:$AV$1,0))*Stock!AT167</f>
        <v>0.73121667561731418</v>
      </c>
      <c r="AU167" s="4">
        <f ca="1">OFFSET(AF!$K$1,MATCH(Stock!$C167,AF!$C$2:$C$299,0),MATCH(Stock!AU$1,AF!$L$1:$AV$1,0))*Stock!AU167</f>
        <v>10.762211906924236</v>
      </c>
      <c r="AV167" s="4">
        <f ca="1">OFFSET(AF!$K$1,MATCH(Stock!$C167,AF!$C$2:$C$299,0),MATCH(Stock!AV$1,AF!$L$1:$AV$1,0))*Stock!AV167</f>
        <v>67.348339604215468</v>
      </c>
    </row>
    <row r="168" spans="1:48">
      <c r="A168" s="4" t="s">
        <v>52</v>
      </c>
      <c r="B168" s="4" t="s">
        <v>258</v>
      </c>
      <c r="C168" s="4" t="s">
        <v>407</v>
      </c>
      <c r="D168" s="4" t="s">
        <v>54</v>
      </c>
      <c r="E168" s="4" t="s">
        <v>260</v>
      </c>
      <c r="F168" s="4" t="s">
        <v>54</v>
      </c>
      <c r="G168" s="4">
        <v>2010</v>
      </c>
      <c r="H168" s="4" t="s">
        <v>54</v>
      </c>
      <c r="I168" s="4" t="s">
        <v>54</v>
      </c>
      <c r="J168" s="4" t="s">
        <v>54</v>
      </c>
      <c r="K168" s="4" t="s">
        <v>54</v>
      </c>
      <c r="L168" s="4">
        <f ca="1">OFFSET(AF!$K$1,MATCH(Stock!$C168,AF!$C$2:$C$299,0),MATCH(Stock!L$1,AF!$L$1:$AV$1,0))*Stock!L168</f>
        <v>0</v>
      </c>
      <c r="M168" s="4">
        <f ca="1">OFFSET(AF!$K$1,MATCH(Stock!$C168,AF!$C$2:$C$299,0),MATCH(Stock!M$1,AF!$L$1:$AV$1,0))*Stock!M168</f>
        <v>0</v>
      </c>
      <c r="N168" s="4">
        <f ca="1">OFFSET(AF!$K$1,MATCH(Stock!$C168,AF!$C$2:$C$299,0),MATCH(Stock!N$1,AF!$L$1:$AV$1,0))*Stock!N168</f>
        <v>0</v>
      </c>
      <c r="O168" s="4">
        <f ca="1">OFFSET(AF!$K$1,MATCH(Stock!$C168,AF!$C$2:$C$299,0),MATCH(Stock!O$1,AF!$L$1:$AV$1,0))*Stock!O168</f>
        <v>0</v>
      </c>
      <c r="P168" s="4">
        <f ca="1">OFFSET(AF!$K$1,MATCH(Stock!$C168,AF!$C$2:$C$299,0),MATCH(Stock!P$1,AF!$L$1:$AV$1,0))*Stock!P168</f>
        <v>0</v>
      </c>
      <c r="Q168" s="4">
        <f ca="1">OFFSET(AF!$K$1,MATCH(Stock!$C168,AF!$C$2:$C$299,0),MATCH(Stock!Q$1,AF!$L$1:$AV$1,0))*Stock!Q168</f>
        <v>1.5275730673305195</v>
      </c>
      <c r="R168" s="4">
        <f ca="1">OFFSET(AF!$K$1,MATCH(Stock!$C168,AF!$C$2:$C$299,0),MATCH(Stock!R$1,AF!$L$1:$AV$1,0))*Stock!R168</f>
        <v>3.5323860011552015E-2</v>
      </c>
      <c r="S168" s="4">
        <f ca="1">OFFSET(AF!$K$1,MATCH(Stock!$C168,AF!$C$2:$C$299,0),MATCH(Stock!S$1,AF!$L$1:$AV$1,0))*Stock!S168</f>
        <v>0</v>
      </c>
      <c r="T168" s="4">
        <f ca="1">OFFSET(AF!$K$1,MATCH(Stock!$C168,AF!$C$2:$C$299,0),MATCH(Stock!T$1,AF!$L$1:$AV$1,0))*Stock!T168</f>
        <v>7.83762316749127E-2</v>
      </c>
      <c r="U168" s="4">
        <f ca="1">OFFSET(AF!$K$1,MATCH(Stock!$C168,AF!$C$2:$C$299,0),MATCH(Stock!U$1,AF!$L$1:$AV$1,0))*Stock!U168</f>
        <v>0</v>
      </c>
      <c r="V168" s="4">
        <f ca="1">OFFSET(AF!$K$1,MATCH(Stock!$C168,AF!$C$2:$C$299,0),MATCH(Stock!V$1,AF!$L$1:$AV$1,0))*Stock!V168</f>
        <v>0</v>
      </c>
      <c r="W168" s="4">
        <f ca="1">OFFSET(AF!$K$1,MATCH(Stock!$C168,AF!$C$2:$C$299,0),MATCH(Stock!W$1,AF!$L$1:$AV$1,0))*Stock!W168</f>
        <v>3.4267348951228511E-3</v>
      </c>
      <c r="X168" s="4">
        <f ca="1">OFFSET(AF!$K$1,MATCH(Stock!$C168,AF!$C$2:$C$299,0),MATCH(Stock!X$1,AF!$L$1:$AV$1,0))*Stock!X168</f>
        <v>5.1670149127476167E-2</v>
      </c>
      <c r="Y168" s="4">
        <f ca="1">OFFSET(AF!$K$1,MATCH(Stock!$C168,AF!$C$2:$C$299,0),MATCH(Stock!Y$1,AF!$L$1:$AV$1,0))*Stock!Y168</f>
        <v>0</v>
      </c>
      <c r="Z168" s="4">
        <f ca="1">OFFSET(AF!$K$1,MATCH(Stock!$C168,AF!$C$2:$C$299,0),MATCH(Stock!Z$1,AF!$L$1:$AV$1,0))*Stock!Z168</f>
        <v>0.10958039453135965</v>
      </c>
      <c r="AA168" s="4">
        <f ca="1">OFFSET(AF!$K$1,MATCH(Stock!$C168,AF!$C$2:$C$299,0),MATCH(Stock!AA$1,AF!$L$1:$AV$1,0))*Stock!AA168</f>
        <v>0</v>
      </c>
      <c r="AB168" s="4">
        <f ca="1">OFFSET(AF!$K$1,MATCH(Stock!$C168,AF!$C$2:$C$299,0),MATCH(Stock!AB$1,AF!$L$1:$AV$1,0))*Stock!AB168</f>
        <v>0</v>
      </c>
      <c r="AC168" s="4">
        <f ca="1">OFFSET(AF!$K$1,MATCH(Stock!$C168,AF!$C$2:$C$299,0),MATCH(Stock!AC$1,AF!$L$1:$AV$1,0))*Stock!AC168</f>
        <v>0</v>
      </c>
      <c r="AD168" s="4">
        <f ca="1">OFFSET(AF!$K$1,MATCH(Stock!$C168,AF!$C$2:$C$299,0),MATCH(Stock!AD$1,AF!$L$1:$AV$1,0))*Stock!AD168</f>
        <v>2.1616377705780438</v>
      </c>
      <c r="AE168" s="4">
        <f ca="1">OFFSET(AF!$K$1,MATCH(Stock!$C168,AF!$C$2:$C$299,0),MATCH(Stock!AE$1,AF!$L$1:$AV$1,0))*Stock!AE168</f>
        <v>5.278092008463838E-3</v>
      </c>
      <c r="AF168" s="4">
        <f ca="1">OFFSET(AF!$K$1,MATCH(Stock!$C168,AF!$C$2:$C$299,0),MATCH(Stock!AF$1,AF!$L$1:$AV$1,0))*Stock!AF168</f>
        <v>0</v>
      </c>
      <c r="AG168" s="4">
        <f ca="1">OFFSET(AF!$K$1,MATCH(Stock!$C168,AF!$C$2:$C$299,0),MATCH(Stock!AG$1,AF!$L$1:$AV$1,0))*Stock!AG168</f>
        <v>0</v>
      </c>
      <c r="AH168" s="4">
        <f ca="1">OFFSET(AF!$K$1,MATCH(Stock!$C168,AF!$C$2:$C$299,0),MATCH(Stock!AH$1,AF!$L$1:$AV$1,0))*Stock!AH168</f>
        <v>0</v>
      </c>
      <c r="AI168" s="4">
        <f ca="1">OFFSET(AF!$K$1,MATCH(Stock!$C168,AF!$C$2:$C$299,0),MATCH(Stock!AI$1,AF!$L$1:$AV$1,0))*Stock!AI168</f>
        <v>0</v>
      </c>
      <c r="AJ168" s="4">
        <f ca="1">OFFSET(AF!$K$1,MATCH(Stock!$C168,AF!$C$2:$C$299,0),MATCH(Stock!AJ$1,AF!$L$1:$AV$1,0))*Stock!AJ168</f>
        <v>0</v>
      </c>
      <c r="AK168" s="4">
        <f ca="1">OFFSET(AF!$K$1,MATCH(Stock!$C168,AF!$C$2:$C$299,0),MATCH(Stock!AK$1,AF!$L$1:$AV$1,0))*Stock!AK168</f>
        <v>0</v>
      </c>
      <c r="AL168" s="4">
        <f ca="1">OFFSET(AF!$K$1,MATCH(Stock!$C168,AF!$C$2:$C$299,0),MATCH(Stock!AL$1,AF!$L$1:$AV$1,0))*Stock!AL168</f>
        <v>0</v>
      </c>
      <c r="AM168" s="4">
        <f ca="1">OFFSET(AF!$K$1,MATCH(Stock!$C168,AF!$C$2:$C$299,0),MATCH(Stock!AM$1,AF!$L$1:$AV$1,0))*Stock!AM168</f>
        <v>0</v>
      </c>
      <c r="AN168" s="4">
        <f ca="1">OFFSET(AF!$K$1,MATCH(Stock!$C168,AF!$C$2:$C$299,0),MATCH(Stock!AN$1,AF!$L$1:$AV$1,0))*Stock!AN168</f>
        <v>0</v>
      </c>
      <c r="AO168" s="4">
        <f ca="1">OFFSET(AF!$K$1,MATCH(Stock!$C168,AF!$C$2:$C$299,0),MATCH(Stock!AO$1,AF!$L$1:$AV$1,0))*Stock!AO168</f>
        <v>0.11762594949591851</v>
      </c>
      <c r="AP168" s="4">
        <f ca="1">OFFSET(AF!$K$1,MATCH(Stock!$C168,AF!$C$2:$C$299,0),MATCH(Stock!AP$1,AF!$L$1:$AV$1,0))*Stock!AP168</f>
        <v>0</v>
      </c>
      <c r="AQ168" s="4">
        <f ca="1">OFFSET(AF!$K$1,MATCH(Stock!$C168,AF!$C$2:$C$299,0),MATCH(Stock!AQ$1,AF!$L$1:$AV$1,0))*Stock!AQ168</f>
        <v>0.29677824049002349</v>
      </c>
      <c r="AR168" s="4">
        <f ca="1">OFFSET(AF!$K$1,MATCH(Stock!$C168,AF!$C$2:$C$299,0),MATCH(Stock!AR$1,AF!$L$1:$AV$1,0))*Stock!AR168</f>
        <v>0</v>
      </c>
      <c r="AS168" s="4">
        <f ca="1">OFFSET(AF!$K$1,MATCH(Stock!$C168,AF!$C$2:$C$299,0),MATCH(Stock!AS$1,AF!$L$1:$AV$1,0))*Stock!AS168</f>
        <v>0</v>
      </c>
      <c r="AT168" s="4">
        <f ca="1">OFFSET(AF!$K$1,MATCH(Stock!$C168,AF!$C$2:$C$299,0),MATCH(Stock!AT$1,AF!$L$1:$AV$1,0))*Stock!AT168</f>
        <v>8.4134300646592358E-2</v>
      </c>
      <c r="AU168" s="4">
        <f ca="1">OFFSET(AF!$K$1,MATCH(Stock!$C168,AF!$C$2:$C$299,0),MATCH(Stock!AU$1,AF!$L$1:$AV$1,0))*Stock!AU168</f>
        <v>0</v>
      </c>
      <c r="AV168" s="4">
        <f ca="1">OFFSET(AF!$K$1,MATCH(Stock!$C168,AF!$C$2:$C$299,0),MATCH(Stock!AV$1,AF!$L$1:$AV$1,0))*Stock!AV168</f>
        <v>0</v>
      </c>
    </row>
    <row r="169" spans="1:48">
      <c r="A169" s="4" t="s">
        <v>52</v>
      </c>
      <c r="B169" s="4" t="s">
        <v>258</v>
      </c>
      <c r="C169" s="4" t="s">
        <v>395</v>
      </c>
      <c r="D169" s="4" t="s">
        <v>54</v>
      </c>
      <c r="E169" s="4" t="s">
        <v>260</v>
      </c>
      <c r="F169" s="4" t="s">
        <v>54</v>
      </c>
      <c r="G169" s="4">
        <v>2010</v>
      </c>
      <c r="H169" s="4" t="s">
        <v>54</v>
      </c>
      <c r="I169" s="4" t="s">
        <v>54</v>
      </c>
      <c r="J169" s="4" t="s">
        <v>54</v>
      </c>
      <c r="K169" s="4" t="s">
        <v>54</v>
      </c>
      <c r="L169" s="4">
        <f ca="1">OFFSET(AF!$K$1,MATCH(Stock!$C169,AF!$C$2:$C$299,0),MATCH(Stock!L$1,AF!$L$1:$AV$1,0))*Stock!L169</f>
        <v>0</v>
      </c>
      <c r="M169" s="4">
        <f ca="1">OFFSET(AF!$K$1,MATCH(Stock!$C169,AF!$C$2:$C$299,0),MATCH(Stock!M$1,AF!$L$1:$AV$1,0))*Stock!M169</f>
        <v>5.052226614948534</v>
      </c>
      <c r="N169" s="4">
        <f ca="1">OFFSET(AF!$K$1,MATCH(Stock!$C169,AF!$C$2:$C$299,0),MATCH(Stock!N$1,AF!$L$1:$AV$1,0))*Stock!N169</f>
        <v>1.183675153733587</v>
      </c>
      <c r="O169" s="4">
        <f ca="1">OFFSET(AF!$K$1,MATCH(Stock!$C169,AF!$C$2:$C$299,0),MATCH(Stock!O$1,AF!$L$1:$AV$1,0))*Stock!O169</f>
        <v>6.4995739614959747E-2</v>
      </c>
      <c r="P169" s="4">
        <f ca="1">OFFSET(AF!$K$1,MATCH(Stock!$C169,AF!$C$2:$C$299,0),MATCH(Stock!P$1,AF!$L$1:$AV$1,0))*Stock!P169</f>
        <v>3.5841856264749032</v>
      </c>
      <c r="Q169" s="4">
        <f ca="1">OFFSET(AF!$K$1,MATCH(Stock!$C169,AF!$C$2:$C$299,0),MATCH(Stock!Q$1,AF!$L$1:$AV$1,0))*Stock!Q169</f>
        <v>1.0787981473246719</v>
      </c>
      <c r="R169" s="4">
        <f ca="1">OFFSET(AF!$K$1,MATCH(Stock!$C169,AF!$C$2:$C$299,0),MATCH(Stock!R$1,AF!$L$1:$AV$1,0))*Stock!R169</f>
        <v>0</v>
      </c>
      <c r="S169" s="4">
        <f ca="1">OFFSET(AF!$K$1,MATCH(Stock!$C169,AF!$C$2:$C$299,0),MATCH(Stock!S$1,AF!$L$1:$AV$1,0))*Stock!S169</f>
        <v>8.6786933361779539</v>
      </c>
      <c r="T169" s="4">
        <f ca="1">OFFSET(AF!$K$1,MATCH(Stock!$C169,AF!$C$2:$C$299,0),MATCH(Stock!T$1,AF!$L$1:$AV$1,0))*Stock!T169</f>
        <v>22.038134139001478</v>
      </c>
      <c r="U169" s="4">
        <f ca="1">OFFSET(AF!$K$1,MATCH(Stock!$C169,AF!$C$2:$C$299,0),MATCH(Stock!U$1,AF!$L$1:$AV$1,0))*Stock!U169</f>
        <v>11.833323603235238</v>
      </c>
      <c r="V169" s="4">
        <f ca="1">OFFSET(AF!$K$1,MATCH(Stock!$C169,AF!$C$2:$C$299,0),MATCH(Stock!V$1,AF!$L$1:$AV$1,0))*Stock!V169</f>
        <v>2.2937914632437177</v>
      </c>
      <c r="W169" s="4">
        <f ca="1">OFFSET(AF!$K$1,MATCH(Stock!$C169,AF!$C$2:$C$299,0),MATCH(Stock!W$1,AF!$L$1:$AV$1,0))*Stock!W169</f>
        <v>0.64725759721786069</v>
      </c>
      <c r="X169" s="4">
        <f ca="1">OFFSET(AF!$K$1,MATCH(Stock!$C169,AF!$C$2:$C$299,0),MATCH(Stock!X$1,AF!$L$1:$AV$1,0))*Stock!X169</f>
        <v>0</v>
      </c>
      <c r="Y169" s="4">
        <f ca="1">OFFSET(AF!$K$1,MATCH(Stock!$C169,AF!$C$2:$C$299,0),MATCH(Stock!Y$1,AF!$L$1:$AV$1,0))*Stock!Y169</f>
        <v>26.317324725831597</v>
      </c>
      <c r="Z169" s="4">
        <f ca="1">OFFSET(AF!$K$1,MATCH(Stock!$C169,AF!$C$2:$C$299,0),MATCH(Stock!Z$1,AF!$L$1:$AV$1,0))*Stock!Z169</f>
        <v>11.743988455430832</v>
      </c>
      <c r="AA169" s="4">
        <f ca="1">OFFSET(AF!$K$1,MATCH(Stock!$C169,AF!$C$2:$C$299,0),MATCH(Stock!AA$1,AF!$L$1:$AV$1,0))*Stock!AA169</f>
        <v>2.140648262698337</v>
      </c>
      <c r="AB169" s="4">
        <f ca="1">OFFSET(AF!$K$1,MATCH(Stock!$C169,AF!$C$2:$C$299,0),MATCH(Stock!AB$1,AF!$L$1:$AV$1,0))*Stock!AB169</f>
        <v>7.2990764252776383</v>
      </c>
      <c r="AC169" s="4">
        <f ca="1">OFFSET(AF!$K$1,MATCH(Stock!$C169,AF!$C$2:$C$299,0),MATCH(Stock!AC$1,AF!$L$1:$AV$1,0))*Stock!AC169</f>
        <v>0</v>
      </c>
      <c r="AD169" s="4">
        <f ca="1">OFFSET(AF!$K$1,MATCH(Stock!$C169,AF!$C$2:$C$299,0),MATCH(Stock!AD$1,AF!$L$1:$AV$1,0))*Stock!AD169</f>
        <v>1.8331861438614028</v>
      </c>
      <c r="AE169" s="4">
        <f ca="1">OFFSET(AF!$K$1,MATCH(Stock!$C169,AF!$C$2:$C$299,0),MATCH(Stock!AE$1,AF!$L$1:$AV$1,0))*Stock!AE169</f>
        <v>0.40474502184476913</v>
      </c>
      <c r="AF169" s="4">
        <f ca="1">OFFSET(AF!$K$1,MATCH(Stock!$C169,AF!$C$2:$C$299,0),MATCH(Stock!AF$1,AF!$L$1:$AV$1,0))*Stock!AF169</f>
        <v>4.289721712324486E-2</v>
      </c>
      <c r="AG169" s="4">
        <f ca="1">OFFSET(AF!$K$1,MATCH(Stock!$C169,AF!$C$2:$C$299,0),MATCH(Stock!AG$1,AF!$L$1:$AV$1,0))*Stock!AG169</f>
        <v>3.2744086616290704</v>
      </c>
      <c r="AH169" s="4">
        <f ca="1">OFFSET(AF!$K$1,MATCH(Stock!$C169,AF!$C$2:$C$299,0),MATCH(Stock!AH$1,AF!$L$1:$AV$1,0))*Stock!AH169</f>
        <v>0</v>
      </c>
      <c r="AI169" s="4">
        <f ca="1">OFFSET(AF!$K$1,MATCH(Stock!$C169,AF!$C$2:$C$299,0),MATCH(Stock!AI$1,AF!$L$1:$AV$1,0))*Stock!AI169</f>
        <v>3.1165435041633747</v>
      </c>
      <c r="AJ169" s="4">
        <f ca="1">OFFSET(AF!$K$1,MATCH(Stock!$C169,AF!$C$2:$C$299,0),MATCH(Stock!AJ$1,AF!$L$1:$AV$1,0))*Stock!AJ169</f>
        <v>0</v>
      </c>
      <c r="AK169" s="4">
        <f ca="1">OFFSET(AF!$K$1,MATCH(Stock!$C169,AF!$C$2:$C$299,0),MATCH(Stock!AK$1,AF!$L$1:$AV$1,0))*Stock!AK169</f>
        <v>0.34360904472610787</v>
      </c>
      <c r="AL169" s="4">
        <f ca="1">OFFSET(AF!$K$1,MATCH(Stock!$C169,AF!$C$2:$C$299,0),MATCH(Stock!AL$1,AF!$L$1:$AV$1,0))*Stock!AL169</f>
        <v>0</v>
      </c>
      <c r="AM169" s="4">
        <f ca="1">OFFSET(AF!$K$1,MATCH(Stock!$C169,AF!$C$2:$C$299,0),MATCH(Stock!AM$1,AF!$L$1:$AV$1,0))*Stock!AM169</f>
        <v>0.855974108048841</v>
      </c>
      <c r="AN169" s="4">
        <f ca="1">OFFSET(AF!$K$1,MATCH(Stock!$C169,AF!$C$2:$C$299,0),MATCH(Stock!AN$1,AF!$L$1:$AV$1,0))*Stock!AN169</f>
        <v>0.89319801403205168</v>
      </c>
      <c r="AO169" s="4">
        <f ca="1">OFFSET(AF!$K$1,MATCH(Stock!$C169,AF!$C$2:$C$299,0),MATCH(Stock!AO$1,AF!$L$1:$AV$1,0))*Stock!AO169</f>
        <v>41.507605339933647</v>
      </c>
      <c r="AP169" s="4">
        <f ca="1">OFFSET(AF!$K$1,MATCH(Stock!$C169,AF!$C$2:$C$299,0),MATCH(Stock!AP$1,AF!$L$1:$AV$1,0))*Stock!AP169</f>
        <v>8.9956079104792069E-3</v>
      </c>
      <c r="AQ169" s="4">
        <f ca="1">OFFSET(AF!$K$1,MATCH(Stock!$C169,AF!$C$2:$C$299,0),MATCH(Stock!AQ$1,AF!$L$1:$AV$1,0))*Stock!AQ169</f>
        <v>17.979552076853384</v>
      </c>
      <c r="AR169" s="4">
        <f ca="1">OFFSET(AF!$K$1,MATCH(Stock!$C169,AF!$C$2:$C$299,0),MATCH(Stock!AR$1,AF!$L$1:$AV$1,0))*Stock!AR169</f>
        <v>4.6870977832434919</v>
      </c>
      <c r="AS169" s="4">
        <f ca="1">OFFSET(AF!$K$1,MATCH(Stock!$C169,AF!$C$2:$C$299,0),MATCH(Stock!AS$1,AF!$L$1:$AV$1,0))*Stock!AS169</f>
        <v>23.252908330001361</v>
      </c>
      <c r="AT169" s="4">
        <f ca="1">OFFSET(AF!$K$1,MATCH(Stock!$C169,AF!$C$2:$C$299,0),MATCH(Stock!AT$1,AF!$L$1:$AV$1,0))*Stock!AT169</f>
        <v>0.77633707415047293</v>
      </c>
      <c r="AU169" s="4">
        <f ca="1">OFFSET(AF!$K$1,MATCH(Stock!$C169,AF!$C$2:$C$299,0),MATCH(Stock!AU$1,AF!$L$1:$AV$1,0))*Stock!AU169</f>
        <v>4.4193021896952178</v>
      </c>
      <c r="AV169" s="4">
        <f ca="1">OFFSET(AF!$K$1,MATCH(Stock!$C169,AF!$C$2:$C$299,0),MATCH(Stock!AV$1,AF!$L$1:$AV$1,0))*Stock!AV169</f>
        <v>0.12286803611161501</v>
      </c>
    </row>
    <row r="170" spans="1:48">
      <c r="A170" s="4" t="s">
        <v>52</v>
      </c>
      <c r="B170" s="4" t="s">
        <v>258</v>
      </c>
      <c r="C170" s="4" t="s">
        <v>408</v>
      </c>
      <c r="D170" s="4" t="s">
        <v>54</v>
      </c>
      <c r="E170" s="4" t="s">
        <v>260</v>
      </c>
      <c r="F170" s="4" t="s">
        <v>54</v>
      </c>
      <c r="G170" s="4">
        <v>2010</v>
      </c>
      <c r="H170" s="4" t="s">
        <v>54</v>
      </c>
      <c r="I170" s="4" t="s">
        <v>54</v>
      </c>
      <c r="J170" s="4" t="s">
        <v>54</v>
      </c>
      <c r="K170" s="4" t="s">
        <v>54</v>
      </c>
      <c r="L170" s="4">
        <f ca="1">OFFSET(AF!$K$1,MATCH(Stock!$C170,AF!$C$2:$C$299,0),MATCH(Stock!L$1,AF!$L$1:$AV$1,0))*Stock!L170</f>
        <v>0</v>
      </c>
      <c r="M170" s="4">
        <f ca="1">OFFSET(AF!$K$1,MATCH(Stock!$C170,AF!$C$2:$C$299,0),MATCH(Stock!M$1,AF!$L$1:$AV$1,0))*Stock!M170</f>
        <v>7.8735951433867274E-2</v>
      </c>
      <c r="N170" s="4">
        <f ca="1">OFFSET(AF!$K$1,MATCH(Stock!$C170,AF!$C$2:$C$299,0),MATCH(Stock!N$1,AF!$L$1:$AV$1,0))*Stock!N170</f>
        <v>0</v>
      </c>
      <c r="O170" s="4">
        <f ca="1">OFFSET(AF!$K$1,MATCH(Stock!$C170,AF!$C$2:$C$299,0),MATCH(Stock!O$1,AF!$L$1:$AV$1,0))*Stock!O170</f>
        <v>8.3441132797884968E-2</v>
      </c>
      <c r="P170" s="4">
        <f ca="1">OFFSET(AF!$K$1,MATCH(Stock!$C170,AF!$C$2:$C$299,0),MATCH(Stock!P$1,AF!$L$1:$AV$1,0))*Stock!P170</f>
        <v>4.0917067356915492E-2</v>
      </c>
      <c r="Q170" s="4">
        <f ca="1">OFFSET(AF!$K$1,MATCH(Stock!$C170,AF!$C$2:$C$299,0),MATCH(Stock!Q$1,AF!$L$1:$AV$1,0))*Stock!Q170</f>
        <v>0</v>
      </c>
      <c r="R170" s="4">
        <f ca="1">OFFSET(AF!$K$1,MATCH(Stock!$C170,AF!$C$2:$C$299,0),MATCH(Stock!R$1,AF!$L$1:$AV$1,0))*Stock!R170</f>
        <v>0.54560687513511996</v>
      </c>
      <c r="S170" s="4">
        <f ca="1">OFFSET(AF!$K$1,MATCH(Stock!$C170,AF!$C$2:$C$299,0),MATCH(Stock!S$1,AF!$L$1:$AV$1,0))*Stock!S170</f>
        <v>0</v>
      </c>
      <c r="T170" s="4">
        <f ca="1">OFFSET(AF!$K$1,MATCH(Stock!$C170,AF!$C$2:$C$299,0),MATCH(Stock!T$1,AF!$L$1:$AV$1,0))*Stock!T170</f>
        <v>0.82090064543450669</v>
      </c>
      <c r="U170" s="4">
        <f ca="1">OFFSET(AF!$K$1,MATCH(Stock!$C170,AF!$C$2:$C$299,0),MATCH(Stock!U$1,AF!$L$1:$AV$1,0))*Stock!U170</f>
        <v>2.6580231881299654E-2</v>
      </c>
      <c r="V170" s="4">
        <f ca="1">OFFSET(AF!$K$1,MATCH(Stock!$C170,AF!$C$2:$C$299,0),MATCH(Stock!V$1,AF!$L$1:$AV$1,0))*Stock!V170</f>
        <v>0</v>
      </c>
      <c r="W170" s="4">
        <f ca="1">OFFSET(AF!$K$1,MATCH(Stock!$C170,AF!$C$2:$C$299,0),MATCH(Stock!W$1,AF!$L$1:$AV$1,0))*Stock!W170</f>
        <v>0</v>
      </c>
      <c r="X170" s="4">
        <f ca="1">OFFSET(AF!$K$1,MATCH(Stock!$C170,AF!$C$2:$C$299,0),MATCH(Stock!X$1,AF!$L$1:$AV$1,0))*Stock!X170</f>
        <v>1.5137987940673383</v>
      </c>
      <c r="Y170" s="4">
        <f ca="1">OFFSET(AF!$K$1,MATCH(Stock!$C170,AF!$C$2:$C$299,0),MATCH(Stock!Y$1,AF!$L$1:$AV$1,0))*Stock!Y170</f>
        <v>0</v>
      </c>
      <c r="Z170" s="4">
        <f ca="1">OFFSET(AF!$K$1,MATCH(Stock!$C170,AF!$C$2:$C$299,0),MATCH(Stock!Z$1,AF!$L$1:$AV$1,0))*Stock!Z170</f>
        <v>1.7747998490091828</v>
      </c>
      <c r="AA170" s="4">
        <f ca="1">OFFSET(AF!$K$1,MATCH(Stock!$C170,AF!$C$2:$C$299,0),MATCH(Stock!AA$1,AF!$L$1:$AV$1,0))*Stock!AA170</f>
        <v>0.24301030578894636</v>
      </c>
      <c r="AB170" s="4">
        <f ca="1">OFFSET(AF!$K$1,MATCH(Stock!$C170,AF!$C$2:$C$299,0),MATCH(Stock!AB$1,AF!$L$1:$AV$1,0))*Stock!AB170</f>
        <v>0.55891749662220236</v>
      </c>
      <c r="AC170" s="4">
        <f ca="1">OFFSET(AF!$K$1,MATCH(Stock!$C170,AF!$C$2:$C$299,0),MATCH(Stock!AC$1,AF!$L$1:$AV$1,0))*Stock!AC170</f>
        <v>0.2383418421833659</v>
      </c>
      <c r="AD170" s="4">
        <f ca="1">OFFSET(AF!$K$1,MATCH(Stock!$C170,AF!$C$2:$C$299,0),MATCH(Stock!AD$1,AF!$L$1:$AV$1,0))*Stock!AD170</f>
        <v>0</v>
      </c>
      <c r="AE170" s="4">
        <f ca="1">OFFSET(AF!$K$1,MATCH(Stock!$C170,AF!$C$2:$C$299,0),MATCH(Stock!AE$1,AF!$L$1:$AV$1,0))*Stock!AE170</f>
        <v>1.6128344204280793</v>
      </c>
      <c r="AF170" s="4">
        <f ca="1">OFFSET(AF!$K$1,MATCH(Stock!$C170,AF!$C$2:$C$299,0),MATCH(Stock!AF$1,AF!$L$1:$AV$1,0))*Stock!AF170</f>
        <v>2.711466296641429E-2</v>
      </c>
      <c r="AG170" s="4">
        <f ca="1">OFFSET(AF!$K$1,MATCH(Stock!$C170,AF!$C$2:$C$299,0),MATCH(Stock!AG$1,AF!$L$1:$AV$1,0))*Stock!AG170</f>
        <v>0</v>
      </c>
      <c r="AH170" s="4">
        <f ca="1">OFFSET(AF!$K$1,MATCH(Stock!$C170,AF!$C$2:$C$299,0),MATCH(Stock!AH$1,AF!$L$1:$AV$1,0))*Stock!AH170</f>
        <v>0</v>
      </c>
      <c r="AI170" s="4">
        <f ca="1">OFFSET(AF!$K$1,MATCH(Stock!$C170,AF!$C$2:$C$299,0),MATCH(Stock!AI$1,AF!$L$1:$AV$1,0))*Stock!AI170</f>
        <v>0</v>
      </c>
      <c r="AJ170" s="4">
        <f ca="1">OFFSET(AF!$K$1,MATCH(Stock!$C170,AF!$C$2:$C$299,0),MATCH(Stock!AJ$1,AF!$L$1:$AV$1,0))*Stock!AJ170</f>
        <v>0</v>
      </c>
      <c r="AK170" s="4">
        <f ca="1">OFFSET(AF!$K$1,MATCH(Stock!$C170,AF!$C$2:$C$299,0),MATCH(Stock!AK$1,AF!$L$1:$AV$1,0))*Stock!AK170</f>
        <v>0</v>
      </c>
      <c r="AL170" s="4">
        <f ca="1">OFFSET(AF!$K$1,MATCH(Stock!$C170,AF!$C$2:$C$299,0),MATCH(Stock!AL$1,AF!$L$1:$AV$1,0))*Stock!AL170</f>
        <v>3.1520473807419166E-2</v>
      </c>
      <c r="AM170" s="4">
        <f ca="1">OFFSET(AF!$K$1,MATCH(Stock!$C170,AF!$C$2:$C$299,0),MATCH(Stock!AM$1,AF!$L$1:$AV$1,0))*Stock!AM170</f>
        <v>0</v>
      </c>
      <c r="AN170" s="4">
        <f ca="1">OFFSET(AF!$K$1,MATCH(Stock!$C170,AF!$C$2:$C$299,0),MATCH(Stock!AN$1,AF!$L$1:$AV$1,0))*Stock!AN170</f>
        <v>0</v>
      </c>
      <c r="AO170" s="4">
        <f ca="1">OFFSET(AF!$K$1,MATCH(Stock!$C170,AF!$C$2:$C$299,0),MATCH(Stock!AO$1,AF!$L$1:$AV$1,0))*Stock!AO170</f>
        <v>0</v>
      </c>
      <c r="AP170" s="4">
        <f ca="1">OFFSET(AF!$K$1,MATCH(Stock!$C170,AF!$C$2:$C$299,0),MATCH(Stock!AP$1,AF!$L$1:$AV$1,0))*Stock!AP170</f>
        <v>0.3643506790403665</v>
      </c>
      <c r="AQ170" s="4">
        <f ca="1">OFFSET(AF!$K$1,MATCH(Stock!$C170,AF!$C$2:$C$299,0),MATCH(Stock!AQ$1,AF!$L$1:$AV$1,0))*Stock!AQ170</f>
        <v>0</v>
      </c>
      <c r="AR170" s="4">
        <f ca="1">OFFSET(AF!$K$1,MATCH(Stock!$C170,AF!$C$2:$C$299,0),MATCH(Stock!AR$1,AF!$L$1:$AV$1,0))*Stock!AR170</f>
        <v>7.5272662191545672E-2</v>
      </c>
      <c r="AS170" s="4">
        <f ca="1">OFFSET(AF!$K$1,MATCH(Stock!$C170,AF!$C$2:$C$299,0),MATCH(Stock!AS$1,AF!$L$1:$AV$1,0))*Stock!AS170</f>
        <v>0</v>
      </c>
      <c r="AT170" s="4">
        <f ca="1">OFFSET(AF!$K$1,MATCH(Stock!$C170,AF!$C$2:$C$299,0),MATCH(Stock!AT$1,AF!$L$1:$AV$1,0))*Stock!AT170</f>
        <v>6.41713340009894E-2</v>
      </c>
      <c r="AU170" s="4">
        <f ca="1">OFFSET(AF!$K$1,MATCH(Stock!$C170,AF!$C$2:$C$299,0),MATCH(Stock!AU$1,AF!$L$1:$AV$1,0))*Stock!AU170</f>
        <v>0</v>
      </c>
      <c r="AV170" s="4">
        <f ca="1">OFFSET(AF!$K$1,MATCH(Stock!$C170,AF!$C$2:$C$299,0),MATCH(Stock!AV$1,AF!$L$1:$AV$1,0))*Stock!AV170</f>
        <v>0.19339866887114357</v>
      </c>
    </row>
    <row r="171" spans="1:48">
      <c r="A171" s="4" t="s">
        <v>52</v>
      </c>
      <c r="B171" s="4" t="s">
        <v>258</v>
      </c>
      <c r="C171" s="4" t="s">
        <v>409</v>
      </c>
      <c r="D171" s="4" t="s">
        <v>54</v>
      </c>
      <c r="E171" s="4" t="s">
        <v>260</v>
      </c>
      <c r="F171" s="4" t="s">
        <v>54</v>
      </c>
      <c r="G171" s="4">
        <v>2010</v>
      </c>
      <c r="H171" s="4" t="s">
        <v>54</v>
      </c>
      <c r="I171" s="4" t="s">
        <v>54</v>
      </c>
      <c r="J171" s="4" t="s">
        <v>54</v>
      </c>
      <c r="K171" s="4" t="s">
        <v>54</v>
      </c>
      <c r="L171" s="4">
        <f ca="1">OFFSET(AF!$K$1,MATCH(Stock!$C171,AF!$C$2:$C$299,0),MATCH(Stock!L$1,AF!$L$1:$AV$1,0))*Stock!L171</f>
        <v>4.0500265633078902E-2</v>
      </c>
      <c r="M171" s="4">
        <f ca="1">OFFSET(AF!$K$1,MATCH(Stock!$C171,AF!$C$2:$C$299,0),MATCH(Stock!M$1,AF!$L$1:$AV$1,0))*Stock!M171</f>
        <v>8.9810166790647852</v>
      </c>
      <c r="N171" s="4">
        <f ca="1">OFFSET(AF!$K$1,MATCH(Stock!$C171,AF!$C$2:$C$299,0),MATCH(Stock!N$1,AF!$L$1:$AV$1,0))*Stock!N171</f>
        <v>0</v>
      </c>
      <c r="O171" s="4">
        <f ca="1">OFFSET(AF!$K$1,MATCH(Stock!$C171,AF!$C$2:$C$299,0),MATCH(Stock!O$1,AF!$L$1:$AV$1,0))*Stock!O171</f>
        <v>14.597220262613682</v>
      </c>
      <c r="P171" s="4">
        <f ca="1">OFFSET(AF!$K$1,MATCH(Stock!$C171,AF!$C$2:$C$299,0),MATCH(Stock!P$1,AF!$L$1:$AV$1,0))*Stock!P171</f>
        <v>2.3731153792795584E-2</v>
      </c>
      <c r="Q171" s="4">
        <f ca="1">OFFSET(AF!$K$1,MATCH(Stock!$C171,AF!$C$2:$C$299,0),MATCH(Stock!Q$1,AF!$L$1:$AV$1,0))*Stock!Q171</f>
        <v>15.473642626492524</v>
      </c>
      <c r="R171" s="4">
        <f ca="1">OFFSET(AF!$K$1,MATCH(Stock!$C171,AF!$C$2:$C$299,0),MATCH(Stock!R$1,AF!$L$1:$AV$1,0))*Stock!R171</f>
        <v>3.5629022679463569</v>
      </c>
      <c r="S171" s="4">
        <f ca="1">OFFSET(AF!$K$1,MATCH(Stock!$C171,AF!$C$2:$C$299,0),MATCH(Stock!S$1,AF!$L$1:$AV$1,0))*Stock!S171</f>
        <v>0</v>
      </c>
      <c r="T171" s="4">
        <f ca="1">OFFSET(AF!$K$1,MATCH(Stock!$C171,AF!$C$2:$C$299,0),MATCH(Stock!T$1,AF!$L$1:$AV$1,0))*Stock!T171</f>
        <v>55.763600845159495</v>
      </c>
      <c r="U171" s="4">
        <f ca="1">OFFSET(AF!$K$1,MATCH(Stock!$C171,AF!$C$2:$C$299,0),MATCH(Stock!U$1,AF!$L$1:$AV$1,0))*Stock!U171</f>
        <v>2.4625591557224173</v>
      </c>
      <c r="V171" s="4">
        <f ca="1">OFFSET(AF!$K$1,MATCH(Stock!$C171,AF!$C$2:$C$299,0),MATCH(Stock!V$1,AF!$L$1:$AV$1,0))*Stock!V171</f>
        <v>2.4703726141756546E-2</v>
      </c>
      <c r="W171" s="4">
        <f ca="1">OFFSET(AF!$K$1,MATCH(Stock!$C171,AF!$C$2:$C$299,0),MATCH(Stock!W$1,AF!$L$1:$AV$1,0))*Stock!W171</f>
        <v>23.54463520838576</v>
      </c>
      <c r="X171" s="4">
        <f ca="1">OFFSET(AF!$K$1,MATCH(Stock!$C171,AF!$C$2:$C$299,0),MATCH(Stock!X$1,AF!$L$1:$AV$1,0))*Stock!X171</f>
        <v>6.9189477500720376</v>
      </c>
      <c r="Y171" s="4">
        <f ca="1">OFFSET(AF!$K$1,MATCH(Stock!$C171,AF!$C$2:$C$299,0),MATCH(Stock!Y$1,AF!$L$1:$AV$1,0))*Stock!Y171</f>
        <v>8.5411065930972043</v>
      </c>
      <c r="Z171" s="4">
        <f ca="1">OFFSET(AF!$K$1,MATCH(Stock!$C171,AF!$C$2:$C$299,0),MATCH(Stock!Z$1,AF!$L$1:$AV$1,0))*Stock!Z171</f>
        <v>36.356135635744039</v>
      </c>
      <c r="AA171" s="4">
        <f ca="1">OFFSET(AF!$K$1,MATCH(Stock!$C171,AF!$C$2:$C$299,0),MATCH(Stock!AA$1,AF!$L$1:$AV$1,0))*Stock!AA171</f>
        <v>1.9095221949430299</v>
      </c>
      <c r="AB171" s="4">
        <f ca="1">OFFSET(AF!$K$1,MATCH(Stock!$C171,AF!$C$2:$C$299,0),MATCH(Stock!AB$1,AF!$L$1:$AV$1,0))*Stock!AB171</f>
        <v>0</v>
      </c>
      <c r="AC171" s="4">
        <f ca="1">OFFSET(AF!$K$1,MATCH(Stock!$C171,AF!$C$2:$C$299,0),MATCH(Stock!AC$1,AF!$L$1:$AV$1,0))*Stock!AC171</f>
        <v>10.785438029295998</v>
      </c>
      <c r="AD171" s="4">
        <f ca="1">OFFSET(AF!$K$1,MATCH(Stock!$C171,AF!$C$2:$C$299,0),MATCH(Stock!AD$1,AF!$L$1:$AV$1,0))*Stock!AD171</f>
        <v>1.9922924064035317E-2</v>
      </c>
      <c r="AE171" s="4">
        <f ca="1">OFFSET(AF!$K$1,MATCH(Stock!$C171,AF!$C$2:$C$299,0),MATCH(Stock!AE$1,AF!$L$1:$AV$1,0))*Stock!AE171</f>
        <v>5.3222418198768455</v>
      </c>
      <c r="AF171" s="4">
        <f ca="1">OFFSET(AF!$K$1,MATCH(Stock!$C171,AF!$C$2:$C$299,0),MATCH(Stock!AF$1,AF!$L$1:$AV$1,0))*Stock!AF171</f>
        <v>0.15564890125054945</v>
      </c>
      <c r="AG171" s="4">
        <f ca="1">OFFSET(AF!$K$1,MATCH(Stock!$C171,AF!$C$2:$C$299,0),MATCH(Stock!AG$1,AF!$L$1:$AV$1,0))*Stock!AG171</f>
        <v>3.8756998434339524E-2</v>
      </c>
      <c r="AH171" s="4">
        <f ca="1">OFFSET(AF!$K$1,MATCH(Stock!$C171,AF!$C$2:$C$299,0),MATCH(Stock!AH$1,AF!$L$1:$AV$1,0))*Stock!AH171</f>
        <v>0.82707722355473157</v>
      </c>
      <c r="AI171" s="4">
        <f ca="1">OFFSET(AF!$K$1,MATCH(Stock!$C171,AF!$C$2:$C$299,0),MATCH(Stock!AI$1,AF!$L$1:$AV$1,0))*Stock!AI171</f>
        <v>0.20190287579168548</v>
      </c>
      <c r="AJ171" s="4">
        <f ca="1">OFFSET(AF!$K$1,MATCH(Stock!$C171,AF!$C$2:$C$299,0),MATCH(Stock!AJ$1,AF!$L$1:$AV$1,0))*Stock!AJ171</f>
        <v>0</v>
      </c>
      <c r="AK171" s="4">
        <f ca="1">OFFSET(AF!$K$1,MATCH(Stock!$C171,AF!$C$2:$C$299,0),MATCH(Stock!AK$1,AF!$L$1:$AV$1,0))*Stock!AK171</f>
        <v>0.30064016328685622</v>
      </c>
      <c r="AL171" s="4">
        <f ca="1">OFFSET(AF!$K$1,MATCH(Stock!$C171,AF!$C$2:$C$299,0),MATCH(Stock!AL$1,AF!$L$1:$AV$1,0))*Stock!AL171</f>
        <v>0</v>
      </c>
      <c r="AM171" s="4">
        <f ca="1">OFFSET(AF!$K$1,MATCH(Stock!$C171,AF!$C$2:$C$299,0),MATCH(Stock!AM$1,AF!$L$1:$AV$1,0))*Stock!AM171</f>
        <v>3.532830466871268E-2</v>
      </c>
      <c r="AN171" s="4">
        <f ca="1">OFFSET(AF!$K$1,MATCH(Stock!$C171,AF!$C$2:$C$299,0),MATCH(Stock!AN$1,AF!$L$1:$AV$1,0))*Stock!AN171</f>
        <v>1.5068891718382549</v>
      </c>
      <c r="AO171" s="4">
        <f ca="1">OFFSET(AF!$K$1,MATCH(Stock!$C171,AF!$C$2:$C$299,0),MATCH(Stock!AO$1,AF!$L$1:$AV$1,0))*Stock!AO171</f>
        <v>0.84412342336091406</v>
      </c>
      <c r="AP171" s="4">
        <f ca="1">OFFSET(AF!$K$1,MATCH(Stock!$C171,AF!$C$2:$C$299,0),MATCH(Stock!AP$1,AF!$L$1:$AV$1,0))*Stock!AP171</f>
        <v>0.56682426069908687</v>
      </c>
      <c r="AQ171" s="4">
        <f ca="1">OFFSET(AF!$K$1,MATCH(Stock!$C171,AF!$C$2:$C$299,0),MATCH(Stock!AQ$1,AF!$L$1:$AV$1,0))*Stock!AQ171</f>
        <v>0.30169285686916908</v>
      </c>
      <c r="AR171" s="4">
        <f ca="1">OFFSET(AF!$K$1,MATCH(Stock!$C171,AF!$C$2:$C$299,0),MATCH(Stock!AR$1,AF!$L$1:$AV$1,0))*Stock!AR171</f>
        <v>1.1323101788972396E-2</v>
      </c>
      <c r="AS171" s="4">
        <f ca="1">OFFSET(AF!$K$1,MATCH(Stock!$C171,AF!$C$2:$C$299,0),MATCH(Stock!AS$1,AF!$L$1:$AV$1,0))*Stock!AS171</f>
        <v>0.41764331144461903</v>
      </c>
      <c r="AT171" s="4">
        <f ca="1">OFFSET(AF!$K$1,MATCH(Stock!$C171,AF!$C$2:$C$299,0),MATCH(Stock!AT$1,AF!$L$1:$AV$1,0))*Stock!AT171</f>
        <v>1.8257360359514316</v>
      </c>
      <c r="AU171" s="4">
        <f ca="1">OFFSET(AF!$K$1,MATCH(Stock!$C171,AF!$C$2:$C$299,0),MATCH(Stock!AU$1,AF!$L$1:$AV$1,0))*Stock!AU171</f>
        <v>0</v>
      </c>
      <c r="AV171" s="4">
        <f ca="1">OFFSET(AF!$K$1,MATCH(Stock!$C171,AF!$C$2:$C$299,0),MATCH(Stock!AV$1,AF!$L$1:$AV$1,0))*Stock!AV171</f>
        <v>5.9349151180752608</v>
      </c>
    </row>
    <row r="172" spans="1:48">
      <c r="A172" s="4" t="s">
        <v>52</v>
      </c>
      <c r="B172" s="4" t="s">
        <v>258</v>
      </c>
      <c r="C172" s="4" t="s">
        <v>79</v>
      </c>
      <c r="D172" s="4" t="s">
        <v>54</v>
      </c>
      <c r="E172" s="4" t="s">
        <v>260</v>
      </c>
      <c r="F172" s="4" t="s">
        <v>54</v>
      </c>
      <c r="G172" s="4">
        <v>2010</v>
      </c>
      <c r="H172" s="4" t="s">
        <v>54</v>
      </c>
      <c r="I172" s="4" t="s">
        <v>54</v>
      </c>
      <c r="J172" s="4" t="s">
        <v>54</v>
      </c>
      <c r="K172" s="4" t="s">
        <v>54</v>
      </c>
      <c r="L172" s="4">
        <f ca="1">OFFSET(AF!$K$1,MATCH(Stock!$C172,AF!$C$2:$C$299,0),MATCH(Stock!L$1,AF!$L$1:$AV$1,0))*Stock!L172</f>
        <v>1.6314354217364662</v>
      </c>
      <c r="M172" s="4">
        <f ca="1">OFFSET(AF!$K$1,MATCH(Stock!$C172,AF!$C$2:$C$299,0),MATCH(Stock!M$1,AF!$L$1:$AV$1,0))*Stock!M172</f>
        <v>10.074203875612898</v>
      </c>
      <c r="N172" s="4">
        <f ca="1">OFFSET(AF!$K$1,MATCH(Stock!$C172,AF!$C$2:$C$299,0),MATCH(Stock!N$1,AF!$L$1:$AV$1,0))*Stock!N172</f>
        <v>1.3202906594159223</v>
      </c>
      <c r="O172" s="4">
        <f ca="1">OFFSET(AF!$K$1,MATCH(Stock!$C172,AF!$C$2:$C$299,0),MATCH(Stock!O$1,AF!$L$1:$AV$1,0))*Stock!O172</f>
        <v>1.5355804610800849</v>
      </c>
      <c r="P172" s="4">
        <f ca="1">OFFSET(AF!$K$1,MATCH(Stock!$C172,AF!$C$2:$C$299,0),MATCH(Stock!P$1,AF!$L$1:$AV$1,0))*Stock!P172</f>
        <v>4.3367991742867051</v>
      </c>
      <c r="Q172" s="4">
        <f ca="1">OFFSET(AF!$K$1,MATCH(Stock!$C172,AF!$C$2:$C$299,0),MATCH(Stock!Q$1,AF!$L$1:$AV$1,0))*Stock!Q172</f>
        <v>3.3614181883998455</v>
      </c>
      <c r="R172" s="4">
        <f ca="1">OFFSET(AF!$K$1,MATCH(Stock!$C172,AF!$C$2:$C$299,0),MATCH(Stock!R$1,AF!$L$1:$AV$1,0))*Stock!R172</f>
        <v>4.4448297885623836E-2</v>
      </c>
      <c r="S172" s="4">
        <f ca="1">OFFSET(AF!$K$1,MATCH(Stock!$C172,AF!$C$2:$C$299,0),MATCH(Stock!S$1,AF!$L$1:$AV$1,0))*Stock!S172</f>
        <v>11.452234417130445</v>
      </c>
      <c r="T172" s="4">
        <f ca="1">OFFSET(AF!$K$1,MATCH(Stock!$C172,AF!$C$2:$C$299,0),MATCH(Stock!T$1,AF!$L$1:$AV$1,0))*Stock!T172</f>
        <v>42.594105756337513</v>
      </c>
      <c r="U172" s="4">
        <f ca="1">OFFSET(AF!$K$1,MATCH(Stock!$C172,AF!$C$2:$C$299,0),MATCH(Stock!U$1,AF!$L$1:$AV$1,0))*Stock!U172</f>
        <v>3.6139985384614532</v>
      </c>
      <c r="V172" s="4">
        <f ca="1">OFFSET(AF!$K$1,MATCH(Stock!$C172,AF!$C$2:$C$299,0),MATCH(Stock!V$1,AF!$L$1:$AV$1,0))*Stock!V172</f>
        <v>4.9581039789874222</v>
      </c>
      <c r="W172" s="4">
        <f ca="1">OFFSET(AF!$K$1,MATCH(Stock!$C172,AF!$C$2:$C$299,0),MATCH(Stock!W$1,AF!$L$1:$AV$1,0))*Stock!W172</f>
        <v>7.9248194057661454</v>
      </c>
      <c r="X172" s="4">
        <f ca="1">OFFSET(AF!$K$1,MATCH(Stock!$C172,AF!$C$2:$C$299,0),MATCH(Stock!X$1,AF!$L$1:$AV$1,0))*Stock!X172</f>
        <v>37.793978029652607</v>
      </c>
      <c r="Y172" s="4">
        <f ca="1">OFFSET(AF!$K$1,MATCH(Stock!$C172,AF!$C$2:$C$299,0),MATCH(Stock!Y$1,AF!$L$1:$AV$1,0))*Stock!Y172</f>
        <v>8.0681847079649316</v>
      </c>
      <c r="Z172" s="4">
        <f ca="1">OFFSET(AF!$K$1,MATCH(Stock!$C172,AF!$C$2:$C$299,0),MATCH(Stock!Z$1,AF!$L$1:$AV$1,0))*Stock!Z172</f>
        <v>38.904579734276027</v>
      </c>
      <c r="AA172" s="4">
        <f ca="1">OFFSET(AF!$K$1,MATCH(Stock!$C172,AF!$C$2:$C$299,0),MATCH(Stock!AA$1,AF!$L$1:$AV$1,0))*Stock!AA172</f>
        <v>6.6295385131482707</v>
      </c>
      <c r="AB172" s="4">
        <f ca="1">OFFSET(AF!$K$1,MATCH(Stock!$C172,AF!$C$2:$C$299,0),MATCH(Stock!AB$1,AF!$L$1:$AV$1,0))*Stock!AB172</f>
        <v>6.2653581739467503</v>
      </c>
      <c r="AC172" s="4">
        <f ca="1">OFFSET(AF!$K$1,MATCH(Stock!$C172,AF!$C$2:$C$299,0),MATCH(Stock!AC$1,AF!$L$1:$AV$1,0))*Stock!AC172</f>
        <v>1.9830467227471817E-2</v>
      </c>
      <c r="AD172" s="4">
        <f ca="1">OFFSET(AF!$K$1,MATCH(Stock!$C172,AF!$C$2:$C$299,0),MATCH(Stock!AD$1,AF!$L$1:$AV$1,0))*Stock!AD172</f>
        <v>0</v>
      </c>
      <c r="AE172" s="4">
        <f ca="1">OFFSET(AF!$K$1,MATCH(Stock!$C172,AF!$C$2:$C$299,0),MATCH(Stock!AE$1,AF!$L$1:$AV$1,0))*Stock!AE172</f>
        <v>110.01661936879211</v>
      </c>
      <c r="AF172" s="4">
        <f ca="1">OFFSET(AF!$K$1,MATCH(Stock!$C172,AF!$C$2:$C$299,0),MATCH(Stock!AF$1,AF!$L$1:$AV$1,0))*Stock!AF172</f>
        <v>1.6338139447749325</v>
      </c>
      <c r="AG172" s="4">
        <f ca="1">OFFSET(AF!$K$1,MATCH(Stock!$C172,AF!$C$2:$C$299,0),MATCH(Stock!AG$1,AF!$L$1:$AV$1,0))*Stock!AG172</f>
        <v>4.5662465574637627</v>
      </c>
      <c r="AH172" s="4">
        <f ca="1">OFFSET(AF!$K$1,MATCH(Stock!$C172,AF!$C$2:$C$299,0),MATCH(Stock!AH$1,AF!$L$1:$AV$1,0))*Stock!AH172</f>
        <v>9.8599095524641175E-2</v>
      </c>
      <c r="AI172" s="4">
        <f ca="1">OFFSET(AF!$K$1,MATCH(Stock!$C172,AF!$C$2:$C$299,0),MATCH(Stock!AI$1,AF!$L$1:$AV$1,0))*Stock!AI172</f>
        <v>5.1118215311278608</v>
      </c>
      <c r="AJ172" s="4">
        <f ca="1">OFFSET(AF!$K$1,MATCH(Stock!$C172,AF!$C$2:$C$299,0),MATCH(Stock!AJ$1,AF!$L$1:$AV$1,0))*Stock!AJ172</f>
        <v>2.1594349882502133</v>
      </c>
      <c r="AK172" s="4">
        <f ca="1">OFFSET(AF!$K$1,MATCH(Stock!$C172,AF!$C$2:$C$299,0),MATCH(Stock!AK$1,AF!$L$1:$AV$1,0))*Stock!AK172</f>
        <v>1.3964076400816792</v>
      </c>
      <c r="AL172" s="4">
        <f ca="1">OFFSET(AF!$K$1,MATCH(Stock!$C172,AF!$C$2:$C$299,0),MATCH(Stock!AL$1,AF!$L$1:$AV$1,0))*Stock!AL172</f>
        <v>9.7333179484750364E-3</v>
      </c>
      <c r="AM172" s="4">
        <f ca="1">OFFSET(AF!$K$1,MATCH(Stock!$C172,AF!$C$2:$C$299,0),MATCH(Stock!AM$1,AF!$L$1:$AV$1,0))*Stock!AM172</f>
        <v>1.4504338373546783</v>
      </c>
      <c r="AN172" s="4">
        <f ca="1">OFFSET(AF!$K$1,MATCH(Stock!$C172,AF!$C$2:$C$299,0),MATCH(Stock!AN$1,AF!$L$1:$AV$1,0))*Stock!AN172</f>
        <v>6.131039861376121</v>
      </c>
      <c r="AO172" s="4">
        <f ca="1">OFFSET(AF!$K$1,MATCH(Stock!$C172,AF!$C$2:$C$299,0),MATCH(Stock!AO$1,AF!$L$1:$AV$1,0))*Stock!AO172</f>
        <v>16.30016604159287</v>
      </c>
      <c r="AP172" s="4">
        <f ca="1">OFFSET(AF!$K$1,MATCH(Stock!$C172,AF!$C$2:$C$299,0),MATCH(Stock!AP$1,AF!$L$1:$AV$1,0))*Stock!AP172</f>
        <v>2.268155413638905</v>
      </c>
      <c r="AQ172" s="4">
        <f ca="1">OFFSET(AF!$K$1,MATCH(Stock!$C172,AF!$C$2:$C$299,0),MATCH(Stock!AQ$1,AF!$L$1:$AV$1,0))*Stock!AQ172</f>
        <v>11.317192305560424</v>
      </c>
      <c r="AR172" s="4">
        <f ca="1">OFFSET(AF!$K$1,MATCH(Stock!$C172,AF!$C$2:$C$299,0),MATCH(Stock!AR$1,AF!$L$1:$AV$1,0))*Stock!AR172</f>
        <v>7.2481797261238876</v>
      </c>
      <c r="AS172" s="4">
        <f ca="1">OFFSET(AF!$K$1,MATCH(Stock!$C172,AF!$C$2:$C$299,0),MATCH(Stock!AS$1,AF!$L$1:$AV$1,0))*Stock!AS172</f>
        <v>5.0733845692778452</v>
      </c>
      <c r="AT172" s="4">
        <f ca="1">OFFSET(AF!$K$1,MATCH(Stock!$C172,AF!$C$2:$C$299,0),MATCH(Stock!AT$1,AF!$L$1:$AV$1,0))*Stock!AT172</f>
        <v>4.4193162010704565</v>
      </c>
      <c r="AU172" s="4">
        <f ca="1">OFFSET(AF!$K$1,MATCH(Stock!$C172,AF!$C$2:$C$299,0),MATCH(Stock!AU$1,AF!$L$1:$AV$1,0))*Stock!AU172</f>
        <v>0.25635101941085942</v>
      </c>
      <c r="AV172" s="4">
        <f ca="1">OFFSET(AF!$K$1,MATCH(Stock!$C172,AF!$C$2:$C$299,0),MATCH(Stock!AV$1,AF!$L$1:$AV$1,0))*Stock!AV172</f>
        <v>1.6121814307508295</v>
      </c>
    </row>
    <row r="173" spans="1:48">
      <c r="A173" s="4" t="s">
        <v>52</v>
      </c>
      <c r="B173" s="4" t="s">
        <v>258</v>
      </c>
      <c r="C173" s="4" t="s">
        <v>80</v>
      </c>
      <c r="D173" s="4" t="s">
        <v>54</v>
      </c>
      <c r="E173" s="4" t="s">
        <v>260</v>
      </c>
      <c r="F173" s="4" t="s">
        <v>54</v>
      </c>
      <c r="G173" s="4">
        <v>2010</v>
      </c>
      <c r="H173" s="4" t="s">
        <v>54</v>
      </c>
      <c r="I173" s="4" t="s">
        <v>54</v>
      </c>
      <c r="J173" s="4" t="s">
        <v>54</v>
      </c>
      <c r="K173" s="4" t="s">
        <v>54</v>
      </c>
      <c r="L173" s="4">
        <f ca="1">OFFSET(AF!$K$1,MATCH(Stock!$C173,AF!$C$2:$C$299,0),MATCH(Stock!L$1,AF!$L$1:$AV$1,0))*Stock!L173</f>
        <v>0</v>
      </c>
      <c r="M173" s="4">
        <f ca="1">OFFSET(AF!$K$1,MATCH(Stock!$C173,AF!$C$2:$C$299,0),MATCH(Stock!M$1,AF!$L$1:$AV$1,0))*Stock!M173</f>
        <v>0.35142887674268353</v>
      </c>
      <c r="N173" s="4">
        <f ca="1">OFFSET(AF!$K$1,MATCH(Stock!$C173,AF!$C$2:$C$299,0),MATCH(Stock!N$1,AF!$L$1:$AV$1,0))*Stock!N173</f>
        <v>0.80363254620177338</v>
      </c>
      <c r="O173" s="4">
        <f ca="1">OFFSET(AF!$K$1,MATCH(Stock!$C173,AF!$C$2:$C$299,0),MATCH(Stock!O$1,AF!$L$1:$AV$1,0))*Stock!O173</f>
        <v>0.3707683793241815</v>
      </c>
      <c r="P173" s="4">
        <f ca="1">OFFSET(AF!$K$1,MATCH(Stock!$C173,AF!$C$2:$C$299,0),MATCH(Stock!P$1,AF!$L$1:$AV$1,0))*Stock!P173</f>
        <v>1.0779736305387924</v>
      </c>
      <c r="Q173" s="4">
        <f ca="1">OFFSET(AF!$K$1,MATCH(Stock!$C173,AF!$C$2:$C$299,0),MATCH(Stock!Q$1,AF!$L$1:$AV$1,0))*Stock!Q173</f>
        <v>6.45753259822123E-2</v>
      </c>
      <c r="R173" s="4">
        <f ca="1">OFFSET(AF!$K$1,MATCH(Stock!$C173,AF!$C$2:$C$299,0),MATCH(Stock!R$1,AF!$L$1:$AV$1,0))*Stock!R173</f>
        <v>0</v>
      </c>
      <c r="S173" s="4">
        <f ca="1">OFFSET(AF!$K$1,MATCH(Stock!$C173,AF!$C$2:$C$299,0),MATCH(Stock!S$1,AF!$L$1:$AV$1,0))*Stock!S173</f>
        <v>6.608100003742539</v>
      </c>
      <c r="T173" s="4">
        <f ca="1">OFFSET(AF!$K$1,MATCH(Stock!$C173,AF!$C$2:$C$299,0),MATCH(Stock!T$1,AF!$L$1:$AV$1,0))*Stock!T173</f>
        <v>6.1328017730577242</v>
      </c>
      <c r="U173" s="4">
        <f ca="1">OFFSET(AF!$K$1,MATCH(Stock!$C173,AF!$C$2:$C$299,0),MATCH(Stock!U$1,AF!$L$1:$AV$1,0))*Stock!U173</f>
        <v>0</v>
      </c>
      <c r="V173" s="4">
        <f ca="1">OFFSET(AF!$K$1,MATCH(Stock!$C173,AF!$C$2:$C$299,0),MATCH(Stock!V$1,AF!$L$1:$AV$1,0))*Stock!V173</f>
        <v>0.1087557350347461</v>
      </c>
      <c r="W173" s="4">
        <f ca="1">OFFSET(AF!$K$1,MATCH(Stock!$C173,AF!$C$2:$C$299,0),MATCH(Stock!W$1,AF!$L$1:$AV$1,0))*Stock!W173</f>
        <v>0</v>
      </c>
      <c r="X173" s="4">
        <f ca="1">OFFSET(AF!$K$1,MATCH(Stock!$C173,AF!$C$2:$C$299,0),MATCH(Stock!X$1,AF!$L$1:$AV$1,0))*Stock!X173</f>
        <v>2.9152115247893029</v>
      </c>
      <c r="Y173" s="4">
        <f ca="1">OFFSET(AF!$K$1,MATCH(Stock!$C173,AF!$C$2:$C$299,0),MATCH(Stock!Y$1,AF!$L$1:$AV$1,0))*Stock!Y173</f>
        <v>4.6490367764618054E-2</v>
      </c>
      <c r="Z173" s="4">
        <f ca="1">OFFSET(AF!$K$1,MATCH(Stock!$C173,AF!$C$2:$C$299,0),MATCH(Stock!Z$1,AF!$L$1:$AV$1,0))*Stock!Z173</f>
        <v>1.0762690760117992</v>
      </c>
      <c r="AA173" s="4">
        <f ca="1">OFFSET(AF!$K$1,MATCH(Stock!$C173,AF!$C$2:$C$299,0),MATCH(Stock!AA$1,AF!$L$1:$AV$1,0))*Stock!AA173</f>
        <v>3.4307225433314388E-2</v>
      </c>
      <c r="AB173" s="4">
        <f ca="1">OFFSET(AF!$K$1,MATCH(Stock!$C173,AF!$C$2:$C$299,0),MATCH(Stock!AB$1,AF!$L$1:$AV$1,0))*Stock!AB173</f>
        <v>0.55397461142972493</v>
      </c>
      <c r="AC173" s="4">
        <f ca="1">OFFSET(AF!$K$1,MATCH(Stock!$C173,AF!$C$2:$C$299,0),MATCH(Stock!AC$1,AF!$L$1:$AV$1,0))*Stock!AC173</f>
        <v>0.33145949871811259</v>
      </c>
      <c r="AD173" s="4">
        <f ca="1">OFFSET(AF!$K$1,MATCH(Stock!$C173,AF!$C$2:$C$299,0),MATCH(Stock!AD$1,AF!$L$1:$AV$1,0))*Stock!AD173</f>
        <v>0</v>
      </c>
      <c r="AE173" s="4">
        <f ca="1">OFFSET(AF!$K$1,MATCH(Stock!$C173,AF!$C$2:$C$299,0),MATCH(Stock!AE$1,AF!$L$1:$AV$1,0))*Stock!AE173</f>
        <v>5.8698372957817269E-2</v>
      </c>
      <c r="AF173" s="4">
        <f ca="1">OFFSET(AF!$K$1,MATCH(Stock!$C173,AF!$C$2:$C$299,0),MATCH(Stock!AF$1,AF!$L$1:$AV$1,0))*Stock!AF173</f>
        <v>0.15635591332198517</v>
      </c>
      <c r="AG173" s="4">
        <f ca="1">OFFSET(AF!$K$1,MATCH(Stock!$C173,AF!$C$2:$C$299,0),MATCH(Stock!AG$1,AF!$L$1:$AV$1,0))*Stock!AG173</f>
        <v>0.52359423744677891</v>
      </c>
      <c r="AH173" s="4">
        <f ca="1">OFFSET(AF!$K$1,MATCH(Stock!$C173,AF!$C$2:$C$299,0),MATCH(Stock!AH$1,AF!$L$1:$AV$1,0))*Stock!AH173</f>
        <v>2.6988868748092491E-3</v>
      </c>
      <c r="AI173" s="4">
        <f ca="1">OFFSET(AF!$K$1,MATCH(Stock!$C173,AF!$C$2:$C$299,0),MATCH(Stock!AI$1,AF!$L$1:$AV$1,0))*Stock!AI173</f>
        <v>0.20649881481825447</v>
      </c>
      <c r="AJ173" s="4">
        <f ca="1">OFFSET(AF!$K$1,MATCH(Stock!$C173,AF!$C$2:$C$299,0),MATCH(Stock!AJ$1,AF!$L$1:$AV$1,0))*Stock!AJ173</f>
        <v>0</v>
      </c>
      <c r="AK173" s="4">
        <f ca="1">OFFSET(AF!$K$1,MATCH(Stock!$C173,AF!$C$2:$C$299,0),MATCH(Stock!AK$1,AF!$L$1:$AV$1,0))*Stock!AK173</f>
        <v>0</v>
      </c>
      <c r="AL173" s="4">
        <f ca="1">OFFSET(AF!$K$1,MATCH(Stock!$C173,AF!$C$2:$C$299,0),MATCH(Stock!AL$1,AF!$L$1:$AV$1,0))*Stock!AL173</f>
        <v>0</v>
      </c>
      <c r="AM173" s="4">
        <f ca="1">OFFSET(AF!$K$1,MATCH(Stock!$C173,AF!$C$2:$C$299,0),MATCH(Stock!AM$1,AF!$L$1:$AV$1,0))*Stock!AM173</f>
        <v>7.4337099908876637E-3</v>
      </c>
      <c r="AN173" s="4">
        <f ca="1">OFFSET(AF!$K$1,MATCH(Stock!$C173,AF!$C$2:$C$299,0),MATCH(Stock!AN$1,AF!$L$1:$AV$1,0))*Stock!AN173</f>
        <v>0</v>
      </c>
      <c r="AO173" s="4">
        <f ca="1">OFFSET(AF!$K$1,MATCH(Stock!$C173,AF!$C$2:$C$299,0),MATCH(Stock!AO$1,AF!$L$1:$AV$1,0))*Stock!AO173</f>
        <v>42.211162874668389</v>
      </c>
      <c r="AP173" s="4">
        <f ca="1">OFFSET(AF!$K$1,MATCH(Stock!$C173,AF!$C$2:$C$299,0),MATCH(Stock!AP$1,AF!$L$1:$AV$1,0))*Stock!AP173</f>
        <v>0</v>
      </c>
      <c r="AQ173" s="4">
        <f ca="1">OFFSET(AF!$K$1,MATCH(Stock!$C173,AF!$C$2:$C$299,0),MATCH(Stock!AQ$1,AF!$L$1:$AV$1,0))*Stock!AQ173</f>
        <v>3.7515593041027487E-2</v>
      </c>
      <c r="AR173" s="4">
        <f ca="1">OFFSET(AF!$K$1,MATCH(Stock!$C173,AF!$C$2:$C$299,0),MATCH(Stock!AR$1,AF!$L$1:$AV$1,0))*Stock!AR173</f>
        <v>1.7188001673425632</v>
      </c>
      <c r="AS173" s="4">
        <f ca="1">OFFSET(AF!$K$1,MATCH(Stock!$C173,AF!$C$2:$C$299,0),MATCH(Stock!AS$1,AF!$L$1:$AV$1,0))*Stock!AS173</f>
        <v>0</v>
      </c>
      <c r="AT173" s="4">
        <f ca="1">OFFSET(AF!$K$1,MATCH(Stock!$C173,AF!$C$2:$C$299,0),MATCH(Stock!AT$1,AF!$L$1:$AV$1,0))*Stock!AT173</f>
        <v>1.3220660478630563E-2</v>
      </c>
      <c r="AU173" s="4">
        <f ca="1">OFFSET(AF!$K$1,MATCH(Stock!$C173,AF!$C$2:$C$299,0),MATCH(Stock!AU$1,AF!$L$1:$AV$1,0))*Stock!AU173</f>
        <v>0.3217335622185124</v>
      </c>
      <c r="AV173" s="4">
        <f ca="1">OFFSET(AF!$K$1,MATCH(Stock!$C173,AF!$C$2:$C$299,0),MATCH(Stock!AV$1,AF!$L$1:$AV$1,0))*Stock!AV173</f>
        <v>1.0382688933289643</v>
      </c>
    </row>
    <row r="174" spans="1:48">
      <c r="A174" s="4" t="s">
        <v>52</v>
      </c>
      <c r="B174" s="4" t="s">
        <v>258</v>
      </c>
      <c r="C174" s="4" t="s">
        <v>634</v>
      </c>
      <c r="D174" s="4" t="s">
        <v>54</v>
      </c>
      <c r="E174" s="4" t="s">
        <v>260</v>
      </c>
      <c r="F174" s="4" t="s">
        <v>54</v>
      </c>
      <c r="G174" s="4">
        <v>2010</v>
      </c>
      <c r="H174" s="4" t="s">
        <v>54</v>
      </c>
      <c r="I174" s="4" t="s">
        <v>54</v>
      </c>
      <c r="J174" s="4" t="s">
        <v>54</v>
      </c>
      <c r="K174" s="4" t="s">
        <v>54</v>
      </c>
      <c r="L174" s="4">
        <f ca="1">OFFSET(AF!$K$1,MATCH(Stock!$C174,AF!$C$2:$C$299,0),MATCH(Stock!L$1,AF!$L$1:$AV$1,0))*Stock!L174</f>
        <v>0</v>
      </c>
      <c r="M174" s="4">
        <f ca="1">OFFSET(AF!$K$1,MATCH(Stock!$C174,AF!$C$2:$C$299,0),MATCH(Stock!M$1,AF!$L$1:$AV$1,0))*Stock!M174</f>
        <v>0.20063560702735986</v>
      </c>
      <c r="N174" s="4">
        <f ca="1">OFFSET(AF!$K$1,MATCH(Stock!$C174,AF!$C$2:$C$299,0),MATCH(Stock!N$1,AF!$L$1:$AV$1,0))*Stock!N174</f>
        <v>0</v>
      </c>
      <c r="O174" s="4">
        <f ca="1">OFFSET(AF!$K$1,MATCH(Stock!$C174,AF!$C$2:$C$299,0),MATCH(Stock!O$1,AF!$L$1:$AV$1,0))*Stock!O174</f>
        <v>1.9567319150518786E-3</v>
      </c>
      <c r="P174" s="4">
        <f ca="1">OFFSET(AF!$K$1,MATCH(Stock!$C174,AF!$C$2:$C$299,0),MATCH(Stock!P$1,AF!$L$1:$AV$1,0))*Stock!P174</f>
        <v>0</v>
      </c>
      <c r="Q174" s="4">
        <f ca="1">OFFSET(AF!$K$1,MATCH(Stock!$C174,AF!$C$2:$C$299,0),MATCH(Stock!Q$1,AF!$L$1:$AV$1,0))*Stock!Q174</f>
        <v>0.68320036543636875</v>
      </c>
      <c r="R174" s="4">
        <f ca="1">OFFSET(AF!$K$1,MATCH(Stock!$C174,AF!$C$2:$C$299,0),MATCH(Stock!R$1,AF!$L$1:$AV$1,0))*Stock!R174</f>
        <v>0</v>
      </c>
      <c r="S174" s="4">
        <f ca="1">OFFSET(AF!$K$1,MATCH(Stock!$C174,AF!$C$2:$C$299,0),MATCH(Stock!S$1,AF!$L$1:$AV$1,0))*Stock!S174</f>
        <v>0.14807916321860443</v>
      </c>
      <c r="T174" s="4">
        <f ca="1">OFFSET(AF!$K$1,MATCH(Stock!$C174,AF!$C$2:$C$299,0),MATCH(Stock!T$1,AF!$L$1:$AV$1,0))*Stock!T174</f>
        <v>1.4108822694313774</v>
      </c>
      <c r="U174" s="4">
        <f ca="1">OFFSET(AF!$K$1,MATCH(Stock!$C174,AF!$C$2:$C$299,0),MATCH(Stock!U$1,AF!$L$1:$AV$1,0))*Stock!U174</f>
        <v>0.10542559679655421</v>
      </c>
      <c r="V174" s="4">
        <f ca="1">OFFSET(AF!$K$1,MATCH(Stock!$C174,AF!$C$2:$C$299,0),MATCH(Stock!V$1,AF!$L$1:$AV$1,0))*Stock!V174</f>
        <v>0.17987780644229548</v>
      </c>
      <c r="W174" s="4">
        <f ca="1">OFFSET(AF!$K$1,MATCH(Stock!$C174,AF!$C$2:$C$299,0),MATCH(Stock!W$1,AF!$L$1:$AV$1,0))*Stock!W174</f>
        <v>0</v>
      </c>
      <c r="X174" s="4">
        <f ca="1">OFFSET(AF!$K$1,MATCH(Stock!$C174,AF!$C$2:$C$299,0),MATCH(Stock!X$1,AF!$L$1:$AV$1,0))*Stock!X174</f>
        <v>1.1829595827867552</v>
      </c>
      <c r="Y174" s="4">
        <f ca="1">OFFSET(AF!$K$1,MATCH(Stock!$C174,AF!$C$2:$C$299,0),MATCH(Stock!Y$1,AF!$L$1:$AV$1,0))*Stock!Y174</f>
        <v>1.9226913399864509</v>
      </c>
      <c r="Z174" s="4">
        <f ca="1">OFFSET(AF!$K$1,MATCH(Stock!$C174,AF!$C$2:$C$299,0),MATCH(Stock!Z$1,AF!$L$1:$AV$1,0))*Stock!Z174</f>
        <v>5.1762033328937624</v>
      </c>
      <c r="AA174" s="4">
        <f ca="1">OFFSET(AF!$K$1,MATCH(Stock!$C174,AF!$C$2:$C$299,0),MATCH(Stock!AA$1,AF!$L$1:$AV$1,0))*Stock!AA174</f>
        <v>0</v>
      </c>
      <c r="AB174" s="4">
        <f ca="1">OFFSET(AF!$K$1,MATCH(Stock!$C174,AF!$C$2:$C$299,0),MATCH(Stock!AB$1,AF!$L$1:$AV$1,0))*Stock!AB174</f>
        <v>3.8128367306050483E-3</v>
      </c>
      <c r="AC174" s="4">
        <f ca="1">OFFSET(AF!$K$1,MATCH(Stock!$C174,AF!$C$2:$C$299,0),MATCH(Stock!AC$1,AF!$L$1:$AV$1,0))*Stock!AC174</f>
        <v>1.6789518668138379E-3</v>
      </c>
      <c r="AD174" s="4">
        <f ca="1">OFFSET(AF!$K$1,MATCH(Stock!$C174,AF!$C$2:$C$299,0),MATCH(Stock!AD$1,AF!$L$1:$AV$1,0))*Stock!AD174</f>
        <v>0</v>
      </c>
      <c r="AE174" s="4">
        <f ca="1">OFFSET(AF!$K$1,MATCH(Stock!$C174,AF!$C$2:$C$299,0),MATCH(Stock!AE$1,AF!$L$1:$AV$1,0))*Stock!AE174</f>
        <v>1.43739968350276</v>
      </c>
      <c r="AF174" s="4">
        <f ca="1">OFFSET(AF!$K$1,MATCH(Stock!$C174,AF!$C$2:$C$299,0),MATCH(Stock!AF$1,AF!$L$1:$AV$1,0))*Stock!AF174</f>
        <v>0</v>
      </c>
      <c r="AG174" s="4">
        <f ca="1">OFFSET(AF!$K$1,MATCH(Stock!$C174,AF!$C$2:$C$299,0),MATCH(Stock!AG$1,AF!$L$1:$AV$1,0))*Stock!AG174</f>
        <v>3.1166252037202352E-3</v>
      </c>
      <c r="AH174" s="4">
        <f ca="1">OFFSET(AF!$K$1,MATCH(Stock!$C174,AF!$C$2:$C$299,0),MATCH(Stock!AH$1,AF!$L$1:$AV$1,0))*Stock!AH174</f>
        <v>0</v>
      </c>
      <c r="AI174" s="4">
        <f ca="1">OFFSET(AF!$K$1,MATCH(Stock!$C174,AF!$C$2:$C$299,0),MATCH(Stock!AI$1,AF!$L$1:$AV$1,0))*Stock!AI174</f>
        <v>0</v>
      </c>
      <c r="AJ174" s="4">
        <f ca="1">OFFSET(AF!$K$1,MATCH(Stock!$C174,AF!$C$2:$C$299,0),MATCH(Stock!AJ$1,AF!$L$1:$AV$1,0))*Stock!AJ174</f>
        <v>0</v>
      </c>
      <c r="AK174" s="4">
        <f ca="1">OFFSET(AF!$K$1,MATCH(Stock!$C174,AF!$C$2:$C$299,0),MATCH(Stock!AK$1,AF!$L$1:$AV$1,0))*Stock!AK174</f>
        <v>0</v>
      </c>
      <c r="AL174" s="4">
        <f ca="1">OFFSET(AF!$K$1,MATCH(Stock!$C174,AF!$C$2:$C$299,0),MATCH(Stock!AL$1,AF!$L$1:$AV$1,0))*Stock!AL174</f>
        <v>0</v>
      </c>
      <c r="AM174" s="4">
        <f ca="1">OFFSET(AF!$K$1,MATCH(Stock!$C174,AF!$C$2:$C$299,0),MATCH(Stock!AM$1,AF!$L$1:$AV$1,0))*Stock!AM174</f>
        <v>6.3157234082019315E-2</v>
      </c>
      <c r="AN174" s="4">
        <f ca="1">OFFSET(AF!$K$1,MATCH(Stock!$C174,AF!$C$2:$C$299,0),MATCH(Stock!AN$1,AF!$L$1:$AV$1,0))*Stock!AN174</f>
        <v>6.1151490333331671</v>
      </c>
      <c r="AO174" s="4">
        <f ca="1">OFFSET(AF!$K$1,MATCH(Stock!$C174,AF!$C$2:$C$299,0),MATCH(Stock!AO$1,AF!$L$1:$AV$1,0))*Stock!AO174</f>
        <v>1.7787964176829017E-2</v>
      </c>
      <c r="AP174" s="4">
        <f ca="1">OFFSET(AF!$K$1,MATCH(Stock!$C174,AF!$C$2:$C$299,0),MATCH(Stock!AP$1,AF!$L$1:$AV$1,0))*Stock!AP174</f>
        <v>7.7341759025159898E-2</v>
      </c>
      <c r="AQ174" s="4">
        <f ca="1">OFFSET(AF!$K$1,MATCH(Stock!$C174,AF!$C$2:$C$299,0),MATCH(Stock!AQ$1,AF!$L$1:$AV$1,0))*Stock!AQ174</f>
        <v>0</v>
      </c>
      <c r="AR174" s="4">
        <f ca="1">OFFSET(AF!$K$1,MATCH(Stock!$C174,AF!$C$2:$C$299,0),MATCH(Stock!AR$1,AF!$L$1:$AV$1,0))*Stock!AR174</f>
        <v>0</v>
      </c>
      <c r="AS174" s="4">
        <f ca="1">OFFSET(AF!$K$1,MATCH(Stock!$C174,AF!$C$2:$C$299,0),MATCH(Stock!AS$1,AF!$L$1:$AV$1,0))*Stock!AS174</f>
        <v>9.9093485337915013</v>
      </c>
      <c r="AT174" s="4">
        <f ca="1">OFFSET(AF!$K$1,MATCH(Stock!$C174,AF!$C$2:$C$299,0),MATCH(Stock!AT$1,AF!$L$1:$AV$1,0))*Stock!AT174</f>
        <v>0</v>
      </c>
      <c r="AU174" s="4">
        <f ca="1">OFFSET(AF!$K$1,MATCH(Stock!$C174,AF!$C$2:$C$299,0),MATCH(Stock!AU$1,AF!$L$1:$AV$1,0))*Stock!AU174</f>
        <v>9.8297122498931973E-3</v>
      </c>
      <c r="AV174" s="4">
        <f ca="1">OFFSET(AF!$K$1,MATCH(Stock!$C174,AF!$C$2:$C$299,0),MATCH(Stock!AV$1,AF!$L$1:$AV$1,0))*Stock!AV174</f>
        <v>8.1455725089042808E-2</v>
      </c>
    </row>
    <row r="175" spans="1:48">
      <c r="A175" s="4" t="s">
        <v>52</v>
      </c>
      <c r="B175" s="4" t="s">
        <v>258</v>
      </c>
      <c r="C175" s="4" t="s">
        <v>635</v>
      </c>
      <c r="D175" s="4" t="s">
        <v>54</v>
      </c>
      <c r="E175" s="4" t="s">
        <v>260</v>
      </c>
      <c r="F175" s="4" t="s">
        <v>54</v>
      </c>
      <c r="G175" s="4">
        <v>2010</v>
      </c>
      <c r="H175" s="4" t="s">
        <v>54</v>
      </c>
      <c r="I175" s="4" t="s">
        <v>54</v>
      </c>
      <c r="J175" s="4" t="s">
        <v>54</v>
      </c>
      <c r="K175" s="4" t="s">
        <v>54</v>
      </c>
      <c r="L175" s="4">
        <f ca="1">OFFSET(AF!$K$1,MATCH(Stock!$C175,AF!$C$2:$C$299,0),MATCH(Stock!L$1,AF!$L$1:$AV$1,0))*Stock!L175</f>
        <v>0</v>
      </c>
      <c r="M175" s="4">
        <f ca="1">OFFSET(AF!$K$1,MATCH(Stock!$C175,AF!$C$2:$C$299,0),MATCH(Stock!M$1,AF!$L$1:$AV$1,0))*Stock!M175</f>
        <v>0.65928843323290376</v>
      </c>
      <c r="N175" s="4">
        <f ca="1">OFFSET(AF!$K$1,MATCH(Stock!$C175,AF!$C$2:$C$299,0),MATCH(Stock!N$1,AF!$L$1:$AV$1,0))*Stock!N175</f>
        <v>0</v>
      </c>
      <c r="O175" s="4">
        <f ca="1">OFFSET(AF!$K$1,MATCH(Stock!$C175,AF!$C$2:$C$299,0),MATCH(Stock!O$1,AF!$L$1:$AV$1,0))*Stock!O175</f>
        <v>1.3280493789549744E-3</v>
      </c>
      <c r="P175" s="4">
        <f ca="1">OFFSET(AF!$K$1,MATCH(Stock!$C175,AF!$C$2:$C$299,0),MATCH(Stock!P$1,AF!$L$1:$AV$1,0))*Stock!P175</f>
        <v>0</v>
      </c>
      <c r="Q175" s="4">
        <f ca="1">OFFSET(AF!$K$1,MATCH(Stock!$C175,AF!$C$2:$C$299,0),MATCH(Stock!Q$1,AF!$L$1:$AV$1,0))*Stock!Q175</f>
        <v>0.52442643066351324</v>
      </c>
      <c r="R175" s="4">
        <f ca="1">OFFSET(AF!$K$1,MATCH(Stock!$C175,AF!$C$2:$C$299,0),MATCH(Stock!R$1,AF!$L$1:$AV$1,0))*Stock!R175</f>
        <v>0</v>
      </c>
      <c r="S175" s="4">
        <f ca="1">OFFSET(AF!$K$1,MATCH(Stock!$C175,AF!$C$2:$C$299,0),MATCH(Stock!S$1,AF!$L$1:$AV$1,0))*Stock!S175</f>
        <v>0.1332011971074796</v>
      </c>
      <c r="T175" s="4">
        <f ca="1">OFFSET(AF!$K$1,MATCH(Stock!$C175,AF!$C$2:$C$299,0),MATCH(Stock!T$1,AF!$L$1:$AV$1,0))*Stock!T175</f>
        <v>2.3148156338988497</v>
      </c>
      <c r="U175" s="4">
        <f ca="1">OFFSET(AF!$K$1,MATCH(Stock!$C175,AF!$C$2:$C$299,0),MATCH(Stock!U$1,AF!$L$1:$AV$1,0))*Stock!U175</f>
        <v>3.0744303034421685E-2</v>
      </c>
      <c r="V175" s="4">
        <f ca="1">OFFSET(AF!$K$1,MATCH(Stock!$C175,AF!$C$2:$C$299,0),MATCH(Stock!V$1,AF!$L$1:$AV$1,0))*Stock!V175</f>
        <v>1.8745636357755953E-2</v>
      </c>
      <c r="W175" s="4">
        <f ca="1">OFFSET(AF!$K$1,MATCH(Stock!$C175,AF!$C$2:$C$299,0),MATCH(Stock!W$1,AF!$L$1:$AV$1,0))*Stock!W175</f>
        <v>0</v>
      </c>
      <c r="X175" s="4">
        <f ca="1">OFFSET(AF!$K$1,MATCH(Stock!$C175,AF!$C$2:$C$299,0),MATCH(Stock!X$1,AF!$L$1:$AV$1,0))*Stock!X175</f>
        <v>0</v>
      </c>
      <c r="Y175" s="4">
        <f ca="1">OFFSET(AF!$K$1,MATCH(Stock!$C175,AF!$C$2:$C$299,0),MATCH(Stock!Y$1,AF!$L$1:$AV$1,0))*Stock!Y175</f>
        <v>0.2207461014450364</v>
      </c>
      <c r="Z175" s="4">
        <f ca="1">OFFSET(AF!$K$1,MATCH(Stock!$C175,AF!$C$2:$C$299,0),MATCH(Stock!Z$1,AF!$L$1:$AV$1,0))*Stock!Z175</f>
        <v>0.75156468429852152</v>
      </c>
      <c r="AA175" s="4">
        <f ca="1">OFFSET(AF!$K$1,MATCH(Stock!$C175,AF!$C$2:$C$299,0),MATCH(Stock!AA$1,AF!$L$1:$AV$1,0))*Stock!AA175</f>
        <v>0</v>
      </c>
      <c r="AB175" s="4">
        <f ca="1">OFFSET(AF!$K$1,MATCH(Stock!$C175,AF!$C$2:$C$299,0),MATCH(Stock!AB$1,AF!$L$1:$AV$1,0))*Stock!AB175</f>
        <v>4.5893132260418938E-3</v>
      </c>
      <c r="AC175" s="4">
        <f ca="1">OFFSET(AF!$K$1,MATCH(Stock!$C175,AF!$C$2:$C$299,0),MATCH(Stock!AC$1,AF!$L$1:$AV$1,0))*Stock!AC175</f>
        <v>2.3164826727668925E-3</v>
      </c>
      <c r="AD175" s="4">
        <f ca="1">OFFSET(AF!$K$1,MATCH(Stock!$C175,AF!$C$2:$C$299,0),MATCH(Stock!AD$1,AF!$L$1:$AV$1,0))*Stock!AD175</f>
        <v>0</v>
      </c>
      <c r="AE175" s="4">
        <f ca="1">OFFSET(AF!$K$1,MATCH(Stock!$C175,AF!$C$2:$C$299,0),MATCH(Stock!AE$1,AF!$L$1:$AV$1,0))*Stock!AE175</f>
        <v>7.1625141553647632E-4</v>
      </c>
      <c r="AF175" s="4">
        <f ca="1">OFFSET(AF!$K$1,MATCH(Stock!$C175,AF!$C$2:$C$299,0),MATCH(Stock!AF$1,AF!$L$1:$AV$1,0))*Stock!AF175</f>
        <v>0</v>
      </c>
      <c r="AG175" s="4">
        <f ca="1">OFFSET(AF!$K$1,MATCH(Stock!$C175,AF!$C$2:$C$299,0),MATCH(Stock!AG$1,AF!$L$1:$AV$1,0))*Stock!AG175</f>
        <v>7.9360423233803146E-3</v>
      </c>
      <c r="AH175" s="4">
        <f ca="1">OFFSET(AF!$K$1,MATCH(Stock!$C175,AF!$C$2:$C$299,0),MATCH(Stock!AH$1,AF!$L$1:$AV$1,0))*Stock!AH175</f>
        <v>0</v>
      </c>
      <c r="AI175" s="4">
        <f ca="1">OFFSET(AF!$K$1,MATCH(Stock!$C175,AF!$C$2:$C$299,0),MATCH(Stock!AI$1,AF!$L$1:$AV$1,0))*Stock!AI175</f>
        <v>0</v>
      </c>
      <c r="AJ175" s="4">
        <f ca="1">OFFSET(AF!$K$1,MATCH(Stock!$C175,AF!$C$2:$C$299,0),MATCH(Stock!AJ$1,AF!$L$1:$AV$1,0))*Stock!AJ175</f>
        <v>0</v>
      </c>
      <c r="AK175" s="4">
        <f ca="1">OFFSET(AF!$K$1,MATCH(Stock!$C175,AF!$C$2:$C$299,0),MATCH(Stock!AK$1,AF!$L$1:$AV$1,0))*Stock!AK175</f>
        <v>0</v>
      </c>
      <c r="AL175" s="4">
        <f ca="1">OFFSET(AF!$K$1,MATCH(Stock!$C175,AF!$C$2:$C$299,0),MATCH(Stock!AL$1,AF!$L$1:$AV$1,0))*Stock!AL175</f>
        <v>0</v>
      </c>
      <c r="AM175" s="4">
        <f ca="1">OFFSET(AF!$K$1,MATCH(Stock!$C175,AF!$C$2:$C$299,0),MATCH(Stock!AM$1,AF!$L$1:$AV$1,0))*Stock!AM175</f>
        <v>0.12803882642294323</v>
      </c>
      <c r="AN175" s="4">
        <f ca="1">OFFSET(AF!$K$1,MATCH(Stock!$C175,AF!$C$2:$C$299,0),MATCH(Stock!AN$1,AF!$L$1:$AV$1,0))*Stock!AN175</f>
        <v>0.29401736887090429</v>
      </c>
      <c r="AO175" s="4">
        <f ca="1">OFFSET(AF!$K$1,MATCH(Stock!$C175,AF!$C$2:$C$299,0),MATCH(Stock!AO$1,AF!$L$1:$AV$1,0))*Stock!AO175</f>
        <v>6.107201034044623E-2</v>
      </c>
      <c r="AP175" s="4">
        <f ca="1">OFFSET(AF!$K$1,MATCH(Stock!$C175,AF!$C$2:$C$299,0),MATCH(Stock!AP$1,AF!$L$1:$AV$1,0))*Stock!AP175</f>
        <v>0</v>
      </c>
      <c r="AQ175" s="4">
        <f ca="1">OFFSET(AF!$K$1,MATCH(Stock!$C175,AF!$C$2:$C$299,0),MATCH(Stock!AQ$1,AF!$L$1:$AV$1,0))*Stock!AQ175</f>
        <v>0</v>
      </c>
      <c r="AR175" s="4">
        <f ca="1">OFFSET(AF!$K$1,MATCH(Stock!$C175,AF!$C$2:$C$299,0),MATCH(Stock!AR$1,AF!$L$1:$AV$1,0))*Stock!AR175</f>
        <v>0</v>
      </c>
      <c r="AS175" s="4">
        <f ca="1">OFFSET(AF!$K$1,MATCH(Stock!$C175,AF!$C$2:$C$299,0),MATCH(Stock!AS$1,AF!$L$1:$AV$1,0))*Stock!AS175</f>
        <v>7.3993315240711093</v>
      </c>
      <c r="AT175" s="4">
        <f ca="1">OFFSET(AF!$K$1,MATCH(Stock!$C175,AF!$C$2:$C$299,0),MATCH(Stock!AT$1,AF!$L$1:$AV$1,0))*Stock!AT175</f>
        <v>0</v>
      </c>
      <c r="AU175" s="4">
        <f ca="1">OFFSET(AF!$K$1,MATCH(Stock!$C175,AF!$C$2:$C$299,0),MATCH(Stock!AU$1,AF!$L$1:$AV$1,0))*Stock!AU175</f>
        <v>6.9369881791765701E-3</v>
      </c>
      <c r="AV175" s="4">
        <f ca="1">OFFSET(AF!$K$1,MATCH(Stock!$C175,AF!$C$2:$C$299,0),MATCH(Stock!AV$1,AF!$L$1:$AV$1,0))*Stock!AV175</f>
        <v>5.2141989203364277E-2</v>
      </c>
    </row>
    <row r="176" spans="1:48">
      <c r="A176" s="4" t="s">
        <v>52</v>
      </c>
      <c r="B176" s="4" t="s">
        <v>258</v>
      </c>
      <c r="C176" s="4" t="s">
        <v>636</v>
      </c>
      <c r="D176" s="4" t="s">
        <v>54</v>
      </c>
      <c r="E176" s="4" t="s">
        <v>260</v>
      </c>
      <c r="F176" s="4" t="s">
        <v>54</v>
      </c>
      <c r="G176" s="4">
        <v>2010</v>
      </c>
      <c r="H176" s="4" t="s">
        <v>54</v>
      </c>
      <c r="I176" s="4" t="s">
        <v>54</v>
      </c>
      <c r="J176" s="4" t="s">
        <v>54</v>
      </c>
      <c r="K176" s="4" t="s">
        <v>54</v>
      </c>
      <c r="L176" s="4">
        <f ca="1">OFFSET(AF!$K$1,MATCH(Stock!$C176,AF!$C$2:$C$299,0),MATCH(Stock!L$1,AF!$L$1:$AV$1,0))*Stock!L176</f>
        <v>9.2731323554452336E-2</v>
      </c>
      <c r="M176" s="4">
        <f ca="1">OFFSET(AF!$K$1,MATCH(Stock!$C176,AF!$C$2:$C$299,0),MATCH(Stock!M$1,AF!$L$1:$AV$1,0))*Stock!M176</f>
        <v>2.1159077793032379</v>
      </c>
      <c r="N176" s="4">
        <f ca="1">OFFSET(AF!$K$1,MATCH(Stock!$C176,AF!$C$2:$C$299,0),MATCH(Stock!N$1,AF!$L$1:$AV$1,0))*Stock!N176</f>
        <v>7.0423603145319952E-2</v>
      </c>
      <c r="O176" s="4">
        <f ca="1">OFFSET(AF!$K$1,MATCH(Stock!$C176,AF!$C$2:$C$299,0),MATCH(Stock!O$1,AF!$L$1:$AV$1,0))*Stock!O176</f>
        <v>1.0883593091720631</v>
      </c>
      <c r="P176" s="4">
        <f ca="1">OFFSET(AF!$K$1,MATCH(Stock!$C176,AF!$C$2:$C$299,0),MATCH(Stock!P$1,AF!$L$1:$AV$1,0))*Stock!P176</f>
        <v>0.81383833435917707</v>
      </c>
      <c r="Q176" s="4">
        <f ca="1">OFFSET(AF!$K$1,MATCH(Stock!$C176,AF!$C$2:$C$299,0),MATCH(Stock!Q$1,AF!$L$1:$AV$1,0))*Stock!Q176</f>
        <v>1.1964121599522008</v>
      </c>
      <c r="R176" s="4">
        <f ca="1">OFFSET(AF!$K$1,MATCH(Stock!$C176,AF!$C$2:$C$299,0),MATCH(Stock!R$1,AF!$L$1:$AV$1,0))*Stock!R176</f>
        <v>0.17118783056277304</v>
      </c>
      <c r="S176" s="4">
        <f ca="1">OFFSET(AF!$K$1,MATCH(Stock!$C176,AF!$C$2:$C$299,0),MATCH(Stock!S$1,AF!$L$1:$AV$1,0))*Stock!S176</f>
        <v>2.8904893850732574</v>
      </c>
      <c r="T176" s="4">
        <f ca="1">OFFSET(AF!$K$1,MATCH(Stock!$C176,AF!$C$2:$C$299,0),MATCH(Stock!T$1,AF!$L$1:$AV$1,0))*Stock!T176</f>
        <v>17.498506293031578</v>
      </c>
      <c r="U176" s="4">
        <f ca="1">OFFSET(AF!$K$1,MATCH(Stock!$C176,AF!$C$2:$C$299,0),MATCH(Stock!U$1,AF!$L$1:$AV$1,0))*Stock!U176</f>
        <v>4.8218964915864131E-2</v>
      </c>
      <c r="V176" s="4">
        <f ca="1">OFFSET(AF!$K$1,MATCH(Stock!$C176,AF!$C$2:$C$299,0),MATCH(Stock!V$1,AF!$L$1:$AV$1,0))*Stock!V176</f>
        <v>5.5485555326561714E-2</v>
      </c>
      <c r="W176" s="4">
        <f ca="1">OFFSET(AF!$K$1,MATCH(Stock!$C176,AF!$C$2:$C$299,0),MATCH(Stock!W$1,AF!$L$1:$AV$1,0))*Stock!W176</f>
        <v>0.86602885879457414</v>
      </c>
      <c r="X176" s="4">
        <f ca="1">OFFSET(AF!$K$1,MATCH(Stock!$C176,AF!$C$2:$C$299,0),MATCH(Stock!X$1,AF!$L$1:$AV$1,0))*Stock!X176</f>
        <v>30.797429115580869</v>
      </c>
      <c r="Y176" s="4">
        <f ca="1">OFFSET(AF!$K$1,MATCH(Stock!$C176,AF!$C$2:$C$299,0),MATCH(Stock!Y$1,AF!$L$1:$AV$1,0))*Stock!Y176</f>
        <v>1.7070760291937572</v>
      </c>
      <c r="Z176" s="4">
        <f ca="1">OFFSET(AF!$K$1,MATCH(Stock!$C176,AF!$C$2:$C$299,0),MATCH(Stock!Z$1,AF!$L$1:$AV$1,0))*Stock!Z176</f>
        <v>18.005001965372088</v>
      </c>
      <c r="AA176" s="4">
        <f ca="1">OFFSET(AF!$K$1,MATCH(Stock!$C176,AF!$C$2:$C$299,0),MATCH(Stock!AA$1,AF!$L$1:$AV$1,0))*Stock!AA176</f>
        <v>6.6961740080268284E-2</v>
      </c>
      <c r="AB176" s="4">
        <f ca="1">OFFSET(AF!$K$1,MATCH(Stock!$C176,AF!$C$2:$C$299,0),MATCH(Stock!AB$1,AF!$L$1:$AV$1,0))*Stock!AB176</f>
        <v>1.0928544704876793</v>
      </c>
      <c r="AC176" s="4">
        <f ca="1">OFFSET(AF!$K$1,MATCH(Stock!$C176,AF!$C$2:$C$299,0),MATCH(Stock!AC$1,AF!$L$1:$AV$1,0))*Stock!AC176</f>
        <v>0.1335508148945804</v>
      </c>
      <c r="AD176" s="4">
        <f ca="1">OFFSET(AF!$K$1,MATCH(Stock!$C176,AF!$C$2:$C$299,0),MATCH(Stock!AD$1,AF!$L$1:$AV$1,0))*Stock!AD176</f>
        <v>0.2150135823942658</v>
      </c>
      <c r="AE176" s="4">
        <f ca="1">OFFSET(AF!$K$1,MATCH(Stock!$C176,AF!$C$2:$C$299,0),MATCH(Stock!AE$1,AF!$L$1:$AV$1,0))*Stock!AE176</f>
        <v>0.12960707139592542</v>
      </c>
      <c r="AF176" s="4">
        <f ca="1">OFFSET(AF!$K$1,MATCH(Stock!$C176,AF!$C$2:$C$299,0),MATCH(Stock!AF$1,AF!$L$1:$AV$1,0))*Stock!AF176</f>
        <v>3.4739189544182376E-2</v>
      </c>
      <c r="AG176" s="4">
        <f ca="1">OFFSET(AF!$K$1,MATCH(Stock!$C176,AF!$C$2:$C$299,0),MATCH(Stock!AG$1,AF!$L$1:$AV$1,0))*Stock!AG176</f>
        <v>3.4804796039520462E-2</v>
      </c>
      <c r="AH176" s="4">
        <f ca="1">OFFSET(AF!$K$1,MATCH(Stock!$C176,AF!$C$2:$C$299,0),MATCH(Stock!AH$1,AF!$L$1:$AV$1,0))*Stock!AH176</f>
        <v>5.7087617021256067E-2</v>
      </c>
      <c r="AI176" s="4">
        <f ca="1">OFFSET(AF!$K$1,MATCH(Stock!$C176,AF!$C$2:$C$299,0),MATCH(Stock!AI$1,AF!$L$1:$AV$1,0))*Stock!AI176</f>
        <v>6.8111454913482999E-2</v>
      </c>
      <c r="AJ176" s="4">
        <f ca="1">OFFSET(AF!$K$1,MATCH(Stock!$C176,AF!$C$2:$C$299,0),MATCH(Stock!AJ$1,AF!$L$1:$AV$1,0))*Stock!AJ176</f>
        <v>4.8486270242096376E-2</v>
      </c>
      <c r="AK176" s="4">
        <f ca="1">OFFSET(AF!$K$1,MATCH(Stock!$C176,AF!$C$2:$C$299,0),MATCH(Stock!AK$1,AF!$L$1:$AV$1,0))*Stock!AK176</f>
        <v>5.2093354502044595E-2</v>
      </c>
      <c r="AL176" s="4">
        <f ca="1">OFFSET(AF!$K$1,MATCH(Stock!$C176,AF!$C$2:$C$299,0),MATCH(Stock!AL$1,AF!$L$1:$AV$1,0))*Stock!AL176</f>
        <v>7.8195836373640887E-2</v>
      </c>
      <c r="AM176" s="4">
        <f ca="1">OFFSET(AF!$K$1,MATCH(Stock!$C176,AF!$C$2:$C$299,0),MATCH(Stock!AM$1,AF!$L$1:$AV$1,0))*Stock!AM176</f>
        <v>0.48601959714686299</v>
      </c>
      <c r="AN176" s="4">
        <f ca="1">OFFSET(AF!$K$1,MATCH(Stock!$C176,AF!$C$2:$C$299,0),MATCH(Stock!AN$1,AF!$L$1:$AV$1,0))*Stock!AN176</f>
        <v>7.0470697653931218</v>
      </c>
      <c r="AO176" s="4">
        <f ca="1">OFFSET(AF!$K$1,MATCH(Stock!$C176,AF!$C$2:$C$299,0),MATCH(Stock!AO$1,AF!$L$1:$AV$1,0))*Stock!AO176</f>
        <v>0.57359037918883293</v>
      </c>
      <c r="AP176" s="4">
        <f ca="1">OFFSET(AF!$K$1,MATCH(Stock!$C176,AF!$C$2:$C$299,0),MATCH(Stock!AP$1,AF!$L$1:$AV$1,0))*Stock!AP176</f>
        <v>6.2907516434235367E-2</v>
      </c>
      <c r="AQ176" s="4">
        <f ca="1">OFFSET(AF!$K$1,MATCH(Stock!$C176,AF!$C$2:$C$299,0),MATCH(Stock!AQ$1,AF!$L$1:$AV$1,0))*Stock!AQ176</f>
        <v>0.42184855953068107</v>
      </c>
      <c r="AR176" s="4">
        <f ca="1">OFFSET(AF!$K$1,MATCH(Stock!$C176,AF!$C$2:$C$299,0),MATCH(Stock!AR$1,AF!$L$1:$AV$1,0))*Stock!AR176</f>
        <v>0.22687959358431017</v>
      </c>
      <c r="AS176" s="4">
        <f ca="1">OFFSET(AF!$K$1,MATCH(Stock!$C176,AF!$C$2:$C$299,0),MATCH(Stock!AS$1,AF!$L$1:$AV$1,0))*Stock!AS176</f>
        <v>16.826282898975567</v>
      </c>
      <c r="AT176" s="4">
        <f ca="1">OFFSET(AF!$K$1,MATCH(Stock!$C176,AF!$C$2:$C$299,0),MATCH(Stock!AT$1,AF!$L$1:$AV$1,0))*Stock!AT176</f>
        <v>0.35373467072209536</v>
      </c>
      <c r="AU176" s="4">
        <f ca="1">OFFSET(AF!$K$1,MATCH(Stock!$C176,AF!$C$2:$C$299,0),MATCH(Stock!AU$1,AF!$L$1:$AV$1,0))*Stock!AU176</f>
        <v>0.54816273028461648</v>
      </c>
      <c r="AV176" s="4">
        <f ca="1">OFFSET(AF!$K$1,MATCH(Stock!$C176,AF!$C$2:$C$299,0),MATCH(Stock!AV$1,AF!$L$1:$AV$1,0))*Stock!AV176</f>
        <v>7.0881710308916759</v>
      </c>
    </row>
    <row r="177" spans="1:48">
      <c r="A177" s="4" t="s">
        <v>52</v>
      </c>
      <c r="B177" s="4" t="s">
        <v>258</v>
      </c>
      <c r="C177" s="4" t="s">
        <v>81</v>
      </c>
      <c r="D177" s="4" t="s">
        <v>54</v>
      </c>
      <c r="E177" s="4" t="s">
        <v>260</v>
      </c>
      <c r="F177" s="4" t="s">
        <v>54</v>
      </c>
      <c r="G177" s="4">
        <v>2010</v>
      </c>
      <c r="H177" s="4" t="s">
        <v>54</v>
      </c>
      <c r="I177" s="4" t="s">
        <v>54</v>
      </c>
      <c r="J177" s="4" t="s">
        <v>54</v>
      </c>
      <c r="K177" s="4" t="s">
        <v>54</v>
      </c>
      <c r="L177" s="4">
        <f ca="1">OFFSET(AF!$K$1,MATCH(Stock!$C177,AF!$C$2:$C$299,0),MATCH(Stock!L$1,AF!$L$1:$AV$1,0))*Stock!L177</f>
        <v>0</v>
      </c>
      <c r="M177" s="4">
        <f ca="1">OFFSET(AF!$K$1,MATCH(Stock!$C177,AF!$C$2:$C$299,0),MATCH(Stock!M$1,AF!$L$1:$AV$1,0))*Stock!M177</f>
        <v>8.8175509843156146</v>
      </c>
      <c r="N177" s="4">
        <f ca="1">OFFSET(AF!$K$1,MATCH(Stock!$C177,AF!$C$2:$C$299,0),MATCH(Stock!N$1,AF!$L$1:$AV$1,0))*Stock!N177</f>
        <v>0.33248226051529872</v>
      </c>
      <c r="O177" s="4">
        <f ca="1">OFFSET(AF!$K$1,MATCH(Stock!$C177,AF!$C$2:$C$299,0),MATCH(Stock!O$1,AF!$L$1:$AV$1,0))*Stock!O177</f>
        <v>13.540661856445539</v>
      </c>
      <c r="P177" s="4">
        <f ca="1">OFFSET(AF!$K$1,MATCH(Stock!$C177,AF!$C$2:$C$299,0),MATCH(Stock!P$1,AF!$L$1:$AV$1,0))*Stock!P177</f>
        <v>0.26114780577646196</v>
      </c>
      <c r="Q177" s="4">
        <f ca="1">OFFSET(AF!$K$1,MATCH(Stock!$C177,AF!$C$2:$C$299,0),MATCH(Stock!Q$1,AF!$L$1:$AV$1,0))*Stock!Q177</f>
        <v>9.4384248578934766</v>
      </c>
      <c r="R177" s="4">
        <f ca="1">OFFSET(AF!$K$1,MATCH(Stock!$C177,AF!$C$2:$C$299,0),MATCH(Stock!R$1,AF!$L$1:$AV$1,0))*Stock!R177</f>
        <v>0</v>
      </c>
      <c r="S177" s="4">
        <f ca="1">OFFSET(AF!$K$1,MATCH(Stock!$C177,AF!$C$2:$C$299,0),MATCH(Stock!S$1,AF!$L$1:$AV$1,0))*Stock!S177</f>
        <v>19.65253637953434</v>
      </c>
      <c r="T177" s="4">
        <f ca="1">OFFSET(AF!$K$1,MATCH(Stock!$C177,AF!$C$2:$C$299,0),MATCH(Stock!T$1,AF!$L$1:$AV$1,0))*Stock!T177</f>
        <v>189.56116019967189</v>
      </c>
      <c r="U177" s="4">
        <f ca="1">OFFSET(AF!$K$1,MATCH(Stock!$C177,AF!$C$2:$C$299,0),MATCH(Stock!U$1,AF!$L$1:$AV$1,0))*Stock!U177</f>
        <v>3.3943703493726707</v>
      </c>
      <c r="V177" s="4">
        <f ca="1">OFFSET(AF!$K$1,MATCH(Stock!$C177,AF!$C$2:$C$299,0),MATCH(Stock!V$1,AF!$L$1:$AV$1,0))*Stock!V177</f>
        <v>0.68921855159004697</v>
      </c>
      <c r="W177" s="4">
        <f ca="1">OFFSET(AF!$K$1,MATCH(Stock!$C177,AF!$C$2:$C$299,0),MATCH(Stock!W$1,AF!$L$1:$AV$1,0))*Stock!W177</f>
        <v>3.31230415531157</v>
      </c>
      <c r="X177" s="4">
        <f ca="1">OFFSET(AF!$K$1,MATCH(Stock!$C177,AF!$C$2:$C$299,0),MATCH(Stock!X$1,AF!$L$1:$AV$1,0))*Stock!X177</f>
        <v>63.166733703522766</v>
      </c>
      <c r="Y177" s="4">
        <f ca="1">OFFSET(AF!$K$1,MATCH(Stock!$C177,AF!$C$2:$C$299,0),MATCH(Stock!Y$1,AF!$L$1:$AV$1,0))*Stock!Y177</f>
        <v>0.30445837410818521</v>
      </c>
      <c r="Z177" s="4">
        <f ca="1">OFFSET(AF!$K$1,MATCH(Stock!$C177,AF!$C$2:$C$299,0),MATCH(Stock!Z$1,AF!$L$1:$AV$1,0))*Stock!Z177</f>
        <v>78.830726159812116</v>
      </c>
      <c r="AA177" s="4">
        <f ca="1">OFFSET(AF!$K$1,MATCH(Stock!$C177,AF!$C$2:$C$299,0),MATCH(Stock!AA$1,AF!$L$1:$AV$1,0))*Stock!AA177</f>
        <v>3.1744031298741753</v>
      </c>
      <c r="AB177" s="4">
        <f ca="1">OFFSET(AF!$K$1,MATCH(Stock!$C177,AF!$C$2:$C$299,0),MATCH(Stock!AB$1,AF!$L$1:$AV$1,0))*Stock!AB177</f>
        <v>14.350987067179949</v>
      </c>
      <c r="AC177" s="4">
        <f ca="1">OFFSET(AF!$K$1,MATCH(Stock!$C177,AF!$C$2:$C$299,0),MATCH(Stock!AC$1,AF!$L$1:$AV$1,0))*Stock!AC177</f>
        <v>0.58192021107423253</v>
      </c>
      <c r="AD177" s="4">
        <f ca="1">OFFSET(AF!$K$1,MATCH(Stock!$C177,AF!$C$2:$C$299,0),MATCH(Stock!AD$1,AF!$L$1:$AV$1,0))*Stock!AD177</f>
        <v>0</v>
      </c>
      <c r="AE177" s="4">
        <f ca="1">OFFSET(AF!$K$1,MATCH(Stock!$C177,AF!$C$2:$C$299,0),MATCH(Stock!AE$1,AF!$L$1:$AV$1,0))*Stock!AE177</f>
        <v>301.56812774294099</v>
      </c>
      <c r="AF177" s="4">
        <f ca="1">OFFSET(AF!$K$1,MATCH(Stock!$C177,AF!$C$2:$C$299,0),MATCH(Stock!AF$1,AF!$L$1:$AV$1,0))*Stock!AF177</f>
        <v>0</v>
      </c>
      <c r="AG177" s="4">
        <f ca="1">OFFSET(AF!$K$1,MATCH(Stock!$C177,AF!$C$2:$C$299,0),MATCH(Stock!AG$1,AF!$L$1:$AV$1,0))*Stock!AG177</f>
        <v>1.4678060199971177</v>
      </c>
      <c r="AH177" s="4">
        <f ca="1">OFFSET(AF!$K$1,MATCH(Stock!$C177,AF!$C$2:$C$299,0),MATCH(Stock!AH$1,AF!$L$1:$AV$1,0))*Stock!AH177</f>
        <v>1.5181358413300527</v>
      </c>
      <c r="AI177" s="4">
        <f ca="1">OFFSET(AF!$K$1,MATCH(Stock!$C177,AF!$C$2:$C$299,0),MATCH(Stock!AI$1,AF!$L$1:$AV$1,0))*Stock!AI177</f>
        <v>1.2949529387961016</v>
      </c>
      <c r="AJ177" s="4">
        <f ca="1">OFFSET(AF!$K$1,MATCH(Stock!$C177,AF!$C$2:$C$299,0),MATCH(Stock!AJ$1,AF!$L$1:$AV$1,0))*Stock!AJ177</f>
        <v>0</v>
      </c>
      <c r="AK177" s="4">
        <f ca="1">OFFSET(AF!$K$1,MATCH(Stock!$C177,AF!$C$2:$C$299,0),MATCH(Stock!AK$1,AF!$L$1:$AV$1,0))*Stock!AK177</f>
        <v>0</v>
      </c>
      <c r="AL177" s="4">
        <f ca="1">OFFSET(AF!$K$1,MATCH(Stock!$C177,AF!$C$2:$C$299,0),MATCH(Stock!AL$1,AF!$L$1:$AV$1,0))*Stock!AL177</f>
        <v>0</v>
      </c>
      <c r="AM177" s="4">
        <f ca="1">OFFSET(AF!$K$1,MATCH(Stock!$C177,AF!$C$2:$C$299,0),MATCH(Stock!AM$1,AF!$L$1:$AV$1,0))*Stock!AM177</f>
        <v>40.307089491413542</v>
      </c>
      <c r="AN177" s="4">
        <f ca="1">OFFSET(AF!$K$1,MATCH(Stock!$C177,AF!$C$2:$C$299,0),MATCH(Stock!AN$1,AF!$L$1:$AV$1,0))*Stock!AN177</f>
        <v>4.2100434639208796E-2</v>
      </c>
      <c r="AO177" s="4">
        <f ca="1">OFFSET(AF!$K$1,MATCH(Stock!$C177,AF!$C$2:$C$299,0),MATCH(Stock!AO$1,AF!$L$1:$AV$1,0))*Stock!AO177</f>
        <v>25.312469962970464</v>
      </c>
      <c r="AP177" s="4">
        <f ca="1">OFFSET(AF!$K$1,MATCH(Stock!$C177,AF!$C$2:$C$299,0),MATCH(Stock!AP$1,AF!$L$1:$AV$1,0))*Stock!AP177</f>
        <v>0.5170158383410034</v>
      </c>
      <c r="AQ177" s="4">
        <f ca="1">OFFSET(AF!$K$1,MATCH(Stock!$C177,AF!$C$2:$C$299,0),MATCH(Stock!AQ$1,AF!$L$1:$AV$1,0))*Stock!AQ177</f>
        <v>8.8921659558776689</v>
      </c>
      <c r="AR177" s="4">
        <f ca="1">OFFSET(AF!$K$1,MATCH(Stock!$C177,AF!$C$2:$C$299,0),MATCH(Stock!AR$1,AF!$L$1:$AV$1,0))*Stock!AR177</f>
        <v>1.6590159786933083</v>
      </c>
      <c r="AS177" s="4">
        <f ca="1">OFFSET(AF!$K$1,MATCH(Stock!$C177,AF!$C$2:$C$299,0),MATCH(Stock!AS$1,AF!$L$1:$AV$1,0))*Stock!AS177</f>
        <v>1.3851172838102503</v>
      </c>
      <c r="AT177" s="4">
        <f ca="1">OFFSET(AF!$K$1,MATCH(Stock!$C177,AF!$C$2:$C$299,0),MATCH(Stock!AT$1,AF!$L$1:$AV$1,0))*Stock!AT177</f>
        <v>1.0356886544202017</v>
      </c>
      <c r="AU177" s="4">
        <f ca="1">OFFSET(AF!$K$1,MATCH(Stock!$C177,AF!$C$2:$C$299,0),MATCH(Stock!AU$1,AF!$L$1:$AV$1,0))*Stock!AU177</f>
        <v>8.8069950501111443</v>
      </c>
      <c r="AV177" s="4">
        <f ca="1">OFFSET(AF!$K$1,MATCH(Stock!$C177,AF!$C$2:$C$299,0),MATCH(Stock!AV$1,AF!$L$1:$AV$1,0))*Stock!AV177</f>
        <v>51.178446854768268</v>
      </c>
    </row>
    <row r="178" spans="1:48">
      <c r="A178" s="4" t="s">
        <v>52</v>
      </c>
      <c r="B178" s="4" t="s">
        <v>258</v>
      </c>
      <c r="C178" s="4" t="s">
        <v>82</v>
      </c>
      <c r="D178" s="4" t="s">
        <v>54</v>
      </c>
      <c r="E178" s="4" t="s">
        <v>260</v>
      </c>
      <c r="F178" s="4" t="s">
        <v>54</v>
      </c>
      <c r="G178" s="4">
        <v>2010</v>
      </c>
      <c r="H178" s="4" t="s">
        <v>54</v>
      </c>
      <c r="I178" s="4" t="s">
        <v>54</v>
      </c>
      <c r="J178" s="4" t="s">
        <v>54</v>
      </c>
      <c r="K178" s="4" t="s">
        <v>54</v>
      </c>
      <c r="L178" s="4">
        <f ca="1">OFFSET(AF!$K$1,MATCH(Stock!$C178,AF!$C$2:$C$299,0),MATCH(Stock!L$1,AF!$L$1:$AV$1,0))*Stock!L178</f>
        <v>0</v>
      </c>
      <c r="M178" s="4">
        <f ca="1">OFFSET(AF!$K$1,MATCH(Stock!$C178,AF!$C$2:$C$299,0),MATCH(Stock!M$1,AF!$L$1:$AV$1,0))*Stock!M178</f>
        <v>0</v>
      </c>
      <c r="N178" s="4">
        <f ca="1">OFFSET(AF!$K$1,MATCH(Stock!$C178,AF!$C$2:$C$299,0),MATCH(Stock!N$1,AF!$L$1:$AV$1,0))*Stock!N178</f>
        <v>0</v>
      </c>
      <c r="O178" s="4">
        <f ca="1">OFFSET(AF!$K$1,MATCH(Stock!$C178,AF!$C$2:$C$299,0),MATCH(Stock!O$1,AF!$L$1:$AV$1,0))*Stock!O178</f>
        <v>0</v>
      </c>
      <c r="P178" s="4">
        <f ca="1">OFFSET(AF!$K$1,MATCH(Stock!$C178,AF!$C$2:$C$299,0),MATCH(Stock!P$1,AF!$L$1:$AV$1,0))*Stock!P178</f>
        <v>0</v>
      </c>
      <c r="Q178" s="4">
        <f ca="1">OFFSET(AF!$K$1,MATCH(Stock!$C178,AF!$C$2:$C$299,0),MATCH(Stock!Q$1,AF!$L$1:$AV$1,0))*Stock!Q178</f>
        <v>2.057214876058544</v>
      </c>
      <c r="R178" s="4">
        <f ca="1">OFFSET(AF!$K$1,MATCH(Stock!$C178,AF!$C$2:$C$299,0),MATCH(Stock!R$1,AF!$L$1:$AV$1,0))*Stock!R178</f>
        <v>8.2933432474802619E-3</v>
      </c>
      <c r="S178" s="4">
        <f ca="1">OFFSET(AF!$K$1,MATCH(Stock!$C178,AF!$C$2:$C$299,0),MATCH(Stock!S$1,AF!$L$1:$AV$1,0))*Stock!S178</f>
        <v>0</v>
      </c>
      <c r="T178" s="4">
        <f ca="1">OFFSET(AF!$K$1,MATCH(Stock!$C178,AF!$C$2:$C$299,0),MATCH(Stock!T$1,AF!$L$1:$AV$1,0))*Stock!T178</f>
        <v>0.14697881933328474</v>
      </c>
      <c r="U178" s="4">
        <f ca="1">OFFSET(AF!$K$1,MATCH(Stock!$C178,AF!$C$2:$C$299,0),MATCH(Stock!U$1,AF!$L$1:$AV$1,0))*Stock!U178</f>
        <v>0</v>
      </c>
      <c r="V178" s="4">
        <f ca="1">OFFSET(AF!$K$1,MATCH(Stock!$C178,AF!$C$2:$C$299,0),MATCH(Stock!V$1,AF!$L$1:$AV$1,0))*Stock!V178</f>
        <v>0</v>
      </c>
      <c r="W178" s="4">
        <f ca="1">OFFSET(AF!$K$1,MATCH(Stock!$C178,AF!$C$2:$C$299,0),MATCH(Stock!W$1,AF!$L$1:$AV$1,0))*Stock!W178</f>
        <v>4.417248771984285E-3</v>
      </c>
      <c r="X178" s="4">
        <f ca="1">OFFSET(AF!$K$1,MATCH(Stock!$C178,AF!$C$2:$C$299,0),MATCH(Stock!X$1,AF!$L$1:$AV$1,0))*Stock!X178</f>
        <v>0.24136674292341759</v>
      </c>
      <c r="Y178" s="4">
        <f ca="1">OFFSET(AF!$K$1,MATCH(Stock!$C178,AF!$C$2:$C$299,0),MATCH(Stock!Y$1,AF!$L$1:$AV$1,0))*Stock!Y178</f>
        <v>0</v>
      </c>
      <c r="Z178" s="4">
        <f ca="1">OFFSET(AF!$K$1,MATCH(Stock!$C178,AF!$C$2:$C$299,0),MATCH(Stock!Z$1,AF!$L$1:$AV$1,0))*Stock!Z178</f>
        <v>0.1139544116693859</v>
      </c>
      <c r="AA178" s="4">
        <f ca="1">OFFSET(AF!$K$1,MATCH(Stock!$C178,AF!$C$2:$C$299,0),MATCH(Stock!AA$1,AF!$L$1:$AV$1,0))*Stock!AA178</f>
        <v>0</v>
      </c>
      <c r="AB178" s="4">
        <f ca="1">OFFSET(AF!$K$1,MATCH(Stock!$C178,AF!$C$2:$C$299,0),MATCH(Stock!AB$1,AF!$L$1:$AV$1,0))*Stock!AB178</f>
        <v>0</v>
      </c>
      <c r="AC178" s="4">
        <f ca="1">OFFSET(AF!$K$1,MATCH(Stock!$C178,AF!$C$2:$C$299,0),MATCH(Stock!AC$1,AF!$L$1:$AV$1,0))*Stock!AC178</f>
        <v>0</v>
      </c>
      <c r="AD178" s="4">
        <f ca="1">OFFSET(AF!$K$1,MATCH(Stock!$C178,AF!$C$2:$C$299,0),MATCH(Stock!AD$1,AF!$L$1:$AV$1,0))*Stock!AD178</f>
        <v>1.4937938899385321</v>
      </c>
      <c r="AE178" s="4">
        <f ca="1">OFFSET(AF!$K$1,MATCH(Stock!$C178,AF!$C$2:$C$299,0),MATCH(Stock!AE$1,AF!$L$1:$AV$1,0))*Stock!AE178</f>
        <v>3.1160023723580961E-2</v>
      </c>
      <c r="AF178" s="4">
        <f ca="1">OFFSET(AF!$K$1,MATCH(Stock!$C178,AF!$C$2:$C$299,0),MATCH(Stock!AF$1,AF!$L$1:$AV$1,0))*Stock!AF178</f>
        <v>0</v>
      </c>
      <c r="AG178" s="4">
        <f ca="1">OFFSET(AF!$K$1,MATCH(Stock!$C178,AF!$C$2:$C$299,0),MATCH(Stock!AG$1,AF!$L$1:$AV$1,0))*Stock!AG178</f>
        <v>0</v>
      </c>
      <c r="AH178" s="4">
        <f ca="1">OFFSET(AF!$K$1,MATCH(Stock!$C178,AF!$C$2:$C$299,0),MATCH(Stock!AH$1,AF!$L$1:$AV$1,0))*Stock!AH178</f>
        <v>0</v>
      </c>
      <c r="AI178" s="4">
        <f ca="1">OFFSET(AF!$K$1,MATCH(Stock!$C178,AF!$C$2:$C$299,0),MATCH(Stock!AI$1,AF!$L$1:$AV$1,0))*Stock!AI178</f>
        <v>0</v>
      </c>
      <c r="AJ178" s="4">
        <f ca="1">OFFSET(AF!$K$1,MATCH(Stock!$C178,AF!$C$2:$C$299,0),MATCH(Stock!AJ$1,AF!$L$1:$AV$1,0))*Stock!AJ178</f>
        <v>0</v>
      </c>
      <c r="AK178" s="4">
        <f ca="1">OFFSET(AF!$K$1,MATCH(Stock!$C178,AF!$C$2:$C$299,0),MATCH(Stock!AK$1,AF!$L$1:$AV$1,0))*Stock!AK178</f>
        <v>0</v>
      </c>
      <c r="AL178" s="4">
        <f ca="1">OFFSET(AF!$K$1,MATCH(Stock!$C178,AF!$C$2:$C$299,0),MATCH(Stock!AL$1,AF!$L$1:$AV$1,0))*Stock!AL178</f>
        <v>0</v>
      </c>
      <c r="AM178" s="4">
        <f ca="1">OFFSET(AF!$K$1,MATCH(Stock!$C178,AF!$C$2:$C$299,0),MATCH(Stock!AM$1,AF!$L$1:$AV$1,0))*Stock!AM178</f>
        <v>0</v>
      </c>
      <c r="AN178" s="4">
        <f ca="1">OFFSET(AF!$K$1,MATCH(Stock!$C178,AF!$C$2:$C$299,0),MATCH(Stock!AN$1,AF!$L$1:$AV$1,0))*Stock!AN178</f>
        <v>0</v>
      </c>
      <c r="AO178" s="4">
        <f ca="1">OFFSET(AF!$K$1,MATCH(Stock!$C178,AF!$C$2:$C$299,0),MATCH(Stock!AO$1,AF!$L$1:$AV$1,0))*Stock!AO178</f>
        <v>0.10543625648808662</v>
      </c>
      <c r="AP178" s="4">
        <f ca="1">OFFSET(AF!$K$1,MATCH(Stock!$C178,AF!$C$2:$C$299,0),MATCH(Stock!AP$1,AF!$L$1:$AV$1,0))*Stock!AP178</f>
        <v>0</v>
      </c>
      <c r="AQ178" s="4">
        <f ca="1">OFFSET(AF!$K$1,MATCH(Stock!$C178,AF!$C$2:$C$299,0),MATCH(Stock!AQ$1,AF!$L$1:$AV$1,0))*Stock!AQ178</f>
        <v>8.5961003397205069E-2</v>
      </c>
      <c r="AR178" s="4">
        <f ca="1">OFFSET(AF!$K$1,MATCH(Stock!$C178,AF!$C$2:$C$299,0),MATCH(Stock!AR$1,AF!$L$1:$AV$1,0))*Stock!AR178</f>
        <v>0</v>
      </c>
      <c r="AS178" s="4">
        <f ca="1">OFFSET(AF!$K$1,MATCH(Stock!$C178,AF!$C$2:$C$299,0),MATCH(Stock!AS$1,AF!$L$1:$AV$1,0))*Stock!AS178</f>
        <v>0</v>
      </c>
      <c r="AT178" s="4">
        <f ca="1">OFFSET(AF!$K$1,MATCH(Stock!$C178,AF!$C$2:$C$299,0),MATCH(Stock!AT$1,AF!$L$1:$AV$1,0))*Stock!AT178</f>
        <v>0.11916705886622521</v>
      </c>
      <c r="AU178" s="4">
        <f ca="1">OFFSET(AF!$K$1,MATCH(Stock!$C178,AF!$C$2:$C$299,0),MATCH(Stock!AU$1,AF!$L$1:$AV$1,0))*Stock!AU178</f>
        <v>0</v>
      </c>
      <c r="AV178" s="4">
        <f ca="1">OFFSET(AF!$K$1,MATCH(Stock!$C178,AF!$C$2:$C$299,0),MATCH(Stock!AV$1,AF!$L$1:$AV$1,0))*Stock!AV178</f>
        <v>0</v>
      </c>
    </row>
    <row r="179" spans="1:48">
      <c r="A179" s="4" t="s">
        <v>52</v>
      </c>
      <c r="B179" s="4" t="s">
        <v>258</v>
      </c>
      <c r="C179" s="4" t="s">
        <v>83</v>
      </c>
      <c r="D179" s="4" t="s">
        <v>54</v>
      </c>
      <c r="E179" s="4" t="s">
        <v>260</v>
      </c>
      <c r="F179" s="4" t="s">
        <v>54</v>
      </c>
      <c r="G179" s="4">
        <v>2010</v>
      </c>
      <c r="H179" s="4" t="s">
        <v>54</v>
      </c>
      <c r="I179" s="4" t="s">
        <v>54</v>
      </c>
      <c r="J179" s="4" t="s">
        <v>54</v>
      </c>
      <c r="K179" s="4" t="s">
        <v>54</v>
      </c>
      <c r="L179" s="4">
        <f ca="1">OFFSET(AF!$K$1,MATCH(Stock!$C179,AF!$C$2:$C$299,0),MATCH(Stock!L$1,AF!$L$1:$AV$1,0))*Stock!L179</f>
        <v>0</v>
      </c>
      <c r="M179" s="4">
        <f ca="1">OFFSET(AF!$K$1,MATCH(Stock!$C179,AF!$C$2:$C$299,0),MATCH(Stock!M$1,AF!$L$1:$AV$1,0))*Stock!M179</f>
        <v>5.0240750753843066</v>
      </c>
      <c r="N179" s="4">
        <f ca="1">OFFSET(AF!$K$1,MATCH(Stock!$C179,AF!$C$2:$C$299,0),MATCH(Stock!N$1,AF!$L$1:$AV$1,0))*Stock!N179</f>
        <v>0.82697320507581706</v>
      </c>
      <c r="O179" s="4">
        <f ca="1">OFFSET(AF!$K$1,MATCH(Stock!$C179,AF!$C$2:$C$299,0),MATCH(Stock!O$1,AF!$L$1:$AV$1,0))*Stock!O179</f>
        <v>4.3485284965388213E-2</v>
      </c>
      <c r="P179" s="4">
        <f ca="1">OFFSET(AF!$K$1,MATCH(Stock!$C179,AF!$C$2:$C$299,0),MATCH(Stock!P$1,AF!$L$1:$AV$1,0))*Stock!P179</f>
        <v>2.4299703867757554</v>
      </c>
      <c r="Q179" s="4">
        <f ca="1">OFFSET(AF!$K$1,MATCH(Stock!$C179,AF!$C$2:$C$299,0),MATCH(Stock!Q$1,AF!$L$1:$AV$1,0))*Stock!Q179</f>
        <v>1.4528402237537703</v>
      </c>
      <c r="R179" s="4">
        <f ca="1">OFFSET(AF!$K$1,MATCH(Stock!$C179,AF!$C$2:$C$299,0),MATCH(Stock!R$1,AF!$L$1:$AV$1,0))*Stock!R179</f>
        <v>0</v>
      </c>
      <c r="S179" s="4">
        <f ca="1">OFFSET(AF!$K$1,MATCH(Stock!$C179,AF!$C$2:$C$299,0),MATCH(Stock!S$1,AF!$L$1:$AV$1,0))*Stock!S179</f>
        <v>11.418283708417915</v>
      </c>
      <c r="T179" s="4">
        <f ca="1">OFFSET(AF!$K$1,MATCH(Stock!$C179,AF!$C$2:$C$299,0),MATCH(Stock!T$1,AF!$L$1:$AV$1,0))*Stock!T179</f>
        <v>41.328076979947447</v>
      </c>
      <c r="U179" s="4">
        <f ca="1">OFFSET(AF!$K$1,MATCH(Stock!$C179,AF!$C$2:$C$299,0),MATCH(Stock!U$1,AF!$L$1:$AV$1,0))*Stock!U179</f>
        <v>9.5120642955102532</v>
      </c>
      <c r="V179" s="4">
        <f ca="1">OFFSET(AF!$K$1,MATCH(Stock!$C179,AF!$C$2:$C$299,0),MATCH(Stock!V$1,AF!$L$1:$AV$1,0))*Stock!V179</f>
        <v>5.1288530944391661</v>
      </c>
      <c r="W179" s="4">
        <f ca="1">OFFSET(AF!$K$1,MATCH(Stock!$C179,AF!$C$2:$C$299,0),MATCH(Stock!W$1,AF!$L$1:$AV$1,0))*Stock!W179</f>
        <v>0.83435045720558709</v>
      </c>
      <c r="X179" s="4">
        <f ca="1">OFFSET(AF!$K$1,MATCH(Stock!$C179,AF!$C$2:$C$299,0),MATCH(Stock!X$1,AF!$L$1:$AV$1,0))*Stock!X179</f>
        <v>0</v>
      </c>
      <c r="Y179" s="4">
        <f ca="1">OFFSET(AF!$K$1,MATCH(Stock!$C179,AF!$C$2:$C$299,0),MATCH(Stock!Y$1,AF!$L$1:$AV$1,0))*Stock!Y179</f>
        <v>12.85785102146729</v>
      </c>
      <c r="Z179" s="4">
        <f ca="1">OFFSET(AF!$K$1,MATCH(Stock!$C179,AF!$C$2:$C$299,0),MATCH(Stock!Z$1,AF!$L$1:$AV$1,0))*Stock!Z179</f>
        <v>12.212762153431527</v>
      </c>
      <c r="AA179" s="4">
        <f ca="1">OFFSET(AF!$K$1,MATCH(Stock!$C179,AF!$C$2:$C$299,0),MATCH(Stock!AA$1,AF!$L$1:$AV$1,0))*Stock!AA179</f>
        <v>1.0220213538547835</v>
      </c>
      <c r="AB179" s="4">
        <f ca="1">OFFSET(AF!$K$1,MATCH(Stock!$C179,AF!$C$2:$C$299,0),MATCH(Stock!AB$1,AF!$L$1:$AV$1,0))*Stock!AB179</f>
        <v>2.976376828691301</v>
      </c>
      <c r="AC179" s="4">
        <f ca="1">OFFSET(AF!$K$1,MATCH(Stock!$C179,AF!$C$2:$C$299,0),MATCH(Stock!AC$1,AF!$L$1:$AV$1,0))*Stock!AC179</f>
        <v>0</v>
      </c>
      <c r="AD179" s="4">
        <f ca="1">OFFSET(AF!$K$1,MATCH(Stock!$C179,AF!$C$2:$C$299,0),MATCH(Stock!AD$1,AF!$L$1:$AV$1,0))*Stock!AD179</f>
        <v>1.2668182884720069</v>
      </c>
      <c r="AE179" s="4">
        <f ca="1">OFFSET(AF!$K$1,MATCH(Stock!$C179,AF!$C$2:$C$299,0),MATCH(Stock!AE$1,AF!$L$1:$AV$1,0))*Stock!AE179</f>
        <v>2.3894741627201976</v>
      </c>
      <c r="AF179" s="4">
        <f ca="1">OFFSET(AF!$K$1,MATCH(Stock!$C179,AF!$C$2:$C$299,0),MATCH(Stock!AF$1,AF!$L$1:$AV$1,0))*Stock!AF179</f>
        <v>2.9970088517400153E-2</v>
      </c>
      <c r="AG179" s="4">
        <f ca="1">OFFSET(AF!$K$1,MATCH(Stock!$C179,AF!$C$2:$C$299,0),MATCH(Stock!AG$1,AF!$L$1:$AV$1,0))*Stock!AG179</f>
        <v>5.5458612573297748</v>
      </c>
      <c r="AH179" s="4">
        <f ca="1">OFFSET(AF!$K$1,MATCH(Stock!$C179,AF!$C$2:$C$299,0),MATCH(Stock!AH$1,AF!$L$1:$AV$1,0))*Stock!AH179</f>
        <v>0</v>
      </c>
      <c r="AI179" s="4">
        <f ca="1">OFFSET(AF!$K$1,MATCH(Stock!$C179,AF!$C$2:$C$299,0),MATCH(Stock!AI$1,AF!$L$1:$AV$1,0))*Stock!AI179</f>
        <v>4.8296769441562883</v>
      </c>
      <c r="AJ179" s="4">
        <f ca="1">OFFSET(AF!$K$1,MATCH(Stock!$C179,AF!$C$2:$C$299,0),MATCH(Stock!AJ$1,AF!$L$1:$AV$1,0))*Stock!AJ179</f>
        <v>0</v>
      </c>
      <c r="AK179" s="4">
        <f ca="1">OFFSET(AF!$K$1,MATCH(Stock!$C179,AF!$C$2:$C$299,0),MATCH(Stock!AK$1,AF!$L$1:$AV$1,0))*Stock!AK179</f>
        <v>0.30391485176409205</v>
      </c>
      <c r="AL179" s="4">
        <f ca="1">OFFSET(AF!$K$1,MATCH(Stock!$C179,AF!$C$2:$C$299,0),MATCH(Stock!AL$1,AF!$L$1:$AV$1,0))*Stock!AL179</f>
        <v>0</v>
      </c>
      <c r="AM179" s="4">
        <f ca="1">OFFSET(AF!$K$1,MATCH(Stock!$C179,AF!$C$2:$C$299,0),MATCH(Stock!AM$1,AF!$L$1:$AV$1,0))*Stock!AM179</f>
        <v>1.3980492143939782</v>
      </c>
      <c r="AN179" s="4">
        <f ca="1">OFFSET(AF!$K$1,MATCH(Stock!$C179,AF!$C$2:$C$299,0),MATCH(Stock!AN$1,AF!$L$1:$AV$1,0))*Stock!AN179</f>
        <v>1.0634722784961725</v>
      </c>
      <c r="AO179" s="4">
        <f ca="1">OFFSET(AF!$K$1,MATCH(Stock!$C179,AF!$C$2:$C$299,0),MATCH(Stock!AO$1,AF!$L$1:$AV$1,0))*Stock!AO179</f>
        <v>37.20613131356167</v>
      </c>
      <c r="AP179" s="4">
        <f ca="1">OFFSET(AF!$K$1,MATCH(Stock!$C179,AF!$C$2:$C$299,0),MATCH(Stock!AP$1,AF!$L$1:$AV$1,0))*Stock!AP179</f>
        <v>4.5183991460294058E-3</v>
      </c>
      <c r="AQ179" s="4">
        <f ca="1">OFFSET(AF!$K$1,MATCH(Stock!$C179,AF!$C$2:$C$299,0),MATCH(Stock!AQ$1,AF!$L$1:$AV$1,0))*Stock!AQ179</f>
        <v>5.2077279473276343</v>
      </c>
      <c r="AR179" s="4">
        <f ca="1">OFFSET(AF!$K$1,MATCH(Stock!$C179,AF!$C$2:$C$299,0),MATCH(Stock!AR$1,AF!$L$1:$AV$1,0))*Stock!AR179</f>
        <v>3.2746351598971106</v>
      </c>
      <c r="AS179" s="4">
        <f ca="1">OFFSET(AF!$K$1,MATCH(Stock!$C179,AF!$C$2:$C$299,0),MATCH(Stock!AS$1,AF!$L$1:$AV$1,0))*Stock!AS179</f>
        <v>34.768547973634746</v>
      </c>
      <c r="AT179" s="4">
        <f ca="1">OFFSET(AF!$K$1,MATCH(Stock!$C179,AF!$C$2:$C$299,0),MATCH(Stock!AT$1,AF!$L$1:$AV$1,0))*Stock!AT179</f>
        <v>1.0995967768714081</v>
      </c>
      <c r="AU179" s="4">
        <f ca="1">OFFSET(AF!$K$1,MATCH(Stock!$C179,AF!$C$2:$C$299,0),MATCH(Stock!AU$1,AF!$L$1:$AV$1,0))*Stock!AU179</f>
        <v>3.6164287458928288</v>
      </c>
      <c r="AV179" s="4">
        <f ca="1">OFFSET(AF!$K$1,MATCH(Stock!$C179,AF!$C$2:$C$299,0),MATCH(Stock!AV$1,AF!$L$1:$AV$1,0))*Stock!AV179</f>
        <v>9.3368229910963399E-2</v>
      </c>
    </row>
    <row r="180" spans="1:48">
      <c r="A180" s="4" t="s">
        <v>52</v>
      </c>
      <c r="B180" s="4" t="s">
        <v>258</v>
      </c>
      <c r="C180" s="4" t="s">
        <v>84</v>
      </c>
      <c r="D180" s="4" t="s">
        <v>54</v>
      </c>
      <c r="E180" s="4" t="s">
        <v>260</v>
      </c>
      <c r="F180" s="4" t="s">
        <v>54</v>
      </c>
      <c r="G180" s="4">
        <v>2010</v>
      </c>
      <c r="H180" s="4" t="s">
        <v>54</v>
      </c>
      <c r="I180" s="4" t="s">
        <v>54</v>
      </c>
      <c r="J180" s="4" t="s">
        <v>54</v>
      </c>
      <c r="K180" s="4" t="s">
        <v>54</v>
      </c>
      <c r="L180" s="4">
        <f ca="1">OFFSET(AF!$K$1,MATCH(Stock!$C180,AF!$C$2:$C$299,0),MATCH(Stock!L$1,AF!$L$1:$AV$1,0))*Stock!L180</f>
        <v>0</v>
      </c>
      <c r="M180" s="4">
        <f ca="1">OFFSET(AF!$K$1,MATCH(Stock!$C180,AF!$C$2:$C$299,0),MATCH(Stock!M$1,AF!$L$1:$AV$1,0))*Stock!M180</f>
        <v>7.8297226408082191E-2</v>
      </c>
      <c r="N180" s="4">
        <f ca="1">OFFSET(AF!$K$1,MATCH(Stock!$C180,AF!$C$2:$C$299,0),MATCH(Stock!N$1,AF!$L$1:$AV$1,0))*Stock!N180</f>
        <v>0</v>
      </c>
      <c r="O180" s="4">
        <f ca="1">OFFSET(AF!$K$1,MATCH(Stock!$C180,AF!$C$2:$C$299,0),MATCH(Stock!O$1,AF!$L$1:$AV$1,0))*Stock!O180</f>
        <v>5.582614274483387E-2</v>
      </c>
      <c r="P180" s="4">
        <f ca="1">OFFSET(AF!$K$1,MATCH(Stock!$C180,AF!$C$2:$C$299,0),MATCH(Stock!P$1,AF!$L$1:$AV$1,0))*Stock!P180</f>
        <v>2.7740544813467879E-2</v>
      </c>
      <c r="Q180" s="4">
        <f ca="1">OFFSET(AF!$K$1,MATCH(Stock!$C180,AF!$C$2:$C$299,0),MATCH(Stock!Q$1,AF!$L$1:$AV$1,0))*Stock!Q180</f>
        <v>0</v>
      </c>
      <c r="R180" s="4">
        <f ca="1">OFFSET(AF!$K$1,MATCH(Stock!$C180,AF!$C$2:$C$299,0),MATCH(Stock!R$1,AF!$L$1:$AV$1,0))*Stock!R180</f>
        <v>0.12809769635031049</v>
      </c>
      <c r="S180" s="4">
        <f ca="1">OFFSET(AF!$K$1,MATCH(Stock!$C180,AF!$C$2:$C$299,0),MATCH(Stock!S$1,AF!$L$1:$AV$1,0))*Stock!S180</f>
        <v>0</v>
      </c>
      <c r="T180" s="4">
        <f ca="1">OFFSET(AF!$K$1,MATCH(Stock!$C180,AF!$C$2:$C$299,0),MATCH(Stock!T$1,AF!$L$1:$AV$1,0))*Stock!T180</f>
        <v>1.5394336404988869</v>
      </c>
      <c r="U180" s="4">
        <f ca="1">OFFSET(AF!$K$1,MATCH(Stock!$C180,AF!$C$2:$C$299,0),MATCH(Stock!U$1,AF!$L$1:$AV$1,0))*Stock!U180</f>
        <v>2.1366175989252081E-2</v>
      </c>
      <c r="V180" s="4">
        <f ca="1">OFFSET(AF!$K$1,MATCH(Stock!$C180,AF!$C$2:$C$299,0),MATCH(Stock!V$1,AF!$L$1:$AV$1,0))*Stock!V180</f>
        <v>0</v>
      </c>
      <c r="W180" s="4">
        <f ca="1">OFFSET(AF!$K$1,MATCH(Stock!$C180,AF!$C$2:$C$299,0),MATCH(Stock!W$1,AF!$L$1:$AV$1,0))*Stock!W180</f>
        <v>0</v>
      </c>
      <c r="X180" s="4">
        <f ca="1">OFFSET(AF!$K$1,MATCH(Stock!$C180,AF!$C$2:$C$299,0),MATCH(Stock!X$1,AF!$L$1:$AV$1,0))*Stock!X180</f>
        <v>7.0714075832061933</v>
      </c>
      <c r="Y180" s="4">
        <f ca="1">OFFSET(AF!$K$1,MATCH(Stock!$C180,AF!$C$2:$C$299,0),MATCH(Stock!Y$1,AF!$L$1:$AV$1,0))*Stock!Y180</f>
        <v>0</v>
      </c>
      <c r="Z180" s="4">
        <f ca="1">OFFSET(AF!$K$1,MATCH(Stock!$C180,AF!$C$2:$C$299,0),MATCH(Stock!Z$1,AF!$L$1:$AV$1,0))*Stock!Z180</f>
        <v>1.8456428587403715</v>
      </c>
      <c r="AA180" s="4">
        <f ca="1">OFFSET(AF!$K$1,MATCH(Stock!$C180,AF!$C$2:$C$299,0),MATCH(Stock!AA$1,AF!$L$1:$AV$1,0))*Stock!AA180</f>
        <v>0.11602173325290632</v>
      </c>
      <c r="AB180" s="4">
        <f ca="1">OFFSET(AF!$K$1,MATCH(Stock!$C180,AF!$C$2:$C$299,0),MATCH(Stock!AB$1,AF!$L$1:$AV$1,0))*Stock!AB180</f>
        <v>0.22791227124782332</v>
      </c>
      <c r="AC180" s="4">
        <f ca="1">OFFSET(AF!$K$1,MATCH(Stock!$C180,AF!$C$2:$C$299,0),MATCH(Stock!AC$1,AF!$L$1:$AV$1,0))*Stock!AC180</f>
        <v>2.2613815672761963E-2</v>
      </c>
      <c r="AD180" s="4">
        <f ca="1">OFFSET(AF!$K$1,MATCH(Stock!$C180,AF!$C$2:$C$299,0),MATCH(Stock!AD$1,AF!$L$1:$AV$1,0))*Stock!AD180</f>
        <v>0</v>
      </c>
      <c r="AE180" s="4">
        <f ca="1">OFFSET(AF!$K$1,MATCH(Stock!$C180,AF!$C$2:$C$299,0),MATCH(Stock!AE$1,AF!$L$1:$AV$1,0))*Stock!AE180</f>
        <v>9.521614765744463</v>
      </c>
      <c r="AF180" s="4">
        <f ca="1">OFFSET(AF!$K$1,MATCH(Stock!$C180,AF!$C$2:$C$299,0),MATCH(Stock!AF$1,AF!$L$1:$AV$1,0))*Stock!AF180</f>
        <v>1.8943626270398979E-2</v>
      </c>
      <c r="AG180" s="4">
        <f ca="1">OFFSET(AF!$K$1,MATCH(Stock!$C180,AF!$C$2:$C$299,0),MATCH(Stock!AG$1,AF!$L$1:$AV$1,0))*Stock!AG180</f>
        <v>0</v>
      </c>
      <c r="AH180" s="4">
        <f ca="1">OFFSET(AF!$K$1,MATCH(Stock!$C180,AF!$C$2:$C$299,0),MATCH(Stock!AH$1,AF!$L$1:$AV$1,0))*Stock!AH180</f>
        <v>0</v>
      </c>
      <c r="AI180" s="4">
        <f ca="1">OFFSET(AF!$K$1,MATCH(Stock!$C180,AF!$C$2:$C$299,0),MATCH(Stock!AI$1,AF!$L$1:$AV$1,0))*Stock!AI180</f>
        <v>0</v>
      </c>
      <c r="AJ180" s="4">
        <f ca="1">OFFSET(AF!$K$1,MATCH(Stock!$C180,AF!$C$2:$C$299,0),MATCH(Stock!AJ$1,AF!$L$1:$AV$1,0))*Stock!AJ180</f>
        <v>0</v>
      </c>
      <c r="AK180" s="4">
        <f ca="1">OFFSET(AF!$K$1,MATCH(Stock!$C180,AF!$C$2:$C$299,0),MATCH(Stock!AK$1,AF!$L$1:$AV$1,0))*Stock!AK180</f>
        <v>0</v>
      </c>
      <c r="AL180" s="4">
        <f ca="1">OFFSET(AF!$K$1,MATCH(Stock!$C180,AF!$C$2:$C$299,0),MATCH(Stock!AL$1,AF!$L$1:$AV$1,0))*Stock!AL180</f>
        <v>8.1834493252836024E-2</v>
      </c>
      <c r="AM180" s="4">
        <f ca="1">OFFSET(AF!$K$1,MATCH(Stock!$C180,AF!$C$2:$C$299,0),MATCH(Stock!AM$1,AF!$L$1:$AV$1,0))*Stock!AM180</f>
        <v>0</v>
      </c>
      <c r="AN180" s="4">
        <f ca="1">OFFSET(AF!$K$1,MATCH(Stock!$C180,AF!$C$2:$C$299,0),MATCH(Stock!AN$1,AF!$L$1:$AV$1,0))*Stock!AN180</f>
        <v>0</v>
      </c>
      <c r="AO180" s="4">
        <f ca="1">OFFSET(AF!$K$1,MATCH(Stock!$C180,AF!$C$2:$C$299,0),MATCH(Stock!AO$1,AF!$L$1:$AV$1,0))*Stock!AO180</f>
        <v>0</v>
      </c>
      <c r="AP180" s="4">
        <f ca="1">OFFSET(AF!$K$1,MATCH(Stock!$C180,AF!$C$2:$C$299,0),MATCH(Stock!AP$1,AF!$L$1:$AV$1,0))*Stock!AP180</f>
        <v>0.1830095101314313</v>
      </c>
      <c r="AQ180" s="4">
        <f ca="1">OFFSET(AF!$K$1,MATCH(Stock!$C180,AF!$C$2:$C$299,0),MATCH(Stock!AQ$1,AF!$L$1:$AV$1,0))*Stock!AQ180</f>
        <v>0</v>
      </c>
      <c r="AR180" s="4">
        <f ca="1">OFFSET(AF!$K$1,MATCH(Stock!$C180,AF!$C$2:$C$299,0),MATCH(Stock!AR$1,AF!$L$1:$AV$1,0))*Stock!AR180</f>
        <v>5.2589153798477117E-2</v>
      </c>
      <c r="AS180" s="4">
        <f ca="1">OFFSET(AF!$K$1,MATCH(Stock!$C180,AF!$C$2:$C$299,0),MATCH(Stock!AS$1,AF!$L$1:$AV$1,0))*Stock!AS180</f>
        <v>0</v>
      </c>
      <c r="AT180" s="4">
        <f ca="1">OFFSET(AF!$K$1,MATCH(Stock!$C180,AF!$C$2:$C$299,0),MATCH(Stock!AT$1,AF!$L$1:$AV$1,0))*Stock!AT180</f>
        <v>9.0891694322651193E-2</v>
      </c>
      <c r="AU180" s="4">
        <f ca="1">OFFSET(AF!$K$1,MATCH(Stock!$C180,AF!$C$2:$C$299,0),MATCH(Stock!AU$1,AF!$L$1:$AV$1,0))*Stock!AU180</f>
        <v>0</v>
      </c>
      <c r="AV180" s="4">
        <f ca="1">OFFSET(AF!$K$1,MATCH(Stock!$C180,AF!$C$2:$C$299,0),MATCH(Stock!AV$1,AF!$L$1:$AV$1,0))*Stock!AV180</f>
        <v>0.14696492229461333</v>
      </c>
    </row>
    <row r="181" spans="1:48">
      <c r="A181" s="4" t="s">
        <v>52</v>
      </c>
      <c r="B181" s="4" t="s">
        <v>258</v>
      </c>
      <c r="C181" s="4" t="s">
        <v>85</v>
      </c>
      <c r="D181" s="4" t="s">
        <v>54</v>
      </c>
      <c r="E181" s="4" t="s">
        <v>260</v>
      </c>
      <c r="F181" s="4" t="s">
        <v>54</v>
      </c>
      <c r="G181" s="4">
        <v>2010</v>
      </c>
      <c r="H181" s="4" t="s">
        <v>54</v>
      </c>
      <c r="I181" s="4" t="s">
        <v>54</v>
      </c>
      <c r="J181" s="4" t="s">
        <v>54</v>
      </c>
      <c r="K181" s="4" t="s">
        <v>54</v>
      </c>
      <c r="L181" s="4">
        <f ca="1">OFFSET(AF!$K$1,MATCH(Stock!$C181,AF!$C$2:$C$299,0),MATCH(Stock!L$1,AF!$L$1:$AV$1,0))*Stock!L181</f>
        <v>4.1643576768824457E-2</v>
      </c>
      <c r="M181" s="4">
        <f ca="1">OFFSET(AF!$K$1,MATCH(Stock!$C181,AF!$C$2:$C$299,0),MATCH(Stock!M$1,AF!$L$1:$AV$1,0))*Stock!M181</f>
        <v>8.9309735068881135</v>
      </c>
      <c r="N181" s="4">
        <f ca="1">OFFSET(AF!$K$1,MATCH(Stock!$C181,AF!$C$2:$C$299,0),MATCH(Stock!N$1,AF!$L$1:$AV$1,0))*Stock!N181</f>
        <v>0</v>
      </c>
      <c r="O181" s="4">
        <f ca="1">OFFSET(AF!$K$1,MATCH(Stock!$C181,AF!$C$2:$C$299,0),MATCH(Stock!O$1,AF!$L$1:$AV$1,0))*Stock!O181</f>
        <v>9.7662444736022938</v>
      </c>
      <c r="P181" s="4">
        <f ca="1">OFFSET(AF!$K$1,MATCH(Stock!$C181,AF!$C$2:$C$299,0),MATCH(Stock!P$1,AF!$L$1:$AV$1,0))*Stock!P181</f>
        <v>1.6089010718239507E-2</v>
      </c>
      <c r="Q181" s="4">
        <f ca="1">OFFSET(AF!$K$1,MATCH(Stock!$C181,AF!$C$2:$C$299,0),MATCH(Stock!Q$1,AF!$L$1:$AV$1,0))*Stock!Q181</f>
        <v>20.838680963171495</v>
      </c>
      <c r="R181" s="4">
        <f ca="1">OFFSET(AF!$K$1,MATCH(Stock!$C181,AF!$C$2:$C$299,0),MATCH(Stock!R$1,AF!$L$1:$AV$1,0))*Stock!R181</f>
        <v>0.83649894025289773</v>
      </c>
      <c r="S181" s="4">
        <f ca="1">OFFSET(AF!$K$1,MATCH(Stock!$C181,AF!$C$2:$C$299,0),MATCH(Stock!S$1,AF!$L$1:$AV$1,0))*Stock!S181</f>
        <v>0</v>
      </c>
      <c r="T181" s="4">
        <f ca="1">OFFSET(AF!$K$1,MATCH(Stock!$C181,AF!$C$2:$C$299,0),MATCH(Stock!T$1,AF!$L$1:$AV$1,0))*Stock!T181</f>
        <v>104.57338964687102</v>
      </c>
      <c r="U181" s="4">
        <f ca="1">OFFSET(AF!$K$1,MATCH(Stock!$C181,AF!$C$2:$C$299,0),MATCH(Stock!U$1,AF!$L$1:$AV$1,0))*Stock!U181</f>
        <v>1.979496361810388</v>
      </c>
      <c r="V181" s="4">
        <f ca="1">OFFSET(AF!$K$1,MATCH(Stock!$C181,AF!$C$2:$C$299,0),MATCH(Stock!V$1,AF!$L$1:$AV$1,0))*Stock!V181</f>
        <v>5.5236835735343229E-2</v>
      </c>
      <c r="W181" s="4">
        <f ca="1">OFFSET(AF!$K$1,MATCH(Stock!$C181,AF!$C$2:$C$299,0),MATCH(Stock!W$1,AF!$L$1:$AV$1,0))*Stock!W181</f>
        <v>30.350323017132926</v>
      </c>
      <c r="X181" s="4">
        <f ca="1">OFFSET(AF!$K$1,MATCH(Stock!$C181,AF!$C$2:$C$299,0),MATCH(Stock!X$1,AF!$L$1:$AV$1,0))*Stock!X181</f>
        <v>32.320477317998574</v>
      </c>
      <c r="Y181" s="4">
        <f ca="1">OFFSET(AF!$K$1,MATCH(Stock!$C181,AF!$C$2:$C$299,0),MATCH(Stock!Y$1,AF!$L$1:$AV$1,0))*Stock!Y181</f>
        <v>4.1729270462176693</v>
      </c>
      <c r="Z181" s="4">
        <f ca="1">OFFSET(AF!$K$1,MATCH(Stock!$C181,AF!$C$2:$C$299,0),MATCH(Stock!Z$1,AF!$L$1:$AV$1,0))*Stock!Z181</f>
        <v>37.807329172902207</v>
      </c>
      <c r="AA181" s="4">
        <f ca="1">OFFSET(AF!$K$1,MATCH(Stock!$C181,AF!$C$2:$C$299,0),MATCH(Stock!AA$1,AF!$L$1:$AV$1,0))*Stock!AA181</f>
        <v>0.91167357706465535</v>
      </c>
      <c r="AB181" s="4">
        <f ca="1">OFFSET(AF!$K$1,MATCH(Stock!$C181,AF!$C$2:$C$299,0),MATCH(Stock!AB$1,AF!$L$1:$AV$1,0))*Stock!AB181</f>
        <v>0</v>
      </c>
      <c r="AC181" s="4">
        <f ca="1">OFFSET(AF!$K$1,MATCH(Stock!$C181,AF!$C$2:$C$299,0),MATCH(Stock!AC$1,AF!$L$1:$AV$1,0))*Stock!AC181</f>
        <v>1.0233197214144856</v>
      </c>
      <c r="AD181" s="4">
        <f ca="1">OFFSET(AF!$K$1,MATCH(Stock!$C181,AF!$C$2:$C$299,0),MATCH(Stock!AD$1,AF!$L$1:$AV$1,0))*Stock!AD181</f>
        <v>1.3767682375667899E-2</v>
      </c>
      <c r="AE181" s="4">
        <f ca="1">OFFSET(AF!$K$1,MATCH(Stock!$C181,AF!$C$2:$C$299,0),MATCH(Stock!AE$1,AF!$L$1:$AV$1,0))*Stock!AE181</f>
        <v>31.420668890208582</v>
      </c>
      <c r="AF181" s="4">
        <f ca="1">OFFSET(AF!$K$1,MATCH(Stock!$C181,AF!$C$2:$C$299,0),MATCH(Stock!AF$1,AF!$L$1:$AV$1,0))*Stock!AF181</f>
        <v>0.10874391536198981</v>
      </c>
      <c r="AG181" s="4">
        <f ca="1">OFFSET(AF!$K$1,MATCH(Stock!$C181,AF!$C$2:$C$299,0),MATCH(Stock!AG$1,AF!$L$1:$AV$1,0))*Stock!AG181</f>
        <v>6.5642672701842195E-2</v>
      </c>
      <c r="AH181" s="4">
        <f ca="1">OFFSET(AF!$K$1,MATCH(Stock!$C181,AF!$C$2:$C$299,0),MATCH(Stock!AH$1,AF!$L$1:$AV$1,0))*Stock!AH181</f>
        <v>1.1631669234065491</v>
      </c>
      <c r="AI181" s="4">
        <f ca="1">OFFSET(AF!$K$1,MATCH(Stock!$C181,AF!$C$2:$C$299,0),MATCH(Stock!AI$1,AF!$L$1:$AV$1,0))*Stock!AI181</f>
        <v>0.31288690912457667</v>
      </c>
      <c r="AJ181" s="4">
        <f ca="1">OFFSET(AF!$K$1,MATCH(Stock!$C181,AF!$C$2:$C$299,0),MATCH(Stock!AJ$1,AF!$L$1:$AV$1,0))*Stock!AJ181</f>
        <v>0</v>
      </c>
      <c r="AK181" s="4">
        <f ca="1">OFFSET(AF!$K$1,MATCH(Stock!$C181,AF!$C$2:$C$299,0),MATCH(Stock!AK$1,AF!$L$1:$AV$1,0))*Stock!AK181</f>
        <v>0.26590979504770496</v>
      </c>
      <c r="AL181" s="4">
        <f ca="1">OFFSET(AF!$K$1,MATCH(Stock!$C181,AF!$C$2:$C$299,0),MATCH(Stock!AL$1,AF!$L$1:$AV$1,0))*Stock!AL181</f>
        <v>0</v>
      </c>
      <c r="AM181" s="4">
        <f ca="1">OFFSET(AF!$K$1,MATCH(Stock!$C181,AF!$C$2:$C$299,0),MATCH(Stock!AM$1,AF!$L$1:$AV$1,0))*Stock!AM181</f>
        <v>5.7701171242841839E-2</v>
      </c>
      <c r="AN181" s="4">
        <f ca="1">OFFSET(AF!$K$1,MATCH(Stock!$C181,AF!$C$2:$C$299,0),MATCH(Stock!AN$1,AF!$L$1:$AV$1,0))*Stock!AN181</f>
        <v>1.7941540798796916</v>
      </c>
      <c r="AO181" s="4">
        <f ca="1">OFFSET(AF!$K$1,MATCH(Stock!$C181,AF!$C$2:$C$299,0),MATCH(Stock!AO$1,AF!$L$1:$AV$1,0))*Stock!AO181</f>
        <v>0.75664608153638102</v>
      </c>
      <c r="AP181" s="4">
        <f ca="1">OFFSET(AF!$K$1,MATCH(Stock!$C181,AF!$C$2:$C$299,0),MATCH(Stock!AP$1,AF!$L$1:$AV$1,0))*Stock!AP181</f>
        <v>0.28470985851973107</v>
      </c>
      <c r="AQ181" s="4">
        <f ca="1">OFFSET(AF!$K$1,MATCH(Stock!$C181,AF!$C$2:$C$299,0),MATCH(Stock!AQ$1,AF!$L$1:$AV$1,0))*Stock!AQ181</f>
        <v>8.7384508552320911E-2</v>
      </c>
      <c r="AR181" s="4">
        <f ca="1">OFFSET(AF!$K$1,MATCH(Stock!$C181,AF!$C$2:$C$299,0),MATCH(Stock!AR$1,AF!$L$1:$AV$1,0))*Stock!AR181</f>
        <v>7.9108712794133187E-3</v>
      </c>
      <c r="AS181" s="4">
        <f ca="1">OFFSET(AF!$K$1,MATCH(Stock!$C181,AF!$C$2:$C$299,0),MATCH(Stock!AS$1,AF!$L$1:$AV$1,0))*Stock!AS181</f>
        <v>0.62447463791421287</v>
      </c>
      <c r="AT181" s="4">
        <f ca="1">OFFSET(AF!$K$1,MATCH(Stock!$C181,AF!$C$2:$C$299,0),MATCH(Stock!AT$1,AF!$L$1:$AV$1,0))*Stock!AT181</f>
        <v>2.5859559299638075</v>
      </c>
      <c r="AU181" s="4">
        <f ca="1">OFFSET(AF!$K$1,MATCH(Stock!$C181,AF!$C$2:$C$299,0),MATCH(Stock!AU$1,AF!$L$1:$AV$1,0))*Stock!AU181</f>
        <v>0</v>
      </c>
      <c r="AV181" s="4">
        <f ca="1">OFFSET(AF!$K$1,MATCH(Stock!$C181,AF!$C$2:$C$299,0),MATCH(Stock!AV$1,AF!$L$1:$AV$1,0))*Stock!AV181</f>
        <v>4.509981088516156</v>
      </c>
    </row>
    <row r="182" spans="1:48">
      <c r="A182" s="4" t="s">
        <v>52</v>
      </c>
      <c r="B182" s="4" t="s">
        <v>258</v>
      </c>
      <c r="C182" s="4" t="s">
        <v>86</v>
      </c>
      <c r="D182" s="4" t="s">
        <v>54</v>
      </c>
      <c r="E182" s="4" t="s">
        <v>260</v>
      </c>
      <c r="F182" s="4" t="s">
        <v>54</v>
      </c>
      <c r="G182" s="4">
        <v>2010</v>
      </c>
      <c r="H182" s="4" t="s">
        <v>54</v>
      </c>
      <c r="I182" s="4" t="s">
        <v>54</v>
      </c>
      <c r="J182" s="4" t="s">
        <v>54</v>
      </c>
      <c r="K182" s="4" t="s">
        <v>54</v>
      </c>
      <c r="L182" s="4">
        <f ca="1">OFFSET(AF!$K$1,MATCH(Stock!$C182,AF!$C$2:$C$299,0),MATCH(Stock!L$1,AF!$L$1:$AV$1,0))*Stock!L182</f>
        <v>0.85579185641227073</v>
      </c>
      <c r="M182" s="4">
        <f ca="1">OFFSET(AF!$K$1,MATCH(Stock!$C182,AF!$C$2:$C$299,0),MATCH(Stock!M$1,AF!$L$1:$AV$1,0))*Stock!M182</f>
        <v>7.3659142861926554</v>
      </c>
      <c r="N182" s="4">
        <f ca="1">OFFSET(AF!$K$1,MATCH(Stock!$C182,AF!$C$2:$C$299,0),MATCH(Stock!N$1,AF!$L$1:$AV$1,0))*Stock!N182</f>
        <v>0.63072533733776748</v>
      </c>
      <c r="O182" s="4">
        <f ca="1">OFFSET(AF!$K$1,MATCH(Stock!$C182,AF!$C$2:$C$299,0),MATCH(Stock!O$1,AF!$L$1:$AV$1,0))*Stock!O182</f>
        <v>6.1082866375563896</v>
      </c>
      <c r="P182" s="4">
        <f ca="1">OFFSET(AF!$K$1,MATCH(Stock!$C182,AF!$C$2:$C$299,0),MATCH(Stock!P$1,AF!$L$1:$AV$1,0))*Stock!P182</f>
        <v>3.6503780443649609</v>
      </c>
      <c r="Q182" s="4">
        <f ca="1">OFFSET(AF!$K$1,MATCH(Stock!$C182,AF!$C$2:$C$299,0),MATCH(Stock!Q$1,AF!$L$1:$AV$1,0))*Stock!Q182</f>
        <v>4.5413678301990155</v>
      </c>
      <c r="R182" s="4">
        <f ca="1">OFFSET(AF!$K$1,MATCH(Stock!$C182,AF!$C$2:$C$299,0),MATCH(Stock!R$1,AF!$L$1:$AV$1,0))*Stock!R182</f>
        <v>0.13212475494188755</v>
      </c>
      <c r="S182" s="4">
        <f ca="1">OFFSET(AF!$K$1,MATCH(Stock!$C182,AF!$C$2:$C$299,0),MATCH(Stock!S$1,AF!$L$1:$AV$1,0))*Stock!S182</f>
        <v>7.2166272451084073</v>
      </c>
      <c r="T182" s="4">
        <f ca="1">OFFSET(AF!$K$1,MATCH(Stock!$C182,AF!$C$2:$C$299,0),MATCH(Stock!T$1,AF!$L$1:$AV$1,0))*Stock!T182</f>
        <v>45.437274063264873</v>
      </c>
      <c r="U182" s="4">
        <f ca="1">OFFSET(AF!$K$1,MATCH(Stock!$C182,AF!$C$2:$C$299,0),MATCH(Stock!U$1,AF!$L$1:$AV$1,0))*Stock!U182</f>
        <v>4.4654920533111673</v>
      </c>
      <c r="V182" s="4">
        <f ca="1">OFFSET(AF!$K$1,MATCH(Stock!$C182,AF!$C$2:$C$299,0),MATCH(Stock!V$1,AF!$L$1:$AV$1,0))*Stock!V182</f>
        <v>1.1619174005689208</v>
      </c>
      <c r="W182" s="4">
        <f ca="1">OFFSET(AF!$K$1,MATCH(Stock!$C182,AF!$C$2:$C$299,0),MATCH(Stock!W$1,AF!$L$1:$AV$1,0))*Stock!W182</f>
        <v>3.4186999292494367</v>
      </c>
      <c r="X182" s="4">
        <f ca="1">OFFSET(AF!$K$1,MATCH(Stock!$C182,AF!$C$2:$C$299,0),MATCH(Stock!X$1,AF!$L$1:$AV$1,0))*Stock!X182</f>
        <v>18.214085154007169</v>
      </c>
      <c r="Y182" s="4">
        <f ca="1">OFFSET(AF!$K$1,MATCH(Stock!$C182,AF!$C$2:$C$299,0),MATCH(Stock!Y$1,AF!$L$1:$AV$1,0))*Stock!Y182</f>
        <v>12.096423206461125</v>
      </c>
      <c r="Z182" s="4">
        <f ca="1">OFFSET(AF!$K$1,MATCH(Stock!$C182,AF!$C$2:$C$299,0),MATCH(Stock!Z$1,AF!$L$1:$AV$1,0))*Stock!Z182</f>
        <v>55.779896994073354</v>
      </c>
      <c r="AA182" s="4">
        <f ca="1">OFFSET(AF!$K$1,MATCH(Stock!$C182,AF!$C$2:$C$299,0),MATCH(Stock!AA$1,AF!$L$1:$AV$1,0))*Stock!AA182</f>
        <v>4.8883749117241075</v>
      </c>
      <c r="AB182" s="4">
        <f ca="1">OFFSET(AF!$K$1,MATCH(Stock!$C182,AF!$C$2:$C$299,0),MATCH(Stock!AB$1,AF!$L$1:$AV$1,0))*Stock!AB182</f>
        <v>6.4609671735283793</v>
      </c>
      <c r="AC182" s="4">
        <f ca="1">OFFSET(AF!$K$1,MATCH(Stock!$C182,AF!$C$2:$C$299,0),MATCH(Stock!AC$1,AF!$L$1:$AV$1,0))*Stock!AC182</f>
        <v>0.31978763524790282</v>
      </c>
      <c r="AD182" s="4">
        <f ca="1">OFFSET(AF!$K$1,MATCH(Stock!$C182,AF!$C$2:$C$299,0),MATCH(Stock!AD$1,AF!$L$1:$AV$1,0))*Stock!AD182</f>
        <v>0</v>
      </c>
      <c r="AE182" s="4">
        <f ca="1">OFFSET(AF!$K$1,MATCH(Stock!$C182,AF!$C$2:$C$299,0),MATCH(Stock!AE$1,AF!$L$1:$AV$1,0))*Stock!AE182</f>
        <v>50.625766034307681</v>
      </c>
      <c r="AF182" s="4">
        <f ca="1">OFFSET(AF!$K$1,MATCH(Stock!$C182,AF!$C$2:$C$299,0),MATCH(Stock!AF$1,AF!$L$1:$AV$1,0))*Stock!AF182</f>
        <v>0.78050075119155715</v>
      </c>
      <c r="AG182" s="4">
        <f ca="1">OFFSET(AF!$K$1,MATCH(Stock!$C182,AF!$C$2:$C$299,0),MATCH(Stock!AG$1,AF!$L$1:$AV$1,0))*Stock!AG182</f>
        <v>2.0040151527689778</v>
      </c>
      <c r="AH182" s="4">
        <f ca="1">OFFSET(AF!$K$1,MATCH(Stock!$C182,AF!$C$2:$C$299,0),MATCH(Stock!AH$1,AF!$L$1:$AV$1,0))*Stock!AH182</f>
        <v>0.17889802111240677</v>
      </c>
      <c r="AI182" s="4">
        <f ca="1">OFFSET(AF!$K$1,MATCH(Stock!$C182,AF!$C$2:$C$299,0),MATCH(Stock!AI$1,AF!$L$1:$AV$1,0))*Stock!AI182</f>
        <v>1.5688534242935166</v>
      </c>
      <c r="AJ182" s="4">
        <f ca="1">OFFSET(AF!$K$1,MATCH(Stock!$C182,AF!$C$2:$C$299,0),MATCH(Stock!AJ$1,AF!$L$1:$AV$1,0))*Stock!AJ182</f>
        <v>0.97700328821138016</v>
      </c>
      <c r="AK182" s="4">
        <f ca="1">OFFSET(AF!$K$1,MATCH(Stock!$C182,AF!$C$2:$C$299,0),MATCH(Stock!AK$1,AF!$L$1:$AV$1,0))*Stock!AK182</f>
        <v>0.90457405692931891</v>
      </c>
      <c r="AL182" s="4">
        <f ca="1">OFFSET(AF!$K$1,MATCH(Stock!$C182,AF!$C$2:$C$299,0),MATCH(Stock!AL$1,AF!$L$1:$AV$1,0))*Stock!AL182</f>
        <v>5.6575095445223468E-2</v>
      </c>
      <c r="AM182" s="4">
        <f ca="1">OFFSET(AF!$K$1,MATCH(Stock!$C182,AF!$C$2:$C$299,0),MATCH(Stock!AM$1,AF!$L$1:$AV$1,0))*Stock!AM182</f>
        <v>6.7034499055392738</v>
      </c>
      <c r="AN182" s="4">
        <f ca="1">OFFSET(AF!$K$1,MATCH(Stock!$C182,AF!$C$2:$C$299,0),MATCH(Stock!AN$1,AF!$L$1:$AV$1,0))*Stock!AN182</f>
        <v>4.1856182051735322</v>
      </c>
      <c r="AO182" s="4">
        <f ca="1">OFFSET(AF!$K$1,MATCH(Stock!$C182,AF!$C$2:$C$299,0),MATCH(Stock!AO$1,AF!$L$1:$AV$1,0))*Stock!AO182</f>
        <v>8.1645972686822574</v>
      </c>
      <c r="AP182" s="4">
        <f ca="1">OFFSET(AF!$K$1,MATCH(Stock!$C182,AF!$C$2:$C$299,0),MATCH(Stock!AP$1,AF!$L$1:$AV$1,0))*Stock!AP182</f>
        <v>3.1884310106846443</v>
      </c>
      <c r="AQ182" s="4">
        <f ca="1">OFFSET(AF!$K$1,MATCH(Stock!$C182,AF!$C$2:$C$299,0),MATCH(Stock!AQ$1,AF!$L$1:$AV$1,0))*Stock!AQ182</f>
        <v>10.535864945773232</v>
      </c>
      <c r="AR182" s="4">
        <f ca="1">OFFSET(AF!$K$1,MATCH(Stock!$C182,AF!$C$2:$C$299,0),MATCH(Stock!AR$1,AF!$L$1:$AV$1,0))*Stock!AR182</f>
        <v>3.4625789179381763</v>
      </c>
      <c r="AS182" s="4">
        <f ca="1">OFFSET(AF!$K$1,MATCH(Stock!$C182,AF!$C$2:$C$299,0),MATCH(Stock!AS$1,AF!$L$1:$AV$1,0))*Stock!AS182</f>
        <v>2.5344899715202769</v>
      </c>
      <c r="AT182" s="4">
        <f ca="1">OFFSET(AF!$K$1,MATCH(Stock!$C182,AF!$C$2:$C$299,0),MATCH(Stock!AT$1,AF!$L$1:$AV$1,0))*Stock!AT182</f>
        <v>1.4557256728796595</v>
      </c>
      <c r="AU182" s="4">
        <f ca="1">OFFSET(AF!$K$1,MATCH(Stock!$C182,AF!$C$2:$C$299,0),MATCH(Stock!AU$1,AF!$L$1:$AV$1,0))*Stock!AU182</f>
        <v>0.13087401000664248</v>
      </c>
      <c r="AV182" s="4">
        <f ca="1">OFFSET(AF!$K$1,MATCH(Stock!$C182,AF!$C$2:$C$299,0),MATCH(Stock!AV$1,AF!$L$1:$AV$1,0))*Stock!AV182</f>
        <v>18.853252637897725</v>
      </c>
    </row>
    <row r="183" spans="1:48">
      <c r="A183" s="4" t="s">
        <v>52</v>
      </c>
      <c r="B183" s="4" t="s">
        <v>258</v>
      </c>
      <c r="C183" s="4" t="s">
        <v>87</v>
      </c>
      <c r="D183" s="4" t="s">
        <v>54</v>
      </c>
      <c r="E183" s="4" t="s">
        <v>260</v>
      </c>
      <c r="F183" s="4" t="s">
        <v>54</v>
      </c>
      <c r="G183" s="4">
        <v>2010</v>
      </c>
      <c r="H183" s="4" t="s">
        <v>54</v>
      </c>
      <c r="I183" s="4" t="s">
        <v>54</v>
      </c>
      <c r="J183" s="4" t="s">
        <v>54</v>
      </c>
      <c r="K183" s="4" t="s">
        <v>54</v>
      </c>
      <c r="L183" s="4">
        <f ca="1">OFFSET(AF!$K$1,MATCH(Stock!$C183,AF!$C$2:$C$299,0),MATCH(Stock!L$1,AF!$L$1:$AV$1,0))*Stock!L183</f>
        <v>0</v>
      </c>
      <c r="M183" s="4">
        <f ca="1">OFFSET(AF!$K$1,MATCH(Stock!$C183,AF!$C$2:$C$299,0),MATCH(Stock!M$1,AF!$L$1:$AV$1,0))*Stock!M183</f>
        <v>0.25695280895058276</v>
      </c>
      <c r="N183" s="4">
        <f ca="1">OFFSET(AF!$K$1,MATCH(Stock!$C183,AF!$C$2:$C$299,0),MATCH(Stock!N$1,AF!$L$1:$AV$1,0))*Stock!N183</f>
        <v>0.3839089560952853</v>
      </c>
      <c r="O183" s="4">
        <f ca="1">OFFSET(AF!$K$1,MATCH(Stock!$C183,AF!$C$2:$C$299,0),MATCH(Stock!O$1,AF!$L$1:$AV$1,0))*Stock!O183</f>
        <v>1.4748556617224491</v>
      </c>
      <c r="P183" s="4">
        <f ca="1">OFFSET(AF!$K$1,MATCH(Stock!$C183,AF!$C$2:$C$299,0),MATCH(Stock!P$1,AF!$L$1:$AV$1,0))*Stock!P183</f>
        <v>0.90735381445704555</v>
      </c>
      <c r="Q183" s="4">
        <f ca="1">OFFSET(AF!$K$1,MATCH(Stock!$C183,AF!$C$2:$C$299,0),MATCH(Stock!Q$1,AF!$L$1:$AV$1,0))*Stock!Q183</f>
        <v>8.7243030055667165E-2</v>
      </c>
      <c r="R183" s="4">
        <f ca="1">OFFSET(AF!$K$1,MATCH(Stock!$C183,AF!$C$2:$C$299,0),MATCH(Stock!R$1,AF!$L$1:$AV$1,0))*Stock!R183</f>
        <v>0</v>
      </c>
      <c r="S183" s="4">
        <f ca="1">OFFSET(AF!$K$1,MATCH(Stock!$C183,AF!$C$2:$C$299,0),MATCH(Stock!S$1,AF!$L$1:$AV$1,0))*Stock!S183</f>
        <v>4.1640952139502714</v>
      </c>
      <c r="T183" s="4">
        <f ca="1">OFFSET(AF!$K$1,MATCH(Stock!$C183,AF!$C$2:$C$299,0),MATCH(Stock!T$1,AF!$L$1:$AV$1,0))*Stock!T183</f>
        <v>6.5421679828702199</v>
      </c>
      <c r="U183" s="4">
        <f ca="1">OFFSET(AF!$K$1,MATCH(Stock!$C183,AF!$C$2:$C$299,0),MATCH(Stock!U$1,AF!$L$1:$AV$1,0))*Stock!U183</f>
        <v>0</v>
      </c>
      <c r="V183" s="4">
        <f ca="1">OFFSET(AF!$K$1,MATCH(Stock!$C183,AF!$C$2:$C$299,0),MATCH(Stock!V$1,AF!$L$1:$AV$1,0))*Stock!V183</f>
        <v>2.5486593561586047E-2</v>
      </c>
      <c r="W183" s="4">
        <f ca="1">OFFSET(AF!$K$1,MATCH(Stock!$C183,AF!$C$2:$C$299,0),MATCH(Stock!W$1,AF!$L$1:$AV$1,0))*Stock!W183</f>
        <v>0</v>
      </c>
      <c r="X183" s="4">
        <f ca="1">OFFSET(AF!$K$1,MATCH(Stock!$C183,AF!$C$2:$C$299,0),MATCH(Stock!X$1,AF!$L$1:$AV$1,0))*Stock!X183</f>
        <v>1.4049304604240309</v>
      </c>
      <c r="Y183" s="4">
        <f ca="1">OFFSET(AF!$K$1,MATCH(Stock!$C183,AF!$C$2:$C$299,0),MATCH(Stock!Y$1,AF!$L$1:$AV$1,0))*Stock!Y183</f>
        <v>6.9701820652378829E-2</v>
      </c>
      <c r="Z183" s="4">
        <f ca="1">OFFSET(AF!$K$1,MATCH(Stock!$C183,AF!$C$2:$C$299,0),MATCH(Stock!Z$1,AF!$L$1:$AV$1,0))*Stock!Z183</f>
        <v>1.5431133971343856</v>
      </c>
      <c r="AA183" s="4">
        <f ca="1">OFFSET(AF!$K$1,MATCH(Stock!$C183,AF!$C$2:$C$299,0),MATCH(Stock!AA$1,AF!$L$1:$AV$1,0))*Stock!AA183</f>
        <v>2.5296870930980465E-2</v>
      </c>
      <c r="AB183" s="4">
        <f ca="1">OFFSET(AF!$K$1,MATCH(Stock!$C183,AF!$C$2:$C$299,0),MATCH(Stock!AB$1,AF!$L$1:$AV$1,0))*Stock!AB183</f>
        <v>0.57127009822024899</v>
      </c>
      <c r="AC183" s="4">
        <f ca="1">OFFSET(AF!$K$1,MATCH(Stock!$C183,AF!$C$2:$C$299,0),MATCH(Stock!AC$1,AF!$L$1:$AV$1,0))*Stock!AC183</f>
        <v>5.3451412949403441</v>
      </c>
      <c r="AD183" s="4">
        <f ca="1">OFFSET(AF!$K$1,MATCH(Stock!$C183,AF!$C$2:$C$299,0),MATCH(Stock!AD$1,AF!$L$1:$AV$1,0))*Stock!AD183</f>
        <v>0</v>
      </c>
      <c r="AE183" s="4">
        <f ca="1">OFFSET(AF!$K$1,MATCH(Stock!$C183,AF!$C$2:$C$299,0),MATCH(Stock!AE$1,AF!$L$1:$AV$1,0))*Stock!AE183</f>
        <v>2.7010919922885127E-2</v>
      </c>
      <c r="AF183" s="4">
        <f ca="1">OFFSET(AF!$K$1,MATCH(Stock!$C183,AF!$C$2:$C$299,0),MATCH(Stock!AF$1,AF!$L$1:$AV$1,0))*Stock!AF183</f>
        <v>7.4693883101764141E-2</v>
      </c>
      <c r="AG183" s="4">
        <f ca="1">OFFSET(AF!$K$1,MATCH(Stock!$C183,AF!$C$2:$C$299,0),MATCH(Stock!AG$1,AF!$L$1:$AV$1,0))*Stock!AG183</f>
        <v>0.22979284463532593</v>
      </c>
      <c r="AH183" s="4">
        <f ca="1">OFFSET(AF!$K$1,MATCH(Stock!$C183,AF!$C$2:$C$299,0),MATCH(Stock!AH$1,AF!$L$1:$AV$1,0))*Stock!AH183</f>
        <v>4.896855478648458E-3</v>
      </c>
      <c r="AI183" s="4">
        <f ca="1">OFFSET(AF!$K$1,MATCH(Stock!$C183,AF!$C$2:$C$299,0),MATCH(Stock!AI$1,AF!$L$1:$AV$1,0))*Stock!AI183</f>
        <v>6.3375916151887215E-2</v>
      </c>
      <c r="AJ183" s="4">
        <f ca="1">OFFSET(AF!$K$1,MATCH(Stock!$C183,AF!$C$2:$C$299,0),MATCH(Stock!AJ$1,AF!$L$1:$AV$1,0))*Stock!AJ183</f>
        <v>0</v>
      </c>
      <c r="AK183" s="4">
        <f ca="1">OFFSET(AF!$K$1,MATCH(Stock!$C183,AF!$C$2:$C$299,0),MATCH(Stock!AK$1,AF!$L$1:$AV$1,0))*Stock!AK183</f>
        <v>0</v>
      </c>
      <c r="AL183" s="4">
        <f ca="1">OFFSET(AF!$K$1,MATCH(Stock!$C183,AF!$C$2:$C$299,0),MATCH(Stock!AL$1,AF!$L$1:$AV$1,0))*Stock!AL183</f>
        <v>0</v>
      </c>
      <c r="AM183" s="4">
        <f ca="1">OFFSET(AF!$K$1,MATCH(Stock!$C183,AF!$C$2:$C$299,0),MATCH(Stock!AM$1,AF!$L$1:$AV$1,0))*Stock!AM183</f>
        <v>3.4356274138712492E-2</v>
      </c>
      <c r="AN183" s="4">
        <f ca="1">OFFSET(AF!$K$1,MATCH(Stock!$C183,AF!$C$2:$C$299,0),MATCH(Stock!AN$1,AF!$L$1:$AV$1,0))*Stock!AN183</f>
        <v>0</v>
      </c>
      <c r="AO183" s="4">
        <f ca="1">OFFSET(AF!$K$1,MATCH(Stock!$C183,AF!$C$2:$C$299,0),MATCH(Stock!AO$1,AF!$L$1:$AV$1,0))*Stock!AO183</f>
        <v>21.143167758844566</v>
      </c>
      <c r="AP183" s="4">
        <f ca="1">OFFSET(AF!$K$1,MATCH(Stock!$C183,AF!$C$2:$C$299,0),MATCH(Stock!AP$1,AF!$L$1:$AV$1,0))*Stock!AP183</f>
        <v>0</v>
      </c>
      <c r="AQ183" s="4">
        <f ca="1">OFFSET(AF!$K$1,MATCH(Stock!$C183,AF!$C$2:$C$299,0),MATCH(Stock!AQ$1,AF!$L$1:$AV$1,0))*Stock!AQ183</f>
        <v>3.4925554940570577E-2</v>
      </c>
      <c r="AR183" s="4">
        <f ca="1">OFFSET(AF!$K$1,MATCH(Stock!$C183,AF!$C$2:$C$299,0),MATCH(Stock!AR$1,AF!$L$1:$AV$1,0))*Stock!AR183</f>
        <v>0.82110011733548205</v>
      </c>
      <c r="AS183" s="4">
        <f ca="1">OFFSET(AF!$K$1,MATCH(Stock!$C183,AF!$C$2:$C$299,0),MATCH(Stock!AS$1,AF!$L$1:$AV$1,0))*Stock!AS183</f>
        <v>0</v>
      </c>
      <c r="AT183" s="4">
        <f ca="1">OFFSET(AF!$K$1,MATCH(Stock!$C183,AF!$C$2:$C$299,0),MATCH(Stock!AT$1,AF!$L$1:$AV$1,0))*Stock!AT183</f>
        <v>4.3548942857961365E-3</v>
      </c>
      <c r="AU183" s="4">
        <f ca="1">OFFSET(AF!$K$1,MATCH(Stock!$C183,AF!$C$2:$C$299,0),MATCH(Stock!AU$1,AF!$L$1:$AV$1,0))*Stock!AU183</f>
        <v>0.16425353617874008</v>
      </c>
      <c r="AV183" s="4">
        <f ca="1">OFFSET(AF!$K$1,MATCH(Stock!$C183,AF!$C$2:$C$299,0),MATCH(Stock!AV$1,AF!$L$1:$AV$1,0))*Stock!AV183</f>
        <v>12.141775968034199</v>
      </c>
    </row>
    <row r="184" spans="1:48">
      <c r="A184" s="4" t="s">
        <v>52</v>
      </c>
      <c r="B184" s="4" t="s">
        <v>258</v>
      </c>
      <c r="C184" s="4" t="s">
        <v>637</v>
      </c>
      <c r="D184" s="4" t="s">
        <v>54</v>
      </c>
      <c r="E184" s="4" t="s">
        <v>260</v>
      </c>
      <c r="F184" s="4" t="s">
        <v>54</v>
      </c>
      <c r="G184" s="4">
        <v>2010</v>
      </c>
      <c r="H184" s="4" t="s">
        <v>54</v>
      </c>
      <c r="I184" s="4" t="s">
        <v>54</v>
      </c>
      <c r="J184" s="4" t="s">
        <v>54</v>
      </c>
      <c r="K184" s="4" t="s">
        <v>54</v>
      </c>
      <c r="L184" s="4">
        <f ca="1">OFFSET(AF!$K$1,MATCH(Stock!$C184,AF!$C$2:$C$299,0),MATCH(Stock!L$1,AF!$L$1:$AV$1,0))*Stock!L184</f>
        <v>0</v>
      </c>
      <c r="M184" s="4">
        <f ca="1">OFFSET(AF!$K$1,MATCH(Stock!$C184,AF!$C$2:$C$299,0),MATCH(Stock!M$1,AF!$L$1:$AV$1,0))*Stock!M184</f>
        <v>0.14669791304296639</v>
      </c>
      <c r="N184" s="4">
        <f ca="1">OFFSET(AF!$K$1,MATCH(Stock!$C184,AF!$C$2:$C$299,0),MATCH(Stock!N$1,AF!$L$1:$AV$1,0))*Stock!N184</f>
        <v>0</v>
      </c>
      <c r="O184" s="4">
        <f ca="1">OFFSET(AF!$K$1,MATCH(Stock!$C184,AF!$C$2:$C$299,0),MATCH(Stock!O$1,AF!$L$1:$AV$1,0))*Stock!O184</f>
        <v>7.783557887669797E-3</v>
      </c>
      <c r="P184" s="4">
        <f ca="1">OFFSET(AF!$K$1,MATCH(Stock!$C184,AF!$C$2:$C$299,0),MATCH(Stock!P$1,AF!$L$1:$AV$1,0))*Stock!P184</f>
        <v>0</v>
      </c>
      <c r="Q184" s="4">
        <f ca="1">OFFSET(AF!$K$1,MATCH(Stock!$C184,AF!$C$2:$C$299,0),MATCH(Stock!Q$1,AF!$L$1:$AV$1,0))*Stock!Q184</f>
        <v>0.92302236356075396</v>
      </c>
      <c r="R184" s="4">
        <f ca="1">OFFSET(AF!$K$1,MATCH(Stock!$C184,AF!$C$2:$C$299,0),MATCH(Stock!R$1,AF!$L$1:$AV$1,0))*Stock!R184</f>
        <v>0</v>
      </c>
      <c r="S184" s="4">
        <f ca="1">OFFSET(AF!$K$1,MATCH(Stock!$C184,AF!$C$2:$C$299,0),MATCH(Stock!S$1,AF!$L$1:$AV$1,0))*Stock!S184</f>
        <v>9.3312107034567451E-2</v>
      </c>
      <c r="T184" s="4">
        <f ca="1">OFFSET(AF!$K$1,MATCH(Stock!$C184,AF!$C$2:$C$299,0),MATCH(Stock!T$1,AF!$L$1:$AV$1,0))*Stock!T184</f>
        <v>1.5050590500451169</v>
      </c>
      <c r="U184" s="4">
        <f ca="1">OFFSET(AF!$K$1,MATCH(Stock!$C184,AF!$C$2:$C$299,0),MATCH(Stock!U$1,AF!$L$1:$AV$1,0))*Stock!U184</f>
        <v>0.13026490179794609</v>
      </c>
      <c r="V184" s="4">
        <f ca="1">OFFSET(AF!$K$1,MATCH(Stock!$C184,AF!$C$2:$C$299,0),MATCH(Stock!V$1,AF!$L$1:$AV$1,0))*Stock!V184</f>
        <v>4.2153846342721554E-2</v>
      </c>
      <c r="W184" s="4">
        <f ca="1">OFFSET(AF!$K$1,MATCH(Stock!$C184,AF!$C$2:$C$299,0),MATCH(Stock!W$1,AF!$L$1:$AV$1,0))*Stock!W184</f>
        <v>0</v>
      </c>
      <c r="X184" s="4">
        <f ca="1">OFFSET(AF!$K$1,MATCH(Stock!$C184,AF!$C$2:$C$299,0),MATCH(Stock!X$1,AF!$L$1:$AV$1,0))*Stock!X184</f>
        <v>0.57010475472366584</v>
      </c>
      <c r="Y184" s="4">
        <f ca="1">OFFSET(AF!$K$1,MATCH(Stock!$C184,AF!$C$2:$C$299,0),MATCH(Stock!Y$1,AF!$L$1:$AV$1,0))*Stock!Y184</f>
        <v>2.8826420050738069</v>
      </c>
      <c r="Z184" s="4">
        <f ca="1">OFFSET(AF!$K$1,MATCH(Stock!$C184,AF!$C$2:$C$299,0),MATCH(Stock!Z$1,AF!$L$1:$AV$1,0))*Stock!Z184</f>
        <v>7.4214421721362021</v>
      </c>
      <c r="AA184" s="4">
        <f ca="1">OFFSET(AF!$K$1,MATCH(Stock!$C184,AF!$C$2:$C$299,0),MATCH(Stock!AA$1,AF!$L$1:$AV$1,0))*Stock!AA184</f>
        <v>0</v>
      </c>
      <c r="AB184" s="4">
        <f ca="1">OFFSET(AF!$K$1,MATCH(Stock!$C184,AF!$C$2:$C$299,0),MATCH(Stock!AB$1,AF!$L$1:$AV$1,0))*Stock!AB184</f>
        <v>3.9318762424310734E-3</v>
      </c>
      <c r="AC184" s="4">
        <f ca="1">OFFSET(AF!$K$1,MATCH(Stock!$C184,AF!$C$2:$C$299,0),MATCH(Stock!AC$1,AF!$L$1:$AV$1,0))*Stock!AC184</f>
        <v>2.7074906557907893E-2</v>
      </c>
      <c r="AD184" s="4">
        <f ca="1">OFFSET(AF!$K$1,MATCH(Stock!$C184,AF!$C$2:$C$299,0),MATCH(Stock!AD$1,AF!$L$1:$AV$1,0))*Stock!AD184</f>
        <v>0</v>
      </c>
      <c r="AE184" s="4">
        <f ca="1">OFFSET(AF!$K$1,MATCH(Stock!$C184,AF!$C$2:$C$299,0),MATCH(Stock!AE$1,AF!$L$1:$AV$1,0))*Stock!AE184</f>
        <v>0.66144061226662831</v>
      </c>
      <c r="AF184" s="4">
        <f ca="1">OFFSET(AF!$K$1,MATCH(Stock!$C184,AF!$C$2:$C$299,0),MATCH(Stock!AF$1,AF!$L$1:$AV$1,0))*Stock!AF184</f>
        <v>0</v>
      </c>
      <c r="AG184" s="4">
        <f ca="1">OFFSET(AF!$K$1,MATCH(Stock!$C184,AF!$C$2:$C$299,0),MATCH(Stock!AG$1,AF!$L$1:$AV$1,0))*Stock!AG184</f>
        <v>1.3678114081570997E-3</v>
      </c>
      <c r="AH184" s="4">
        <f ca="1">OFFSET(AF!$K$1,MATCH(Stock!$C184,AF!$C$2:$C$299,0),MATCH(Stock!AH$1,AF!$L$1:$AV$1,0))*Stock!AH184</f>
        <v>0</v>
      </c>
      <c r="AI184" s="4">
        <f ca="1">OFFSET(AF!$K$1,MATCH(Stock!$C184,AF!$C$2:$C$299,0),MATCH(Stock!AI$1,AF!$L$1:$AV$1,0))*Stock!AI184</f>
        <v>0</v>
      </c>
      <c r="AJ184" s="4">
        <f ca="1">OFFSET(AF!$K$1,MATCH(Stock!$C184,AF!$C$2:$C$299,0),MATCH(Stock!AJ$1,AF!$L$1:$AV$1,0))*Stock!AJ184</f>
        <v>0</v>
      </c>
      <c r="AK184" s="4">
        <f ca="1">OFFSET(AF!$K$1,MATCH(Stock!$C184,AF!$C$2:$C$299,0),MATCH(Stock!AK$1,AF!$L$1:$AV$1,0))*Stock!AK184</f>
        <v>0</v>
      </c>
      <c r="AL184" s="4">
        <f ca="1">OFFSET(AF!$K$1,MATCH(Stock!$C184,AF!$C$2:$C$299,0),MATCH(Stock!AL$1,AF!$L$1:$AV$1,0))*Stock!AL184</f>
        <v>0</v>
      </c>
      <c r="AM184" s="4">
        <f ca="1">OFFSET(AF!$K$1,MATCH(Stock!$C184,AF!$C$2:$C$299,0),MATCH(Stock!AM$1,AF!$L$1:$AV$1,0))*Stock!AM184</f>
        <v>0.29189291089166924</v>
      </c>
      <c r="AN184" s="4">
        <f ca="1">OFFSET(AF!$K$1,MATCH(Stock!$C184,AF!$C$2:$C$299,0),MATCH(Stock!AN$1,AF!$L$1:$AV$1,0))*Stock!AN184</f>
        <v>4.1747696475624689</v>
      </c>
      <c r="AO184" s="4">
        <f ca="1">OFFSET(AF!$K$1,MATCH(Stock!$C184,AF!$C$2:$C$299,0),MATCH(Stock!AO$1,AF!$L$1:$AV$1,0))*Stock!AO184</f>
        <v>8.9098211247033536E-3</v>
      </c>
      <c r="AP184" s="4">
        <f ca="1">OFFSET(AF!$K$1,MATCH(Stock!$C184,AF!$C$2:$C$299,0),MATCH(Stock!AP$1,AF!$L$1:$AV$1,0))*Stock!AP184</f>
        <v>0.10872220722348483</v>
      </c>
      <c r="AQ184" s="4">
        <f ca="1">OFFSET(AF!$K$1,MATCH(Stock!$C184,AF!$C$2:$C$299,0),MATCH(Stock!AQ$1,AF!$L$1:$AV$1,0))*Stock!AQ184</f>
        <v>0</v>
      </c>
      <c r="AR184" s="4">
        <f ca="1">OFFSET(AF!$K$1,MATCH(Stock!$C184,AF!$C$2:$C$299,0),MATCH(Stock!AR$1,AF!$L$1:$AV$1,0))*Stock!AR184</f>
        <v>0</v>
      </c>
      <c r="AS184" s="4">
        <f ca="1">OFFSET(AF!$K$1,MATCH(Stock!$C184,AF!$C$2:$C$299,0),MATCH(Stock!AS$1,AF!$L$1:$AV$1,0))*Stock!AS184</f>
        <v>4.950372702924982</v>
      </c>
      <c r="AT184" s="4">
        <f ca="1">OFFSET(AF!$K$1,MATCH(Stock!$C184,AF!$C$2:$C$299,0),MATCH(Stock!AT$1,AF!$L$1:$AV$1,0))*Stock!AT184</f>
        <v>0</v>
      </c>
      <c r="AU184" s="4">
        <f ca="1">OFFSET(AF!$K$1,MATCH(Stock!$C184,AF!$C$2:$C$299,0),MATCH(Stock!AU$1,AF!$L$1:$AV$1,0))*Stock!AU184</f>
        <v>5.0183294075110242E-3</v>
      </c>
      <c r="AV184" s="4">
        <f ca="1">OFFSET(AF!$K$1,MATCH(Stock!$C184,AF!$C$2:$C$299,0),MATCH(Stock!AV$1,AF!$L$1:$AV$1,0))*Stock!AV184</f>
        <v>0.95256361015872082</v>
      </c>
    </row>
    <row r="185" spans="1:48">
      <c r="A185" s="4" t="s">
        <v>52</v>
      </c>
      <c r="B185" s="4" t="s">
        <v>258</v>
      </c>
      <c r="C185" s="4" t="s">
        <v>638</v>
      </c>
      <c r="D185" s="4" t="s">
        <v>54</v>
      </c>
      <c r="E185" s="4" t="s">
        <v>260</v>
      </c>
      <c r="F185" s="4" t="s">
        <v>54</v>
      </c>
      <c r="G185" s="4">
        <v>2010</v>
      </c>
      <c r="H185" s="4" t="s">
        <v>54</v>
      </c>
      <c r="I185" s="4" t="s">
        <v>54</v>
      </c>
      <c r="J185" s="4" t="s">
        <v>54</v>
      </c>
      <c r="K185" s="4" t="s">
        <v>54</v>
      </c>
      <c r="L185" s="4">
        <f ca="1">OFFSET(AF!$K$1,MATCH(Stock!$C185,AF!$C$2:$C$299,0),MATCH(Stock!L$1,AF!$L$1:$AV$1,0))*Stock!L185</f>
        <v>0</v>
      </c>
      <c r="M185" s="4">
        <f ca="1">OFFSET(AF!$K$1,MATCH(Stock!$C185,AF!$C$2:$C$299,0),MATCH(Stock!M$1,AF!$L$1:$AV$1,0))*Stock!M185</f>
        <v>0.48204921689421526</v>
      </c>
      <c r="N185" s="4">
        <f ca="1">OFFSET(AF!$K$1,MATCH(Stock!$C185,AF!$C$2:$C$299,0),MATCH(Stock!N$1,AF!$L$1:$AV$1,0))*Stock!N185</f>
        <v>0</v>
      </c>
      <c r="O185" s="4">
        <f ca="1">OFFSET(AF!$K$1,MATCH(Stock!$C185,AF!$C$2:$C$299,0),MATCH(Stock!O$1,AF!$L$1:$AV$1,0))*Stock!O185</f>
        <v>5.2827621092416755E-3</v>
      </c>
      <c r="P185" s="4">
        <f ca="1">OFFSET(AF!$K$1,MATCH(Stock!$C185,AF!$C$2:$C$299,0),MATCH(Stock!P$1,AF!$L$1:$AV$1,0))*Stock!P185</f>
        <v>0</v>
      </c>
      <c r="Q185" s="4">
        <f ca="1">OFFSET(AF!$K$1,MATCH(Stock!$C185,AF!$C$2:$C$299,0),MATCH(Stock!Q$1,AF!$L$1:$AV$1,0))*Stock!Q185</f>
        <v>0.70851443885805421</v>
      </c>
      <c r="R185" s="4">
        <f ca="1">OFFSET(AF!$K$1,MATCH(Stock!$C185,AF!$C$2:$C$299,0),MATCH(Stock!R$1,AF!$L$1:$AV$1,0))*Stock!R185</f>
        <v>0</v>
      </c>
      <c r="S185" s="4">
        <f ca="1">OFFSET(AF!$K$1,MATCH(Stock!$C185,AF!$C$2:$C$299,0),MATCH(Stock!S$1,AF!$L$1:$AV$1,0))*Stock!S185</f>
        <v>8.3936754445841533E-2</v>
      </c>
      <c r="T185" s="4">
        <f ca="1">OFFSET(AF!$K$1,MATCH(Stock!$C185,AF!$C$2:$C$299,0),MATCH(Stock!T$1,AF!$L$1:$AV$1,0))*Stock!T185</f>
        <v>2.46933021590065</v>
      </c>
      <c r="U185" s="4">
        <f ca="1">OFFSET(AF!$K$1,MATCH(Stock!$C185,AF!$C$2:$C$299,0),MATCH(Stock!U$1,AF!$L$1:$AV$1,0))*Stock!U185</f>
        <v>3.7987962480816845E-2</v>
      </c>
      <c r="V185" s="4">
        <f ca="1">OFFSET(AF!$K$1,MATCH(Stock!$C185,AF!$C$2:$C$299,0),MATCH(Stock!V$1,AF!$L$1:$AV$1,0))*Stock!V185</f>
        <v>4.3929859400129731E-3</v>
      </c>
      <c r="W185" s="4">
        <f ca="1">OFFSET(AF!$K$1,MATCH(Stock!$C185,AF!$C$2:$C$299,0),MATCH(Stock!W$1,AF!$L$1:$AV$1,0))*Stock!W185</f>
        <v>0</v>
      </c>
      <c r="X185" s="4">
        <f ca="1">OFFSET(AF!$K$1,MATCH(Stock!$C185,AF!$C$2:$C$299,0),MATCH(Stock!X$1,AF!$L$1:$AV$1,0))*Stock!X185</f>
        <v>0</v>
      </c>
      <c r="Y185" s="4">
        <f ca="1">OFFSET(AF!$K$1,MATCH(Stock!$C185,AF!$C$2:$C$299,0),MATCH(Stock!Y$1,AF!$L$1:$AV$1,0))*Stock!Y185</f>
        <v>0.33095899026945558</v>
      </c>
      <c r="Z185" s="4">
        <f ca="1">OFFSET(AF!$K$1,MATCH(Stock!$C185,AF!$C$2:$C$299,0),MATCH(Stock!Z$1,AF!$L$1:$AV$1,0))*Stock!Z185</f>
        <v>1.0775646713289126</v>
      </c>
      <c r="AA185" s="4">
        <f ca="1">OFFSET(AF!$K$1,MATCH(Stock!$C185,AF!$C$2:$C$299,0),MATCH(Stock!AA$1,AF!$L$1:$AV$1,0))*Stock!AA185</f>
        <v>0</v>
      </c>
      <c r="AB185" s="4">
        <f ca="1">OFFSET(AF!$K$1,MATCH(Stock!$C185,AF!$C$2:$C$299,0),MATCH(Stock!AB$1,AF!$L$1:$AV$1,0))*Stock!AB185</f>
        <v>4.7325948939034232E-3</v>
      </c>
      <c r="AC185" s="4">
        <f ca="1">OFFSET(AF!$K$1,MATCH(Stock!$C185,AF!$C$2:$C$299,0),MATCH(Stock!AC$1,AF!$L$1:$AV$1,0))*Stock!AC185</f>
        <v>3.735577722498834E-2</v>
      </c>
      <c r="AD185" s="4">
        <f ca="1">OFFSET(AF!$K$1,MATCH(Stock!$C185,AF!$C$2:$C$299,0),MATCH(Stock!AD$1,AF!$L$1:$AV$1,0))*Stock!AD185</f>
        <v>0</v>
      </c>
      <c r="AE185" s="4">
        <f ca="1">OFFSET(AF!$K$1,MATCH(Stock!$C185,AF!$C$2:$C$299,0),MATCH(Stock!AE$1,AF!$L$1:$AV$1,0))*Stock!AE185</f>
        <v>3.295936267877835E-4</v>
      </c>
      <c r="AF185" s="4">
        <f ca="1">OFFSET(AF!$K$1,MATCH(Stock!$C185,AF!$C$2:$C$299,0),MATCH(Stock!AF$1,AF!$L$1:$AV$1,0))*Stock!AF185</f>
        <v>0</v>
      </c>
      <c r="AG185" s="4">
        <f ca="1">OFFSET(AF!$K$1,MATCH(Stock!$C185,AF!$C$2:$C$299,0),MATCH(Stock!AG$1,AF!$L$1:$AV$1,0))*Stock!AG185</f>
        <v>3.4829369962675852E-3</v>
      </c>
      <c r="AH185" s="4">
        <f ca="1">OFFSET(AF!$K$1,MATCH(Stock!$C185,AF!$C$2:$C$299,0),MATCH(Stock!AH$1,AF!$L$1:$AV$1,0))*Stock!AH185</f>
        <v>0</v>
      </c>
      <c r="AI185" s="4">
        <f ca="1">OFFSET(AF!$K$1,MATCH(Stock!$C185,AF!$C$2:$C$299,0),MATCH(Stock!AI$1,AF!$L$1:$AV$1,0))*Stock!AI185</f>
        <v>0</v>
      </c>
      <c r="AJ185" s="4">
        <f ca="1">OFFSET(AF!$K$1,MATCH(Stock!$C185,AF!$C$2:$C$299,0),MATCH(Stock!AJ$1,AF!$L$1:$AV$1,0))*Stock!AJ185</f>
        <v>0</v>
      </c>
      <c r="AK185" s="4">
        <f ca="1">OFFSET(AF!$K$1,MATCH(Stock!$C185,AF!$C$2:$C$299,0),MATCH(Stock!AK$1,AF!$L$1:$AV$1,0))*Stock!AK185</f>
        <v>0</v>
      </c>
      <c r="AL185" s="4">
        <f ca="1">OFFSET(AF!$K$1,MATCH(Stock!$C185,AF!$C$2:$C$299,0),MATCH(Stock!AL$1,AF!$L$1:$AV$1,0))*Stock!AL185</f>
        <v>0</v>
      </c>
      <c r="AM185" s="4">
        <f ca="1">OFFSET(AF!$K$1,MATCH(Stock!$C185,AF!$C$2:$C$299,0),MATCH(Stock!AM$1,AF!$L$1:$AV$1,0))*Stock!AM185</f>
        <v>0.59175526438049519</v>
      </c>
      <c r="AN185" s="4">
        <f ca="1">OFFSET(AF!$K$1,MATCH(Stock!$C185,AF!$C$2:$C$299,0),MATCH(Stock!AN$1,AF!$L$1:$AV$1,0))*Stock!AN185</f>
        <v>0.20072360963366151</v>
      </c>
      <c r="AO185" s="4">
        <f ca="1">OFFSET(AF!$K$1,MATCH(Stock!$C185,AF!$C$2:$C$299,0),MATCH(Stock!AO$1,AF!$L$1:$AV$1,0))*Stock!AO185</f>
        <v>3.0590385861481498E-2</v>
      </c>
      <c r="AP185" s="4">
        <f ca="1">OFFSET(AF!$K$1,MATCH(Stock!$C185,AF!$C$2:$C$299,0),MATCH(Stock!AP$1,AF!$L$1:$AV$1,0))*Stock!AP185</f>
        <v>0</v>
      </c>
      <c r="AQ185" s="4">
        <f ca="1">OFFSET(AF!$K$1,MATCH(Stock!$C185,AF!$C$2:$C$299,0),MATCH(Stock!AQ$1,AF!$L$1:$AV$1,0))*Stock!AQ185</f>
        <v>0</v>
      </c>
      <c r="AR185" s="4">
        <f ca="1">OFFSET(AF!$K$1,MATCH(Stock!$C185,AF!$C$2:$C$299,0),MATCH(Stock!AR$1,AF!$L$1:$AV$1,0))*Stock!AR185</f>
        <v>0</v>
      </c>
      <c r="AS185" s="4">
        <f ca="1">OFFSET(AF!$K$1,MATCH(Stock!$C185,AF!$C$2:$C$299,0),MATCH(Stock!AS$1,AF!$L$1:$AV$1,0))*Stock!AS185</f>
        <v>3.6964537751139974</v>
      </c>
      <c r="AT185" s="4">
        <f ca="1">OFFSET(AF!$K$1,MATCH(Stock!$C185,AF!$C$2:$C$299,0),MATCH(Stock!AT$1,AF!$L$1:$AV$1,0))*Stock!AT185</f>
        <v>0</v>
      </c>
      <c r="AU185" s="4">
        <f ca="1">OFFSET(AF!$K$1,MATCH(Stock!$C185,AF!$C$2:$C$299,0),MATCH(Stock!AU$1,AF!$L$1:$AV$1,0))*Stock!AU185</f>
        <v>3.5415168719202706E-3</v>
      </c>
      <c r="AV185" s="4">
        <f ca="1">OFFSET(AF!$K$1,MATCH(Stock!$C185,AF!$C$2:$C$299,0),MATCH(Stock!AV$1,AF!$L$1:$AV$1,0))*Stock!AV185</f>
        <v>0.60976145534422543</v>
      </c>
    </row>
    <row r="186" spans="1:48">
      <c r="A186" s="4" t="s">
        <v>52</v>
      </c>
      <c r="B186" s="4" t="s">
        <v>258</v>
      </c>
      <c r="C186" s="4" t="s">
        <v>639</v>
      </c>
      <c r="D186" s="4" t="s">
        <v>54</v>
      </c>
      <c r="E186" s="4" t="s">
        <v>260</v>
      </c>
      <c r="F186" s="4" t="s">
        <v>54</v>
      </c>
      <c r="G186" s="4">
        <v>2010</v>
      </c>
      <c r="H186" s="4" t="s">
        <v>54</v>
      </c>
      <c r="I186" s="4" t="s">
        <v>54</v>
      </c>
      <c r="J186" s="4" t="s">
        <v>54</v>
      </c>
      <c r="K186" s="4" t="s">
        <v>54</v>
      </c>
      <c r="L186" s="4">
        <f ca="1">OFFSET(AF!$K$1,MATCH(Stock!$C186,AF!$C$2:$C$299,0),MATCH(Stock!L$1,AF!$L$1:$AV$1,0))*Stock!L186</f>
        <v>4.8643489331477101E-2</v>
      </c>
      <c r="M186" s="4">
        <f ca="1">OFFSET(AF!$K$1,MATCH(Stock!$C186,AF!$C$2:$C$299,0),MATCH(Stock!M$1,AF!$L$1:$AV$1,0))*Stock!M186</f>
        <v>1.5470796037357206</v>
      </c>
      <c r="N186" s="4">
        <f ca="1">OFFSET(AF!$K$1,MATCH(Stock!$C186,AF!$C$2:$C$299,0),MATCH(Stock!N$1,AF!$L$1:$AV$1,0))*Stock!N186</f>
        <v>3.3642554791702375E-2</v>
      </c>
      <c r="O186" s="4">
        <f ca="1">OFFSET(AF!$K$1,MATCH(Stock!$C186,AF!$C$2:$C$299,0),MATCH(Stock!O$1,AF!$L$1:$AV$1,0))*Stock!O186</f>
        <v>4.3293144146935685</v>
      </c>
      <c r="P186" s="4">
        <f ca="1">OFFSET(AF!$K$1,MATCH(Stock!$C186,AF!$C$2:$C$299,0),MATCH(Stock!P$1,AF!$L$1:$AV$1,0))*Stock!P186</f>
        <v>0.68502539961305142</v>
      </c>
      <c r="Q186" s="4">
        <f ca="1">OFFSET(AF!$K$1,MATCH(Stock!$C186,AF!$C$2:$C$299,0),MATCH(Stock!Q$1,AF!$L$1:$AV$1,0))*Stock!Q186</f>
        <v>1.6163855225202779</v>
      </c>
      <c r="R186" s="4">
        <f ca="1">OFFSET(AF!$K$1,MATCH(Stock!$C186,AF!$C$2:$C$299,0),MATCH(Stock!R$1,AF!$L$1:$AV$1,0))*Stock!R186</f>
        <v>0.50886425888212117</v>
      </c>
      <c r="S186" s="4">
        <f ca="1">OFFSET(AF!$K$1,MATCH(Stock!$C186,AF!$C$2:$C$299,0),MATCH(Stock!S$1,AF!$L$1:$AV$1,0))*Stock!S186</f>
        <v>1.8214423219292615</v>
      </c>
      <c r="T186" s="4">
        <f ca="1">OFFSET(AF!$K$1,MATCH(Stock!$C186,AF!$C$2:$C$299,0),MATCH(Stock!T$1,AF!$L$1:$AV$1,0))*Stock!T186</f>
        <v>18.666536414277022</v>
      </c>
      <c r="U186" s="4">
        <f ca="1">OFFSET(AF!$K$1,MATCH(Stock!$C186,AF!$C$2:$C$299,0),MATCH(Stock!U$1,AF!$L$1:$AV$1,0))*Stock!U186</f>
        <v>5.9579826156307227E-2</v>
      </c>
      <c r="V186" s="4">
        <f ca="1">OFFSET(AF!$K$1,MATCH(Stock!$C186,AF!$C$2:$C$299,0),MATCH(Stock!V$1,AF!$L$1:$AV$1,0))*Stock!V186</f>
        <v>1.3002880231513051E-2</v>
      </c>
      <c r="W186" s="4">
        <f ca="1">OFFSET(AF!$K$1,MATCH(Stock!$C186,AF!$C$2:$C$299,0),MATCH(Stock!W$1,AF!$L$1:$AV$1,0))*Stock!W186</f>
        <v>0.37359751013818243</v>
      </c>
      <c r="X186" s="4">
        <f ca="1">OFFSET(AF!$K$1,MATCH(Stock!$C186,AF!$C$2:$C$299,0),MATCH(Stock!X$1,AF!$L$1:$AV$1,0))*Stock!X186</f>
        <v>14.842232167134688</v>
      </c>
      <c r="Y186" s="4">
        <f ca="1">OFFSET(AF!$K$1,MATCH(Stock!$C186,AF!$C$2:$C$299,0),MATCH(Stock!Y$1,AF!$L$1:$AV$1,0))*Stock!Y186</f>
        <v>2.5593754781478211</v>
      </c>
      <c r="Z186" s="4">
        <f ca="1">OFFSET(AF!$K$1,MATCH(Stock!$C186,AF!$C$2:$C$299,0),MATCH(Stock!Z$1,AF!$L$1:$AV$1,0))*Stock!Z186</f>
        <v>25.814882511677908</v>
      </c>
      <c r="AA186" s="4">
        <f ca="1">OFFSET(AF!$K$1,MATCH(Stock!$C186,AF!$C$2:$C$299,0),MATCH(Stock!AA$1,AF!$L$1:$AV$1,0))*Stock!AA186</f>
        <v>4.9375094451080813E-2</v>
      </c>
      <c r="AB186" s="4">
        <f ca="1">OFFSET(AF!$K$1,MATCH(Stock!$C186,AF!$C$2:$C$299,0),MATCH(Stock!AB$1,AF!$L$1:$AV$1,0))*Stock!AB186</f>
        <v>1.1269741750162026</v>
      </c>
      <c r="AC186" s="4">
        <f ca="1">OFFSET(AF!$K$1,MATCH(Stock!$C186,AF!$C$2:$C$299,0),MATCH(Stock!AC$1,AF!$L$1:$AV$1,0))*Stock!AC186</f>
        <v>2.1536506825922781</v>
      </c>
      <c r="AD186" s="4">
        <f ca="1">OFFSET(AF!$K$1,MATCH(Stock!$C186,AF!$C$2:$C$299,0),MATCH(Stock!AD$1,AF!$L$1:$AV$1,0))*Stock!AD186</f>
        <v>0.28375917646265431</v>
      </c>
      <c r="AE186" s="4">
        <f ca="1">OFFSET(AF!$K$1,MATCH(Stock!$C186,AF!$C$2:$C$299,0),MATCH(Stock!AE$1,AF!$L$1:$AV$1,0))*Stock!AE186</f>
        <v>5.9640600761299359E-2</v>
      </c>
      <c r="AF186" s="4">
        <f ca="1">OFFSET(AF!$K$1,MATCH(Stock!$C186,AF!$C$2:$C$299,0),MATCH(Stock!AF$1,AF!$L$1:$AV$1,0))*Stock!AF186</f>
        <v>1.6595502579551735E-2</v>
      </c>
      <c r="AG186" s="4">
        <f ca="1">OFFSET(AF!$K$1,MATCH(Stock!$C186,AF!$C$2:$C$299,0),MATCH(Stock!AG$1,AF!$L$1:$AV$1,0))*Stock!AG186</f>
        <v>1.5274983024782949E-2</v>
      </c>
      <c r="AH186" s="4">
        <f ca="1">OFFSET(AF!$K$1,MATCH(Stock!$C186,AF!$C$2:$C$299,0),MATCH(Stock!AH$1,AF!$L$1:$AV$1,0))*Stock!AH186</f>
        <v>0.10357966937509382</v>
      </c>
      <c r="AI186" s="4">
        <f ca="1">OFFSET(AF!$K$1,MATCH(Stock!$C186,AF!$C$2:$C$299,0),MATCH(Stock!AI$1,AF!$L$1:$AV$1,0))*Stock!AI186</f>
        <v>2.0903877145150389E-2</v>
      </c>
      <c r="AJ186" s="4">
        <f ca="1">OFFSET(AF!$K$1,MATCH(Stock!$C186,AF!$C$2:$C$299,0),MATCH(Stock!AJ$1,AF!$L$1:$AV$1,0))*Stock!AJ186</f>
        <v>2.1936870393129363E-2</v>
      </c>
      <c r="AK186" s="4">
        <f ca="1">OFFSET(AF!$K$1,MATCH(Stock!$C186,AF!$C$2:$C$299,0),MATCH(Stock!AK$1,AF!$L$1:$AV$1,0))*Stock!AK186</f>
        <v>3.374537324804059E-2</v>
      </c>
      <c r="AL186" s="4">
        <f ca="1">OFFSET(AF!$K$1,MATCH(Stock!$C186,AF!$C$2:$C$299,0),MATCH(Stock!AL$1,AF!$L$1:$AV$1,0))*Stock!AL186</f>
        <v>0.454514784133906</v>
      </c>
      <c r="AM186" s="4">
        <f ca="1">OFFSET(AF!$K$1,MATCH(Stock!$C186,AF!$C$2:$C$299,0),MATCH(Stock!AM$1,AF!$L$1:$AV$1,0))*Stock!AM186</f>
        <v>2.2462300166178908</v>
      </c>
      <c r="AN186" s="4">
        <f ca="1">OFFSET(AF!$K$1,MATCH(Stock!$C186,AF!$C$2:$C$299,0),MATCH(Stock!AN$1,AF!$L$1:$AV$1,0))*Stock!AN186</f>
        <v>4.8109854396765943</v>
      </c>
      <c r="AO186" s="4">
        <f ca="1">OFFSET(AF!$K$1,MATCH(Stock!$C186,AF!$C$2:$C$299,0),MATCH(Stock!AO$1,AF!$L$1:$AV$1,0))*Stock!AO186</f>
        <v>0.28730593487929518</v>
      </c>
      <c r="AP186" s="4">
        <f ca="1">OFFSET(AF!$K$1,MATCH(Stock!$C186,AF!$C$2:$C$299,0),MATCH(Stock!AP$1,AF!$L$1:$AV$1,0))*Stock!AP186</f>
        <v>8.8431451829959082E-2</v>
      </c>
      <c r="AQ186" s="4">
        <f ca="1">OFFSET(AF!$K$1,MATCH(Stock!$C186,AF!$C$2:$C$299,0),MATCH(Stock!AQ$1,AF!$L$1:$AV$1,0))*Stock!AQ186</f>
        <v>0.39272456725865756</v>
      </c>
      <c r="AR186" s="4">
        <f ca="1">OFFSET(AF!$K$1,MATCH(Stock!$C186,AF!$C$2:$C$299,0),MATCH(Stock!AR$1,AF!$L$1:$AV$1,0))*Stock!AR186</f>
        <v>0.10838424643693537</v>
      </c>
      <c r="AS186" s="4">
        <f ca="1">OFFSET(AF!$K$1,MATCH(Stock!$C186,AF!$C$2:$C$299,0),MATCH(Stock!AS$1,AF!$L$1:$AV$1,0))*Stock!AS186</f>
        <v>8.4058373031018032</v>
      </c>
      <c r="AT186" s="4">
        <f ca="1">OFFSET(AF!$K$1,MATCH(Stock!$C186,AF!$C$2:$C$299,0),MATCH(Stock!AT$1,AF!$L$1:$AV$1,0))*Stock!AT186</f>
        <v>0.11652043396058834</v>
      </c>
      <c r="AU186" s="4">
        <f ca="1">OFFSET(AF!$K$1,MATCH(Stock!$C186,AF!$C$2:$C$299,0),MATCH(Stock!AU$1,AF!$L$1:$AV$1,0))*Stock!AU186</f>
        <v>0.27985164565918236</v>
      </c>
      <c r="AV186" s="4">
        <f ca="1">OFFSET(AF!$K$1,MATCH(Stock!$C186,AF!$C$2:$C$299,0),MATCH(Stock!AV$1,AF!$L$1:$AV$1,0))*Stock!AV186</f>
        <v>82.890843820097174</v>
      </c>
    </row>
    <row r="187" spans="1:48">
      <c r="A187" s="4" t="s">
        <v>52</v>
      </c>
      <c r="B187" s="4" t="s">
        <v>258</v>
      </c>
      <c r="C187" s="4" t="s">
        <v>88</v>
      </c>
      <c r="D187" s="4" t="s">
        <v>54</v>
      </c>
      <c r="E187" s="4" t="s">
        <v>260</v>
      </c>
      <c r="F187" s="4" t="s">
        <v>54</v>
      </c>
      <c r="G187" s="4">
        <v>2010</v>
      </c>
      <c r="H187" s="4" t="s">
        <v>54</v>
      </c>
      <c r="I187" s="4" t="s">
        <v>54</v>
      </c>
      <c r="J187" s="4" t="s">
        <v>54</v>
      </c>
      <c r="K187" s="4" t="s">
        <v>54</v>
      </c>
      <c r="L187" s="4">
        <f ca="1">OFFSET(AF!$K$1,MATCH(Stock!$C187,AF!$C$2:$C$299,0),MATCH(Stock!L$1,AF!$L$1:$AV$1,0))*Stock!L187</f>
        <v>0</v>
      </c>
      <c r="M187" s="4">
        <f ca="1">OFFSET(AF!$K$1,MATCH(Stock!$C187,AF!$C$2:$C$299,0),MATCH(Stock!M$1,AF!$L$1:$AV$1,0))*Stock!M187</f>
        <v>6.4470925510877102</v>
      </c>
      <c r="N187" s="4">
        <f ca="1">OFFSET(AF!$K$1,MATCH(Stock!$C187,AF!$C$2:$C$299,0),MATCH(Stock!N$1,AF!$L$1:$AV$1,0))*Stock!N187</f>
        <v>0.15883243922600013</v>
      </c>
      <c r="O187" s="4">
        <f ca="1">OFFSET(AF!$K$1,MATCH(Stock!$C187,AF!$C$2:$C$299,0),MATCH(Stock!O$1,AF!$L$1:$AV$1,0))*Stock!O187</f>
        <v>53.862526893067908</v>
      </c>
      <c r="P187" s="4">
        <f ca="1">OFFSET(AF!$K$1,MATCH(Stock!$C187,AF!$C$2:$C$299,0),MATCH(Stock!P$1,AF!$L$1:$AV$1,0))*Stock!P187</f>
        <v>0.21981377929432908</v>
      </c>
      <c r="Q187" s="4">
        <f ca="1">OFFSET(AF!$K$1,MATCH(Stock!$C187,AF!$C$2:$C$299,0),MATCH(Stock!Q$1,AF!$L$1:$AV$1,0))*Stock!Q187</f>
        <v>12.751569907400521</v>
      </c>
      <c r="R187" s="4">
        <f ca="1">OFFSET(AF!$K$1,MATCH(Stock!$C187,AF!$C$2:$C$299,0),MATCH(Stock!R$1,AF!$L$1:$AV$1,0))*Stock!R187</f>
        <v>0</v>
      </c>
      <c r="S187" s="4">
        <f ca="1">OFFSET(AF!$K$1,MATCH(Stock!$C187,AF!$C$2:$C$299,0),MATCH(Stock!S$1,AF!$L$1:$AV$1,0))*Stock!S187</f>
        <v>12.384048763434931</v>
      </c>
      <c r="T187" s="4">
        <f ca="1">OFFSET(AF!$K$1,MATCH(Stock!$C187,AF!$C$2:$C$299,0),MATCH(Stock!T$1,AF!$L$1:$AV$1,0))*Stock!T187</f>
        <v>202.2144199250244</v>
      </c>
      <c r="U187" s="4">
        <f ca="1">OFFSET(AF!$K$1,MATCH(Stock!$C187,AF!$C$2:$C$299,0),MATCH(Stock!U$1,AF!$L$1:$AV$1,0))*Stock!U187</f>
        <v>4.1941173079642695</v>
      </c>
      <c r="V187" s="4">
        <f ca="1">OFFSET(AF!$K$1,MATCH(Stock!$C187,AF!$C$2:$C$299,0),MATCH(Stock!V$1,AF!$L$1:$AV$1,0))*Stock!V187</f>
        <v>0.1615163843439473</v>
      </c>
      <c r="W187" s="4">
        <f ca="1">OFFSET(AF!$K$1,MATCH(Stock!$C187,AF!$C$2:$C$299,0),MATCH(Stock!W$1,AF!$L$1:$AV$1,0))*Stock!W187</f>
        <v>1.428899941010273</v>
      </c>
      <c r="X187" s="4">
        <f ca="1">OFFSET(AF!$K$1,MATCH(Stock!$C187,AF!$C$2:$C$299,0),MATCH(Stock!X$1,AF!$L$1:$AV$1,0))*Stock!X187</f>
        <v>30.441999666554707</v>
      </c>
      <c r="Y187" s="4">
        <f ca="1">OFFSET(AF!$K$1,MATCH(Stock!$C187,AF!$C$2:$C$299,0),MATCH(Stock!Y$1,AF!$L$1:$AV$1,0))*Stock!Y187</f>
        <v>0.45646666199001867</v>
      </c>
      <c r="Z187" s="4">
        <f ca="1">OFFSET(AF!$K$1,MATCH(Stock!$C187,AF!$C$2:$C$299,0),MATCH(Stock!Z$1,AF!$L$1:$AV$1,0))*Stock!Z187</f>
        <v>113.02447720025803</v>
      </c>
      <c r="AA187" s="4">
        <f ca="1">OFFSET(AF!$K$1,MATCH(Stock!$C187,AF!$C$2:$C$299,0),MATCH(Stock!AA$1,AF!$L$1:$AV$1,0))*Stock!AA187</f>
        <v>2.3406866992324362</v>
      </c>
      <c r="AB187" s="4">
        <f ca="1">OFFSET(AF!$K$1,MATCH(Stock!$C187,AF!$C$2:$C$299,0),MATCH(Stock!AB$1,AF!$L$1:$AV$1,0))*Stock!AB187</f>
        <v>14.799035230634273</v>
      </c>
      <c r="AC187" s="4">
        <f ca="1">OFFSET(AF!$K$1,MATCH(Stock!$C187,AF!$C$2:$C$299,0),MATCH(Stock!AC$1,AF!$L$1:$AV$1,0))*Stock!AC187</f>
        <v>9.3840899494588133</v>
      </c>
      <c r="AD187" s="4">
        <f ca="1">OFFSET(AF!$K$1,MATCH(Stock!$C187,AF!$C$2:$C$299,0),MATCH(Stock!AD$1,AF!$L$1:$AV$1,0))*Stock!AD187</f>
        <v>0</v>
      </c>
      <c r="AE187" s="4">
        <f ca="1">OFFSET(AF!$K$1,MATCH(Stock!$C187,AF!$C$2:$C$299,0),MATCH(Stock!AE$1,AF!$L$1:$AV$1,0))*Stock!AE187</f>
        <v>138.77101083555999</v>
      </c>
      <c r="AF187" s="4">
        <f ca="1">OFFSET(AF!$K$1,MATCH(Stock!$C187,AF!$C$2:$C$299,0),MATCH(Stock!AF$1,AF!$L$1:$AV$1,0))*Stock!AF187</f>
        <v>0</v>
      </c>
      <c r="AG187" s="4">
        <f ca="1">OFFSET(AF!$K$1,MATCH(Stock!$C187,AF!$C$2:$C$299,0),MATCH(Stock!AG$1,AF!$L$1:$AV$1,0))*Stock!AG187</f>
        <v>0.64418455472836955</v>
      </c>
      <c r="AH187" s="4">
        <f ca="1">OFFSET(AF!$K$1,MATCH(Stock!$C187,AF!$C$2:$C$299,0),MATCH(Stock!AH$1,AF!$L$1:$AV$1,0))*Stock!AH187</f>
        <v>2.7545029327970942</v>
      </c>
      <c r="AI187" s="4">
        <f ca="1">OFFSET(AF!$K$1,MATCH(Stock!$C187,AF!$C$2:$C$299,0),MATCH(Stock!AI$1,AF!$L$1:$AV$1,0))*Stock!AI187</f>
        <v>0.39743002371230485</v>
      </c>
      <c r="AJ187" s="4">
        <f ca="1">OFFSET(AF!$K$1,MATCH(Stock!$C187,AF!$C$2:$C$299,0),MATCH(Stock!AJ$1,AF!$L$1:$AV$1,0))*Stock!AJ187</f>
        <v>0</v>
      </c>
      <c r="AK187" s="4">
        <f ca="1">OFFSET(AF!$K$1,MATCH(Stock!$C187,AF!$C$2:$C$299,0),MATCH(Stock!AK$1,AF!$L$1:$AV$1,0))*Stock!AK187</f>
        <v>0</v>
      </c>
      <c r="AL187" s="4">
        <f ca="1">OFFSET(AF!$K$1,MATCH(Stock!$C187,AF!$C$2:$C$299,0),MATCH(Stock!AL$1,AF!$L$1:$AV$1,0))*Stock!AL187</f>
        <v>0</v>
      </c>
      <c r="AM187" s="4">
        <f ca="1">OFFSET(AF!$K$1,MATCH(Stock!$C187,AF!$C$2:$C$299,0),MATCH(Stock!AM$1,AF!$L$1:$AV$1,0))*Stock!AM187</f>
        <v>186.28671524691239</v>
      </c>
      <c r="AN187" s="4">
        <f ca="1">OFFSET(AF!$K$1,MATCH(Stock!$C187,AF!$C$2:$C$299,0),MATCH(Stock!AN$1,AF!$L$1:$AV$1,0))*Stock!AN187</f>
        <v>2.8741673460925692E-2</v>
      </c>
      <c r="AO187" s="4">
        <f ca="1">OFFSET(AF!$K$1,MATCH(Stock!$C187,AF!$C$2:$C$299,0),MATCH(Stock!AO$1,AF!$L$1:$AV$1,0))*Stock!AO187</f>
        <v>12.678774105486053</v>
      </c>
      <c r="AP187" s="4">
        <f ca="1">OFFSET(AF!$K$1,MATCH(Stock!$C187,AF!$C$2:$C$299,0),MATCH(Stock!AP$1,AF!$L$1:$AV$1,0))*Stock!AP187</f>
        <v>0.72678852695409568</v>
      </c>
      <c r="AQ187" s="4">
        <f ca="1">OFFSET(AF!$K$1,MATCH(Stock!$C187,AF!$C$2:$C$299,0),MATCH(Stock!AQ$1,AF!$L$1:$AV$1,0))*Stock!AQ187</f>
        <v>8.2782599302919699</v>
      </c>
      <c r="AR187" s="4">
        <f ca="1">OFFSET(AF!$K$1,MATCH(Stock!$C187,AF!$C$2:$C$299,0),MATCH(Stock!AR$1,AF!$L$1:$AV$1,0))*Stock!AR187</f>
        <v>0.79254019207633308</v>
      </c>
      <c r="AS187" s="4">
        <f ca="1">OFFSET(AF!$K$1,MATCH(Stock!$C187,AF!$C$2:$C$299,0),MATCH(Stock!AS$1,AF!$L$1:$AV$1,0))*Stock!AS187</f>
        <v>0.69195737426548043</v>
      </c>
      <c r="AT187" s="4">
        <f ca="1">OFFSET(AF!$K$1,MATCH(Stock!$C187,AF!$C$2:$C$299,0),MATCH(Stock!AT$1,AF!$L$1:$AV$1,0))*Stock!AT187</f>
        <v>0.34115652620296494</v>
      </c>
      <c r="AU187" s="4">
        <f ca="1">OFFSET(AF!$K$1,MATCH(Stock!$C187,AF!$C$2:$C$299,0),MATCH(Stock!AU$1,AF!$L$1:$AV$1,0))*Stock!AU187</f>
        <v>4.496205090058158</v>
      </c>
      <c r="AV187" s="4">
        <f ca="1">OFFSET(AF!$K$1,MATCH(Stock!$C187,AF!$C$2:$C$299,0),MATCH(Stock!AV$1,AF!$L$1:$AV$1,0))*Stock!AV187</f>
        <v>598.49355026921273</v>
      </c>
    </row>
    <row r="188" spans="1:48">
      <c r="A188" s="4" t="s">
        <v>52</v>
      </c>
      <c r="B188" s="4" t="s">
        <v>258</v>
      </c>
      <c r="C188" s="4" t="s">
        <v>89</v>
      </c>
      <c r="D188" s="4" t="s">
        <v>54</v>
      </c>
      <c r="E188" s="4" t="s">
        <v>260</v>
      </c>
      <c r="F188" s="4" t="s">
        <v>54</v>
      </c>
      <c r="G188" s="4">
        <v>2010</v>
      </c>
      <c r="H188" s="4" t="s">
        <v>54</v>
      </c>
      <c r="I188" s="4" t="s">
        <v>54</v>
      </c>
      <c r="J188" s="4" t="s">
        <v>54</v>
      </c>
      <c r="K188" s="4" t="s">
        <v>54</v>
      </c>
      <c r="L188" s="4">
        <f ca="1">OFFSET(AF!$K$1,MATCH(Stock!$C188,AF!$C$2:$C$299,0),MATCH(Stock!L$1,AF!$L$1:$AV$1,0))*Stock!L188</f>
        <v>0</v>
      </c>
      <c r="M188" s="4">
        <f ca="1">OFFSET(AF!$K$1,MATCH(Stock!$C188,AF!$C$2:$C$299,0),MATCH(Stock!M$1,AF!$L$1:$AV$1,0))*Stock!M188</f>
        <v>0</v>
      </c>
      <c r="N188" s="4">
        <f ca="1">OFFSET(AF!$K$1,MATCH(Stock!$C188,AF!$C$2:$C$299,0),MATCH(Stock!N$1,AF!$L$1:$AV$1,0))*Stock!N188</f>
        <v>0</v>
      </c>
      <c r="O188" s="4">
        <f ca="1">OFFSET(AF!$K$1,MATCH(Stock!$C188,AF!$C$2:$C$299,0),MATCH(Stock!O$1,AF!$L$1:$AV$1,0))*Stock!O188</f>
        <v>0</v>
      </c>
      <c r="P188" s="4">
        <f ca="1">OFFSET(AF!$K$1,MATCH(Stock!$C188,AF!$C$2:$C$299,0),MATCH(Stock!P$1,AF!$L$1:$AV$1,0))*Stock!P188</f>
        <v>0</v>
      </c>
      <c r="Q188" s="4">
        <f ca="1">OFFSET(AF!$K$1,MATCH(Stock!$C188,AF!$C$2:$C$299,0),MATCH(Stock!Q$1,AF!$L$1:$AV$1,0))*Stock!Q188</f>
        <v>2.779353515185957</v>
      </c>
      <c r="R188" s="4">
        <f ca="1">OFFSET(AF!$K$1,MATCH(Stock!$C188,AF!$C$2:$C$299,0),MATCH(Stock!R$1,AF!$L$1:$AV$1,0))*Stock!R188</f>
        <v>2.4652371324587644E-2</v>
      </c>
      <c r="S188" s="4">
        <f ca="1">OFFSET(AF!$K$1,MATCH(Stock!$C188,AF!$C$2:$C$299,0),MATCH(Stock!S$1,AF!$L$1:$AV$1,0))*Stock!S188</f>
        <v>0</v>
      </c>
      <c r="T188" s="4">
        <f ca="1">OFFSET(AF!$K$1,MATCH(Stock!$C188,AF!$C$2:$C$299,0),MATCH(Stock!T$1,AF!$L$1:$AV$1,0))*Stock!T188</f>
        <v>0.15678969606135901</v>
      </c>
      <c r="U188" s="4">
        <f ca="1">OFFSET(AF!$K$1,MATCH(Stock!$C188,AF!$C$2:$C$299,0),MATCH(Stock!U$1,AF!$L$1:$AV$1,0))*Stock!U188</f>
        <v>0</v>
      </c>
      <c r="V188" s="4">
        <f ca="1">OFFSET(AF!$K$1,MATCH(Stock!$C188,AF!$C$2:$C$299,0),MATCH(Stock!V$1,AF!$L$1:$AV$1,0))*Stock!V188</f>
        <v>0</v>
      </c>
      <c r="W188" s="4">
        <f ca="1">OFFSET(AF!$K$1,MATCH(Stock!$C188,AF!$C$2:$C$299,0),MATCH(Stock!W$1,AF!$L$1:$AV$1,0))*Stock!W188</f>
        <v>1.905563684299488E-3</v>
      </c>
      <c r="X188" s="4">
        <f ca="1">OFFSET(AF!$K$1,MATCH(Stock!$C188,AF!$C$2:$C$299,0),MATCH(Stock!X$1,AF!$L$1:$AV$1,0))*Stock!X188</f>
        <v>0.11632208722519845</v>
      </c>
      <c r="Y188" s="4">
        <f ca="1">OFFSET(AF!$K$1,MATCH(Stock!$C188,AF!$C$2:$C$299,0),MATCH(Stock!Y$1,AF!$L$1:$AV$1,0))*Stock!Y188</f>
        <v>0</v>
      </c>
      <c r="Z188" s="4">
        <f ca="1">OFFSET(AF!$K$1,MATCH(Stock!$C188,AF!$C$2:$C$299,0),MATCH(Stock!Z$1,AF!$L$1:$AV$1,0))*Stock!Z188</f>
        <v>0.16338347280329074</v>
      </c>
      <c r="AA188" s="4">
        <f ca="1">OFFSET(AF!$K$1,MATCH(Stock!$C188,AF!$C$2:$C$299,0),MATCH(Stock!AA$1,AF!$L$1:$AV$1,0))*Stock!AA188</f>
        <v>0</v>
      </c>
      <c r="AB188" s="4">
        <f ca="1">OFFSET(AF!$K$1,MATCH(Stock!$C188,AF!$C$2:$C$299,0),MATCH(Stock!AB$1,AF!$L$1:$AV$1,0))*Stock!AB188</f>
        <v>0</v>
      </c>
      <c r="AC188" s="4">
        <f ca="1">OFFSET(AF!$K$1,MATCH(Stock!$C188,AF!$C$2:$C$299,0),MATCH(Stock!AC$1,AF!$L$1:$AV$1,0))*Stock!AC188</f>
        <v>0</v>
      </c>
      <c r="AD188" s="4">
        <f ca="1">OFFSET(AF!$K$1,MATCH(Stock!$C188,AF!$C$2:$C$299,0),MATCH(Stock!AD$1,AF!$L$1:$AV$1,0))*Stock!AD188</f>
        <v>1.971399756675124</v>
      </c>
      <c r="AE188" s="4">
        <f ca="1">OFFSET(AF!$K$1,MATCH(Stock!$C188,AF!$C$2:$C$299,0),MATCH(Stock!AE$1,AF!$L$1:$AV$1,0))*Stock!AE188</f>
        <v>1.433874336172314E-2</v>
      </c>
      <c r="AF188" s="4">
        <f ca="1">OFFSET(AF!$K$1,MATCH(Stock!$C188,AF!$C$2:$C$299,0),MATCH(Stock!AF$1,AF!$L$1:$AV$1,0))*Stock!AF188</f>
        <v>0</v>
      </c>
      <c r="AG188" s="4">
        <f ca="1">OFFSET(AF!$K$1,MATCH(Stock!$C188,AF!$C$2:$C$299,0),MATCH(Stock!AG$1,AF!$L$1:$AV$1,0))*Stock!AG188</f>
        <v>0</v>
      </c>
      <c r="AH188" s="4">
        <f ca="1">OFFSET(AF!$K$1,MATCH(Stock!$C188,AF!$C$2:$C$299,0),MATCH(Stock!AH$1,AF!$L$1:$AV$1,0))*Stock!AH188</f>
        <v>0</v>
      </c>
      <c r="AI188" s="4">
        <f ca="1">OFFSET(AF!$K$1,MATCH(Stock!$C188,AF!$C$2:$C$299,0),MATCH(Stock!AI$1,AF!$L$1:$AV$1,0))*Stock!AI188</f>
        <v>0</v>
      </c>
      <c r="AJ188" s="4">
        <f ca="1">OFFSET(AF!$K$1,MATCH(Stock!$C188,AF!$C$2:$C$299,0),MATCH(Stock!AJ$1,AF!$L$1:$AV$1,0))*Stock!AJ188</f>
        <v>0</v>
      </c>
      <c r="AK188" s="4">
        <f ca="1">OFFSET(AF!$K$1,MATCH(Stock!$C188,AF!$C$2:$C$299,0),MATCH(Stock!AK$1,AF!$L$1:$AV$1,0))*Stock!AK188</f>
        <v>0</v>
      </c>
      <c r="AL188" s="4">
        <f ca="1">OFFSET(AF!$K$1,MATCH(Stock!$C188,AF!$C$2:$C$299,0),MATCH(Stock!AL$1,AF!$L$1:$AV$1,0))*Stock!AL188</f>
        <v>0</v>
      </c>
      <c r="AM188" s="4">
        <f ca="1">OFFSET(AF!$K$1,MATCH(Stock!$C188,AF!$C$2:$C$299,0),MATCH(Stock!AM$1,AF!$L$1:$AV$1,0))*Stock!AM188</f>
        <v>0</v>
      </c>
      <c r="AN188" s="4">
        <f ca="1">OFFSET(AF!$K$1,MATCH(Stock!$C188,AF!$C$2:$C$299,0),MATCH(Stock!AN$1,AF!$L$1:$AV$1,0))*Stock!AN188</f>
        <v>0</v>
      </c>
      <c r="AO188" s="4">
        <f ca="1">OFFSET(AF!$K$1,MATCH(Stock!$C188,AF!$C$2:$C$299,0),MATCH(Stock!AO$1,AF!$L$1:$AV$1,0))*Stock!AO188</f>
        <v>5.2812012438775702E-2</v>
      </c>
      <c r="AP188" s="4">
        <f ca="1">OFFSET(AF!$K$1,MATCH(Stock!$C188,AF!$C$2:$C$299,0),MATCH(Stock!AP$1,AF!$L$1:$AV$1,0))*Stock!AP188</f>
        <v>0</v>
      </c>
      <c r="AQ188" s="4">
        <f ca="1">OFFSET(AF!$K$1,MATCH(Stock!$C188,AF!$C$2:$C$299,0),MATCH(Stock!AQ$1,AF!$L$1:$AV$1,0))*Stock!AQ188</f>
        <v>8.002634380888983E-2</v>
      </c>
      <c r="AR188" s="4">
        <f ca="1">OFFSET(AF!$K$1,MATCH(Stock!$C188,AF!$C$2:$C$299,0),MATCH(Stock!AR$1,AF!$L$1:$AV$1,0))*Stock!AR188</f>
        <v>0</v>
      </c>
      <c r="AS188" s="4">
        <f ca="1">OFFSET(AF!$K$1,MATCH(Stock!$C188,AF!$C$2:$C$299,0),MATCH(Stock!AS$1,AF!$L$1:$AV$1,0))*Stock!AS188</f>
        <v>0</v>
      </c>
      <c r="AT188" s="4">
        <f ca="1">OFFSET(AF!$K$1,MATCH(Stock!$C188,AF!$C$2:$C$299,0),MATCH(Stock!AT$1,AF!$L$1:$AV$1,0))*Stock!AT188</f>
        <v>3.9253707827266643E-2</v>
      </c>
      <c r="AU188" s="4">
        <f ca="1">OFFSET(AF!$K$1,MATCH(Stock!$C188,AF!$C$2:$C$299,0),MATCH(Stock!AU$1,AF!$L$1:$AV$1,0))*Stock!AU188</f>
        <v>0</v>
      </c>
      <c r="AV188" s="4">
        <f ca="1">OFFSET(AF!$K$1,MATCH(Stock!$C188,AF!$C$2:$C$299,0),MATCH(Stock!AV$1,AF!$L$1:$AV$1,0))*Stock!AV188</f>
        <v>0</v>
      </c>
    </row>
    <row r="189" spans="1:48">
      <c r="A189" s="4" t="s">
        <v>52</v>
      </c>
      <c r="B189" s="4" t="s">
        <v>258</v>
      </c>
      <c r="C189" s="4" t="s">
        <v>90</v>
      </c>
      <c r="D189" s="4" t="s">
        <v>54</v>
      </c>
      <c r="E189" s="4" t="s">
        <v>260</v>
      </c>
      <c r="F189" s="4" t="s">
        <v>54</v>
      </c>
      <c r="G189" s="4">
        <v>2010</v>
      </c>
      <c r="H189" s="4" t="s">
        <v>54</v>
      </c>
      <c r="I189" s="4" t="s">
        <v>54</v>
      </c>
      <c r="J189" s="4" t="s">
        <v>54</v>
      </c>
      <c r="K189" s="4" t="s">
        <v>54</v>
      </c>
      <c r="L189" s="4">
        <f ca="1">OFFSET(AF!$K$1,MATCH(Stock!$C189,AF!$C$2:$C$299,0),MATCH(Stock!L$1,AF!$L$1:$AV$1,0))*Stock!L189</f>
        <v>0</v>
      </c>
      <c r="M189" s="4">
        <f ca="1">OFFSET(AF!$K$1,MATCH(Stock!$C189,AF!$C$2:$C$299,0),MATCH(Stock!M$1,AF!$L$1:$AV$1,0))*Stock!M189</f>
        <v>3.6734323455833766</v>
      </c>
      <c r="N189" s="4">
        <f ca="1">OFFSET(AF!$K$1,MATCH(Stock!$C189,AF!$C$2:$C$299,0),MATCH(Stock!N$1,AF!$L$1:$AV$1,0))*Stock!N189</f>
        <v>0.39505918641542465</v>
      </c>
      <c r="O189" s="4">
        <f ca="1">OFFSET(AF!$K$1,MATCH(Stock!$C189,AF!$C$2:$C$299,0),MATCH(Stock!O$1,AF!$L$1:$AV$1,0))*Stock!O189</f>
        <v>0.17297731497415766</v>
      </c>
      <c r="P189" s="4">
        <f ca="1">OFFSET(AF!$K$1,MATCH(Stock!$C189,AF!$C$2:$C$299,0),MATCH(Stock!P$1,AF!$L$1:$AV$1,0))*Stock!P189</f>
        <v>2.0453588445912345</v>
      </c>
      <c r="Q189" s="4">
        <f ca="1">OFFSET(AF!$K$1,MATCH(Stock!$C189,AF!$C$2:$C$299,0),MATCH(Stock!Q$1,AF!$L$1:$AV$1,0))*Stock!Q189</f>
        <v>1.9628268441408481</v>
      </c>
      <c r="R189" s="4">
        <f ca="1">OFFSET(AF!$K$1,MATCH(Stock!$C189,AF!$C$2:$C$299,0),MATCH(Stock!R$1,AF!$L$1:$AV$1,0))*Stock!R189</f>
        <v>0</v>
      </c>
      <c r="S189" s="4">
        <f ca="1">OFFSET(AF!$K$1,MATCH(Stock!$C189,AF!$C$2:$C$299,0),MATCH(Stock!S$1,AF!$L$1:$AV$1,0))*Stock!S189</f>
        <v>7.19523320089296</v>
      </c>
      <c r="T189" s="4">
        <f ca="1">OFFSET(AF!$K$1,MATCH(Stock!$C189,AF!$C$2:$C$299,0),MATCH(Stock!T$1,AF!$L$1:$AV$1,0))*Stock!T189</f>
        <v>44.086737516872809</v>
      </c>
      <c r="U189" s="4">
        <f ca="1">OFFSET(AF!$K$1,MATCH(Stock!$C189,AF!$C$2:$C$299,0),MATCH(Stock!U$1,AF!$L$1:$AV$1,0))*Stock!U189</f>
        <v>11.753199972313389</v>
      </c>
      <c r="V189" s="4">
        <f ca="1">OFFSET(AF!$K$1,MATCH(Stock!$C189,AF!$C$2:$C$299,0),MATCH(Stock!V$1,AF!$L$1:$AV$1,0))*Stock!V189</f>
        <v>1.2019319644457485</v>
      </c>
      <c r="W189" s="4">
        <f ca="1">OFFSET(AF!$K$1,MATCH(Stock!$C189,AF!$C$2:$C$299,0),MATCH(Stock!W$1,AF!$L$1:$AV$1,0))*Stock!W189</f>
        <v>0.35993171616536274</v>
      </c>
      <c r="X189" s="4">
        <f ca="1">OFFSET(AF!$K$1,MATCH(Stock!$C189,AF!$C$2:$C$299,0),MATCH(Stock!X$1,AF!$L$1:$AV$1,0))*Stock!X189</f>
        <v>0</v>
      </c>
      <c r="Y189" s="4">
        <f ca="1">OFFSET(AF!$K$1,MATCH(Stock!$C189,AF!$C$2:$C$299,0),MATCH(Stock!Y$1,AF!$L$1:$AV$1,0))*Stock!Y189</f>
        <v>19.27744754377683</v>
      </c>
      <c r="Z189" s="4">
        <f ca="1">OFFSET(AF!$K$1,MATCH(Stock!$C189,AF!$C$2:$C$299,0),MATCH(Stock!Z$1,AF!$L$1:$AV$1,0))*Stock!Z189</f>
        <v>17.510190820319906</v>
      </c>
      <c r="AA189" s="4">
        <f ca="1">OFFSET(AF!$K$1,MATCH(Stock!$C189,AF!$C$2:$C$299,0),MATCH(Stock!AA$1,AF!$L$1:$AV$1,0))*Stock!AA189</f>
        <v>0.7536005010788398</v>
      </c>
      <c r="AB189" s="4">
        <f ca="1">OFFSET(AF!$K$1,MATCH(Stock!$C189,AF!$C$2:$C$299,0),MATCH(Stock!AB$1,AF!$L$1:$AV$1,0))*Stock!AB189</f>
        <v>3.0693014592829377</v>
      </c>
      <c r="AC189" s="4">
        <f ca="1">OFFSET(AF!$K$1,MATCH(Stock!$C189,AF!$C$2:$C$299,0),MATCH(Stock!AC$1,AF!$L$1:$AV$1,0))*Stock!AC189</f>
        <v>0</v>
      </c>
      <c r="AD189" s="4">
        <f ca="1">OFFSET(AF!$K$1,MATCH(Stock!$C189,AF!$C$2:$C$299,0),MATCH(Stock!AD$1,AF!$L$1:$AV$1,0))*Stock!AD189</f>
        <v>1.6718539836497044</v>
      </c>
      <c r="AE189" s="4">
        <f ca="1">OFFSET(AF!$K$1,MATCH(Stock!$C189,AF!$C$2:$C$299,0),MATCH(Stock!AE$1,AF!$L$1:$AV$1,0))*Stock!AE189</f>
        <v>1.0995516913802879</v>
      </c>
      <c r="AF189" s="4">
        <f ca="1">OFFSET(AF!$K$1,MATCH(Stock!$C189,AF!$C$2:$C$299,0),MATCH(Stock!AF$1,AF!$L$1:$AV$1,0))*Stock!AF189</f>
        <v>1.4317221783983907E-2</v>
      </c>
      <c r="AG189" s="4">
        <f ca="1">OFFSET(AF!$K$1,MATCH(Stock!$C189,AF!$C$2:$C$299,0),MATCH(Stock!AG$1,AF!$L$1:$AV$1,0))*Stock!AG189</f>
        <v>2.4339443468458617</v>
      </c>
      <c r="AH189" s="4">
        <f ca="1">OFFSET(AF!$K$1,MATCH(Stock!$C189,AF!$C$2:$C$299,0),MATCH(Stock!AH$1,AF!$L$1:$AV$1,0))*Stock!AH189</f>
        <v>0</v>
      </c>
      <c r="AI189" s="4">
        <f ca="1">OFFSET(AF!$K$1,MATCH(Stock!$C189,AF!$C$2:$C$299,0),MATCH(Stock!AI$1,AF!$L$1:$AV$1,0))*Stock!AI189</f>
        <v>1.4822612968648121</v>
      </c>
      <c r="AJ189" s="4">
        <f ca="1">OFFSET(AF!$K$1,MATCH(Stock!$C189,AF!$C$2:$C$299,0),MATCH(Stock!AJ$1,AF!$L$1:$AV$1,0))*Stock!AJ189</f>
        <v>0</v>
      </c>
      <c r="AK189" s="4">
        <f ca="1">OFFSET(AF!$K$1,MATCH(Stock!$C189,AF!$C$2:$C$299,0),MATCH(Stock!AK$1,AF!$L$1:$AV$1,0))*Stock!AK189</f>
        <v>0.19687194665107705</v>
      </c>
      <c r="AL189" s="4">
        <f ca="1">OFFSET(AF!$K$1,MATCH(Stock!$C189,AF!$C$2:$C$299,0),MATCH(Stock!AL$1,AF!$L$1:$AV$1,0))*Stock!AL189</f>
        <v>0</v>
      </c>
      <c r="AM189" s="4">
        <f ca="1">OFFSET(AF!$K$1,MATCH(Stock!$C189,AF!$C$2:$C$299,0),MATCH(Stock!AM$1,AF!$L$1:$AV$1,0))*Stock!AM189</f>
        <v>6.4613446217311701</v>
      </c>
      <c r="AN189" s="4">
        <f ca="1">OFFSET(AF!$K$1,MATCH(Stock!$C189,AF!$C$2:$C$299,0),MATCH(Stock!AN$1,AF!$L$1:$AV$1,0))*Stock!AN189</f>
        <v>0.72602511649171964</v>
      </c>
      <c r="AO189" s="4">
        <f ca="1">OFFSET(AF!$K$1,MATCH(Stock!$C189,AF!$C$2:$C$299,0),MATCH(Stock!AO$1,AF!$L$1:$AV$1,0))*Stock!AO189</f>
        <v>18.63619532008477</v>
      </c>
      <c r="AP189" s="4">
        <f ca="1">OFFSET(AF!$K$1,MATCH(Stock!$C189,AF!$C$2:$C$299,0),MATCH(Stock!AP$1,AF!$L$1:$AV$1,0))*Stock!AP189</f>
        <v>6.3516829002197789E-3</v>
      </c>
      <c r="AQ189" s="4">
        <f ca="1">OFFSET(AF!$K$1,MATCH(Stock!$C189,AF!$C$2:$C$299,0),MATCH(Stock!AQ$1,AF!$L$1:$AV$1,0))*Stock!AQ189</f>
        <v>4.8481917463233932</v>
      </c>
      <c r="AR189" s="4">
        <f ca="1">OFFSET(AF!$K$1,MATCH(Stock!$C189,AF!$C$2:$C$299,0),MATCH(Stock!AR$1,AF!$L$1:$AV$1,0))*Stock!AR189</f>
        <v>1.5643489947871931</v>
      </c>
      <c r="AS189" s="4">
        <f ca="1">OFFSET(AF!$K$1,MATCH(Stock!$C189,AF!$C$2:$C$299,0),MATCH(Stock!AS$1,AF!$L$1:$AV$1,0))*Stock!AS189</f>
        <v>17.369181255668714</v>
      </c>
      <c r="AT189" s="4">
        <f ca="1">OFFSET(AF!$K$1,MATCH(Stock!$C189,AF!$C$2:$C$299,0),MATCH(Stock!AT$1,AF!$L$1:$AV$1,0))*Stock!AT189</f>
        <v>0.3622079039104984</v>
      </c>
      <c r="AU189" s="4">
        <f ca="1">OFFSET(AF!$K$1,MATCH(Stock!$C189,AF!$C$2:$C$299,0),MATCH(Stock!AU$1,AF!$L$1:$AV$1,0))*Stock!AU189</f>
        <v>1.8462830105611165</v>
      </c>
      <c r="AV189" s="4">
        <f ca="1">OFFSET(AF!$K$1,MATCH(Stock!$C189,AF!$C$2:$C$299,0),MATCH(Stock!AV$1,AF!$L$1:$AV$1,0))*Stock!AV189</f>
        <v>1.0918714192390242</v>
      </c>
    </row>
    <row r="190" spans="1:48">
      <c r="A190" s="4" t="s">
        <v>52</v>
      </c>
      <c r="B190" s="4" t="s">
        <v>258</v>
      </c>
      <c r="C190" s="4" t="s">
        <v>91</v>
      </c>
      <c r="D190" s="4" t="s">
        <v>54</v>
      </c>
      <c r="E190" s="4" t="s">
        <v>260</v>
      </c>
      <c r="F190" s="4" t="s">
        <v>54</v>
      </c>
      <c r="G190" s="4">
        <v>2010</v>
      </c>
      <c r="H190" s="4" t="s">
        <v>54</v>
      </c>
      <c r="I190" s="4" t="s">
        <v>54</v>
      </c>
      <c r="J190" s="4" t="s">
        <v>54</v>
      </c>
      <c r="K190" s="4" t="s">
        <v>54</v>
      </c>
      <c r="L190" s="4">
        <f ca="1">OFFSET(AF!$K$1,MATCH(Stock!$C190,AF!$C$2:$C$299,0),MATCH(Stock!L$1,AF!$L$1:$AV$1,0))*Stock!L190</f>
        <v>0</v>
      </c>
      <c r="M190" s="4">
        <f ca="1">OFFSET(AF!$K$1,MATCH(Stock!$C190,AF!$C$2:$C$299,0),MATCH(Stock!M$1,AF!$L$1:$AV$1,0))*Stock!M190</f>
        <v>5.7248261568805088E-2</v>
      </c>
      <c r="N190" s="4">
        <f ca="1">OFFSET(AF!$K$1,MATCH(Stock!$C190,AF!$C$2:$C$299,0),MATCH(Stock!N$1,AF!$L$1:$AV$1,0))*Stock!N190</f>
        <v>0</v>
      </c>
      <c r="O190" s="4">
        <f ca="1">OFFSET(AF!$K$1,MATCH(Stock!$C190,AF!$C$2:$C$299,0),MATCH(Stock!O$1,AF!$L$1:$AV$1,0))*Stock!O190</f>
        <v>0.22206721848670422</v>
      </c>
      <c r="P190" s="4">
        <f ca="1">OFFSET(AF!$K$1,MATCH(Stock!$C190,AF!$C$2:$C$299,0),MATCH(Stock!P$1,AF!$L$1:$AV$1,0))*Stock!P190</f>
        <v>2.3349818992358825E-2</v>
      </c>
      <c r="Q190" s="4">
        <f ca="1">OFFSET(AF!$K$1,MATCH(Stock!$C190,AF!$C$2:$C$299,0),MATCH(Stock!Q$1,AF!$L$1:$AV$1,0))*Stock!Q190</f>
        <v>0</v>
      </c>
      <c r="R190" s="4">
        <f ca="1">OFFSET(AF!$K$1,MATCH(Stock!$C190,AF!$C$2:$C$299,0),MATCH(Stock!R$1,AF!$L$1:$AV$1,0))*Stock!R190</f>
        <v>0.38077671236043453</v>
      </c>
      <c r="S190" s="4">
        <f ca="1">OFFSET(AF!$K$1,MATCH(Stock!$C190,AF!$C$2:$C$299,0),MATCH(Stock!S$1,AF!$L$1:$AV$1,0))*Stock!S190</f>
        <v>0</v>
      </c>
      <c r="T190" s="4">
        <f ca="1">OFFSET(AF!$K$1,MATCH(Stock!$C190,AF!$C$2:$C$299,0),MATCH(Stock!T$1,AF!$L$1:$AV$1,0))*Stock!T190</f>
        <v>1.6421912605865649</v>
      </c>
      <c r="U190" s="4">
        <f ca="1">OFFSET(AF!$K$1,MATCH(Stock!$C190,AF!$C$2:$C$299,0),MATCH(Stock!U$1,AF!$L$1:$AV$1,0))*Stock!U190</f>
        <v>2.6400256689165857E-2</v>
      </c>
      <c r="V190" s="4">
        <f ca="1">OFFSET(AF!$K$1,MATCH(Stock!$C190,AF!$C$2:$C$299,0),MATCH(Stock!V$1,AF!$L$1:$AV$1,0))*Stock!V190</f>
        <v>0</v>
      </c>
      <c r="W190" s="4">
        <f ca="1">OFFSET(AF!$K$1,MATCH(Stock!$C190,AF!$C$2:$C$299,0),MATCH(Stock!W$1,AF!$L$1:$AV$1,0))*Stock!W190</f>
        <v>0</v>
      </c>
      <c r="X190" s="4">
        <f ca="1">OFFSET(AF!$K$1,MATCH(Stock!$C190,AF!$C$2:$C$299,0),MATCH(Stock!X$1,AF!$L$1:$AV$1,0))*Stock!X190</f>
        <v>3.407929691289862</v>
      </c>
      <c r="Y190" s="4">
        <f ca="1">OFFSET(AF!$K$1,MATCH(Stock!$C190,AF!$C$2:$C$299,0),MATCH(Stock!Y$1,AF!$L$1:$AV$1,0))*Stock!Y190</f>
        <v>0</v>
      </c>
      <c r="Z190" s="4">
        <f ca="1">OFFSET(AF!$K$1,MATCH(Stock!$C190,AF!$C$2:$C$299,0),MATCH(Stock!Z$1,AF!$L$1:$AV$1,0))*Stock!Z190</f>
        <v>2.6462120719860334</v>
      </c>
      <c r="AA190" s="4">
        <f ca="1">OFFSET(AF!$K$1,MATCH(Stock!$C190,AF!$C$2:$C$299,0),MATCH(Stock!AA$1,AF!$L$1:$AV$1,0))*Stock!AA190</f>
        <v>8.5550107133915115E-2</v>
      </c>
      <c r="AB190" s="4">
        <f ca="1">OFFSET(AF!$K$1,MATCH(Stock!$C190,AF!$C$2:$C$299,0),MATCH(Stock!AB$1,AF!$L$1:$AV$1,0))*Stock!AB190</f>
        <v>0.23502785668339382</v>
      </c>
      <c r="AC190" s="4">
        <f ca="1">OFFSET(AF!$K$1,MATCH(Stock!$C190,AF!$C$2:$C$299,0),MATCH(Stock!AC$1,AF!$L$1:$AV$1,0))*Stock!AC190</f>
        <v>0.36467212572310692</v>
      </c>
      <c r="AD190" s="4">
        <f ca="1">OFFSET(AF!$K$1,MATCH(Stock!$C190,AF!$C$2:$C$299,0),MATCH(Stock!AD$1,AF!$L$1:$AV$1,0))*Stock!AD190</f>
        <v>0</v>
      </c>
      <c r="AE190" s="4">
        <f ca="1">OFFSET(AF!$K$1,MATCH(Stock!$C190,AF!$C$2:$C$299,0),MATCH(Stock!AE$1,AF!$L$1:$AV$1,0))*Stock!AE190</f>
        <v>4.3815111222743726</v>
      </c>
      <c r="AF190" s="4">
        <f ca="1">OFFSET(AF!$K$1,MATCH(Stock!$C190,AF!$C$2:$C$299,0),MATCH(Stock!AF$1,AF!$L$1:$AV$1,0))*Stock!AF190</f>
        <v>9.0496929479783918E-3</v>
      </c>
      <c r="AG190" s="4">
        <f ca="1">OFFSET(AF!$K$1,MATCH(Stock!$C190,AF!$C$2:$C$299,0),MATCH(Stock!AG$1,AF!$L$1:$AV$1,0))*Stock!AG190</f>
        <v>0</v>
      </c>
      <c r="AH190" s="4">
        <f ca="1">OFFSET(AF!$K$1,MATCH(Stock!$C190,AF!$C$2:$C$299,0),MATCH(Stock!AH$1,AF!$L$1:$AV$1,0))*Stock!AH190</f>
        <v>0</v>
      </c>
      <c r="AI190" s="4">
        <f ca="1">OFFSET(AF!$K$1,MATCH(Stock!$C190,AF!$C$2:$C$299,0),MATCH(Stock!AI$1,AF!$L$1:$AV$1,0))*Stock!AI190</f>
        <v>0</v>
      </c>
      <c r="AJ190" s="4">
        <f ca="1">OFFSET(AF!$K$1,MATCH(Stock!$C190,AF!$C$2:$C$299,0),MATCH(Stock!AJ$1,AF!$L$1:$AV$1,0))*Stock!AJ190</f>
        <v>0</v>
      </c>
      <c r="AK190" s="4">
        <f ca="1">OFFSET(AF!$K$1,MATCH(Stock!$C190,AF!$C$2:$C$299,0),MATCH(Stock!AK$1,AF!$L$1:$AV$1,0))*Stock!AK190</f>
        <v>0</v>
      </c>
      <c r="AL190" s="4">
        <f ca="1">OFFSET(AF!$K$1,MATCH(Stock!$C190,AF!$C$2:$C$299,0),MATCH(Stock!AL$1,AF!$L$1:$AV$1,0))*Stock!AL190</f>
        <v>0.47566454635503591</v>
      </c>
      <c r="AM190" s="4">
        <f ca="1">OFFSET(AF!$K$1,MATCH(Stock!$C190,AF!$C$2:$C$299,0),MATCH(Stock!AM$1,AF!$L$1:$AV$1,0))*Stock!AM190</f>
        <v>0</v>
      </c>
      <c r="AN190" s="4">
        <f ca="1">OFFSET(AF!$K$1,MATCH(Stock!$C190,AF!$C$2:$C$299,0),MATCH(Stock!AN$1,AF!$L$1:$AV$1,0))*Stock!AN190</f>
        <v>0</v>
      </c>
      <c r="AO190" s="4">
        <f ca="1">OFFSET(AF!$K$1,MATCH(Stock!$C190,AF!$C$2:$C$299,0),MATCH(Stock!AO$1,AF!$L$1:$AV$1,0))*Stock!AO190</f>
        <v>0</v>
      </c>
      <c r="AP190" s="4">
        <f ca="1">OFFSET(AF!$K$1,MATCH(Stock!$C190,AF!$C$2:$C$299,0),MATCH(Stock!AP$1,AF!$L$1:$AV$1,0))*Stock!AP190</f>
        <v>0.25726332236515675</v>
      </c>
      <c r="AQ190" s="4">
        <f ca="1">OFFSET(AF!$K$1,MATCH(Stock!$C190,AF!$C$2:$C$299,0),MATCH(Stock!AQ$1,AF!$L$1:$AV$1,0))*Stock!AQ190</f>
        <v>0</v>
      </c>
      <c r="AR190" s="4">
        <f ca="1">OFFSET(AF!$K$1,MATCH(Stock!$C190,AF!$C$2:$C$299,0),MATCH(Stock!AR$1,AF!$L$1:$AV$1,0))*Stock!AR190</f>
        <v>2.5122734553409534E-2</v>
      </c>
      <c r="AS190" s="4">
        <f ca="1">OFFSET(AF!$K$1,MATCH(Stock!$C190,AF!$C$2:$C$299,0),MATCH(Stock!AS$1,AF!$L$1:$AV$1,0))*Stock!AS190</f>
        <v>0</v>
      </c>
      <c r="AT190" s="4">
        <f ca="1">OFFSET(AF!$K$1,MATCH(Stock!$C190,AF!$C$2:$C$299,0),MATCH(Stock!AT$1,AF!$L$1:$AV$1,0))*Stock!AT190</f>
        <v>2.9939784088082396E-2</v>
      </c>
      <c r="AU190" s="4">
        <f ca="1">OFFSET(AF!$K$1,MATCH(Stock!$C190,AF!$C$2:$C$299,0),MATCH(Stock!AU$1,AF!$L$1:$AV$1,0))*Stock!AU190</f>
        <v>0</v>
      </c>
      <c r="AV190" s="4">
        <f ca="1">OFFSET(AF!$K$1,MATCH(Stock!$C190,AF!$C$2:$C$299,0),MATCH(Stock!AV$1,AF!$L$1:$AV$1,0))*Stock!AV190</f>
        <v>1.7186445371963721</v>
      </c>
    </row>
    <row r="191" spans="1:48">
      <c r="A191" s="4" t="s">
        <v>52</v>
      </c>
      <c r="B191" s="4" t="s">
        <v>258</v>
      </c>
      <c r="C191" s="4" t="s">
        <v>92</v>
      </c>
      <c r="D191" s="4" t="s">
        <v>54</v>
      </c>
      <c r="E191" s="4" t="s">
        <v>260</v>
      </c>
      <c r="F191" s="4" t="s">
        <v>54</v>
      </c>
      <c r="G191" s="4">
        <v>2010</v>
      </c>
      <c r="H191" s="4" t="s">
        <v>54</v>
      </c>
      <c r="I191" s="4" t="s">
        <v>54</v>
      </c>
      <c r="J191" s="4" t="s">
        <v>54</v>
      </c>
      <c r="K191" s="4" t="s">
        <v>54</v>
      </c>
      <c r="L191" s="4">
        <f ca="1">OFFSET(AF!$K$1,MATCH(Stock!$C191,AF!$C$2:$C$299,0),MATCH(Stock!L$1,AF!$L$1:$AV$1,0))*Stock!L191</f>
        <v>2.1844710122026465E-2</v>
      </c>
      <c r="M191" s="4">
        <f ca="1">OFFSET(AF!$K$1,MATCH(Stock!$C191,AF!$C$2:$C$299,0),MATCH(Stock!M$1,AF!$L$1:$AV$1,0))*Stock!M191</f>
        <v>6.5300232312395208</v>
      </c>
      <c r="N191" s="4">
        <f ca="1">OFFSET(AF!$K$1,MATCH(Stock!$C191,AF!$C$2:$C$299,0),MATCH(Stock!N$1,AF!$L$1:$AV$1,0))*Stock!N191</f>
        <v>0</v>
      </c>
      <c r="O191" s="4">
        <f ca="1">OFFSET(AF!$K$1,MATCH(Stock!$C191,AF!$C$2:$C$299,0),MATCH(Stock!O$1,AF!$L$1:$AV$1,0))*Stock!O191</f>
        <v>38.848515026854443</v>
      </c>
      <c r="P191" s="4">
        <f ca="1">OFFSET(AF!$K$1,MATCH(Stock!$C191,AF!$C$2:$C$299,0),MATCH(Stock!P$1,AF!$L$1:$AV$1,0))*Stock!P191</f>
        <v>1.3542469715829963E-2</v>
      </c>
      <c r="Q191" s="4">
        <f ca="1">OFFSET(AF!$K$1,MATCH(Stock!$C191,AF!$C$2:$C$299,0),MATCH(Stock!Q$1,AF!$L$1:$AV$1,0))*Stock!Q191</f>
        <v>28.153627441094425</v>
      </c>
      <c r="R191" s="4">
        <f ca="1">OFFSET(AF!$K$1,MATCH(Stock!$C191,AF!$C$2:$C$299,0),MATCH(Stock!R$1,AF!$L$1:$AV$1,0))*Stock!R191</f>
        <v>2.4865343049685062</v>
      </c>
      <c r="S191" s="4">
        <f ca="1">OFFSET(AF!$K$1,MATCH(Stock!$C191,AF!$C$2:$C$299,0),MATCH(Stock!S$1,AF!$L$1:$AV$1,0))*Stock!S191</f>
        <v>0</v>
      </c>
      <c r="T191" s="4">
        <f ca="1">OFFSET(AF!$K$1,MATCH(Stock!$C191,AF!$C$2:$C$299,0),MATCH(Stock!T$1,AF!$L$1:$AV$1,0))*Stock!T191</f>
        <v>111.5536922477233</v>
      </c>
      <c r="U191" s="4">
        <f ca="1">OFFSET(AF!$K$1,MATCH(Stock!$C191,AF!$C$2:$C$299,0),MATCH(Stock!U$1,AF!$L$1:$AV$1,0))*Stock!U191</f>
        <v>2.4458851267233039</v>
      </c>
      <c r="V191" s="4">
        <f ca="1">OFFSET(AF!$K$1,MATCH(Stock!$C191,AF!$C$2:$C$299,0),MATCH(Stock!V$1,AF!$L$1:$AV$1,0))*Stock!V191</f>
        <v>1.2944593510999748E-2</v>
      </c>
      <c r="W191" s="4">
        <f ca="1">OFFSET(AF!$K$1,MATCH(Stock!$C191,AF!$C$2:$C$299,0),MATCH(Stock!W$1,AF!$L$1:$AV$1,0))*Stock!W191</f>
        <v>13.092872132313172</v>
      </c>
      <c r="X191" s="4">
        <f ca="1">OFFSET(AF!$K$1,MATCH(Stock!$C191,AF!$C$2:$C$299,0),MATCH(Stock!X$1,AF!$L$1:$AV$1,0))*Stock!X191</f>
        <v>15.576236130166214</v>
      </c>
      <c r="Y191" s="4">
        <f ca="1">OFFSET(AF!$K$1,MATCH(Stock!$C191,AF!$C$2:$C$299,0),MATCH(Stock!Y$1,AF!$L$1:$AV$1,0))*Stock!Y191</f>
        <v>6.2563629103465033</v>
      </c>
      <c r="Z191" s="4">
        <f ca="1">OFFSET(AF!$K$1,MATCH(Stock!$C191,AF!$C$2:$C$299,0),MATCH(Stock!Z$1,AF!$L$1:$AV$1,0))*Stock!Z191</f>
        <v>54.206701146484917</v>
      </c>
      <c r="AA191" s="4">
        <f ca="1">OFFSET(AF!$K$1,MATCH(Stock!$C191,AF!$C$2:$C$299,0),MATCH(Stock!AA$1,AF!$L$1:$AV$1,0))*Stock!AA191</f>
        <v>0.6722341582247231</v>
      </c>
      <c r="AB191" s="4">
        <f ca="1">OFFSET(AF!$K$1,MATCH(Stock!$C191,AF!$C$2:$C$299,0),MATCH(Stock!AB$1,AF!$L$1:$AV$1,0))*Stock!AB191</f>
        <v>0</v>
      </c>
      <c r="AC191" s="4">
        <f ca="1">OFFSET(AF!$K$1,MATCH(Stock!$C191,AF!$C$2:$C$299,0),MATCH(Stock!AC$1,AF!$L$1:$AV$1,0))*Stock!AC191</f>
        <v>16.502132302779913</v>
      </c>
      <c r="AD191" s="4">
        <f ca="1">OFFSET(AF!$K$1,MATCH(Stock!$C191,AF!$C$2:$C$299,0),MATCH(Stock!AD$1,AF!$L$1:$AV$1,0))*Stock!AD191</f>
        <v>1.8169578727148989E-2</v>
      </c>
      <c r="AE191" s="4">
        <f ca="1">OFFSET(AF!$K$1,MATCH(Stock!$C191,AF!$C$2:$C$299,0),MATCH(Stock!AE$1,AF!$L$1:$AV$1,0))*Stock!AE191</f>
        <v>14.458683069917791</v>
      </c>
      <c r="AF191" s="4">
        <f ca="1">OFFSET(AF!$K$1,MATCH(Stock!$C191,AF!$C$2:$C$299,0),MATCH(Stock!AF$1,AF!$L$1:$AV$1,0))*Stock!AF191</f>
        <v>5.1948820671399012E-2</v>
      </c>
      <c r="AG191" s="4">
        <f ca="1">OFFSET(AF!$K$1,MATCH(Stock!$C191,AF!$C$2:$C$299,0),MATCH(Stock!AG$1,AF!$L$1:$AV$1,0))*Stock!AG191</f>
        <v>2.8808981097992431E-2</v>
      </c>
      <c r="AH191" s="4">
        <f ca="1">OFFSET(AF!$K$1,MATCH(Stock!$C191,AF!$C$2:$C$299,0),MATCH(Stock!AH$1,AF!$L$1:$AV$1,0))*Stock!AH191</f>
        <v>2.1104479682456465</v>
      </c>
      <c r="AI191" s="4">
        <f ca="1">OFFSET(AF!$K$1,MATCH(Stock!$C191,AF!$C$2:$C$299,0),MATCH(Stock!AI$1,AF!$L$1:$AV$1,0))*Stock!AI191</f>
        <v>9.6027158970160856E-2</v>
      </c>
      <c r="AJ191" s="4">
        <f ca="1">OFFSET(AF!$K$1,MATCH(Stock!$C191,AF!$C$2:$C$299,0),MATCH(Stock!AJ$1,AF!$L$1:$AV$1,0))*Stock!AJ191</f>
        <v>0</v>
      </c>
      <c r="AK191" s="4">
        <f ca="1">OFFSET(AF!$K$1,MATCH(Stock!$C191,AF!$C$2:$C$299,0),MATCH(Stock!AK$1,AF!$L$1:$AV$1,0))*Stock!AK191</f>
        <v>0.17225278291192694</v>
      </c>
      <c r="AL191" s="4">
        <f ca="1">OFFSET(AF!$K$1,MATCH(Stock!$C191,AF!$C$2:$C$299,0),MATCH(Stock!AL$1,AF!$L$1:$AV$1,0))*Stock!AL191</f>
        <v>0</v>
      </c>
      <c r="AM191" s="4">
        <f ca="1">OFFSET(AF!$K$1,MATCH(Stock!$C191,AF!$C$2:$C$299,0),MATCH(Stock!AM$1,AF!$L$1:$AV$1,0))*Stock!AM191</f>
        <v>0.26667670110535879</v>
      </c>
      <c r="AN191" s="4">
        <f ca="1">OFFSET(AF!$K$1,MATCH(Stock!$C191,AF!$C$2:$C$299,0),MATCH(Stock!AN$1,AF!$L$1:$AV$1,0))*Stock!AN191</f>
        <v>1.2248564924425798</v>
      </c>
      <c r="AO191" s="4">
        <f ca="1">OFFSET(AF!$K$1,MATCH(Stock!$C191,AF!$C$2:$C$299,0),MATCH(Stock!AO$1,AF!$L$1:$AV$1,0))*Stock!AO191</f>
        <v>0.37899678536448528</v>
      </c>
      <c r="AP191" s="4">
        <f ca="1">OFFSET(AF!$K$1,MATCH(Stock!$C191,AF!$C$2:$C$299,0),MATCH(Stock!AP$1,AF!$L$1:$AV$1,0))*Stock!AP191</f>
        <v>0.40022731092114977</v>
      </c>
      <c r="AQ191" s="4">
        <f ca="1">OFFSET(AF!$K$1,MATCH(Stock!$C191,AF!$C$2:$C$299,0),MATCH(Stock!AQ$1,AF!$L$1:$AV$1,0))*Stock!AQ191</f>
        <v>8.1351571626795252E-2</v>
      </c>
      <c r="AR191" s="4">
        <f ca="1">OFFSET(AF!$K$1,MATCH(Stock!$C191,AF!$C$2:$C$299,0),MATCH(Stock!AR$1,AF!$L$1:$AV$1,0))*Stock!AR191</f>
        <v>3.7791579609833537E-3</v>
      </c>
      <c r="AS191" s="4">
        <f ca="1">OFFSET(AF!$K$1,MATCH(Stock!$C191,AF!$C$2:$C$299,0),MATCH(Stock!AS$1,AF!$L$1:$AV$1,0))*Stock!AS191</f>
        <v>0.3119662398247135</v>
      </c>
      <c r="AT191" s="4">
        <f ca="1">OFFSET(AF!$K$1,MATCH(Stock!$C191,AF!$C$2:$C$299,0),MATCH(Stock!AT$1,AF!$L$1:$AV$1,0))*Stock!AT191</f>
        <v>0.85181558976745686</v>
      </c>
      <c r="AU191" s="4">
        <f ca="1">OFFSET(AF!$K$1,MATCH(Stock!$C191,AF!$C$2:$C$299,0),MATCH(Stock!AU$1,AF!$L$1:$AV$1,0))*Stock!AU191</f>
        <v>0</v>
      </c>
      <c r="AV191" s="4">
        <f ca="1">OFFSET(AF!$K$1,MATCH(Stock!$C191,AF!$C$2:$C$299,0),MATCH(Stock!AV$1,AF!$L$1:$AV$1,0))*Stock!AV191</f>
        <v>52.740846180281686</v>
      </c>
    </row>
    <row r="192" spans="1:48">
      <c r="A192" s="4" t="s">
        <v>52</v>
      </c>
      <c r="B192" s="4" t="s">
        <v>258</v>
      </c>
      <c r="C192" s="4" t="s">
        <v>93</v>
      </c>
      <c r="D192" s="4" t="s">
        <v>54</v>
      </c>
      <c r="E192" s="4" t="s">
        <v>260</v>
      </c>
      <c r="F192" s="4" t="s">
        <v>54</v>
      </c>
      <c r="G192" s="4">
        <v>2010</v>
      </c>
      <c r="H192" s="4" t="s">
        <v>54</v>
      </c>
      <c r="I192" s="4" t="s">
        <v>54</v>
      </c>
      <c r="J192" s="4" t="s">
        <v>54</v>
      </c>
      <c r="K192" s="4" t="s">
        <v>54</v>
      </c>
      <c r="L192" s="4">
        <f ca="1">OFFSET(AF!$K$1,MATCH(Stock!$C192,AF!$C$2:$C$299,0),MATCH(Stock!L$1,AF!$L$1:$AV$1,0))*Stock!L192</f>
        <v>9.2110181816006944E-4</v>
      </c>
      <c r="M192" s="4">
        <f ca="1">OFFSET(AF!$K$1,MATCH(Stock!$C192,AF!$C$2:$C$299,0),MATCH(Stock!M$1,AF!$L$1:$AV$1,0))*Stock!M192</f>
        <v>3.52115244185792E-2</v>
      </c>
      <c r="N192" s="4">
        <f ca="1">OFFSET(AF!$K$1,MATCH(Stock!$C192,AF!$C$2:$C$299,0),MATCH(Stock!N$1,AF!$L$1:$AV$1,0))*Stock!N192</f>
        <v>9.3815558267946715E-4</v>
      </c>
      <c r="O192" s="4">
        <f ca="1">OFFSET(AF!$K$1,MATCH(Stock!$C192,AF!$C$2:$C$299,0),MATCH(Stock!O$1,AF!$L$1:$AV$1,0))*Stock!O192</f>
        <v>6.2597472929396226E-3</v>
      </c>
      <c r="P192" s="4">
        <f ca="1">OFFSET(AF!$K$1,MATCH(Stock!$C192,AF!$C$2:$C$299,0),MATCH(Stock!P$1,AF!$L$1:$AV$1,0))*Stock!P192</f>
        <v>7.7948230224755269E-3</v>
      </c>
      <c r="Q192" s="4">
        <f ca="1">OFFSET(AF!$K$1,MATCH(Stock!$C192,AF!$C$2:$C$299,0),MATCH(Stock!Q$1,AF!$L$1:$AV$1,0))*Stock!Q192</f>
        <v>4.1219097240642825E-3</v>
      </c>
      <c r="R192" s="4">
        <f ca="1">OFFSET(AF!$K$1,MATCH(Stock!$C192,AF!$C$2:$C$299,0),MATCH(Stock!R$1,AF!$L$1:$AV$1,0))*Stock!R192</f>
        <v>3.626931643548292E-5</v>
      </c>
      <c r="S192" s="4">
        <f ca="1">OFFSET(AF!$K$1,MATCH(Stock!$C192,AF!$C$2:$C$299,0),MATCH(Stock!S$1,AF!$L$1:$AV$1,0))*Stock!S192</f>
        <v>7.5710845717177535E-3</v>
      </c>
      <c r="T192" s="4">
        <f ca="1">OFFSET(AF!$K$1,MATCH(Stock!$C192,AF!$C$2:$C$299,0),MATCH(Stock!T$1,AF!$L$1:$AV$1,0))*Stock!T192</f>
        <v>4.7302546122158749E-2</v>
      </c>
      <c r="U192" s="4">
        <f ca="1">OFFSET(AF!$K$1,MATCH(Stock!$C192,AF!$C$2:$C$299,0),MATCH(Stock!U$1,AF!$L$1:$AV$1,0))*Stock!U192</f>
        <v>3.9011736109266934E-2</v>
      </c>
      <c r="V192" s="4">
        <f ca="1">OFFSET(AF!$K$1,MATCH(Stock!$C192,AF!$C$2:$C$299,0),MATCH(Stock!V$1,AF!$L$1:$AV$1,0))*Stock!V192</f>
        <v>1.0247758463698171E-2</v>
      </c>
      <c r="W192" s="4">
        <f ca="1">OFFSET(AF!$K$1,MATCH(Stock!$C192,AF!$C$2:$C$299,0),MATCH(Stock!W$1,AF!$L$1:$AV$1,0))*Stock!W192</f>
        <v>3.0956072732404747E-3</v>
      </c>
      <c r="X192" s="4">
        <f ca="1">OFFSET(AF!$K$1,MATCH(Stock!$C192,AF!$C$2:$C$299,0),MATCH(Stock!X$1,AF!$L$1:$AV$1,0))*Stock!X192</f>
        <v>4.0408040997555487E-3</v>
      </c>
      <c r="Y192" s="4">
        <f ca="1">OFFSET(AF!$K$1,MATCH(Stock!$C192,AF!$C$2:$C$299,0),MATCH(Stock!Y$1,AF!$L$1:$AV$1,0))*Stock!Y192</f>
        <v>4.6196919361896516E-2</v>
      </c>
      <c r="Z192" s="4">
        <f ca="1">OFFSET(AF!$K$1,MATCH(Stock!$C192,AF!$C$2:$C$299,0),MATCH(Stock!Z$1,AF!$L$1:$AV$1,0))*Stock!Z192</f>
        <v>0.10202400845716338</v>
      </c>
      <c r="AA192" s="4">
        <f ca="1">OFFSET(AF!$K$1,MATCH(Stock!$C192,AF!$C$2:$C$299,0),MATCH(Stock!AA$1,AF!$L$1:$AV$1,0))*Stock!AA192</f>
        <v>6.5577209053395693E-3</v>
      </c>
      <c r="AB192" s="4">
        <f ca="1">OFFSET(AF!$K$1,MATCH(Stock!$C192,AF!$C$2:$C$299,0),MATCH(Stock!AB$1,AF!$L$1:$AV$1,0))*Stock!AB192</f>
        <v>7.5817325138191026E-3</v>
      </c>
      <c r="AC192" s="4">
        <f ca="1">OFFSET(AF!$K$1,MATCH(Stock!$C192,AF!$C$2:$C$299,0),MATCH(Stock!AC$1,AF!$L$1:$AV$1,0))*Stock!AC192</f>
        <v>1.3598965244974849E-3</v>
      </c>
      <c r="AD192" s="4">
        <f ca="1">OFFSET(AF!$K$1,MATCH(Stock!$C192,AF!$C$2:$C$299,0),MATCH(Stock!AD$1,AF!$L$1:$AV$1,0))*Stock!AD192</f>
        <v>0</v>
      </c>
      <c r="AE192" s="4">
        <f ca="1">OFFSET(AF!$K$1,MATCH(Stock!$C192,AF!$C$2:$C$299,0),MATCH(Stock!AE$1,AF!$L$1:$AV$1,0))*Stock!AE192</f>
        <v>3.8273734828596978E-3</v>
      </c>
      <c r="AF192" s="4">
        <f ca="1">OFFSET(AF!$K$1,MATCH(Stock!$C192,AF!$C$2:$C$299,0),MATCH(Stock!AF$1,AF!$L$1:$AV$1,0))*Stock!AF192</f>
        <v>1.1609350277674885E-3</v>
      </c>
      <c r="AG192" s="4">
        <f ca="1">OFFSET(AF!$K$1,MATCH(Stock!$C192,AF!$C$2:$C$299,0),MATCH(Stock!AG$1,AF!$L$1:$AV$1,0))*Stock!AG192</f>
        <v>1.7644975031693447E-2</v>
      </c>
      <c r="AH192" s="4">
        <f ca="1">OFFSET(AF!$K$1,MATCH(Stock!$C192,AF!$C$2:$C$299,0),MATCH(Stock!AH$1,AF!$L$1:$AV$1,0))*Stock!AH192</f>
        <v>3.2244606677056883E-4</v>
      </c>
      <c r="AI192" s="4">
        <f ca="1">OFFSET(AF!$K$1,MATCH(Stock!$C192,AF!$C$2:$C$299,0),MATCH(Stock!AI$1,AF!$L$1:$AV$1,0))*Stock!AI192</f>
        <v>2.6089712560032563E-2</v>
      </c>
      <c r="AJ192" s="4">
        <f ca="1">OFFSET(AF!$K$1,MATCH(Stock!$C192,AF!$C$2:$C$299,0),MATCH(Stock!AJ$1,AF!$L$1:$AV$1,0))*Stock!AJ192</f>
        <v>1.1805166718272882E-3</v>
      </c>
      <c r="AK192" s="4">
        <f ca="1">OFFSET(AF!$K$1,MATCH(Stock!$C192,AF!$C$2:$C$299,0),MATCH(Stock!AK$1,AF!$L$1:$AV$1,0))*Stock!AK192</f>
        <v>8.1977579936600635E-4</v>
      </c>
      <c r="AL192" s="4">
        <f ca="1">OFFSET(AF!$K$1,MATCH(Stock!$C192,AF!$C$2:$C$299,0),MATCH(Stock!AL$1,AF!$L$1:$AV$1,0))*Stock!AL192</f>
        <v>0</v>
      </c>
      <c r="AM192" s="4">
        <f ca="1">OFFSET(AF!$K$1,MATCH(Stock!$C192,AF!$C$2:$C$299,0),MATCH(Stock!AM$1,AF!$L$1:$AV$1,0))*Stock!AM192</f>
        <v>4.2920792899833506E-3</v>
      </c>
      <c r="AN192" s="4">
        <f ca="1">OFFSET(AF!$K$1,MATCH(Stock!$C192,AF!$C$2:$C$299,0),MATCH(Stock!AN$1,AF!$L$1:$AV$1,0))*Stock!AN192</f>
        <v>1.8322021998734724E-2</v>
      </c>
      <c r="AO192" s="4">
        <f ca="1">OFFSET(AF!$K$1,MATCH(Stock!$C192,AF!$C$2:$C$299,0),MATCH(Stock!AO$1,AF!$L$1:$AV$1,0))*Stock!AO192</f>
        <v>9.8743448965510239E-2</v>
      </c>
      <c r="AP192" s="4">
        <f ca="1">OFFSET(AF!$K$1,MATCH(Stock!$C192,AF!$C$2:$C$299,0),MATCH(Stock!AP$1,AF!$L$1:$AV$1,0))*Stock!AP192</f>
        <v>2.7310152314044305E-2</v>
      </c>
      <c r="AQ192" s="4">
        <f ca="1">OFFSET(AF!$K$1,MATCH(Stock!$C192,AF!$C$2:$C$299,0),MATCH(Stock!AQ$1,AF!$L$1:$AV$1,0))*Stock!AQ192</f>
        <v>0.15388977242054078</v>
      </c>
      <c r="AR192" s="4">
        <f ca="1">OFFSET(AF!$K$1,MATCH(Stock!$C192,AF!$C$2:$C$299,0),MATCH(Stock!AR$1,AF!$L$1:$AV$1,0))*Stock!AR192</f>
        <v>5.1503206705525474E-3</v>
      </c>
      <c r="AS192" s="4">
        <f ca="1">OFFSET(AF!$K$1,MATCH(Stock!$C192,AF!$C$2:$C$299,0),MATCH(Stock!AS$1,AF!$L$1:$AV$1,0))*Stock!AS192</f>
        <v>6.425562355903156E-3</v>
      </c>
      <c r="AT192" s="4">
        <f ca="1">OFFSET(AF!$K$1,MATCH(Stock!$C192,AF!$C$2:$C$299,0),MATCH(Stock!AT$1,AF!$L$1:$AV$1,0))*Stock!AT192</f>
        <v>2.2689787634222594E-2</v>
      </c>
      <c r="AU192" s="4">
        <f ca="1">OFFSET(AF!$K$1,MATCH(Stock!$C192,AF!$C$2:$C$299,0),MATCH(Stock!AU$1,AF!$L$1:$AV$1,0))*Stock!AU192</f>
        <v>6.1526460525844343E-4</v>
      </c>
      <c r="AV192" s="4">
        <f ca="1">OFFSET(AF!$K$1,MATCH(Stock!$C192,AF!$C$2:$C$299,0),MATCH(Stock!AV$1,AF!$L$1:$AV$1,0))*Stock!AV192</f>
        <v>0</v>
      </c>
    </row>
    <row r="193" spans="1:48">
      <c r="A193" s="4" t="s">
        <v>52</v>
      </c>
      <c r="B193" s="4" t="s">
        <v>258</v>
      </c>
      <c r="C193" s="4" t="s">
        <v>94</v>
      </c>
      <c r="D193" s="4" t="s">
        <v>54</v>
      </c>
      <c r="E193" s="4" t="s">
        <v>260</v>
      </c>
      <c r="F193" s="4" t="s">
        <v>54</v>
      </c>
      <c r="G193" s="4">
        <v>2010</v>
      </c>
      <c r="H193" s="4" t="s">
        <v>54</v>
      </c>
      <c r="I193" s="4" t="s">
        <v>54</v>
      </c>
      <c r="J193" s="4" t="s">
        <v>54</v>
      </c>
      <c r="K193" s="4" t="s">
        <v>54</v>
      </c>
      <c r="L193" s="4">
        <f ca="1">OFFSET(AF!$K$1,MATCH(Stock!$C193,AF!$C$2:$C$299,0),MATCH(Stock!L$1,AF!$L$1:$AV$1,0))*Stock!L193</f>
        <v>0</v>
      </c>
      <c r="M193" s="4">
        <f ca="1">OFFSET(AF!$K$1,MATCH(Stock!$C193,AF!$C$2:$C$299,0),MATCH(Stock!M$1,AF!$L$1:$AV$1,0))*Stock!M193</f>
        <v>1.162140601068433E-3</v>
      </c>
      <c r="N193" s="4">
        <f ca="1">OFFSET(AF!$K$1,MATCH(Stock!$C193,AF!$C$2:$C$299,0),MATCH(Stock!N$1,AF!$L$1:$AV$1,0))*Stock!N193</f>
        <v>0</v>
      </c>
      <c r="O193" s="4">
        <f ca="1">OFFSET(AF!$K$1,MATCH(Stock!$C193,AF!$C$2:$C$299,0),MATCH(Stock!O$1,AF!$L$1:$AV$1,0))*Stock!O193</f>
        <v>0</v>
      </c>
      <c r="P193" s="4">
        <f ca="1">OFFSET(AF!$K$1,MATCH(Stock!$C193,AF!$C$2:$C$299,0),MATCH(Stock!P$1,AF!$L$1:$AV$1,0))*Stock!P193</f>
        <v>7.8620197726692661E-4</v>
      </c>
      <c r="Q193" s="4">
        <f ca="1">OFFSET(AF!$K$1,MATCH(Stock!$C193,AF!$C$2:$C$299,0),MATCH(Stock!Q$1,AF!$L$1:$AV$1,0))*Stock!Q193</f>
        <v>0</v>
      </c>
      <c r="R193" s="4">
        <f ca="1">OFFSET(AF!$K$1,MATCH(Stock!$C193,AF!$C$2:$C$299,0),MATCH(Stock!R$1,AF!$L$1:$AV$1,0))*Stock!R193</f>
        <v>0</v>
      </c>
      <c r="S193" s="4">
        <f ca="1">OFFSET(AF!$K$1,MATCH(Stock!$C193,AF!$C$2:$C$299,0),MATCH(Stock!S$1,AF!$L$1:$AV$1,0))*Stock!S193</f>
        <v>3.9525112514679911E-3</v>
      </c>
      <c r="T193" s="4">
        <f ca="1">OFFSET(AF!$K$1,MATCH(Stock!$C193,AF!$C$2:$C$299,0),MATCH(Stock!T$1,AF!$L$1:$AV$1,0))*Stock!T193</f>
        <v>0</v>
      </c>
      <c r="U193" s="4">
        <f ca="1">OFFSET(AF!$K$1,MATCH(Stock!$C193,AF!$C$2:$C$299,0),MATCH(Stock!U$1,AF!$L$1:$AV$1,0))*Stock!U193</f>
        <v>0</v>
      </c>
      <c r="V193" s="4">
        <f ca="1">OFFSET(AF!$K$1,MATCH(Stock!$C193,AF!$C$2:$C$299,0),MATCH(Stock!V$1,AF!$L$1:$AV$1,0))*Stock!V193</f>
        <v>0</v>
      </c>
      <c r="W193" s="4">
        <f ca="1">OFFSET(AF!$K$1,MATCH(Stock!$C193,AF!$C$2:$C$299,0),MATCH(Stock!W$1,AF!$L$1:$AV$1,0))*Stock!W193</f>
        <v>0</v>
      </c>
      <c r="X193" s="4">
        <f ca="1">OFFSET(AF!$K$1,MATCH(Stock!$C193,AF!$C$2:$C$299,0),MATCH(Stock!X$1,AF!$L$1:$AV$1,0))*Stock!X193</f>
        <v>0</v>
      </c>
      <c r="Y193" s="4">
        <f ca="1">OFFSET(AF!$K$1,MATCH(Stock!$C193,AF!$C$2:$C$299,0),MATCH(Stock!Y$1,AF!$L$1:$AV$1,0))*Stock!Y193</f>
        <v>0</v>
      </c>
      <c r="Z193" s="4">
        <f ca="1">OFFSET(AF!$K$1,MATCH(Stock!$C193,AF!$C$2:$C$299,0),MATCH(Stock!Z$1,AF!$L$1:$AV$1,0))*Stock!Z193</f>
        <v>0</v>
      </c>
      <c r="AA193" s="4">
        <f ca="1">OFFSET(AF!$K$1,MATCH(Stock!$C193,AF!$C$2:$C$299,0),MATCH(Stock!AA$1,AF!$L$1:$AV$1,0))*Stock!AA193</f>
        <v>0</v>
      </c>
      <c r="AB193" s="4">
        <f ca="1">OFFSET(AF!$K$1,MATCH(Stock!$C193,AF!$C$2:$C$299,0),MATCH(Stock!AB$1,AF!$L$1:$AV$1,0))*Stock!AB193</f>
        <v>3.7380460411112369E-4</v>
      </c>
      <c r="AC193" s="4">
        <f ca="1">OFFSET(AF!$K$1,MATCH(Stock!$C193,AF!$C$2:$C$299,0),MATCH(Stock!AC$1,AF!$L$1:$AV$1,0))*Stock!AC193</f>
        <v>2.113323066698912E-2</v>
      </c>
      <c r="AD193" s="4">
        <f ca="1">OFFSET(AF!$K$1,MATCH(Stock!$C193,AF!$C$2:$C$299,0),MATCH(Stock!AD$1,AF!$L$1:$AV$1,0))*Stock!AD193</f>
        <v>0</v>
      </c>
      <c r="AE193" s="4">
        <f ca="1">OFFSET(AF!$K$1,MATCH(Stock!$C193,AF!$C$2:$C$299,0),MATCH(Stock!AE$1,AF!$L$1:$AV$1,0))*Stock!AE193</f>
        <v>0</v>
      </c>
      <c r="AF193" s="4">
        <f ca="1">OFFSET(AF!$K$1,MATCH(Stock!$C193,AF!$C$2:$C$299,0),MATCH(Stock!AF$1,AF!$L$1:$AV$1,0))*Stock!AF193</f>
        <v>0</v>
      </c>
      <c r="AG193" s="4">
        <f ca="1">OFFSET(AF!$K$1,MATCH(Stock!$C193,AF!$C$2:$C$299,0),MATCH(Stock!AG$1,AF!$L$1:$AV$1,0))*Stock!AG193</f>
        <v>0</v>
      </c>
      <c r="AH193" s="4">
        <f ca="1">OFFSET(AF!$K$1,MATCH(Stock!$C193,AF!$C$2:$C$299,0),MATCH(Stock!AH$1,AF!$L$1:$AV$1,0))*Stock!AH193</f>
        <v>0</v>
      </c>
      <c r="AI193" s="4">
        <f ca="1">OFFSET(AF!$K$1,MATCH(Stock!$C193,AF!$C$2:$C$299,0),MATCH(Stock!AI$1,AF!$L$1:$AV$1,0))*Stock!AI193</f>
        <v>0</v>
      </c>
      <c r="AJ193" s="4">
        <f ca="1">OFFSET(AF!$K$1,MATCH(Stock!$C193,AF!$C$2:$C$299,0),MATCH(Stock!AJ$1,AF!$L$1:$AV$1,0))*Stock!AJ193</f>
        <v>0</v>
      </c>
      <c r="AK193" s="4">
        <f ca="1">OFFSET(AF!$K$1,MATCH(Stock!$C193,AF!$C$2:$C$299,0),MATCH(Stock!AK$1,AF!$L$1:$AV$1,0))*Stock!AK193</f>
        <v>0</v>
      </c>
      <c r="AL193" s="4">
        <f ca="1">OFFSET(AF!$K$1,MATCH(Stock!$C193,AF!$C$2:$C$299,0),MATCH(Stock!AL$1,AF!$L$1:$AV$1,0))*Stock!AL193</f>
        <v>0</v>
      </c>
      <c r="AM193" s="4">
        <f ca="1">OFFSET(AF!$K$1,MATCH(Stock!$C193,AF!$C$2:$C$299,0),MATCH(Stock!AM$1,AF!$L$1:$AV$1,0))*Stock!AM193</f>
        <v>0</v>
      </c>
      <c r="AN193" s="4">
        <f ca="1">OFFSET(AF!$K$1,MATCH(Stock!$C193,AF!$C$2:$C$299,0),MATCH(Stock!AN$1,AF!$L$1:$AV$1,0))*Stock!AN193</f>
        <v>0</v>
      </c>
      <c r="AO193" s="4">
        <f ca="1">OFFSET(AF!$K$1,MATCH(Stock!$C193,AF!$C$2:$C$299,0),MATCH(Stock!AO$1,AF!$L$1:$AV$1,0))*Stock!AO193</f>
        <v>0.30828431307459375</v>
      </c>
      <c r="AP193" s="4">
        <f ca="1">OFFSET(AF!$K$1,MATCH(Stock!$C193,AF!$C$2:$C$299,0),MATCH(Stock!AP$1,AF!$L$1:$AV$1,0))*Stock!AP193</f>
        <v>0</v>
      </c>
      <c r="AQ193" s="4">
        <f ca="1">OFFSET(AF!$K$1,MATCH(Stock!$C193,AF!$C$2:$C$299,0),MATCH(Stock!AQ$1,AF!$L$1:$AV$1,0))*Stock!AQ193</f>
        <v>0</v>
      </c>
      <c r="AR193" s="4">
        <f ca="1">OFFSET(AF!$K$1,MATCH(Stock!$C193,AF!$C$2:$C$299,0),MATCH(Stock!AR$1,AF!$L$1:$AV$1,0))*Stock!AR193</f>
        <v>0</v>
      </c>
      <c r="AS193" s="4">
        <f ca="1">OFFSET(AF!$K$1,MATCH(Stock!$C193,AF!$C$2:$C$299,0),MATCH(Stock!AS$1,AF!$L$1:$AV$1,0))*Stock!AS193</f>
        <v>0</v>
      </c>
      <c r="AT193" s="4">
        <f ca="1">OFFSET(AF!$K$1,MATCH(Stock!$C193,AF!$C$2:$C$299,0),MATCH(Stock!AT$1,AF!$L$1:$AV$1,0))*Stock!AT193</f>
        <v>0</v>
      </c>
      <c r="AU193" s="4">
        <f ca="1">OFFSET(AF!$K$1,MATCH(Stock!$C193,AF!$C$2:$C$299,0),MATCH(Stock!AU$1,AF!$L$1:$AV$1,0))*Stock!AU193</f>
        <v>0</v>
      </c>
      <c r="AV193" s="4">
        <f ca="1">OFFSET(AF!$K$1,MATCH(Stock!$C193,AF!$C$2:$C$299,0),MATCH(Stock!AV$1,AF!$L$1:$AV$1,0))*Stock!AV193</f>
        <v>4.7028620009236114E-3</v>
      </c>
    </row>
    <row r="194" spans="1:48">
      <c r="A194" s="4" t="s">
        <v>52</v>
      </c>
      <c r="B194" s="4" t="s">
        <v>258</v>
      </c>
      <c r="C194" s="4" t="s">
        <v>95</v>
      </c>
      <c r="D194" s="4" t="s">
        <v>54</v>
      </c>
      <c r="E194" s="4" t="s">
        <v>260</v>
      </c>
      <c r="F194" s="4" t="s">
        <v>54</v>
      </c>
      <c r="G194" s="4">
        <v>2010</v>
      </c>
      <c r="H194" s="4" t="s">
        <v>54</v>
      </c>
      <c r="I194" s="4" t="s">
        <v>54</v>
      </c>
      <c r="J194" s="4" t="s">
        <v>54</v>
      </c>
      <c r="K194" s="4" t="s">
        <v>54</v>
      </c>
      <c r="L194" s="4">
        <f ca="1">OFFSET(AF!$K$1,MATCH(Stock!$C194,AF!$C$2:$C$299,0),MATCH(Stock!L$1,AF!$L$1:$AV$1,0))*Stock!L194</f>
        <v>1.9900565142136239E-2</v>
      </c>
      <c r="M194" s="4">
        <f ca="1">OFFSET(AF!$K$1,MATCH(Stock!$C194,AF!$C$2:$C$299,0),MATCH(Stock!M$1,AF!$L$1:$AV$1,0))*Stock!M194</f>
        <v>9.9683611901990557E-2</v>
      </c>
      <c r="N194" s="4">
        <f ca="1">OFFSET(AF!$K$1,MATCH(Stock!$C194,AF!$C$2:$C$299,0),MATCH(Stock!N$1,AF!$L$1:$AV$1,0))*Stock!N194</f>
        <v>3.1657295728491089E-2</v>
      </c>
      <c r="O194" s="4">
        <f ca="1">OFFSET(AF!$K$1,MATCH(Stock!$C194,AF!$C$2:$C$299,0),MATCH(Stock!O$1,AF!$L$1:$AV$1,0))*Stock!O194</f>
        <v>5.1266773081642056E-2</v>
      </c>
      <c r="P194" s="4">
        <f ca="1">OFFSET(AF!$K$1,MATCH(Stock!$C194,AF!$C$2:$C$299,0),MATCH(Stock!P$1,AF!$L$1:$AV$1,0))*Stock!P194</f>
        <v>0.10581472253010495</v>
      </c>
      <c r="Q194" s="4">
        <f ca="1">OFFSET(AF!$K$1,MATCH(Stock!$C194,AF!$C$2:$C$299,0),MATCH(Stock!Q$1,AF!$L$1:$AV$1,0))*Stock!Q194</f>
        <v>6.4151005075143167E-2</v>
      </c>
      <c r="R194" s="4">
        <f ca="1">OFFSET(AF!$K$1,MATCH(Stock!$C194,AF!$C$2:$C$299,0),MATCH(Stock!R$1,AF!$L$1:$AV$1,0))*Stock!R194</f>
        <v>2.1822038722015503E-3</v>
      </c>
      <c r="S194" s="4">
        <f ca="1">OFFSET(AF!$K$1,MATCH(Stock!$C194,AF!$C$2:$C$299,0),MATCH(Stock!S$1,AF!$L$1:$AV$1,0))*Stock!S194</f>
        <v>0.12952412217414505</v>
      </c>
      <c r="T194" s="4">
        <f ca="1">OFFSET(AF!$K$1,MATCH(Stock!$C194,AF!$C$2:$C$299,0),MATCH(Stock!T$1,AF!$L$1:$AV$1,0))*Stock!T194</f>
        <v>0.51495855348434061</v>
      </c>
      <c r="U194" s="4">
        <f ca="1">OFFSET(AF!$K$1,MATCH(Stock!$C194,AF!$C$2:$C$299,0),MATCH(Stock!U$1,AF!$L$1:$AV$1,0))*Stock!U194</f>
        <v>4.946761612406491E-2</v>
      </c>
      <c r="V194" s="4">
        <f ca="1">OFFSET(AF!$K$1,MATCH(Stock!$C194,AF!$C$2:$C$299,0),MATCH(Stock!V$1,AF!$L$1:$AV$1,0))*Stock!V194</f>
        <v>4.6537067915974053E-3</v>
      </c>
      <c r="W194" s="4">
        <f ca="1">OFFSET(AF!$K$1,MATCH(Stock!$C194,AF!$C$2:$C$299,0),MATCH(Stock!W$1,AF!$L$1:$AV$1,0))*Stock!W194</f>
        <v>0.1273068491120144</v>
      </c>
      <c r="X194" s="4">
        <f ca="1">OFFSET(AF!$K$1,MATCH(Stock!$C194,AF!$C$2:$C$299,0),MATCH(Stock!X$1,AF!$L$1:$AV$1,0))*Stock!X194</f>
        <v>0.14229566075579816</v>
      </c>
      <c r="Y194" s="4">
        <f ca="1">OFFSET(AF!$K$1,MATCH(Stock!$C194,AF!$C$2:$C$299,0),MATCH(Stock!Y$1,AF!$L$1:$AV$1,0))*Stock!Y194</f>
        <v>0.11868926559374841</v>
      </c>
      <c r="Z194" s="4">
        <f ca="1">OFFSET(AF!$K$1,MATCH(Stock!$C194,AF!$C$2:$C$299,0),MATCH(Stock!Z$1,AF!$L$1:$AV$1,0))*Stock!Z194</f>
        <v>0.79556088050687768</v>
      </c>
      <c r="AA194" s="4">
        <f ca="1">OFFSET(AF!$K$1,MATCH(Stock!$C194,AF!$C$2:$C$299,0),MATCH(Stock!AA$1,AF!$L$1:$AV$1,0))*Stock!AA194</f>
        <v>4.4397767804551284E-2</v>
      </c>
      <c r="AB194" s="4">
        <f ca="1">OFFSET(AF!$K$1,MATCH(Stock!$C194,AF!$C$2:$C$299,0),MATCH(Stock!AB$1,AF!$L$1:$AV$1,0))*Stock!AB194</f>
        <v>6.236035939019044E-2</v>
      </c>
      <c r="AC194" s="4">
        <f ca="1">OFFSET(AF!$K$1,MATCH(Stock!$C194,AF!$C$2:$C$299,0),MATCH(Stock!AC$1,AF!$L$1:$AV$1,0))*Stock!AC194</f>
        <v>4.6329700546287246E-2</v>
      </c>
      <c r="AD194" s="4">
        <f ca="1">OFFSET(AF!$K$1,MATCH(Stock!$C194,AF!$C$2:$C$299,0),MATCH(Stock!AD$1,AF!$L$1:$AV$1,0))*Stock!AD194</f>
        <v>5.6807090271907505E-3</v>
      </c>
      <c r="AE194" s="4">
        <f ca="1">OFFSET(AF!$K$1,MATCH(Stock!$C194,AF!$C$2:$C$299,0),MATCH(Stock!AE$1,AF!$L$1:$AV$1,0))*Stock!AE194</f>
        <v>8.3690042903762113E-2</v>
      </c>
      <c r="AF194" s="4">
        <f ca="1">OFFSET(AF!$K$1,MATCH(Stock!$C194,AF!$C$2:$C$299,0),MATCH(Stock!AF$1,AF!$L$1:$AV$1,0))*Stock!AF194</f>
        <v>1.5616196099750011E-2</v>
      </c>
      <c r="AG194" s="4">
        <f ca="1">OFFSET(AF!$K$1,MATCH(Stock!$C194,AF!$C$2:$C$299,0),MATCH(Stock!AG$1,AF!$L$1:$AV$1,0))*Stock!AG194</f>
        <v>7.7414114963384904E-3</v>
      </c>
      <c r="AH194" s="4">
        <f ca="1">OFFSET(AF!$K$1,MATCH(Stock!$C194,AF!$C$2:$C$299,0),MATCH(Stock!AH$1,AF!$L$1:$AV$1,0))*Stock!AH194</f>
        <v>1.8255408087933754E-3</v>
      </c>
      <c r="AI194" s="4">
        <f ca="1">OFFSET(AF!$K$1,MATCH(Stock!$C194,AF!$C$2:$C$299,0),MATCH(Stock!AI$1,AF!$L$1:$AV$1,0))*Stock!AI194</f>
        <v>3.7911921690599124E-3</v>
      </c>
      <c r="AJ194" s="4">
        <f ca="1">OFFSET(AF!$K$1,MATCH(Stock!$C194,AF!$C$2:$C$299,0),MATCH(Stock!AJ$1,AF!$L$1:$AV$1,0))*Stock!AJ194</f>
        <v>1.0143649838769647E-2</v>
      </c>
      <c r="AK194" s="4">
        <f ca="1">OFFSET(AF!$K$1,MATCH(Stock!$C194,AF!$C$2:$C$299,0),MATCH(Stock!AK$1,AF!$L$1:$AV$1,0))*Stock!AK194</f>
        <v>1.9216450687904254E-2</v>
      </c>
      <c r="AL194" s="4">
        <f ca="1">OFFSET(AF!$K$1,MATCH(Stock!$C194,AF!$C$2:$C$299,0),MATCH(Stock!AL$1,AF!$L$1:$AV$1,0))*Stock!AL194</f>
        <v>2.0087667848292976E-4</v>
      </c>
      <c r="AM194" s="4">
        <f ca="1">OFFSET(AF!$K$1,MATCH(Stock!$C194,AF!$C$2:$C$299,0),MATCH(Stock!AM$1,AF!$L$1:$AV$1,0))*Stock!AM194</f>
        <v>1.452865494685523E-2</v>
      </c>
      <c r="AN194" s="4">
        <f ca="1">OFFSET(AF!$K$1,MATCH(Stock!$C194,AF!$C$2:$C$299,0),MATCH(Stock!AN$1,AF!$L$1:$AV$1,0))*Stock!AN194</f>
        <v>0.21719181629094531</v>
      </c>
      <c r="AO194" s="4">
        <f ca="1">OFFSET(AF!$K$1,MATCH(Stock!$C194,AF!$C$2:$C$299,0),MATCH(Stock!AO$1,AF!$L$1:$AV$1,0))*Stock!AO194</f>
        <v>6.2960721361323413E-2</v>
      </c>
      <c r="AP194" s="4">
        <f ca="1">OFFSET(AF!$K$1,MATCH(Stock!$C194,AF!$C$2:$C$299,0),MATCH(Stock!AP$1,AF!$L$1:$AV$1,0))*Stock!AP194</f>
        <v>5.4368432340607148E-2</v>
      </c>
      <c r="AQ194" s="4">
        <f ca="1">OFFSET(AF!$K$1,MATCH(Stock!$C194,AF!$C$2:$C$299,0),MATCH(Stock!AQ$1,AF!$L$1:$AV$1,0))*Stock!AQ194</f>
        <v>5.0139050497746078E-2</v>
      </c>
      <c r="AR194" s="4">
        <f ca="1">OFFSET(AF!$K$1,MATCH(Stock!$C194,AF!$C$2:$C$299,0),MATCH(Stock!AR$1,AF!$L$1:$AV$1,0))*Stock!AR194</f>
        <v>0.10198845370120339</v>
      </c>
      <c r="AS194" s="4">
        <f ca="1">OFFSET(AF!$K$1,MATCH(Stock!$C194,AF!$C$2:$C$299,0),MATCH(Stock!AS$1,AF!$L$1:$AV$1,0))*Stock!AS194</f>
        <v>0.18756356203019436</v>
      </c>
      <c r="AT194" s="4">
        <f ca="1">OFFSET(AF!$K$1,MATCH(Stock!$C194,AF!$C$2:$C$299,0),MATCH(Stock!AT$1,AF!$L$1:$AV$1,0))*Stock!AT194</f>
        <v>2.5273450760432695E-2</v>
      </c>
      <c r="AU194" s="4">
        <f ca="1">OFFSET(AF!$K$1,MATCH(Stock!$C194,AF!$C$2:$C$299,0),MATCH(Stock!AU$1,AF!$L$1:$AV$1,0))*Stock!AU194</f>
        <v>2.0815217006815826E-2</v>
      </c>
      <c r="AV194" s="4">
        <f ca="1">OFFSET(AF!$K$1,MATCH(Stock!$C194,AF!$C$2:$C$299,0),MATCH(Stock!AV$1,AF!$L$1:$AV$1,0))*Stock!AV194</f>
        <v>0.21858059227705054</v>
      </c>
    </row>
    <row r="195" spans="1:48">
      <c r="A195" s="4" t="s">
        <v>52</v>
      </c>
      <c r="B195" s="4" t="s">
        <v>258</v>
      </c>
      <c r="C195" s="4" t="s">
        <v>96</v>
      </c>
      <c r="D195" s="4" t="s">
        <v>54</v>
      </c>
      <c r="E195" s="4" t="s">
        <v>260</v>
      </c>
      <c r="F195" s="4" t="s">
        <v>54</v>
      </c>
      <c r="G195" s="4">
        <v>2010</v>
      </c>
      <c r="H195" s="4" t="s">
        <v>54</v>
      </c>
      <c r="I195" s="4" t="s">
        <v>54</v>
      </c>
      <c r="J195" s="4" t="s">
        <v>54</v>
      </c>
      <c r="K195" s="4" t="s">
        <v>54</v>
      </c>
      <c r="L195" s="4">
        <f ca="1">OFFSET(AF!$K$1,MATCH(Stock!$C195,AF!$C$2:$C$299,0),MATCH(Stock!L$1,AF!$L$1:$AV$1,0))*Stock!L195</f>
        <v>0</v>
      </c>
      <c r="M195" s="4">
        <f ca="1">OFFSET(AF!$K$1,MATCH(Stock!$C195,AF!$C$2:$C$299,0),MATCH(Stock!M$1,AF!$L$1:$AV$1,0))*Stock!M195</f>
        <v>6.876666453218748E-2</v>
      </c>
      <c r="N195" s="4">
        <f ca="1">OFFSET(AF!$K$1,MATCH(Stock!$C195,AF!$C$2:$C$299,0),MATCH(Stock!N$1,AF!$L$1:$AV$1,0))*Stock!N195</f>
        <v>3.0548063761798518E-3</v>
      </c>
      <c r="O195" s="4">
        <f ca="1">OFFSET(AF!$K$1,MATCH(Stock!$C195,AF!$C$2:$C$299,0),MATCH(Stock!O$1,AF!$L$1:$AV$1,0))*Stock!O195</f>
        <v>0.14790742657820485</v>
      </c>
      <c r="P195" s="4">
        <f ca="1">OFFSET(AF!$K$1,MATCH(Stock!$C195,AF!$C$2:$C$299,0),MATCH(Stock!P$1,AF!$L$1:$AV$1,0))*Stock!P195</f>
        <v>1.7538351800569887E-3</v>
      </c>
      <c r="Q195" s="4">
        <f ca="1">OFFSET(AF!$K$1,MATCH(Stock!$C195,AF!$C$2:$C$299,0),MATCH(Stock!Q$1,AF!$L$1:$AV$1,0))*Stock!Q195</f>
        <v>5.1225544579810663E-2</v>
      </c>
      <c r="R195" s="4">
        <f ca="1">OFFSET(AF!$K$1,MATCH(Stock!$C195,AF!$C$2:$C$299,0),MATCH(Stock!R$1,AF!$L$1:$AV$1,0))*Stock!R195</f>
        <v>0</v>
      </c>
      <c r="S195" s="4">
        <f ca="1">OFFSET(AF!$K$1,MATCH(Stock!$C195,AF!$C$2:$C$299,0),MATCH(Stock!S$1,AF!$L$1:$AV$1,0))*Stock!S195</f>
        <v>7.3181676467623344E-2</v>
      </c>
      <c r="T195" s="4">
        <f ca="1">OFFSET(AF!$K$1,MATCH(Stock!$C195,AF!$C$2:$C$299,0),MATCH(Stock!T$1,AF!$L$1:$AV$1,0))*Stock!T195</f>
        <v>0.94201482289785121</v>
      </c>
      <c r="U195" s="4">
        <f ca="1">OFFSET(AF!$K$1,MATCH(Stock!$C195,AF!$C$2:$C$299,0),MATCH(Stock!U$1,AF!$L$1:$AV$1,0))*Stock!U195</f>
        <v>4.623194514651266E-2</v>
      </c>
      <c r="V195" s="4">
        <f ca="1">OFFSET(AF!$K$1,MATCH(Stock!$C195,AF!$C$2:$C$299,0),MATCH(Stock!V$1,AF!$L$1:$AV$1,0))*Stock!V195</f>
        <v>1.5285606142650134E-3</v>
      </c>
      <c r="W195" s="4">
        <f ca="1">OFFSET(AF!$K$1,MATCH(Stock!$C195,AF!$C$2:$C$299,0),MATCH(Stock!W$1,AF!$L$1:$AV$1,0))*Stock!W195</f>
        <v>5.325949319064752E-3</v>
      </c>
      <c r="X195" s="4">
        <f ca="1">OFFSET(AF!$K$1,MATCH(Stock!$C195,AF!$C$2:$C$299,0),MATCH(Stock!X$1,AF!$L$1:$AV$1,0))*Stock!X195</f>
        <v>0.12452193383730518</v>
      </c>
      <c r="Y195" s="4">
        <f ca="1">OFFSET(AF!$K$1,MATCH(Stock!$C195,AF!$C$2:$C$299,0),MATCH(Stock!Y$1,AF!$L$1:$AV$1,0))*Stock!Y195</f>
        <v>2.0639025387637591E-3</v>
      </c>
      <c r="Z195" s="4">
        <f ca="1">OFFSET(AF!$K$1,MATCH(Stock!$C195,AF!$C$2:$C$299,0),MATCH(Stock!Z$1,AF!$L$1:$AV$1,0))*Stock!Z195</f>
        <v>0.70639512004130578</v>
      </c>
      <c r="AA195" s="4">
        <f ca="1">OFFSET(AF!$K$1,MATCH(Stock!$C195,AF!$C$2:$C$299,0),MATCH(Stock!AA$1,AF!$L$1:$AV$1,0))*Stock!AA195</f>
        <v>4.3507315854206946E-2</v>
      </c>
      <c r="AB195" s="4">
        <f ca="1">OFFSET(AF!$K$1,MATCH(Stock!$C195,AF!$C$2:$C$299,0),MATCH(Stock!AB$1,AF!$L$1:$AV$1,0))*Stock!AB195</f>
        <v>0.14804287560209595</v>
      </c>
      <c r="AC195" s="4">
        <f ca="1">OFFSET(AF!$K$1,MATCH(Stock!$C195,AF!$C$2:$C$299,0),MATCH(Stock!AC$1,AF!$L$1:$AV$1,0))*Stock!AC195</f>
        <v>4.1888103026759209E-2</v>
      </c>
      <c r="AD195" s="4">
        <f ca="1">OFFSET(AF!$K$1,MATCH(Stock!$C195,AF!$C$2:$C$299,0),MATCH(Stock!AD$1,AF!$L$1:$AV$1,0))*Stock!AD195</f>
        <v>0</v>
      </c>
      <c r="AE195" s="4">
        <f ca="1">OFFSET(AF!$K$1,MATCH(Stock!$C195,AF!$C$2:$C$299,0),MATCH(Stock!AE$1,AF!$L$1:$AV$1,0))*Stock!AE195</f>
        <v>0.40425293046285182</v>
      </c>
      <c r="AF195" s="4">
        <f ca="1">OFFSET(AF!$K$1,MATCH(Stock!$C195,AF!$C$2:$C$299,0),MATCH(Stock!AF$1,AF!$L$1:$AV$1,0))*Stock!AF195</f>
        <v>0</v>
      </c>
      <c r="AG195" s="4">
        <f ca="1">OFFSET(AF!$K$1,MATCH(Stock!$C195,AF!$C$2:$C$299,0),MATCH(Stock!AG$1,AF!$L$1:$AV$1,0))*Stock!AG195</f>
        <v>5.1357410903443415E-3</v>
      </c>
      <c r="AH195" s="4">
        <f ca="1">OFFSET(AF!$K$1,MATCH(Stock!$C195,AF!$C$2:$C$299,0),MATCH(Stock!AH$1,AF!$L$1:$AV$1,0))*Stock!AH195</f>
        <v>6.1363966860798758E-3</v>
      </c>
      <c r="AI195" s="4">
        <f ca="1">OFFSET(AF!$K$1,MATCH(Stock!$C195,AF!$C$2:$C$299,0),MATCH(Stock!AI$1,AF!$L$1:$AV$1,0))*Stock!AI195</f>
        <v>5.4279617400974974E-3</v>
      </c>
      <c r="AJ195" s="4">
        <f ca="1">OFFSET(AF!$K$1,MATCH(Stock!$C195,AF!$C$2:$C$299,0),MATCH(Stock!AJ$1,AF!$L$1:$AV$1,0))*Stock!AJ195</f>
        <v>0</v>
      </c>
      <c r="AK195" s="4">
        <f ca="1">OFFSET(AF!$K$1,MATCH(Stock!$C195,AF!$C$2:$C$299,0),MATCH(Stock!AK$1,AF!$L$1:$AV$1,0))*Stock!AK195</f>
        <v>0</v>
      </c>
      <c r="AL195" s="4">
        <f ca="1">OFFSET(AF!$K$1,MATCH(Stock!$C195,AF!$C$2:$C$299,0),MATCH(Stock!AL$1,AF!$L$1:$AV$1,0))*Stock!AL195</f>
        <v>0</v>
      </c>
      <c r="AM195" s="4">
        <f ca="1">OFFSET(AF!$K$1,MATCH(Stock!$C195,AF!$C$2:$C$299,0),MATCH(Stock!AM$1,AF!$L$1:$AV$1,0))*Stock!AM195</f>
        <v>0.17146240332590129</v>
      </c>
      <c r="AN195" s="4">
        <f ca="1">OFFSET(AF!$K$1,MATCH(Stock!$C195,AF!$C$2:$C$299,0),MATCH(Stock!AN$1,AF!$L$1:$AV$1,0))*Stock!AN195</f>
        <v>1.4872204589536512E-4</v>
      </c>
      <c r="AO195" s="4">
        <f ca="1">OFFSET(AF!$K$1,MATCH(Stock!$C195,AF!$C$2:$C$299,0),MATCH(Stock!AO$1,AF!$L$1:$AV$1,0))*Stock!AO195</f>
        <v>0.18110304435870486</v>
      </c>
      <c r="AP195" s="4">
        <f ca="1">OFFSET(AF!$K$1,MATCH(Stock!$C195,AF!$C$2:$C$299,0),MATCH(Stock!AP$1,AF!$L$1:$AV$1,0))*Stock!AP195</f>
        <v>3.3031251415405354E-2</v>
      </c>
      <c r="AQ195" s="4">
        <f ca="1">OFFSET(AF!$K$1,MATCH(Stock!$C195,AF!$C$2:$C$299,0),MATCH(Stock!AQ$1,AF!$L$1:$AV$1,0))*Stock!AQ195</f>
        <v>0.12491560586833848</v>
      </c>
      <c r="AR195" s="4">
        <f ca="1">OFFSET(AF!$K$1,MATCH(Stock!$C195,AF!$C$2:$C$299,0),MATCH(Stock!AR$1,AF!$L$1:$AV$1,0))*Stock!AR195</f>
        <v>1.5242836060011094E-2</v>
      </c>
      <c r="AS195" s="4">
        <f ca="1">OFFSET(AF!$K$1,MATCH(Stock!$C195,AF!$C$2:$C$299,0),MATCH(Stock!AS$1,AF!$L$1:$AV$1,0))*Stock!AS195</f>
        <v>4.9879591838849638E-3</v>
      </c>
      <c r="AT195" s="4">
        <f ca="1">OFFSET(AF!$K$1,MATCH(Stock!$C195,AF!$C$2:$C$299,0),MATCH(Stock!AT$1,AF!$L$1:$AV$1,0))*Stock!AT195</f>
        <v>6.1195077191583099E-3</v>
      </c>
      <c r="AU195" s="4">
        <f ca="1">OFFSET(AF!$K$1,MATCH(Stock!$C195,AF!$C$2:$C$299,0),MATCH(Stock!AU$1,AF!$L$1:$AV$1,0))*Stock!AU195</f>
        <v>7.2237994918596921E-2</v>
      </c>
      <c r="AV195" s="4">
        <f ca="1">OFFSET(AF!$K$1,MATCH(Stock!$C195,AF!$C$2:$C$299,0),MATCH(Stock!AV$1,AF!$L$1:$AV$1,0))*Stock!AV195</f>
        <v>0.89353792356029516</v>
      </c>
    </row>
    <row r="196" spans="1:48">
      <c r="A196" s="4" t="s">
        <v>52</v>
      </c>
      <c r="B196" s="4" t="s">
        <v>258</v>
      </c>
      <c r="C196" s="4" t="s">
        <v>97</v>
      </c>
      <c r="D196" s="4" t="s">
        <v>54</v>
      </c>
      <c r="E196" s="4" t="s">
        <v>260</v>
      </c>
      <c r="F196" s="4" t="s">
        <v>54</v>
      </c>
      <c r="G196" s="4">
        <v>2010</v>
      </c>
      <c r="H196" s="4" t="s">
        <v>54</v>
      </c>
      <c r="I196" s="4" t="s">
        <v>54</v>
      </c>
      <c r="J196" s="4" t="s">
        <v>54</v>
      </c>
      <c r="K196" s="4" t="s">
        <v>54</v>
      </c>
      <c r="L196" s="4">
        <f ca="1">OFFSET(AF!$K$1,MATCH(Stock!$C196,AF!$C$2:$C$299,0),MATCH(Stock!L$1,AF!$L$1:$AV$1,0))*Stock!L196</f>
        <v>0</v>
      </c>
      <c r="M196" s="4">
        <f ca="1">OFFSET(AF!$K$1,MATCH(Stock!$C196,AF!$C$2:$C$299,0),MATCH(Stock!M$1,AF!$L$1:$AV$1,0))*Stock!M196</f>
        <v>6.4966331187314E-2</v>
      </c>
      <c r="N196" s="4">
        <f ca="1">OFFSET(AF!$K$1,MATCH(Stock!$C196,AF!$C$2:$C$299,0),MATCH(Stock!N$1,AF!$L$1:$AV$1,0))*Stock!N196</f>
        <v>8.1636931884868091E-3</v>
      </c>
      <c r="O196" s="4">
        <f ca="1">OFFSET(AF!$K$1,MATCH(Stock!$C196,AF!$C$2:$C$299,0),MATCH(Stock!O$1,AF!$L$1:$AV$1,0))*Stock!O196</f>
        <v>5.6189126294191088E-4</v>
      </c>
      <c r="P196" s="4">
        <f ca="1">OFFSET(AF!$K$1,MATCH(Stock!$C196,AF!$C$2:$C$299,0),MATCH(Stock!P$1,AF!$L$1:$AV$1,0))*Stock!P196</f>
        <v>4.2676656048053443E-2</v>
      </c>
      <c r="Q196" s="4">
        <f ca="1">OFFSET(AF!$K$1,MATCH(Stock!$C196,AF!$C$2:$C$299,0),MATCH(Stock!Q$1,AF!$L$1:$AV$1,0))*Stock!Q196</f>
        <v>9.007357411070234E-3</v>
      </c>
      <c r="R196" s="4">
        <f ca="1">OFFSET(AF!$K$1,MATCH(Stock!$C196,AF!$C$2:$C$299,0),MATCH(Stock!R$1,AF!$L$1:$AV$1,0))*Stock!R196</f>
        <v>0</v>
      </c>
      <c r="S196" s="4">
        <f ca="1">OFFSET(AF!$K$1,MATCH(Stock!$C196,AF!$C$2:$C$299,0),MATCH(Stock!S$1,AF!$L$1:$AV$1,0))*Stock!S196</f>
        <v>3.6453978425935375E-2</v>
      </c>
      <c r="T196" s="4">
        <f ca="1">OFFSET(AF!$K$1,MATCH(Stock!$C196,AF!$C$2:$C$299,0),MATCH(Stock!T$1,AF!$L$1:$AV$1,0))*Stock!T196</f>
        <v>0.2324676219146985</v>
      </c>
      <c r="U196" s="4">
        <f ca="1">OFFSET(AF!$K$1,MATCH(Stock!$C196,AF!$C$2:$C$299,0),MATCH(Stock!U$1,AF!$L$1:$AV$1,0))*Stock!U196</f>
        <v>0.17199216145963467</v>
      </c>
      <c r="V196" s="4">
        <f ca="1">OFFSET(AF!$K$1,MATCH(Stock!$C196,AF!$C$2:$C$299,0),MATCH(Stock!V$1,AF!$L$1:$AV$1,0))*Stock!V196</f>
        <v>1.8066626108394077E-2</v>
      </c>
      <c r="W196" s="4">
        <f ca="1">OFFSET(AF!$K$1,MATCH(Stock!$C196,AF!$C$2:$C$299,0),MATCH(Stock!W$1,AF!$L$1:$AV$1,0))*Stock!W196</f>
        <v>2.7731481822779215E-3</v>
      </c>
      <c r="X196" s="4">
        <f ca="1">OFFSET(AF!$K$1,MATCH(Stock!$C196,AF!$C$2:$C$299,0),MATCH(Stock!X$1,AF!$L$1:$AV$1,0))*Stock!X196</f>
        <v>0</v>
      </c>
      <c r="Y196" s="4">
        <f ca="1">OFFSET(AF!$K$1,MATCH(Stock!$C196,AF!$C$2:$C$299,0),MATCH(Stock!Y$1,AF!$L$1:$AV$1,0))*Stock!Y196</f>
        <v>0.11846324744829333</v>
      </c>
      <c r="Z196" s="4">
        <f ca="1">OFFSET(AF!$K$1,MATCH(Stock!$C196,AF!$C$2:$C$299,0),MATCH(Stock!Z$1,AF!$L$1:$AV$1,0))*Stock!Z196</f>
        <v>0.1324354935162097</v>
      </c>
      <c r="AA196" s="4">
        <f ca="1">OFFSET(AF!$K$1,MATCH(Stock!$C196,AF!$C$2:$C$299,0),MATCH(Stock!AA$1,AF!$L$1:$AV$1,0))*Stock!AA196</f>
        <v>1.4205621301287627E-2</v>
      </c>
      <c r="AB196" s="4">
        <f ca="1">OFFSET(AF!$K$1,MATCH(Stock!$C196,AF!$C$2:$C$299,0),MATCH(Stock!AB$1,AF!$L$1:$AV$1,0))*Stock!AB196</f>
        <v>4.2914393789366234E-2</v>
      </c>
      <c r="AC196" s="4">
        <f ca="1">OFFSET(AF!$K$1,MATCH(Stock!$C196,AF!$C$2:$C$299,0),MATCH(Stock!AC$1,AF!$L$1:$AV$1,0))*Stock!AC196</f>
        <v>0</v>
      </c>
      <c r="AD196" s="4">
        <f ca="1">OFFSET(AF!$K$1,MATCH(Stock!$C196,AF!$C$2:$C$299,0),MATCH(Stock!AD$1,AF!$L$1:$AV$1,0))*Stock!AD196</f>
        <v>1.001099971956765E-2</v>
      </c>
      <c r="AE196" s="4">
        <f ca="1">OFFSET(AF!$K$1,MATCH(Stock!$C196,AF!$C$2:$C$299,0),MATCH(Stock!AE$1,AF!$L$1:$AV$1,0))*Stock!AE196</f>
        <v>2.4687201860326838E-3</v>
      </c>
      <c r="AF196" s="4">
        <f ca="1">OFFSET(AF!$K$1,MATCH(Stock!$C196,AF!$C$2:$C$299,0),MATCH(Stock!AF$1,AF!$L$1:$AV$1,0))*Stock!AF196</f>
        <v>2.9585796249035365E-4</v>
      </c>
      <c r="AG196" s="4">
        <f ca="1">OFFSET(AF!$K$1,MATCH(Stock!$C196,AF!$C$2:$C$299,0),MATCH(Stock!AG$1,AF!$L$1:$AV$1,0))*Stock!AG196</f>
        <v>3.3515876595475808E-2</v>
      </c>
      <c r="AH196" s="4">
        <f ca="1">OFFSET(AF!$K$1,MATCH(Stock!$C196,AF!$C$2:$C$299,0),MATCH(Stock!AH$1,AF!$L$1:$AV$1,0))*Stock!AH196</f>
        <v>0</v>
      </c>
      <c r="AI196" s="4">
        <f ca="1">OFFSET(AF!$K$1,MATCH(Stock!$C196,AF!$C$2:$C$299,0),MATCH(Stock!AI$1,AF!$L$1:$AV$1,0))*Stock!AI196</f>
        <v>2.7918753255378796E-2</v>
      </c>
      <c r="AJ196" s="4">
        <f ca="1">OFFSET(AF!$K$1,MATCH(Stock!$C196,AF!$C$2:$C$299,0),MATCH(Stock!AJ$1,AF!$L$1:$AV$1,0))*Stock!AJ196</f>
        <v>0</v>
      </c>
      <c r="AK196" s="4">
        <f ca="1">OFFSET(AF!$K$1,MATCH(Stock!$C196,AF!$C$2:$C$299,0),MATCH(Stock!AK$1,AF!$L$1:$AV$1,0))*Stock!AK196</f>
        <v>2.5067732546081513E-3</v>
      </c>
      <c r="AL196" s="4">
        <f ca="1">OFFSET(AF!$K$1,MATCH(Stock!$C196,AF!$C$2:$C$299,0),MATCH(Stock!AL$1,AF!$L$1:$AV$1,0))*Stock!AL196</f>
        <v>0</v>
      </c>
      <c r="AM196" s="4">
        <f ca="1">OFFSET(AF!$K$1,MATCH(Stock!$C196,AF!$C$2:$C$299,0),MATCH(Stock!AM$1,AF!$L$1:$AV$1,0))*Stock!AM196</f>
        <v>8.921523084389784E-3</v>
      </c>
      <c r="AN196" s="4">
        <f ca="1">OFFSET(AF!$K$1,MATCH(Stock!$C196,AF!$C$2:$C$299,0),MATCH(Stock!AN$1,AF!$L$1:$AV$1,0))*Stock!AN196</f>
        <v>5.1341967234173284E-3</v>
      </c>
      <c r="AO196" s="4">
        <f ca="1">OFFSET(AF!$K$1,MATCH(Stock!$C196,AF!$C$2:$C$299,0),MATCH(Stock!AO$1,AF!$L$1:$AV$1,0))*Stock!AO196</f>
        <v>0.37780713778906982</v>
      </c>
      <c r="AP196" s="4">
        <f ca="1">OFFSET(AF!$K$1,MATCH(Stock!$C196,AF!$C$2:$C$299,0),MATCH(Stock!AP$1,AF!$L$1:$AV$1,0))*Stock!AP196</f>
        <v>1.4032884588244107E-3</v>
      </c>
      <c r="AQ196" s="4">
        <f ca="1">OFFSET(AF!$K$1,MATCH(Stock!$C196,AF!$C$2:$C$299,0),MATCH(Stock!AQ$1,AF!$L$1:$AV$1,0))*Stock!AQ196</f>
        <v>0.1058820224445267</v>
      </c>
      <c r="AR196" s="4">
        <f ca="1">OFFSET(AF!$K$1,MATCH(Stock!$C196,AF!$C$2:$C$299,0),MATCH(Stock!AR$1,AF!$L$1:$AV$1,0))*Stock!AR196</f>
        <v>3.2326460622361497E-2</v>
      </c>
      <c r="AS196" s="4">
        <f ca="1">OFFSET(AF!$K$1,MATCH(Stock!$C196,AF!$C$2:$C$299,0),MATCH(Stock!AS$1,AF!$L$1:$AV$1,0))*Stock!AS196</f>
        <v>0.17491032601413176</v>
      </c>
      <c r="AT196" s="4">
        <f ca="1">OFFSET(AF!$K$1,MATCH(Stock!$C196,AF!$C$2:$C$299,0),MATCH(Stock!AT$1,AF!$L$1:$AV$1,0))*Stock!AT196</f>
        <v>8.3431998030649782E-3</v>
      </c>
      <c r="AU196" s="4">
        <f ca="1">OFFSET(AF!$K$1,MATCH(Stock!$C196,AF!$C$2:$C$299,0),MATCH(Stock!AU$1,AF!$L$1:$AV$1,0))*Stock!AU196</f>
        <v>4.5981763209856891E-2</v>
      </c>
      <c r="AV196" s="4">
        <f ca="1">OFFSET(AF!$K$1,MATCH(Stock!$C196,AF!$C$2:$C$299,0),MATCH(Stock!AV$1,AF!$L$1:$AV$1,0))*Stock!AV196</f>
        <v>0</v>
      </c>
    </row>
    <row r="197" spans="1:48">
      <c r="A197" s="4" t="s">
        <v>52</v>
      </c>
      <c r="B197" s="4" t="s">
        <v>258</v>
      </c>
      <c r="C197" s="4" t="s">
        <v>98</v>
      </c>
      <c r="D197" s="4" t="s">
        <v>54</v>
      </c>
      <c r="E197" s="4" t="s">
        <v>260</v>
      </c>
      <c r="F197" s="4" t="s">
        <v>54</v>
      </c>
      <c r="G197" s="4">
        <v>2010</v>
      </c>
      <c r="H197" s="4" t="s">
        <v>54</v>
      </c>
      <c r="I197" s="4" t="s">
        <v>54</v>
      </c>
      <c r="J197" s="4" t="s">
        <v>54</v>
      </c>
      <c r="K197" s="4" t="s">
        <v>54</v>
      </c>
      <c r="L197" s="4">
        <f ca="1">OFFSET(AF!$K$1,MATCH(Stock!$C197,AF!$C$2:$C$299,0),MATCH(Stock!L$1,AF!$L$1:$AV$1,0))*Stock!L197</f>
        <v>9.8279949464069715E-3</v>
      </c>
      <c r="M197" s="4">
        <f ca="1">OFFSET(AF!$K$1,MATCH(Stock!$C197,AF!$C$2:$C$299,0),MATCH(Stock!M$1,AF!$L$1:$AV$1,0))*Stock!M197</f>
        <v>5.4767545567592883E-3</v>
      </c>
      <c r="N197" s="4">
        <f ca="1">OFFSET(AF!$K$1,MATCH(Stock!$C197,AF!$C$2:$C$299,0),MATCH(Stock!N$1,AF!$L$1:$AV$1,0))*Stock!N197</f>
        <v>0</v>
      </c>
      <c r="O197" s="4">
        <f ca="1">OFFSET(AF!$K$1,MATCH(Stock!$C197,AF!$C$2:$C$299,0),MATCH(Stock!O$1,AF!$L$1:$AV$1,0))*Stock!O197</f>
        <v>3.9750324056055872E-3</v>
      </c>
      <c r="P197" s="4">
        <f ca="1">OFFSET(AF!$K$1,MATCH(Stock!$C197,AF!$C$2:$C$299,0),MATCH(Stock!P$1,AF!$L$1:$AV$1,0))*Stock!P197</f>
        <v>8.0636100232505108E-5</v>
      </c>
      <c r="Q197" s="4">
        <f ca="1">OFFSET(AF!$K$1,MATCH(Stock!$C197,AF!$C$2:$C$299,0),MATCH(Stock!Q$1,AF!$L$1:$AV$1,0))*Stock!Q197</f>
        <v>0</v>
      </c>
      <c r="R197" s="4">
        <f ca="1">OFFSET(AF!$K$1,MATCH(Stock!$C197,AF!$C$2:$C$299,0),MATCH(Stock!R$1,AF!$L$1:$AV$1,0))*Stock!R197</f>
        <v>4.5941134151611564E-4</v>
      </c>
      <c r="S197" s="4">
        <f ca="1">OFFSET(AF!$K$1,MATCH(Stock!$C197,AF!$C$2:$C$299,0),MATCH(Stock!S$1,AF!$L$1:$AV$1,0))*Stock!S197</f>
        <v>8.594795934632614E-4</v>
      </c>
      <c r="T197" s="4">
        <f ca="1">OFFSET(AF!$K$1,MATCH(Stock!$C197,AF!$C$2:$C$299,0),MATCH(Stock!T$1,AF!$L$1:$AV$1,0))*Stock!T197</f>
        <v>5.9667605555100964E-2</v>
      </c>
      <c r="U197" s="4">
        <f ca="1">OFFSET(AF!$K$1,MATCH(Stock!$C197,AF!$C$2:$C$299,0),MATCH(Stock!U$1,AF!$L$1:$AV$1,0))*Stock!U197</f>
        <v>2.3667025709171296E-3</v>
      </c>
      <c r="V197" s="4">
        <f ca="1">OFFSET(AF!$K$1,MATCH(Stock!$C197,AF!$C$2:$C$299,0),MATCH(Stock!V$1,AF!$L$1:$AV$1,0))*Stock!V197</f>
        <v>2.4008805459659887E-4</v>
      </c>
      <c r="W197" s="4">
        <f ca="1">OFFSET(AF!$K$1,MATCH(Stock!$C197,AF!$C$2:$C$299,0),MATCH(Stock!W$1,AF!$L$1:$AV$1,0))*Stock!W197</f>
        <v>6.0891025010094578E-3</v>
      </c>
      <c r="X197" s="4">
        <f ca="1">OFFSET(AF!$K$1,MATCH(Stock!$C197,AF!$C$2:$C$299,0),MATCH(Stock!X$1,AF!$L$1:$AV$1,0))*Stock!X197</f>
        <v>7.0681903043335825E-2</v>
      </c>
      <c r="Y197" s="4">
        <f ca="1">OFFSET(AF!$K$1,MATCH(Stock!$C197,AF!$C$2:$C$299,0),MATCH(Stock!Y$1,AF!$L$1:$AV$1,0))*Stock!Y197</f>
        <v>2.4505125244111514E-3</v>
      </c>
      <c r="Z197" s="4">
        <f ca="1">OFFSET(AF!$K$1,MATCH(Stock!$C197,AF!$C$2:$C$299,0),MATCH(Stock!Z$1,AF!$L$1:$AV$1,0))*Stock!Z197</f>
        <v>0.1704414858452275</v>
      </c>
      <c r="AA197" s="4">
        <f ca="1">OFFSET(AF!$K$1,MATCH(Stock!$C197,AF!$C$2:$C$299,0),MATCH(Stock!AA$1,AF!$L$1:$AV$1,0))*Stock!AA197</f>
        <v>1.3906029990891343E-2</v>
      </c>
      <c r="AB197" s="4">
        <f ca="1">OFFSET(AF!$K$1,MATCH(Stock!$C197,AF!$C$2:$C$299,0),MATCH(Stock!AB$1,AF!$L$1:$AV$1,0))*Stock!AB197</f>
        <v>2.0608010348387086E-2</v>
      </c>
      <c r="AC197" s="4">
        <f ca="1">OFFSET(AF!$K$1,MATCH(Stock!$C197,AF!$C$2:$C$299,0),MATCH(Stock!AC$1,AF!$L$1:$AV$1,0))*Stock!AC197</f>
        <v>7.3752452639077176E-3</v>
      </c>
      <c r="AD197" s="4">
        <f ca="1">OFFSET(AF!$K$1,MATCH(Stock!$C197,AF!$C$2:$C$299,0),MATCH(Stock!AD$1,AF!$L$1:$AV$1,0))*Stock!AD197</f>
        <v>2.4741075936091463E-4</v>
      </c>
      <c r="AE197" s="4">
        <f ca="1">OFFSET(AF!$K$1,MATCH(Stock!$C197,AF!$C$2:$C$299,0),MATCH(Stock!AE$1,AF!$L$1:$AV$1,0))*Stock!AE197</f>
        <v>6.8721283789666424E-2</v>
      </c>
      <c r="AF197" s="4">
        <f ca="1">OFFSET(AF!$K$1,MATCH(Stock!$C197,AF!$C$2:$C$299,0),MATCH(Stock!AF$1,AF!$L$1:$AV$1,0))*Stock!AF197</f>
        <v>1.6286266625367802E-3</v>
      </c>
      <c r="AG197" s="4">
        <f ca="1">OFFSET(AF!$K$1,MATCH(Stock!$C197,AF!$C$2:$C$299,0),MATCH(Stock!AG$1,AF!$L$1:$AV$1,0))*Stock!AG197</f>
        <v>2.4998307956926331E-3</v>
      </c>
      <c r="AH197" s="4">
        <f ca="1">OFFSET(AF!$K$1,MATCH(Stock!$C197,AF!$C$2:$C$299,0),MATCH(Stock!AH$1,AF!$L$1:$AV$1,0))*Stock!AH197</f>
        <v>1.6370338774505751E-4</v>
      </c>
      <c r="AI197" s="4">
        <f ca="1">OFFSET(AF!$K$1,MATCH(Stock!$C197,AF!$C$2:$C$299,0),MATCH(Stock!AI$1,AF!$L$1:$AV$1,0))*Stock!AI197</f>
        <v>1.7649503205766572E-3</v>
      </c>
      <c r="AJ197" s="4">
        <f ca="1">OFFSET(AF!$K$1,MATCH(Stock!$C197,AF!$C$2:$C$299,0),MATCH(Stock!AJ$1,AF!$L$1:$AV$1,0))*Stock!AJ197</f>
        <v>0</v>
      </c>
      <c r="AK197" s="4">
        <f ca="1">OFFSET(AF!$K$1,MATCH(Stock!$C197,AF!$C$2:$C$299,0),MATCH(Stock!AK$1,AF!$L$1:$AV$1,0))*Stock!AK197</f>
        <v>1.2860932539980178E-3</v>
      </c>
      <c r="AL197" s="4">
        <f ca="1">OFFSET(AF!$K$1,MATCH(Stock!$C197,AF!$C$2:$C$299,0),MATCH(Stock!AL$1,AF!$L$1:$AV$1,0))*Stock!AL197</f>
        <v>3.726671410769273E-4</v>
      </c>
      <c r="AM197" s="4">
        <f ca="1">OFFSET(AF!$K$1,MATCH(Stock!$C197,AF!$C$2:$C$299,0),MATCH(Stock!AM$1,AF!$L$1:$AV$1,0))*Stock!AM197</f>
        <v>7.0913445405647888E-4</v>
      </c>
      <c r="AN197" s="4">
        <f ca="1">OFFSET(AF!$K$1,MATCH(Stock!$C197,AF!$C$2:$C$299,0),MATCH(Stock!AN$1,AF!$L$1:$AV$1,0))*Stock!AN197</f>
        <v>2.6571186197467821E-3</v>
      </c>
      <c r="AO197" s="4">
        <f ca="1">OFFSET(AF!$K$1,MATCH(Stock!$C197,AF!$C$2:$C$299,0),MATCH(Stock!AO$1,AF!$L$1:$AV$1,0))*Stock!AO197</f>
        <v>3.0333674400404468E-2</v>
      </c>
      <c r="AP197" s="4">
        <f ca="1">OFFSET(AF!$K$1,MATCH(Stock!$C197,AF!$C$2:$C$299,0),MATCH(Stock!AP$1,AF!$L$1:$AV$1,0))*Stock!AP197</f>
        <v>5.8284446715018909E-2</v>
      </c>
      <c r="AQ197" s="4">
        <f ca="1">OFFSET(AF!$K$1,MATCH(Stock!$C197,AF!$C$2:$C$299,0),MATCH(Stock!AQ$1,AF!$L$1:$AV$1,0))*Stock!AQ197</f>
        <v>1.1331277291218862E-2</v>
      </c>
      <c r="AR197" s="4">
        <f ca="1">OFFSET(AF!$K$1,MATCH(Stock!$C197,AF!$C$2:$C$299,0),MATCH(Stock!AR$1,AF!$L$1:$AV$1,0))*Stock!AR197</f>
        <v>4.5212092349118703E-3</v>
      </c>
      <c r="AS197" s="4">
        <f ca="1">OFFSET(AF!$K$1,MATCH(Stock!$C197,AF!$C$2:$C$299,0),MATCH(Stock!AS$1,AF!$L$1:$AV$1,0))*Stock!AS197</f>
        <v>0</v>
      </c>
      <c r="AT197" s="4">
        <f ca="1">OFFSET(AF!$K$1,MATCH(Stock!$C197,AF!$C$2:$C$299,0),MATCH(Stock!AT$1,AF!$L$1:$AV$1,0))*Stock!AT197</f>
        <v>3.3965009636694543E-3</v>
      </c>
      <c r="AU197" s="4">
        <f ca="1">OFFSET(AF!$K$1,MATCH(Stock!$C197,AF!$C$2:$C$299,0),MATCH(Stock!AU$1,AF!$L$1:$AV$1,0))*Stock!AU197</f>
        <v>1.7123629375265163E-3</v>
      </c>
      <c r="AV197" s="4">
        <f ca="1">OFFSET(AF!$K$1,MATCH(Stock!$C197,AF!$C$2:$C$299,0),MATCH(Stock!AV$1,AF!$L$1:$AV$1,0))*Stock!AV197</f>
        <v>1.7247731746849421E-2</v>
      </c>
    </row>
    <row r="198" spans="1:48">
      <c r="A198" s="4" t="s">
        <v>52</v>
      </c>
      <c r="B198" s="4" t="s">
        <v>258</v>
      </c>
      <c r="C198" s="4" t="s">
        <v>99</v>
      </c>
      <c r="D198" s="4" t="s">
        <v>54</v>
      </c>
      <c r="E198" s="4" t="s">
        <v>260</v>
      </c>
      <c r="F198" s="4" t="s">
        <v>54</v>
      </c>
      <c r="G198" s="4">
        <v>2010</v>
      </c>
      <c r="H198" s="4" t="s">
        <v>54</v>
      </c>
      <c r="I198" s="4" t="s">
        <v>54</v>
      </c>
      <c r="J198" s="4" t="s">
        <v>54</v>
      </c>
      <c r="K198" s="4" t="s">
        <v>54</v>
      </c>
      <c r="L198" s="4">
        <f ca="1">OFFSET(AF!$K$1,MATCH(Stock!$C198,AF!$C$2:$C$299,0),MATCH(Stock!L$1,AF!$L$1:$AV$1,0))*Stock!L198</f>
        <v>4.8188033041415998E-5</v>
      </c>
      <c r="M198" s="4">
        <f ca="1">OFFSET(AF!$K$1,MATCH(Stock!$C198,AF!$C$2:$C$299,0),MATCH(Stock!M$1,AF!$L$1:$AV$1,0))*Stock!M198</f>
        <v>5.4794261443479396E-2</v>
      </c>
      <c r="N198" s="4">
        <f ca="1">OFFSET(AF!$K$1,MATCH(Stock!$C198,AF!$C$2:$C$299,0),MATCH(Stock!N$1,AF!$L$1:$AV$1,0))*Stock!N198</f>
        <v>0</v>
      </c>
      <c r="O198" s="4">
        <f ca="1">OFFSET(AF!$K$1,MATCH(Stock!$C198,AF!$C$2:$C$299,0),MATCH(Stock!O$1,AF!$L$1:$AV$1,0))*Stock!O198</f>
        <v>0.10064819200828889</v>
      </c>
      <c r="P198" s="4">
        <f ca="1">OFFSET(AF!$K$1,MATCH(Stock!$C198,AF!$C$2:$C$299,0),MATCH(Stock!P$1,AF!$L$1:$AV$1,0))*Stock!P198</f>
        <v>0</v>
      </c>
      <c r="Q198" s="4">
        <f ca="1">OFFSET(AF!$K$1,MATCH(Stock!$C198,AF!$C$2:$C$299,0),MATCH(Stock!Q$1,AF!$L$1:$AV$1,0))*Stock!Q198</f>
        <v>0.10817087974350259</v>
      </c>
      <c r="R198" s="4">
        <f ca="1">OFFSET(AF!$K$1,MATCH(Stock!$C198,AF!$C$2:$C$299,0),MATCH(Stock!R$1,AF!$L$1:$AV$1,0))*Stock!R198</f>
        <v>1.0518101766290038E-3</v>
      </c>
      <c r="S198" s="4">
        <f ca="1">OFFSET(AF!$K$1,MATCH(Stock!$C198,AF!$C$2:$C$299,0),MATCH(Stock!S$1,AF!$L$1:$AV$1,0))*Stock!S198</f>
        <v>0</v>
      </c>
      <c r="T198" s="4">
        <f ca="1">OFFSET(AF!$K$1,MATCH(Stock!$C198,AF!$C$2:$C$299,0),MATCH(Stock!T$1,AF!$L$1:$AV$1,0))*Stock!T198</f>
        <v>0.49289063867123101</v>
      </c>
      <c r="U198" s="4">
        <f ca="1">OFFSET(AF!$K$1,MATCH(Stock!$C198,AF!$C$2:$C$299,0),MATCH(Stock!U$1,AF!$L$1:$AV$1,0))*Stock!U198</f>
        <v>2.1752469301056301E-2</v>
      </c>
      <c r="V198" s="4">
        <f ca="1">OFFSET(AF!$K$1,MATCH(Stock!$C198,AF!$C$2:$C$299,0),MATCH(Stock!V$1,AF!$L$1:$AV$1,0))*Stock!V198</f>
        <v>7.202641637897968E-5</v>
      </c>
      <c r="W198" s="4">
        <f ca="1">OFFSET(AF!$K$1,MATCH(Stock!$C198,AF!$C$2:$C$299,0),MATCH(Stock!W$1,AF!$L$1:$AV$1,0))*Stock!W198</f>
        <v>2.3797480913036115E-2</v>
      </c>
      <c r="X198" s="4">
        <f ca="1">OFFSET(AF!$K$1,MATCH(Stock!$C198,AF!$C$2:$C$299,0),MATCH(Stock!X$1,AF!$L$1:$AV$1,0))*Stock!X198</f>
        <v>3.4852194785410899E-2</v>
      </c>
      <c r="Y198" s="4">
        <f ca="1">OFFSET(AF!$K$1,MATCH(Stock!$C198,AF!$C$2:$C$299,0),MATCH(Stock!Y$1,AF!$L$1:$AV$1,0))*Stock!Y198</f>
        <v>2.5450832747464326E-2</v>
      </c>
      <c r="Z198" s="4">
        <f ca="1">OFFSET(AF!$K$1,MATCH(Stock!$C198,AF!$C$2:$C$299,0),MATCH(Stock!Z$1,AF!$L$1:$AV$1,0))*Stock!Z198</f>
        <v>0.2563174083597804</v>
      </c>
      <c r="AA198" s="4">
        <f ca="1">OFFSET(AF!$K$1,MATCH(Stock!$C198,AF!$C$2:$C$299,0),MATCH(Stock!AA$1,AF!$L$1:$AV$1,0))*Stock!AA198</f>
        <v>9.2540426989055936E-3</v>
      </c>
      <c r="AB198" s="4">
        <f ca="1">OFFSET(AF!$K$1,MATCH(Stock!$C198,AF!$C$2:$C$299,0),MATCH(Stock!AB$1,AF!$L$1:$AV$1,0))*Stock!AB198</f>
        <v>0</v>
      </c>
      <c r="AC198" s="4">
        <f ca="1">OFFSET(AF!$K$1,MATCH(Stock!$C198,AF!$C$2:$C$299,0),MATCH(Stock!AC$1,AF!$L$1:$AV$1,0))*Stock!AC198</f>
        <v>5.3567859466999573E-2</v>
      </c>
      <c r="AD198" s="4">
        <f ca="1">OFFSET(AF!$K$1,MATCH(Stock!$C198,AF!$C$2:$C$299,0),MATCH(Stock!AD$1,AF!$L$1:$AV$1,0))*Stock!AD198</f>
        <v>7.2134901898862828E-5</v>
      </c>
      <c r="AE198" s="4">
        <f ca="1">OFFSET(AF!$K$1,MATCH(Stock!$C198,AF!$C$2:$C$299,0),MATCH(Stock!AE$1,AF!$L$1:$AV$1,0))*Stock!AE198</f>
        <v>3.7705843466358566E-2</v>
      </c>
      <c r="AF198" s="4">
        <f ca="1">OFFSET(AF!$K$1,MATCH(Stock!$C198,AF!$C$2:$C$299,0),MATCH(Stock!AF$1,AF!$L$1:$AV$1,0))*Stock!AF198</f>
        <v>7.9880135382278956E-4</v>
      </c>
      <c r="AG198" s="4">
        <f ca="1">OFFSET(AF!$K$1,MATCH(Stock!$C198,AF!$C$2:$C$299,0),MATCH(Stock!AG$1,AF!$L$1:$AV$1,0))*Stock!AG198</f>
        <v>2.116792206030055E-4</v>
      </c>
      <c r="AH198" s="4">
        <f ca="1">OFFSET(AF!$K$1,MATCH(Stock!$C198,AF!$C$2:$C$299,0),MATCH(Stock!AH$1,AF!$L$1:$AV$1,0))*Stock!AH198</f>
        <v>5.1095299811336177E-3</v>
      </c>
      <c r="AI198" s="4">
        <f ca="1">OFFSET(AF!$K$1,MATCH(Stock!$C198,AF!$C$2:$C$299,0),MATCH(Stock!AI$1,AF!$L$1:$AV$1,0))*Stock!AI198</f>
        <v>1.2374372359350307E-3</v>
      </c>
      <c r="AJ198" s="4">
        <f ca="1">OFFSET(AF!$K$1,MATCH(Stock!$C198,AF!$C$2:$C$299,0),MATCH(Stock!AJ$1,AF!$L$1:$AV$1,0))*Stock!AJ198</f>
        <v>0</v>
      </c>
      <c r="AK198" s="4">
        <f ca="1">OFFSET(AF!$K$1,MATCH(Stock!$C198,AF!$C$2:$C$299,0),MATCH(Stock!AK$1,AF!$L$1:$AV$1,0))*Stock!AK198</f>
        <v>1.619812386751464E-3</v>
      </c>
      <c r="AL198" s="4">
        <f ca="1">OFFSET(AF!$K$1,MATCH(Stock!$C198,AF!$C$2:$C$299,0),MATCH(Stock!AL$1,AF!$L$1:$AV$1,0))*Stock!AL198</f>
        <v>0</v>
      </c>
      <c r="AM198" s="4">
        <f ca="1">OFFSET(AF!$K$1,MATCH(Stock!$C198,AF!$C$2:$C$299,0),MATCH(Stock!AM$1,AF!$L$1:$AV$1,0))*Stock!AM198</f>
        <v>1.1478038804876409E-3</v>
      </c>
      <c r="AN198" s="4">
        <f ca="1">OFFSET(AF!$K$1,MATCH(Stock!$C198,AF!$C$2:$C$299,0),MATCH(Stock!AN$1,AF!$L$1:$AV$1,0))*Stock!AN198</f>
        <v>5.7428510353154556E-3</v>
      </c>
      <c r="AO198" s="4">
        <f ca="1">OFFSET(AF!$K$1,MATCH(Stock!$C198,AF!$C$2:$C$299,0),MATCH(Stock!AO$1,AF!$L$1:$AV$1,0))*Stock!AO198</f>
        <v>5.1616171761978535E-3</v>
      </c>
      <c r="AP198" s="4">
        <f ca="1">OFFSET(AF!$K$1,MATCH(Stock!$C198,AF!$C$2:$C$299,0),MATCH(Stock!AP$1,AF!$L$1:$AV$1,0))*Stock!AP198</f>
        <v>1.6461653074670988E-2</v>
      </c>
      <c r="AQ198" s="4">
        <f ca="1">OFFSET(AF!$K$1,MATCH(Stock!$C198,AF!$C$2:$C$299,0),MATCH(Stock!AQ$1,AF!$L$1:$AV$1,0))*Stock!AQ198</f>
        <v>5.0772680382585693E-3</v>
      </c>
      <c r="AR198" s="4">
        <f ca="1">OFFSET(AF!$K$1,MATCH(Stock!$C198,AF!$C$2:$C$299,0),MATCH(Stock!AR$1,AF!$L$1:$AV$1,0))*Stock!AR198</f>
        <v>5.8110972617434113E-5</v>
      </c>
      <c r="AS198" s="4">
        <f ca="1">OFFSET(AF!$K$1,MATCH(Stock!$C198,AF!$C$2:$C$299,0),MATCH(Stock!AS$1,AF!$L$1:$AV$1,0))*Stock!AS198</f>
        <v>2.2233376992346053E-3</v>
      </c>
      <c r="AT198" s="4">
        <f ca="1">OFFSET(AF!$K$1,MATCH(Stock!$C198,AF!$C$2:$C$299,0),MATCH(Stock!AT$1,AF!$L$1:$AV$1,0))*Stock!AT198</f>
        <v>1.5426500958067923E-2</v>
      </c>
      <c r="AU198" s="4">
        <f ca="1">OFFSET(AF!$K$1,MATCH(Stock!$C198,AF!$C$2:$C$299,0),MATCH(Stock!AU$1,AF!$L$1:$AV$1,0))*Stock!AU198</f>
        <v>0</v>
      </c>
      <c r="AV198" s="4">
        <f ca="1">OFFSET(AF!$K$1,MATCH(Stock!$C198,AF!$C$2:$C$299,0),MATCH(Stock!AV$1,AF!$L$1:$AV$1,0))*Stock!AV198</f>
        <v>6.4897152966668245E-2</v>
      </c>
    </row>
    <row r="199" spans="1:48">
      <c r="A199" s="4" t="s">
        <v>52</v>
      </c>
      <c r="B199" s="4" t="s">
        <v>258</v>
      </c>
      <c r="C199" s="4" t="s">
        <v>410</v>
      </c>
      <c r="D199" s="4" t="s">
        <v>54</v>
      </c>
      <c r="E199" s="4" t="s">
        <v>260</v>
      </c>
      <c r="F199" s="4" t="s">
        <v>54</v>
      </c>
      <c r="G199" s="4">
        <v>2010</v>
      </c>
      <c r="H199" s="4" t="s">
        <v>54</v>
      </c>
      <c r="I199" s="4" t="s">
        <v>54</v>
      </c>
      <c r="J199" s="4" t="s">
        <v>54</v>
      </c>
      <c r="K199" s="4" t="s">
        <v>54</v>
      </c>
      <c r="L199" s="4">
        <f ca="1">OFFSET(AF!$K$1,MATCH(Stock!$C199,AF!$C$2:$C$299,0),MATCH(Stock!L$1,AF!$L$1:$AV$1,0))*Stock!L199</f>
        <v>8.6249925320672812E-4</v>
      </c>
      <c r="M199" s="4">
        <f ca="1">OFFSET(AF!$K$1,MATCH(Stock!$C199,AF!$C$2:$C$299,0),MATCH(Stock!M$1,AF!$L$1:$AV$1,0))*Stock!M199</f>
        <v>5.4671368414400949E-2</v>
      </c>
      <c r="N199" s="4">
        <f ca="1">OFFSET(AF!$K$1,MATCH(Stock!$C199,AF!$C$2:$C$299,0),MATCH(Stock!N$1,AF!$L$1:$AV$1,0))*Stock!N199</f>
        <v>0</v>
      </c>
      <c r="O199" s="4">
        <f ca="1">OFFSET(AF!$K$1,MATCH(Stock!$C199,AF!$C$2:$C$299,0),MATCH(Stock!O$1,AF!$L$1:$AV$1,0))*Stock!O199</f>
        <v>4.171926534107538E-3</v>
      </c>
      <c r="P199" s="4">
        <f ca="1">OFFSET(AF!$K$1,MATCH(Stock!$C199,AF!$C$2:$C$299,0),MATCH(Stock!P$1,AF!$L$1:$AV$1,0))*Stock!P199</f>
        <v>3.4673523099977292E-3</v>
      </c>
      <c r="Q199" s="4">
        <f ca="1">OFFSET(AF!$K$1,MATCH(Stock!$C199,AF!$C$2:$C$299,0),MATCH(Stock!Q$1,AF!$L$1:$AV$1,0))*Stock!Q199</f>
        <v>1.0507815254488694E-2</v>
      </c>
      <c r="R199" s="4">
        <f ca="1">OFFSET(AF!$K$1,MATCH(Stock!$C199,AF!$C$2:$C$299,0),MATCH(Stock!R$1,AF!$L$1:$AV$1,0))*Stock!R199</f>
        <v>2.4982305160760599E-2</v>
      </c>
      <c r="S199" s="4">
        <f ca="1">OFFSET(AF!$K$1,MATCH(Stock!$C199,AF!$C$2:$C$299,0),MATCH(Stock!S$1,AF!$L$1:$AV$1,0))*Stock!S199</f>
        <v>2.991207960944744E-3</v>
      </c>
      <c r="T199" s="4">
        <f ca="1">OFFSET(AF!$K$1,MATCH(Stock!$C199,AF!$C$2:$C$299,0),MATCH(Stock!T$1,AF!$L$1:$AV$1,0))*Stock!T199</f>
        <v>0.15607452795358095</v>
      </c>
      <c r="U199" s="4">
        <f ca="1">OFFSET(AF!$K$1,MATCH(Stock!$C199,AF!$C$2:$C$299,0),MATCH(Stock!U$1,AF!$L$1:$AV$1,0))*Stock!U199</f>
        <v>5.940070213812306E-3</v>
      </c>
      <c r="V199" s="4">
        <f ca="1">OFFSET(AF!$K$1,MATCH(Stock!$C199,AF!$C$2:$C$299,0),MATCH(Stock!V$1,AF!$L$1:$AV$1,0))*Stock!V199</f>
        <v>0</v>
      </c>
      <c r="W199" s="4">
        <f ca="1">OFFSET(AF!$K$1,MATCH(Stock!$C199,AF!$C$2:$C$299,0),MATCH(Stock!W$1,AF!$L$1:$AV$1,0))*Stock!W199</f>
        <v>7.725259928553431E-2</v>
      </c>
      <c r="X199" s="4">
        <f ca="1">OFFSET(AF!$K$1,MATCH(Stock!$C199,AF!$C$2:$C$299,0),MATCH(Stock!X$1,AF!$L$1:$AV$1,0))*Stock!X199</f>
        <v>2.4987817853650056E-2</v>
      </c>
      <c r="Y199" s="4">
        <f ca="1">OFFSET(AF!$K$1,MATCH(Stock!$C199,AF!$C$2:$C$299,0),MATCH(Stock!Y$1,AF!$L$1:$AV$1,0))*Stock!Y199</f>
        <v>4.4251973741793633E-4</v>
      </c>
      <c r="Z199" s="4">
        <f ca="1">OFFSET(AF!$K$1,MATCH(Stock!$C199,AF!$C$2:$C$299,0),MATCH(Stock!Z$1,AF!$L$1:$AV$1,0))*Stock!Z199</f>
        <v>1.9038682542282297E-2</v>
      </c>
      <c r="AA199" s="4">
        <f ca="1">OFFSET(AF!$K$1,MATCH(Stock!$C199,AF!$C$2:$C$299,0),MATCH(Stock!AA$1,AF!$L$1:$AV$1,0))*Stock!AA199</f>
        <v>3.4686016159207272E-3</v>
      </c>
      <c r="AB199" s="4">
        <f ca="1">OFFSET(AF!$K$1,MATCH(Stock!$C199,AF!$C$2:$C$299,0),MATCH(Stock!AB$1,AF!$L$1:$AV$1,0))*Stock!AB199</f>
        <v>3.3089833650880359E-3</v>
      </c>
      <c r="AC199" s="4">
        <f ca="1">OFFSET(AF!$K$1,MATCH(Stock!$C199,AF!$C$2:$C$299,0),MATCH(Stock!AC$1,AF!$L$1:$AV$1,0))*Stock!AC199</f>
        <v>2.3469181955037242E-3</v>
      </c>
      <c r="AD199" s="4">
        <f ca="1">OFFSET(AF!$K$1,MATCH(Stock!$C199,AF!$C$2:$C$299,0),MATCH(Stock!AD$1,AF!$L$1:$AV$1,0))*Stock!AD199</f>
        <v>0</v>
      </c>
      <c r="AE199" s="4">
        <f ca="1">OFFSET(AF!$K$1,MATCH(Stock!$C199,AF!$C$2:$C$299,0),MATCH(Stock!AE$1,AF!$L$1:$AV$1,0))*Stock!AE199</f>
        <v>1.7017025393444705E-2</v>
      </c>
      <c r="AF199" s="4">
        <f ca="1">OFFSET(AF!$K$1,MATCH(Stock!$C199,AF!$C$2:$C$299,0),MATCH(Stock!AF$1,AF!$L$1:$AV$1,0))*Stock!AF199</f>
        <v>9.9231177688300542E-5</v>
      </c>
      <c r="AG199" s="4">
        <f ca="1">OFFSET(AF!$K$1,MATCH(Stock!$C199,AF!$C$2:$C$299,0),MATCH(Stock!AG$1,AF!$L$1:$AV$1,0))*Stock!AG199</f>
        <v>0</v>
      </c>
      <c r="AH199" s="4">
        <f ca="1">OFFSET(AF!$K$1,MATCH(Stock!$C199,AF!$C$2:$C$299,0),MATCH(Stock!AH$1,AF!$L$1:$AV$1,0))*Stock!AH199</f>
        <v>3.4129675990484764E-4</v>
      </c>
      <c r="AI199" s="4">
        <f ca="1">OFFSET(AF!$K$1,MATCH(Stock!$C199,AF!$C$2:$C$299,0),MATCH(Stock!AI$1,AF!$L$1:$AV$1,0))*Stock!AI199</f>
        <v>0</v>
      </c>
      <c r="AJ199" s="4">
        <f ca="1">OFFSET(AF!$K$1,MATCH(Stock!$C199,AF!$C$2:$C$299,0),MATCH(Stock!AJ$1,AF!$L$1:$AV$1,0))*Stock!AJ199</f>
        <v>0</v>
      </c>
      <c r="AK199" s="4">
        <f ca="1">OFFSET(AF!$K$1,MATCH(Stock!$C199,AF!$C$2:$C$299,0),MATCH(Stock!AK$1,AF!$L$1:$AV$1,0))*Stock!AK199</f>
        <v>0</v>
      </c>
      <c r="AL199" s="4">
        <f ca="1">OFFSET(AF!$K$1,MATCH(Stock!$C199,AF!$C$2:$C$299,0),MATCH(Stock!AL$1,AF!$L$1:$AV$1,0))*Stock!AL199</f>
        <v>0</v>
      </c>
      <c r="AM199" s="4">
        <f ca="1">OFFSET(AF!$K$1,MATCH(Stock!$C199,AF!$C$2:$C$299,0),MATCH(Stock!AM$1,AF!$L$1:$AV$1,0))*Stock!AM199</f>
        <v>3.1591844357534852E-3</v>
      </c>
      <c r="AN199" s="4">
        <f ca="1">OFFSET(AF!$K$1,MATCH(Stock!$C199,AF!$C$2:$C$299,0),MATCH(Stock!AN$1,AF!$L$1:$AV$1,0))*Stock!AN199</f>
        <v>0</v>
      </c>
      <c r="AO199" s="4">
        <f ca="1">OFFSET(AF!$K$1,MATCH(Stock!$C199,AF!$C$2:$C$299,0),MATCH(Stock!AO$1,AF!$L$1:$AV$1,0))*Stock!AO199</f>
        <v>0</v>
      </c>
      <c r="AP199" s="4">
        <f ca="1">OFFSET(AF!$K$1,MATCH(Stock!$C199,AF!$C$2:$C$299,0),MATCH(Stock!AP$1,AF!$L$1:$AV$1,0))*Stock!AP199</f>
        <v>1.6762700427803378E-2</v>
      </c>
      <c r="AQ199" s="4">
        <f ca="1">OFFSET(AF!$K$1,MATCH(Stock!$C199,AF!$C$2:$C$299,0),MATCH(Stock!AQ$1,AF!$L$1:$AV$1,0))*Stock!AQ199</f>
        <v>0</v>
      </c>
      <c r="AR199" s="4">
        <f ca="1">OFFSET(AF!$K$1,MATCH(Stock!$C199,AF!$C$2:$C$299,0),MATCH(Stock!AR$1,AF!$L$1:$AV$1,0))*Stock!AR199</f>
        <v>0</v>
      </c>
      <c r="AS199" s="4">
        <f ca="1">OFFSET(AF!$K$1,MATCH(Stock!$C199,AF!$C$2:$C$299,0),MATCH(Stock!AS$1,AF!$L$1:$AV$1,0))*Stock!AS199</f>
        <v>4.8052031531101835E-3</v>
      </c>
      <c r="AT199" s="4">
        <f ca="1">OFFSET(AF!$K$1,MATCH(Stock!$C199,AF!$C$2:$C$299,0),MATCH(Stock!AT$1,AF!$L$1:$AV$1,0))*Stock!AT199</f>
        <v>2.350262547168195E-3</v>
      </c>
      <c r="AU199" s="4">
        <f ca="1">OFFSET(AF!$K$1,MATCH(Stock!$C199,AF!$C$2:$C$299,0),MATCH(Stock!AU$1,AF!$L$1:$AV$1,0))*Stock!AU199</f>
        <v>0</v>
      </c>
      <c r="AV199" s="4">
        <f ca="1">OFFSET(AF!$K$1,MATCH(Stock!$C199,AF!$C$2:$C$299,0),MATCH(Stock!AV$1,AF!$L$1:$AV$1,0))*Stock!AV199</f>
        <v>2.0371650291423075E-2</v>
      </c>
    </row>
    <row r="200" spans="1:48">
      <c r="A200" s="4" t="s">
        <v>52</v>
      </c>
      <c r="B200" s="4" t="s">
        <v>258</v>
      </c>
      <c r="C200" s="4" t="s">
        <v>100</v>
      </c>
      <c r="D200" s="4" t="s">
        <v>54</v>
      </c>
      <c r="E200" s="4" t="s">
        <v>260</v>
      </c>
      <c r="F200" s="4" t="s">
        <v>54</v>
      </c>
      <c r="G200" s="4">
        <v>2010</v>
      </c>
      <c r="H200" s="4" t="s">
        <v>54</v>
      </c>
      <c r="I200" s="4" t="s">
        <v>54</v>
      </c>
      <c r="J200" s="4" t="s">
        <v>54</v>
      </c>
      <c r="K200" s="4" t="s">
        <v>54</v>
      </c>
      <c r="L200" s="4">
        <f ca="1">OFFSET(AF!$K$1,MATCH(Stock!$C200,AF!$C$2:$C$299,0),MATCH(Stock!L$1,AF!$L$1:$AV$1,0))*Stock!L200</f>
        <v>1.0610404899992995E-3</v>
      </c>
      <c r="M200" s="4">
        <f ca="1">OFFSET(AF!$K$1,MATCH(Stock!$C200,AF!$C$2:$C$299,0),MATCH(Stock!M$1,AF!$L$1:$AV$1,0))*Stock!M200</f>
        <v>2.546260197570652E-2</v>
      </c>
      <c r="N200" s="4">
        <f ca="1">OFFSET(AF!$K$1,MATCH(Stock!$C200,AF!$C$2:$C$299,0),MATCH(Stock!N$1,AF!$L$1:$AV$1,0))*Stock!N200</f>
        <v>5.7018125160531298E-4</v>
      </c>
      <c r="O200" s="4">
        <f ca="1">OFFSET(AF!$K$1,MATCH(Stock!$C200,AF!$C$2:$C$299,0),MATCH(Stock!O$1,AF!$L$1:$AV$1,0))*Stock!O200</f>
        <v>2.9821240928228033E-3</v>
      </c>
      <c r="P200" s="4">
        <f ca="1">OFFSET(AF!$K$1,MATCH(Stock!$C200,AF!$C$2:$C$299,0),MATCH(Stock!P$1,AF!$L$1:$AV$1,0))*Stock!P200</f>
        <v>4.9093624005884509E-3</v>
      </c>
      <c r="Q200" s="4">
        <f ca="1">OFFSET(AF!$K$1,MATCH(Stock!$C200,AF!$C$2:$C$299,0),MATCH(Stock!Q$1,AF!$L$1:$AV$1,0))*Stock!Q200</f>
        <v>4.0366472087636582E-3</v>
      </c>
      <c r="R200" s="4">
        <f ca="1">OFFSET(AF!$K$1,MATCH(Stock!$C200,AF!$C$2:$C$299,0),MATCH(Stock!R$1,AF!$L$1:$AV$1,0))*Stock!R200</f>
        <v>1.4312967216533409E-5</v>
      </c>
      <c r="S200" s="4">
        <f ca="1">OFFSET(AF!$K$1,MATCH(Stock!$C200,AF!$C$2:$C$299,0),MATCH(Stock!S$1,AF!$L$1:$AV$1,0))*Stock!S200</f>
        <v>8.1383839137493738E-3</v>
      </c>
      <c r="T200" s="4">
        <f ca="1">OFFSET(AF!$K$1,MATCH(Stock!$C200,AF!$C$2:$C$299,0),MATCH(Stock!T$1,AF!$L$1:$AV$1,0))*Stock!T200</f>
        <v>5.6600149328793252E-2</v>
      </c>
      <c r="U200" s="4">
        <f ca="1">OFFSET(AF!$K$1,MATCH(Stock!$C200,AF!$C$2:$C$299,0),MATCH(Stock!U$1,AF!$L$1:$AV$1,0))*Stock!U200</f>
        <v>2.0861075334962564E-2</v>
      </c>
      <c r="V200" s="4">
        <f ca="1">OFFSET(AF!$K$1,MATCH(Stock!$C200,AF!$C$2:$C$299,0),MATCH(Stock!V$1,AF!$L$1:$AV$1,0))*Stock!V200</f>
        <v>2.2398578109410646E-2</v>
      </c>
      <c r="W200" s="4">
        <f ca="1">OFFSET(AF!$K$1,MATCH(Stock!$C200,AF!$C$2:$C$299,0),MATCH(Stock!W$1,AF!$L$1:$AV$1,0))*Stock!W200</f>
        <v>3.5659083429077179E-3</v>
      </c>
      <c r="X200" s="4">
        <f ca="1">OFFSET(AF!$K$1,MATCH(Stock!$C200,AF!$C$2:$C$299,0),MATCH(Stock!X$1,AF!$L$1:$AV$1,0))*Stock!X200</f>
        <v>1.5434846601939747E-2</v>
      </c>
      <c r="Y200" s="4">
        <f ca="1">OFFSET(AF!$K$1,MATCH(Stock!$C200,AF!$C$2:$C$299,0),MATCH(Stock!Y$1,AF!$L$1:$AV$1,0))*Stock!Y200</f>
        <v>3.2314581226911422E-2</v>
      </c>
      <c r="Z200" s="4">
        <f ca="1">OFFSET(AF!$K$1,MATCH(Stock!$C200,AF!$C$2:$C$299,0),MATCH(Stock!Z$1,AF!$L$1:$AV$1,0))*Stock!Z200</f>
        <v>7.4469552717832593E-2</v>
      </c>
      <c r="AA200" s="4">
        <f ca="1">OFFSET(AF!$K$1,MATCH(Stock!$C200,AF!$C$2:$C$299,0),MATCH(Stock!AA$1,AF!$L$1:$AV$1,0))*Stock!AA200</f>
        <v>2.6032819441764894E-3</v>
      </c>
      <c r="AB200" s="4">
        <f ca="1">OFFSET(AF!$K$1,MATCH(Stock!$C200,AF!$C$2:$C$299,0),MATCH(Stock!AB$1,AF!$L$1:$AV$1,0))*Stock!AB200</f>
        <v>3.2435496372715546E-3</v>
      </c>
      <c r="AC200" s="4">
        <f ca="1">OFFSET(AF!$K$1,MATCH(Stock!$C200,AF!$C$2:$C$299,0),MATCH(Stock!AC$1,AF!$L$1:$AV$1,0))*Stock!AC200</f>
        <v>2.1635681593901615E-4</v>
      </c>
      <c r="AD200" s="4">
        <f ca="1">OFFSET(AF!$K$1,MATCH(Stock!$C200,AF!$C$2:$C$299,0),MATCH(Stock!AD$1,AF!$L$1:$AV$1,0))*Stock!AD200</f>
        <v>0</v>
      </c>
      <c r="AE200" s="4">
        <f ca="1">OFFSET(AF!$K$1,MATCH(Stock!$C200,AF!$C$2:$C$299,0),MATCH(Stock!AE$1,AF!$L$1:$AV$1,0))*Stock!AE200</f>
        <v>1.5448522684388568E-2</v>
      </c>
      <c r="AF200" s="4">
        <f ca="1">OFFSET(AF!$K$1,MATCH(Stock!$C200,AF!$C$2:$C$299,0),MATCH(Stock!AF$1,AF!$L$1:$AV$1,0))*Stock!AF200</f>
        <v>7.0557954286679591E-4</v>
      </c>
      <c r="AG200" s="4">
        <f ca="1">OFFSET(AF!$K$1,MATCH(Stock!$C200,AF!$C$2:$C$299,0),MATCH(Stock!AG$1,AF!$L$1:$AV$1,0))*Stock!AG200</f>
        <v>2.4560470268671534E-2</v>
      </c>
      <c r="AH200" s="4">
        <f ca="1">OFFSET(AF!$K$1,MATCH(Stock!$C200,AF!$C$2:$C$299,0),MATCH(Stock!AH$1,AF!$L$1:$AV$1,0))*Stock!AH200</f>
        <v>2.0957517938682301E-4</v>
      </c>
      <c r="AI200" s="4">
        <f ca="1">OFFSET(AF!$K$1,MATCH(Stock!$C200,AF!$C$2:$C$299,0),MATCH(Stock!AI$1,AF!$L$1:$AV$1,0))*Stock!AI200</f>
        <v>4.0774550766233417E-2</v>
      </c>
      <c r="AJ200" s="4">
        <f ca="1">OFFSET(AF!$K$1,MATCH(Stock!$C200,AF!$C$2:$C$299,0),MATCH(Stock!AJ$1,AF!$L$1:$AV$1,0))*Stock!AJ200</f>
        <v>1.359867023637006E-3</v>
      </c>
      <c r="AK200" s="4">
        <f ca="1">OFFSET(AF!$K$1,MATCH(Stock!$C200,AF!$C$2:$C$299,0),MATCH(Stock!AK$1,AF!$L$1:$AV$1,0))*Stock!AK200</f>
        <v>5.6633491347038152E-4</v>
      </c>
      <c r="AL200" s="4">
        <f ca="1">OFFSET(AF!$K$1,MATCH(Stock!$C200,AF!$C$2:$C$299,0),MATCH(Stock!AL$1,AF!$L$1:$AV$1,0))*Stock!AL200</f>
        <v>0</v>
      </c>
      <c r="AM200" s="4">
        <f ca="1">OFFSET(AF!$K$1,MATCH(Stock!$C200,AF!$C$2:$C$299,0),MATCH(Stock!AM$1,AF!$L$1:$AV$1,0))*Stock!AM200</f>
        <v>5.8350482655388216E-3</v>
      </c>
      <c r="AN200" s="4">
        <f ca="1">OFFSET(AF!$K$1,MATCH(Stock!$C200,AF!$C$2:$C$299,0),MATCH(Stock!AN$1,AF!$L$1:$AV$1,0))*Stock!AN200</f>
        <v>2.2756926558733574E-2</v>
      </c>
      <c r="AO200" s="4">
        <f ca="1">OFFSET(AF!$K$1,MATCH(Stock!$C200,AF!$C$2:$C$299,0),MATCH(Stock!AO$1,AF!$L$1:$AV$1,0))*Stock!AO200</f>
        <v>9.9996783627775018E-2</v>
      </c>
      <c r="AP200" s="4">
        <f ca="1">OFFSET(AF!$K$1,MATCH(Stock!$C200,AF!$C$2:$C$299,0),MATCH(Stock!AP$1,AF!$L$1:$AV$1,0))*Stock!AP200</f>
        <v>1.7149365341406625E-2</v>
      </c>
      <c r="AQ200" s="4">
        <f ca="1">OFFSET(AF!$K$1,MATCH(Stock!$C200,AF!$C$2:$C$299,0),MATCH(Stock!AQ$1,AF!$L$1:$AV$1,0))*Stock!AQ200</f>
        <v>7.5021794909796449E-2</v>
      </c>
      <c r="AR200" s="4">
        <f ca="1">OFFSET(AF!$K$1,MATCH(Stock!$C200,AF!$C$2:$C$299,0),MATCH(Stock!AR$1,AF!$L$1:$AV$1,0))*Stock!AR200</f>
        <v>3.1302017920280256E-3</v>
      </c>
      <c r="AS200" s="4">
        <f ca="1">OFFSET(AF!$K$1,MATCH(Stock!$C200,AF!$C$2:$C$299,0),MATCH(Stock!AS$1,AF!$L$1:$AV$1,0))*Stock!AS200</f>
        <v>6.6145034809486029E-3</v>
      </c>
      <c r="AT200" s="4">
        <f ca="1">OFFSET(AF!$K$1,MATCH(Stock!$C200,AF!$C$2:$C$299,0),MATCH(Stock!AT$1,AF!$L$1:$AV$1,0))*Stock!AT200</f>
        <v>2.6835952232666924E-2</v>
      </c>
      <c r="AU200" s="4">
        <f ca="1">OFFSET(AF!$K$1,MATCH(Stock!$C200,AF!$C$2:$C$299,0),MATCH(Stock!AU$1,AF!$L$1:$AV$1,0))*Stock!AU200</f>
        <v>4.137577535238464E-4</v>
      </c>
      <c r="AV200" s="4">
        <f ca="1">OFFSET(AF!$K$1,MATCH(Stock!$C200,AF!$C$2:$C$299,0),MATCH(Stock!AV$1,AF!$L$1:$AV$1,0))*Stock!AV200</f>
        <v>0</v>
      </c>
    </row>
    <row r="201" spans="1:48">
      <c r="A201" s="4" t="s">
        <v>52</v>
      </c>
      <c r="B201" s="4" t="s">
        <v>258</v>
      </c>
      <c r="C201" s="4" t="s">
        <v>101</v>
      </c>
      <c r="D201" s="4" t="s">
        <v>54</v>
      </c>
      <c r="E201" s="4" t="s">
        <v>260</v>
      </c>
      <c r="F201" s="4" t="s">
        <v>54</v>
      </c>
      <c r="G201" s="4">
        <v>2010</v>
      </c>
      <c r="H201" s="4" t="s">
        <v>54</v>
      </c>
      <c r="I201" s="4" t="s">
        <v>54</v>
      </c>
      <c r="J201" s="4" t="s">
        <v>54</v>
      </c>
      <c r="K201" s="4" t="s">
        <v>54</v>
      </c>
      <c r="L201" s="4">
        <f ca="1">OFFSET(AF!$K$1,MATCH(Stock!$C201,AF!$C$2:$C$299,0),MATCH(Stock!L$1,AF!$L$1:$AV$1,0))*Stock!L201</f>
        <v>0</v>
      </c>
      <c r="M201" s="4">
        <f ca="1">OFFSET(AF!$K$1,MATCH(Stock!$C201,AF!$C$2:$C$299,0),MATCH(Stock!M$1,AF!$L$1:$AV$1,0))*Stock!M201</f>
        <v>8.4038177992658259E-4</v>
      </c>
      <c r="N201" s="4">
        <f ca="1">OFFSET(AF!$K$1,MATCH(Stock!$C201,AF!$C$2:$C$299,0),MATCH(Stock!N$1,AF!$L$1:$AV$1,0))*Stock!N201</f>
        <v>0</v>
      </c>
      <c r="O201" s="4">
        <f ca="1">OFFSET(AF!$K$1,MATCH(Stock!$C201,AF!$C$2:$C$299,0),MATCH(Stock!O$1,AF!$L$1:$AV$1,0))*Stock!O201</f>
        <v>0</v>
      </c>
      <c r="P201" s="4">
        <f ca="1">OFFSET(AF!$K$1,MATCH(Stock!$C201,AF!$C$2:$C$299,0),MATCH(Stock!P$1,AF!$L$1:$AV$1,0))*Stock!P201</f>
        <v>4.9516844902486995E-4</v>
      </c>
      <c r="Q201" s="4">
        <f ca="1">OFFSET(AF!$K$1,MATCH(Stock!$C201,AF!$C$2:$C$299,0),MATCH(Stock!Q$1,AF!$L$1:$AV$1,0))*Stock!Q201</f>
        <v>0</v>
      </c>
      <c r="R201" s="4">
        <f ca="1">OFFSET(AF!$K$1,MATCH(Stock!$C201,AF!$C$2:$C$299,0),MATCH(Stock!R$1,AF!$L$1:$AV$1,0))*Stock!R201</f>
        <v>0</v>
      </c>
      <c r="S201" s="4">
        <f ca="1">OFFSET(AF!$K$1,MATCH(Stock!$C201,AF!$C$2:$C$299,0),MATCH(Stock!S$1,AF!$L$1:$AV$1,0))*Stock!S201</f>
        <v>4.2486718624201222E-3</v>
      </c>
      <c r="T201" s="4">
        <f ca="1">OFFSET(AF!$K$1,MATCH(Stock!$C201,AF!$C$2:$C$299,0),MATCH(Stock!T$1,AF!$L$1:$AV$1,0))*Stock!T201</f>
        <v>0</v>
      </c>
      <c r="U201" s="4">
        <f ca="1">OFFSET(AF!$K$1,MATCH(Stock!$C201,AF!$C$2:$C$299,0),MATCH(Stock!U$1,AF!$L$1:$AV$1,0))*Stock!U201</f>
        <v>0</v>
      </c>
      <c r="V201" s="4">
        <f ca="1">OFFSET(AF!$K$1,MATCH(Stock!$C201,AF!$C$2:$C$299,0),MATCH(Stock!V$1,AF!$L$1:$AV$1,0))*Stock!V201</f>
        <v>0</v>
      </c>
      <c r="W201" s="4">
        <f ca="1">OFFSET(AF!$K$1,MATCH(Stock!$C201,AF!$C$2:$C$299,0),MATCH(Stock!W$1,AF!$L$1:$AV$1,0))*Stock!W201</f>
        <v>0</v>
      </c>
      <c r="X201" s="4">
        <f ca="1">OFFSET(AF!$K$1,MATCH(Stock!$C201,AF!$C$2:$C$299,0),MATCH(Stock!X$1,AF!$L$1:$AV$1,0))*Stock!X201</f>
        <v>0</v>
      </c>
      <c r="Y201" s="4">
        <f ca="1">OFFSET(AF!$K$1,MATCH(Stock!$C201,AF!$C$2:$C$299,0),MATCH(Stock!Y$1,AF!$L$1:$AV$1,0))*Stock!Y201</f>
        <v>0</v>
      </c>
      <c r="Z201" s="4">
        <f ca="1">OFFSET(AF!$K$1,MATCH(Stock!$C201,AF!$C$2:$C$299,0),MATCH(Stock!Z$1,AF!$L$1:$AV$1,0))*Stock!Z201</f>
        <v>0</v>
      </c>
      <c r="AA201" s="4">
        <f ca="1">OFFSET(AF!$K$1,MATCH(Stock!$C201,AF!$C$2:$C$299,0),MATCH(Stock!AA$1,AF!$L$1:$AV$1,0))*Stock!AA201</f>
        <v>0</v>
      </c>
      <c r="AB201" s="4">
        <f ca="1">OFFSET(AF!$K$1,MATCH(Stock!$C201,AF!$C$2:$C$299,0),MATCH(Stock!AB$1,AF!$L$1:$AV$1,0))*Stock!AB201</f>
        <v>1.5991777418487843E-4</v>
      </c>
      <c r="AC201" s="4">
        <f ca="1">OFFSET(AF!$K$1,MATCH(Stock!$C201,AF!$C$2:$C$299,0),MATCH(Stock!AC$1,AF!$L$1:$AV$1,0))*Stock!AC201</f>
        <v>3.362254712213584E-3</v>
      </c>
      <c r="AD201" s="4">
        <f ca="1">OFFSET(AF!$K$1,MATCH(Stock!$C201,AF!$C$2:$C$299,0),MATCH(Stock!AD$1,AF!$L$1:$AV$1,0))*Stock!AD201</f>
        <v>0</v>
      </c>
      <c r="AE201" s="4">
        <f ca="1">OFFSET(AF!$K$1,MATCH(Stock!$C201,AF!$C$2:$C$299,0),MATCH(Stock!AE$1,AF!$L$1:$AV$1,0))*Stock!AE201</f>
        <v>0</v>
      </c>
      <c r="AF201" s="4">
        <f ca="1">OFFSET(AF!$K$1,MATCH(Stock!$C201,AF!$C$2:$C$299,0),MATCH(Stock!AF$1,AF!$L$1:$AV$1,0))*Stock!AF201</f>
        <v>0</v>
      </c>
      <c r="AG201" s="4">
        <f ca="1">OFFSET(AF!$K$1,MATCH(Stock!$C201,AF!$C$2:$C$299,0),MATCH(Stock!AG$1,AF!$L$1:$AV$1,0))*Stock!AG201</f>
        <v>0</v>
      </c>
      <c r="AH201" s="4">
        <f ca="1">OFFSET(AF!$K$1,MATCH(Stock!$C201,AF!$C$2:$C$299,0),MATCH(Stock!AH$1,AF!$L$1:$AV$1,0))*Stock!AH201</f>
        <v>0</v>
      </c>
      <c r="AI201" s="4">
        <f ca="1">OFFSET(AF!$K$1,MATCH(Stock!$C201,AF!$C$2:$C$299,0),MATCH(Stock!AI$1,AF!$L$1:$AV$1,0))*Stock!AI201</f>
        <v>0</v>
      </c>
      <c r="AJ201" s="4">
        <f ca="1">OFFSET(AF!$K$1,MATCH(Stock!$C201,AF!$C$2:$C$299,0),MATCH(Stock!AJ$1,AF!$L$1:$AV$1,0))*Stock!AJ201</f>
        <v>0</v>
      </c>
      <c r="AK201" s="4">
        <f ca="1">OFFSET(AF!$K$1,MATCH(Stock!$C201,AF!$C$2:$C$299,0),MATCH(Stock!AK$1,AF!$L$1:$AV$1,0))*Stock!AK201</f>
        <v>0</v>
      </c>
      <c r="AL201" s="4">
        <f ca="1">OFFSET(AF!$K$1,MATCH(Stock!$C201,AF!$C$2:$C$299,0),MATCH(Stock!AL$1,AF!$L$1:$AV$1,0))*Stock!AL201</f>
        <v>0</v>
      </c>
      <c r="AM201" s="4">
        <f ca="1">OFFSET(AF!$K$1,MATCH(Stock!$C201,AF!$C$2:$C$299,0),MATCH(Stock!AM$1,AF!$L$1:$AV$1,0))*Stock!AM201</f>
        <v>0</v>
      </c>
      <c r="AN201" s="4">
        <f ca="1">OFFSET(AF!$K$1,MATCH(Stock!$C201,AF!$C$2:$C$299,0),MATCH(Stock!AN$1,AF!$L$1:$AV$1,0))*Stock!AN201</f>
        <v>0</v>
      </c>
      <c r="AO201" s="4">
        <f ca="1">OFFSET(AF!$K$1,MATCH(Stock!$C201,AF!$C$2:$C$299,0),MATCH(Stock!AO$1,AF!$L$1:$AV$1,0))*Stock!AO201</f>
        <v>0.31219731610878948</v>
      </c>
      <c r="AP201" s="4">
        <f ca="1">OFFSET(AF!$K$1,MATCH(Stock!$C201,AF!$C$2:$C$299,0),MATCH(Stock!AP$1,AF!$L$1:$AV$1,0))*Stock!AP201</f>
        <v>0</v>
      </c>
      <c r="AQ201" s="4">
        <f ca="1">OFFSET(AF!$K$1,MATCH(Stock!$C201,AF!$C$2:$C$299,0),MATCH(Stock!AQ$1,AF!$L$1:$AV$1,0))*Stock!AQ201</f>
        <v>0</v>
      </c>
      <c r="AR201" s="4">
        <f ca="1">OFFSET(AF!$K$1,MATCH(Stock!$C201,AF!$C$2:$C$299,0),MATCH(Stock!AR$1,AF!$L$1:$AV$1,0))*Stock!AR201</f>
        <v>0</v>
      </c>
      <c r="AS201" s="4">
        <f ca="1">OFFSET(AF!$K$1,MATCH(Stock!$C201,AF!$C$2:$C$299,0),MATCH(Stock!AS$1,AF!$L$1:$AV$1,0))*Stock!AS201</f>
        <v>0</v>
      </c>
      <c r="AT201" s="4">
        <f ca="1">OFFSET(AF!$K$1,MATCH(Stock!$C201,AF!$C$2:$C$299,0),MATCH(Stock!AT$1,AF!$L$1:$AV$1,0))*Stock!AT201</f>
        <v>0</v>
      </c>
      <c r="AU201" s="4">
        <f ca="1">OFFSET(AF!$K$1,MATCH(Stock!$C201,AF!$C$2:$C$299,0),MATCH(Stock!AU$1,AF!$L$1:$AV$1,0))*Stock!AU201</f>
        <v>0</v>
      </c>
      <c r="AV201" s="4">
        <f ca="1">OFFSET(AF!$K$1,MATCH(Stock!$C201,AF!$C$2:$C$299,0),MATCH(Stock!AV$1,AF!$L$1:$AV$1,0))*Stock!AV201</f>
        <v>2.4237757455211079E-3</v>
      </c>
    </row>
    <row r="202" spans="1:48">
      <c r="A202" s="4" t="s">
        <v>52</v>
      </c>
      <c r="B202" s="4" t="s">
        <v>258</v>
      </c>
      <c r="C202" s="4" t="s">
        <v>102</v>
      </c>
      <c r="D202" s="4" t="s">
        <v>54</v>
      </c>
      <c r="E202" s="4" t="s">
        <v>260</v>
      </c>
      <c r="F202" s="4" t="s">
        <v>54</v>
      </c>
      <c r="G202" s="4">
        <v>2010</v>
      </c>
      <c r="H202" s="4" t="s">
        <v>54</v>
      </c>
      <c r="I202" s="4" t="s">
        <v>54</v>
      </c>
      <c r="J202" s="4" t="s">
        <v>54</v>
      </c>
      <c r="K202" s="4" t="s">
        <v>54</v>
      </c>
      <c r="L202" s="4">
        <f ca="1">OFFSET(AF!$K$1,MATCH(Stock!$C202,AF!$C$2:$C$299,0),MATCH(Stock!L$1,AF!$L$1:$AV$1,0))*Stock!L202</f>
        <v>2.292396451008389E-2</v>
      </c>
      <c r="M202" s="4">
        <f ca="1">OFFSET(AF!$K$1,MATCH(Stock!$C202,AF!$C$2:$C$299,0),MATCH(Stock!M$1,AF!$L$1:$AV$1,0))*Stock!M202</f>
        <v>7.208447164025425E-2</v>
      </c>
      <c r="N202" s="4">
        <f ca="1">OFFSET(AF!$K$1,MATCH(Stock!$C202,AF!$C$2:$C$299,0),MATCH(Stock!N$1,AF!$L$1:$AV$1,0))*Stock!N202</f>
        <v>1.9240301751823268E-2</v>
      </c>
      <c r="O202" s="4">
        <f ca="1">OFFSET(AF!$K$1,MATCH(Stock!$C202,AF!$C$2:$C$299,0),MATCH(Stock!O$1,AF!$L$1:$AV$1,0))*Stock!O202</f>
        <v>2.4423330849231293E-2</v>
      </c>
      <c r="P202" s="4">
        <f ca="1">OFFSET(AF!$K$1,MATCH(Stock!$C202,AF!$C$2:$C$299,0),MATCH(Stock!P$1,AF!$L$1:$AV$1,0))*Stock!P202</f>
        <v>6.6644594587988423E-2</v>
      </c>
      <c r="Q202" s="4">
        <f ca="1">OFFSET(AF!$K$1,MATCH(Stock!$C202,AF!$C$2:$C$299,0),MATCH(Stock!Q$1,AF!$L$1:$AV$1,0))*Stock!Q202</f>
        <v>6.2824028887421821E-2</v>
      </c>
      <c r="R202" s="4">
        <f ca="1">OFFSET(AF!$K$1,MATCH(Stock!$C202,AF!$C$2:$C$299,0),MATCH(Stock!R$1,AF!$L$1:$AV$1,0))*Stock!R202</f>
        <v>8.6116352752809257E-4</v>
      </c>
      <c r="S202" s="4">
        <f ca="1">OFFSET(AF!$K$1,MATCH(Stock!$C202,AF!$C$2:$C$299,0),MATCH(Stock!S$1,AF!$L$1:$AV$1,0))*Stock!S202</f>
        <v>0.1392293300067316</v>
      </c>
      <c r="T202" s="4">
        <f ca="1">OFFSET(AF!$K$1,MATCH(Stock!$C202,AF!$C$2:$C$299,0),MATCH(Stock!T$1,AF!$L$1:$AV$1,0))*Stock!T202</f>
        <v>0.61617678993603608</v>
      </c>
      <c r="U202" s="4">
        <f ca="1">OFFSET(AF!$K$1,MATCH(Stock!$C202,AF!$C$2:$C$299,0),MATCH(Stock!U$1,AF!$L$1:$AV$1,0))*Stock!U202</f>
        <v>2.6452236417132922E-2</v>
      </c>
      <c r="V202" s="4">
        <f ca="1">OFFSET(AF!$K$1,MATCH(Stock!$C202,AF!$C$2:$C$299,0),MATCH(Stock!V$1,AF!$L$1:$AV$1,0))*Stock!V202</f>
        <v>1.0171630746288381E-2</v>
      </c>
      <c r="W202" s="4">
        <f ca="1">OFFSET(AF!$K$1,MATCH(Stock!$C202,AF!$C$2:$C$299,0),MATCH(Stock!W$1,AF!$L$1:$AV$1,0))*Stock!W202</f>
        <v>0.14664798060207954</v>
      </c>
      <c r="X202" s="4">
        <f ca="1">OFFSET(AF!$K$1,MATCH(Stock!$C202,AF!$C$2:$C$299,0),MATCH(Stock!X$1,AF!$L$1:$AV$1,0))*Stock!X202</f>
        <v>0.54353332694853251</v>
      </c>
      <c r="Y202" s="4">
        <f ca="1">OFFSET(AF!$K$1,MATCH(Stock!$C202,AF!$C$2:$C$299,0),MATCH(Stock!Y$1,AF!$L$1:$AV$1,0))*Stock!Y202</f>
        <v>8.3022720275913189E-2</v>
      </c>
      <c r="Z202" s="4">
        <f ca="1">OFFSET(AF!$K$1,MATCH(Stock!$C202,AF!$C$2:$C$299,0),MATCH(Stock!Z$1,AF!$L$1:$AV$1,0))*Stock!Z202</f>
        <v>0.58069726750666684</v>
      </c>
      <c r="AA202" s="4">
        <f ca="1">OFFSET(AF!$K$1,MATCH(Stock!$C202,AF!$C$2:$C$299,0),MATCH(Stock!AA$1,AF!$L$1:$AV$1,0))*Stock!AA202</f>
        <v>1.7625011639824342E-2</v>
      </c>
      <c r="AB202" s="4">
        <f ca="1">OFFSET(AF!$K$1,MATCH(Stock!$C202,AF!$C$2:$C$299,0),MATCH(Stock!AB$1,AF!$L$1:$AV$1,0))*Stock!AB202</f>
        <v>2.6678456502059921E-2</v>
      </c>
      <c r="AC202" s="4">
        <f ca="1">OFFSET(AF!$K$1,MATCH(Stock!$C202,AF!$C$2:$C$299,0),MATCH(Stock!AC$1,AF!$L$1:$AV$1,0))*Stock!AC202</f>
        <v>7.3709626526965713E-3</v>
      </c>
      <c r="AD202" s="4">
        <f ca="1">OFFSET(AF!$K$1,MATCH(Stock!$C202,AF!$C$2:$C$299,0),MATCH(Stock!AD$1,AF!$L$1:$AV$1,0))*Stock!AD202</f>
        <v>4.377083830735525E-3</v>
      </c>
      <c r="AE202" s="4">
        <f ca="1">OFFSET(AF!$K$1,MATCH(Stock!$C202,AF!$C$2:$C$299,0),MATCH(Stock!AE$1,AF!$L$1:$AV$1,0))*Stock!AE202</f>
        <v>0.33780019954839097</v>
      </c>
      <c r="AF202" s="4">
        <f ca="1">OFFSET(AF!$K$1,MATCH(Stock!$C202,AF!$C$2:$C$299,0),MATCH(Stock!AF$1,AF!$L$1:$AV$1,0))*Stock!AF202</f>
        <v>9.4910294218348481E-3</v>
      </c>
      <c r="AG202" s="4">
        <f ca="1">OFFSET(AF!$K$1,MATCH(Stock!$C202,AF!$C$2:$C$299,0),MATCH(Stock!AG$1,AF!$L$1:$AV$1,0))*Stock!AG202</f>
        <v>1.077545910673503E-2</v>
      </c>
      <c r="AH202" s="4">
        <f ca="1">OFFSET(AF!$K$1,MATCH(Stock!$C202,AF!$C$2:$C$299,0),MATCH(Stock!AH$1,AF!$L$1:$AV$1,0))*Stock!AH202</f>
        <v>1.1865179386823228E-3</v>
      </c>
      <c r="AI202" s="4">
        <f ca="1">OFFSET(AF!$K$1,MATCH(Stock!$C202,AF!$C$2:$C$299,0),MATCH(Stock!AI$1,AF!$L$1:$AV$1,0))*Stock!AI202</f>
        <v>5.9251000641030779E-3</v>
      </c>
      <c r="AJ202" s="4">
        <f ca="1">OFFSET(AF!$K$1,MATCH(Stock!$C202,AF!$C$2:$C$299,0),MATCH(Stock!AJ$1,AF!$L$1:$AV$1,0))*Stock!AJ202</f>
        <v>1.1684726903273868E-2</v>
      </c>
      <c r="AK202" s="4">
        <f ca="1">OFFSET(AF!$K$1,MATCH(Stock!$C202,AF!$C$2:$C$299,0),MATCH(Stock!AK$1,AF!$L$1:$AV$1,0))*Stock!AK202</f>
        <v>1.3275516239877629E-2</v>
      </c>
      <c r="AL202" s="4">
        <f ca="1">OFFSET(AF!$K$1,MATCH(Stock!$C202,AF!$C$2:$C$299,0),MATCH(Stock!AL$1,AF!$L$1:$AV$1,0))*Stock!AL202</f>
        <v>4.5982352568115913E-4</v>
      </c>
      <c r="AM202" s="4">
        <f ca="1">OFFSET(AF!$K$1,MATCH(Stock!$C202,AF!$C$2:$C$299,0),MATCH(Stock!AM$1,AF!$L$1:$AV$1,0))*Stock!AM202</f>
        <v>1.9751592904190884E-2</v>
      </c>
      <c r="AN202" s="4">
        <f ca="1">OFFSET(AF!$K$1,MATCH(Stock!$C202,AF!$C$2:$C$299,0),MATCH(Stock!AN$1,AF!$L$1:$AV$1,0))*Stock!AN202</f>
        <v>0.26976379642117693</v>
      </c>
      <c r="AO202" s="4">
        <f ca="1">OFFSET(AF!$K$1,MATCH(Stock!$C202,AF!$C$2:$C$299,0),MATCH(Stock!AO$1,AF!$L$1:$AV$1,0))*Stock!AO202</f>
        <v>6.3759871636810739E-2</v>
      </c>
      <c r="AP202" s="4">
        <f ca="1">OFFSET(AF!$K$1,MATCH(Stock!$C202,AF!$C$2:$C$299,0),MATCH(Stock!AP$1,AF!$L$1:$AV$1,0))*Stock!AP202</f>
        <v>3.4140567893103421E-2</v>
      </c>
      <c r="AQ202" s="4">
        <f ca="1">OFFSET(AF!$K$1,MATCH(Stock!$C202,AF!$C$2:$C$299,0),MATCH(Stock!AQ$1,AF!$L$1:$AV$1,0))*Stock!AQ202</f>
        <v>2.4442960076219898E-2</v>
      </c>
      <c r="AR202" s="4">
        <f ca="1">OFFSET(AF!$K$1,MATCH(Stock!$C202,AF!$C$2:$C$299,0),MATCH(Stock!AR$1,AF!$L$1:$AV$1,0))*Stock!AR202</f>
        <v>6.1985352167872321E-2</v>
      </c>
      <c r="AS202" s="4">
        <f ca="1">OFFSET(AF!$K$1,MATCH(Stock!$C202,AF!$C$2:$C$299,0),MATCH(Stock!AS$1,AF!$L$1:$AV$1,0))*Stock!AS202</f>
        <v>0.19307879454442933</v>
      </c>
      <c r="AT202" s="4">
        <f ca="1">OFFSET(AF!$K$1,MATCH(Stock!$C202,AF!$C$2:$C$299,0),MATCH(Stock!AT$1,AF!$L$1:$AV$1,0))*Stock!AT202</f>
        <v>2.989173492036834E-2</v>
      </c>
      <c r="AU202" s="4">
        <f ca="1">OFFSET(AF!$K$1,MATCH(Stock!$C202,AF!$C$2:$C$299,0),MATCH(Stock!AU$1,AF!$L$1:$AV$1,0))*Stock!AU202</f>
        <v>1.3997973155360964E-2</v>
      </c>
      <c r="AV202" s="4">
        <f ca="1">OFFSET(AF!$K$1,MATCH(Stock!$C202,AF!$C$2:$C$299,0),MATCH(Stock!AV$1,AF!$L$1:$AV$1,0))*Stock!AV202</f>
        <v>0.11265275015484323</v>
      </c>
    </row>
    <row r="203" spans="1:48">
      <c r="A203" s="4" t="s">
        <v>52</v>
      </c>
      <c r="B203" s="4" t="s">
        <v>258</v>
      </c>
      <c r="C203" s="4" t="s">
        <v>103</v>
      </c>
      <c r="D203" s="4" t="s">
        <v>54</v>
      </c>
      <c r="E203" s="4" t="s">
        <v>260</v>
      </c>
      <c r="F203" s="4" t="s">
        <v>54</v>
      </c>
      <c r="G203" s="4">
        <v>2010</v>
      </c>
      <c r="H203" s="4" t="s">
        <v>54</v>
      </c>
      <c r="I203" s="4" t="s">
        <v>54</v>
      </c>
      <c r="J203" s="4" t="s">
        <v>54</v>
      </c>
      <c r="K203" s="4" t="s">
        <v>54</v>
      </c>
      <c r="L203" s="4">
        <f ca="1">OFFSET(AF!$K$1,MATCH(Stock!$C203,AF!$C$2:$C$299,0),MATCH(Stock!L$1,AF!$L$1:$AV$1,0))*Stock!L203</f>
        <v>0</v>
      </c>
      <c r="M203" s="4">
        <f ca="1">OFFSET(AF!$K$1,MATCH(Stock!$C203,AF!$C$2:$C$299,0),MATCH(Stock!M$1,AF!$L$1:$AV$1,0))*Stock!M203</f>
        <v>4.9727418426000536E-2</v>
      </c>
      <c r="N203" s="4">
        <f ca="1">OFFSET(AF!$K$1,MATCH(Stock!$C203,AF!$C$2:$C$299,0),MATCH(Stock!N$1,AF!$L$1:$AV$1,0))*Stock!N203</f>
        <v>1.8566145692033027E-3</v>
      </c>
      <c r="O203" s="4">
        <f ca="1">OFFSET(AF!$K$1,MATCH(Stock!$C203,AF!$C$2:$C$299,0),MATCH(Stock!O$1,AF!$L$1:$AV$1,0))*Stock!O203</f>
        <v>7.0462636854969771E-2</v>
      </c>
      <c r="P203" s="4">
        <f ca="1">OFFSET(AF!$K$1,MATCH(Stock!$C203,AF!$C$2:$C$299,0),MATCH(Stock!P$1,AF!$L$1:$AV$1,0))*Stock!P203</f>
        <v>1.104606540132404E-3</v>
      </c>
      <c r="Q203" s="4">
        <f ca="1">OFFSET(AF!$K$1,MATCH(Stock!$C203,AF!$C$2:$C$299,0),MATCH(Stock!Q$1,AF!$L$1:$AV$1,0))*Stock!Q203</f>
        <v>5.0165934090764884E-2</v>
      </c>
      <c r="R203" s="4">
        <f ca="1">OFFSET(AF!$K$1,MATCH(Stock!$C203,AF!$C$2:$C$299,0),MATCH(Stock!R$1,AF!$L$1:$AV$1,0))*Stock!R203</f>
        <v>0</v>
      </c>
      <c r="S203" s="4">
        <f ca="1">OFFSET(AF!$K$1,MATCH(Stock!$C203,AF!$C$2:$C$299,0),MATCH(Stock!S$1,AF!$L$1:$AV$1,0))*Stock!S203</f>
        <v>7.8665159912509927E-2</v>
      </c>
      <c r="T203" s="4">
        <f ca="1">OFFSET(AF!$K$1,MATCH(Stock!$C203,AF!$C$2:$C$299,0),MATCH(Stock!T$1,AF!$L$1:$AV$1,0))*Stock!T203</f>
        <v>1.1271735671111873</v>
      </c>
      <c r="U203" s="4">
        <f ca="1">OFFSET(AF!$K$1,MATCH(Stock!$C203,AF!$C$2:$C$299,0),MATCH(Stock!U$1,AF!$L$1:$AV$1,0))*Stock!U203</f>
        <v>2.4721998730893785E-2</v>
      </c>
      <c r="V203" s="4">
        <f ca="1">OFFSET(AF!$K$1,MATCH(Stock!$C203,AF!$C$2:$C$299,0),MATCH(Stock!V$1,AF!$L$1:$AV$1,0))*Stock!V203</f>
        <v>3.3409827558746135E-3</v>
      </c>
      <c r="W203" s="4">
        <f ca="1">OFFSET(AF!$K$1,MATCH(Stock!$C203,AF!$C$2:$C$299,0),MATCH(Stock!W$1,AF!$L$1:$AV$1,0))*Stock!W203</f>
        <v>6.1350957774679677E-3</v>
      </c>
      <c r="X203" s="4">
        <f ca="1">OFFSET(AF!$K$1,MATCH(Stock!$C203,AF!$C$2:$C$299,0),MATCH(Stock!X$1,AF!$L$1:$AV$1,0))*Stock!X203</f>
        <v>0.47564219890589637</v>
      </c>
      <c r="Y203" s="4">
        <f ca="1">OFFSET(AF!$K$1,MATCH(Stock!$C203,AF!$C$2:$C$299,0),MATCH(Stock!Y$1,AF!$L$1:$AV$1,0))*Stock!Y203</f>
        <v>1.4436925049231678E-3</v>
      </c>
      <c r="Z203" s="4">
        <f ca="1">OFFSET(AF!$K$1,MATCH(Stock!$C203,AF!$C$2:$C$299,0),MATCH(Stock!Z$1,AF!$L$1:$AV$1,0))*Stock!Z203</f>
        <v>0.51561323091537514</v>
      </c>
      <c r="AA203" s="4">
        <f ca="1">OFFSET(AF!$K$1,MATCH(Stock!$C203,AF!$C$2:$C$299,0),MATCH(Stock!AA$1,AF!$L$1:$AV$1,0))*Stock!AA203</f>
        <v>1.7271520309840985E-2</v>
      </c>
      <c r="AB203" s="4">
        <f ca="1">OFFSET(AF!$K$1,MATCH(Stock!$C203,AF!$C$2:$C$299,0),MATCH(Stock!AB$1,AF!$L$1:$AV$1,0))*Stock!AB203</f>
        <v>6.333439152391572E-2</v>
      </c>
      <c r="AC203" s="4">
        <f ca="1">OFFSET(AF!$K$1,MATCH(Stock!$C203,AF!$C$2:$C$299,0),MATCH(Stock!AC$1,AF!$L$1:$AV$1,0))*Stock!AC203</f>
        <v>6.6643133748312336E-3</v>
      </c>
      <c r="AD203" s="4">
        <f ca="1">OFFSET(AF!$K$1,MATCH(Stock!$C203,AF!$C$2:$C$299,0),MATCH(Stock!AD$1,AF!$L$1:$AV$1,0))*Stock!AD203</f>
        <v>0</v>
      </c>
      <c r="AE203" s="4">
        <f ca="1">OFFSET(AF!$K$1,MATCH(Stock!$C203,AF!$C$2:$C$299,0),MATCH(Stock!AE$1,AF!$L$1:$AV$1,0))*Stock!AE203</f>
        <v>1.6316961473589386</v>
      </c>
      <c r="AF203" s="4">
        <f ca="1">OFFSET(AF!$K$1,MATCH(Stock!$C203,AF!$C$2:$C$299,0),MATCH(Stock!AF$1,AF!$L$1:$AV$1,0))*Stock!AF203</f>
        <v>0</v>
      </c>
      <c r="AG203" s="4">
        <f ca="1">OFFSET(AF!$K$1,MATCH(Stock!$C203,AF!$C$2:$C$299,0),MATCH(Stock!AG$1,AF!$L$1:$AV$1,0))*Stock!AG203</f>
        <v>7.1485630402102988E-3</v>
      </c>
      <c r="AH203" s="4">
        <f ca="1">OFFSET(AF!$K$1,MATCH(Stock!$C203,AF!$C$2:$C$299,0),MATCH(Stock!AH$1,AF!$L$1:$AV$1,0))*Stock!AH203</f>
        <v>3.9883768754076969E-3</v>
      </c>
      <c r="AI203" s="4">
        <f ca="1">OFFSET(AF!$K$1,MATCH(Stock!$C203,AF!$C$2:$C$299,0),MATCH(Stock!AI$1,AF!$L$1:$AV$1,0))*Stock!AI203</f>
        <v>8.4831406639499091E-3</v>
      </c>
      <c r="AJ203" s="4">
        <f ca="1">OFFSET(AF!$K$1,MATCH(Stock!$C203,AF!$C$2:$C$299,0),MATCH(Stock!AJ$1,AF!$L$1:$AV$1,0))*Stock!AJ203</f>
        <v>0</v>
      </c>
      <c r="AK203" s="4">
        <f ca="1">OFFSET(AF!$K$1,MATCH(Stock!$C203,AF!$C$2:$C$299,0),MATCH(Stock!AK$1,AF!$L$1:$AV$1,0))*Stock!AK203</f>
        <v>0</v>
      </c>
      <c r="AL203" s="4">
        <f ca="1">OFFSET(AF!$K$1,MATCH(Stock!$C203,AF!$C$2:$C$299,0),MATCH(Stock!AL$1,AF!$L$1:$AV$1,0))*Stock!AL203</f>
        <v>0</v>
      </c>
      <c r="AM203" s="4">
        <f ca="1">OFFSET(AF!$K$1,MATCH(Stock!$C203,AF!$C$2:$C$299,0),MATCH(Stock!AM$1,AF!$L$1:$AV$1,0))*Stock!AM203</f>
        <v>0.23310179787843524</v>
      </c>
      <c r="AN203" s="4">
        <f ca="1">OFFSET(AF!$K$1,MATCH(Stock!$C203,AF!$C$2:$C$299,0),MATCH(Stock!AN$1,AF!$L$1:$AV$1,0))*Stock!AN203</f>
        <v>1.847206971118774E-4</v>
      </c>
      <c r="AO203" s="4">
        <f ca="1">OFFSET(AF!$K$1,MATCH(Stock!$C203,AF!$C$2:$C$299,0),MATCH(Stock!AO$1,AF!$L$1:$AV$1,0))*Stock!AO203</f>
        <v>0.18340175607390743</v>
      </c>
      <c r="AP203" s="4">
        <f ca="1">OFFSET(AF!$K$1,MATCH(Stock!$C203,AF!$C$2:$C$299,0),MATCH(Stock!AP$1,AF!$L$1:$AV$1,0))*Stock!AP203</f>
        <v>2.0741920136246803E-2</v>
      </c>
      <c r="AQ203" s="4">
        <f ca="1">OFFSET(AF!$K$1,MATCH(Stock!$C203,AF!$C$2:$C$299,0),MATCH(Stock!AQ$1,AF!$L$1:$AV$1,0))*Stock!AQ203</f>
        <v>6.0896788766948866E-2</v>
      </c>
      <c r="AR203" s="4">
        <f ca="1">OFFSET(AF!$K$1,MATCH(Stock!$C203,AF!$C$2:$C$299,0),MATCH(Stock!AR$1,AF!$L$1:$AV$1,0))*Stock!AR203</f>
        <v>9.2641130140576275E-3</v>
      </c>
      <c r="AS203" s="4">
        <f ca="1">OFFSET(AF!$K$1,MATCH(Stock!$C203,AF!$C$2:$C$299,0),MATCH(Stock!AS$1,AF!$L$1:$AV$1,0))*Stock!AS203</f>
        <v>5.1346281550479662E-3</v>
      </c>
      <c r="AT203" s="4">
        <f ca="1">OFFSET(AF!$K$1,MATCH(Stock!$C203,AF!$C$2:$C$299,0),MATCH(Stock!AT$1,AF!$L$1:$AV$1,0))*Stock!AT203</f>
        <v>7.2377414670498907E-3</v>
      </c>
      <c r="AU203" s="4">
        <f ca="1">OFFSET(AF!$K$1,MATCH(Stock!$C203,AF!$C$2:$C$299,0),MATCH(Stock!AU$1,AF!$L$1:$AV$1,0))*Stock!AU203</f>
        <v>4.8579148290239564E-2</v>
      </c>
      <c r="AV203" s="4">
        <f ca="1">OFFSET(AF!$K$1,MATCH(Stock!$C203,AF!$C$2:$C$299,0),MATCH(Stock!AV$1,AF!$L$1:$AV$1,0))*Stock!AV203</f>
        <v>0.46051437324833133</v>
      </c>
    </row>
    <row r="204" spans="1:48">
      <c r="A204" s="4" t="s">
        <v>52</v>
      </c>
      <c r="B204" s="4" t="s">
        <v>258</v>
      </c>
      <c r="C204" s="4" t="s">
        <v>104</v>
      </c>
      <c r="D204" s="4" t="s">
        <v>54</v>
      </c>
      <c r="E204" s="4" t="s">
        <v>260</v>
      </c>
      <c r="F204" s="4" t="s">
        <v>54</v>
      </c>
      <c r="G204" s="4">
        <v>2010</v>
      </c>
      <c r="H204" s="4" t="s">
        <v>54</v>
      </c>
      <c r="I204" s="4" t="s">
        <v>54</v>
      </c>
      <c r="J204" s="4" t="s">
        <v>54</v>
      </c>
      <c r="K204" s="4" t="s">
        <v>54</v>
      </c>
      <c r="L204" s="4">
        <f ca="1">OFFSET(AF!$K$1,MATCH(Stock!$C204,AF!$C$2:$C$299,0),MATCH(Stock!L$1,AF!$L$1:$AV$1,0))*Stock!L204</f>
        <v>0</v>
      </c>
      <c r="M204" s="4">
        <f ca="1">OFFSET(AF!$K$1,MATCH(Stock!$C204,AF!$C$2:$C$299,0),MATCH(Stock!M$1,AF!$L$1:$AV$1,0))*Stock!M204</f>
        <v>4.6979273410033717E-2</v>
      </c>
      <c r="N204" s="4">
        <f ca="1">OFFSET(AF!$K$1,MATCH(Stock!$C204,AF!$C$2:$C$299,0),MATCH(Stock!N$1,AF!$L$1:$AV$1,0))*Stock!N204</f>
        <v>4.9616341744070412E-3</v>
      </c>
      <c r="O204" s="4">
        <f ca="1">OFFSET(AF!$K$1,MATCH(Stock!$C204,AF!$C$2:$C$299,0),MATCH(Stock!O$1,AF!$L$1:$AV$1,0))*Stock!O204</f>
        <v>2.6768324572074161E-4</v>
      </c>
      <c r="P204" s="4">
        <f ca="1">OFFSET(AF!$K$1,MATCH(Stock!$C204,AF!$C$2:$C$299,0),MATCH(Stock!P$1,AF!$L$1:$AV$1,0))*Stock!P204</f>
        <v>2.6878759143221808E-2</v>
      </c>
      <c r="Q204" s="4">
        <f ca="1">OFFSET(AF!$K$1,MATCH(Stock!$C204,AF!$C$2:$C$299,0),MATCH(Stock!Q$1,AF!$L$1:$AV$1,0))*Stock!Q204</f>
        <v>8.8210384471696032E-3</v>
      </c>
      <c r="R204" s="4">
        <f ca="1">OFFSET(AF!$K$1,MATCH(Stock!$C204,AF!$C$2:$C$299,0),MATCH(Stock!R$1,AF!$L$1:$AV$1,0))*Stock!R204</f>
        <v>0</v>
      </c>
      <c r="S204" s="4">
        <f ca="1">OFFSET(AF!$K$1,MATCH(Stock!$C204,AF!$C$2:$C$299,0),MATCH(Stock!S$1,AF!$L$1:$AV$1,0))*Stock!S204</f>
        <v>3.9185465279578391E-2</v>
      </c>
      <c r="T204" s="4">
        <f ca="1">OFFSET(AF!$K$1,MATCH(Stock!$C204,AF!$C$2:$C$299,0),MATCH(Stock!T$1,AF!$L$1:$AV$1,0))*Stock!T204</f>
        <v>0.27816054722512451</v>
      </c>
      <c r="U204" s="4">
        <f ca="1">OFFSET(AF!$K$1,MATCH(Stock!$C204,AF!$C$2:$C$299,0),MATCH(Stock!U$1,AF!$L$1:$AV$1,0))*Stock!U204</f>
        <v>9.1970821990159851E-2</v>
      </c>
      <c r="V204" s="4">
        <f ca="1">OFFSET(AF!$K$1,MATCH(Stock!$C204,AF!$C$2:$C$299,0),MATCH(Stock!V$1,AF!$L$1:$AV$1,0))*Stock!V204</f>
        <v>3.9488317127680229E-2</v>
      </c>
      <c r="W204" s="4">
        <f ca="1">OFFSET(AF!$K$1,MATCH(Stock!$C204,AF!$C$2:$C$299,0),MATCH(Stock!W$1,AF!$L$1:$AV$1,0))*Stock!W204</f>
        <v>3.1944595571881617E-3</v>
      </c>
      <c r="X204" s="4">
        <f ca="1">OFFSET(AF!$K$1,MATCH(Stock!$C204,AF!$C$2:$C$299,0),MATCH(Stock!X$1,AF!$L$1:$AV$1,0))*Stock!X204</f>
        <v>0</v>
      </c>
      <c r="Y204" s="4">
        <f ca="1">OFFSET(AF!$K$1,MATCH(Stock!$C204,AF!$C$2:$C$299,0),MATCH(Stock!Y$1,AF!$L$1:$AV$1,0))*Stock!Y204</f>
        <v>8.2864621384884096E-2</v>
      </c>
      <c r="Z204" s="4">
        <f ca="1">OFFSET(AF!$K$1,MATCH(Stock!$C204,AF!$C$2:$C$299,0),MATCH(Stock!Z$1,AF!$L$1:$AV$1,0))*Stock!Z204</f>
        <v>9.6667560070024514E-2</v>
      </c>
      <c r="AA204" s="4">
        <f ca="1">OFFSET(AF!$K$1,MATCH(Stock!$C204,AF!$C$2:$C$299,0),MATCH(Stock!AA$1,AF!$L$1:$AV$1,0))*Stock!AA204</f>
        <v>5.6393429932858922E-3</v>
      </c>
      <c r="AB204" s="4">
        <f ca="1">OFFSET(AF!$K$1,MATCH(Stock!$C204,AF!$C$2:$C$299,0),MATCH(Stock!AB$1,AF!$L$1:$AV$1,0))*Stock!AB204</f>
        <v>1.8359255771094398E-2</v>
      </c>
      <c r="AC204" s="4">
        <f ca="1">OFFSET(AF!$K$1,MATCH(Stock!$C204,AF!$C$2:$C$299,0),MATCH(Stock!AC$1,AF!$L$1:$AV$1,0))*Stock!AC204</f>
        <v>0</v>
      </c>
      <c r="AD204" s="4">
        <f ca="1">OFFSET(AF!$K$1,MATCH(Stock!$C204,AF!$C$2:$C$299,0),MATCH(Stock!AD$1,AF!$L$1:$AV$1,0))*Stock!AD204</f>
        <v>7.7136471507830403E-3</v>
      </c>
      <c r="AE204" s="4">
        <f ca="1">OFFSET(AF!$K$1,MATCH(Stock!$C204,AF!$C$2:$C$299,0),MATCH(Stock!AE$1,AF!$L$1:$AV$1,0))*Stock!AE204</f>
        <v>9.9645566250927443E-3</v>
      </c>
      <c r="AF204" s="4">
        <f ca="1">OFFSET(AF!$K$1,MATCH(Stock!$C204,AF!$C$2:$C$299,0),MATCH(Stock!AF$1,AF!$L$1:$AV$1,0))*Stock!AF204</f>
        <v>1.7981309972951791E-4</v>
      </c>
      <c r="AG204" s="4">
        <f ca="1">OFFSET(AF!$K$1,MATCH(Stock!$C204,AF!$C$2:$C$299,0),MATCH(Stock!AG$1,AF!$L$1:$AV$1,0))*Stock!AG204</f>
        <v>4.6651564492049581E-2</v>
      </c>
      <c r="AH204" s="4">
        <f ca="1">OFFSET(AF!$K$1,MATCH(Stock!$C204,AF!$C$2:$C$299,0),MATCH(Stock!AH$1,AF!$L$1:$AV$1,0))*Stock!AH204</f>
        <v>0</v>
      </c>
      <c r="AI204" s="4">
        <f ca="1">OFFSET(AF!$K$1,MATCH(Stock!$C204,AF!$C$2:$C$299,0),MATCH(Stock!AI$1,AF!$L$1:$AV$1,0))*Stock!AI204</f>
        <v>4.3633084087146577E-2</v>
      </c>
      <c r="AJ204" s="4">
        <f ca="1">OFFSET(AF!$K$1,MATCH(Stock!$C204,AF!$C$2:$C$299,0),MATCH(Stock!AJ$1,AF!$L$1:$AV$1,0))*Stock!AJ204</f>
        <v>0</v>
      </c>
      <c r="AK204" s="4">
        <f ca="1">OFFSET(AF!$K$1,MATCH(Stock!$C204,AF!$C$2:$C$299,0),MATCH(Stock!AK$1,AF!$L$1:$AV$1,0))*Stock!AK204</f>
        <v>1.7317822938129033E-3</v>
      </c>
      <c r="AL204" s="4">
        <f ca="1">OFFSET(AF!$K$1,MATCH(Stock!$C204,AF!$C$2:$C$299,0),MATCH(Stock!AL$1,AF!$L$1:$AV$1,0))*Stock!AL204</f>
        <v>0</v>
      </c>
      <c r="AM204" s="4">
        <f ca="1">OFFSET(AF!$K$1,MATCH(Stock!$C204,AF!$C$2:$C$299,0),MATCH(Stock!AM$1,AF!$L$1:$AV$1,0))*Stock!AM204</f>
        <v>1.2128740939390991E-2</v>
      </c>
      <c r="AN204" s="4">
        <f ca="1">OFFSET(AF!$K$1,MATCH(Stock!$C204,AF!$C$2:$C$299,0),MATCH(Stock!AN$1,AF!$L$1:$AV$1,0))*Stock!AN204</f>
        <v>6.3769456111867672E-3</v>
      </c>
      <c r="AO204" s="4">
        <f ca="1">OFFSET(AF!$K$1,MATCH(Stock!$C204,AF!$C$2:$C$299,0),MATCH(Stock!AO$1,AF!$L$1:$AV$1,0))*Stock!AO204</f>
        <v>0.38260258281760584</v>
      </c>
      <c r="AP204" s="4">
        <f ca="1">OFFSET(AF!$K$1,MATCH(Stock!$C204,AF!$C$2:$C$299,0),MATCH(Stock!AP$1,AF!$L$1:$AV$1,0))*Stock!AP204</f>
        <v>8.8119268552682545E-4</v>
      </c>
      <c r="AQ204" s="4">
        <f ca="1">OFFSET(AF!$K$1,MATCH(Stock!$C204,AF!$C$2:$C$299,0),MATCH(Stock!AQ$1,AF!$L$1:$AV$1,0))*Stock!AQ204</f>
        <v>5.1617851190008432E-2</v>
      </c>
      <c r="AR204" s="4">
        <f ca="1">OFFSET(AF!$K$1,MATCH(Stock!$C204,AF!$C$2:$C$299,0),MATCH(Stock!AR$1,AF!$L$1:$AV$1,0))*Stock!AR204</f>
        <v>1.964699898175146E-2</v>
      </c>
      <c r="AS204" s="4">
        <f ca="1">OFFSET(AF!$K$1,MATCH(Stock!$C204,AF!$C$2:$C$299,0),MATCH(Stock!AS$1,AF!$L$1:$AV$1,0))*Stock!AS204</f>
        <v>0.18005349511727092</v>
      </c>
      <c r="AT204" s="4">
        <f ca="1">OFFSET(AF!$K$1,MATCH(Stock!$C204,AF!$C$2:$C$299,0),MATCH(Stock!AT$1,AF!$L$1:$AV$1,0))*Stock!AT204</f>
        <v>9.8677746566894677E-3</v>
      </c>
      <c r="AU204" s="4">
        <f ca="1">OFFSET(AF!$K$1,MATCH(Stock!$C204,AF!$C$2:$C$299,0),MATCH(Stock!AU$1,AF!$L$1:$AV$1,0))*Stock!AU204</f>
        <v>3.0922160784438778E-2</v>
      </c>
      <c r="AV204" s="4">
        <f ca="1">OFFSET(AF!$K$1,MATCH(Stock!$C204,AF!$C$2:$C$299,0),MATCH(Stock!AV$1,AF!$L$1:$AV$1,0))*Stock!AV204</f>
        <v>0</v>
      </c>
    </row>
    <row r="205" spans="1:48">
      <c r="A205" s="4" t="s">
        <v>52</v>
      </c>
      <c r="B205" s="4" t="s">
        <v>258</v>
      </c>
      <c r="C205" s="4" t="s">
        <v>105</v>
      </c>
      <c r="D205" s="4" t="s">
        <v>54</v>
      </c>
      <c r="E205" s="4" t="s">
        <v>260</v>
      </c>
      <c r="F205" s="4" t="s">
        <v>54</v>
      </c>
      <c r="G205" s="4">
        <v>2010</v>
      </c>
      <c r="H205" s="4" t="s">
        <v>54</v>
      </c>
      <c r="I205" s="4" t="s">
        <v>54</v>
      </c>
      <c r="J205" s="4" t="s">
        <v>54</v>
      </c>
      <c r="K205" s="4" t="s">
        <v>54</v>
      </c>
      <c r="L205" s="4">
        <f ca="1">OFFSET(AF!$K$1,MATCH(Stock!$C205,AF!$C$2:$C$299,0),MATCH(Stock!L$1,AF!$L$1:$AV$1,0))*Stock!L205</f>
        <v>1.1321116046080913E-2</v>
      </c>
      <c r="M205" s="4">
        <f ca="1">OFFSET(AF!$K$1,MATCH(Stock!$C205,AF!$C$2:$C$299,0),MATCH(Stock!M$1,AF!$L$1:$AV$1,0))*Stock!M205</f>
        <v>3.9604198824126332E-3</v>
      </c>
      <c r="N205" s="4">
        <f ca="1">OFFSET(AF!$K$1,MATCH(Stock!$C205,AF!$C$2:$C$299,0),MATCH(Stock!N$1,AF!$L$1:$AV$1,0))*Stock!N205</f>
        <v>0</v>
      </c>
      <c r="O205" s="4">
        <f ca="1">OFFSET(AF!$K$1,MATCH(Stock!$C205,AF!$C$2:$C$299,0),MATCH(Stock!O$1,AF!$L$1:$AV$1,0))*Stock!O205</f>
        <v>1.8936930441070632E-3</v>
      </c>
      <c r="P205" s="4">
        <f ca="1">OFFSET(AF!$K$1,MATCH(Stock!$C205,AF!$C$2:$C$299,0),MATCH(Stock!P$1,AF!$L$1:$AV$1,0))*Stock!P205</f>
        <v>5.0786507592294366E-5</v>
      </c>
      <c r="Q205" s="4">
        <f ca="1">OFFSET(AF!$K$1,MATCH(Stock!$C205,AF!$C$2:$C$299,0),MATCH(Stock!Q$1,AF!$L$1:$AV$1,0))*Stock!Q205</f>
        <v>0</v>
      </c>
      <c r="R205" s="4">
        <f ca="1">OFFSET(AF!$K$1,MATCH(Stock!$C205,AF!$C$2:$C$299,0),MATCH(Stock!R$1,AF!$L$1:$AV$1,0))*Stock!R205</f>
        <v>1.8129758474275649E-4</v>
      </c>
      <c r="S205" s="4">
        <f ca="1">OFFSET(AF!$K$1,MATCH(Stock!$C205,AF!$C$2:$C$299,0),MATCH(Stock!S$1,AF!$L$1:$AV$1,0))*Stock!S205</f>
        <v>9.2388016952902989E-4</v>
      </c>
      <c r="T205" s="4">
        <f ca="1">OFFSET(AF!$K$1,MATCH(Stock!$C205,AF!$C$2:$C$299,0),MATCH(Stock!T$1,AF!$L$1:$AV$1,0))*Stock!T205</f>
        <v>7.1395636416455174E-2</v>
      </c>
      <c r="U205" s="4">
        <f ca="1">OFFSET(AF!$K$1,MATCH(Stock!$C205,AF!$C$2:$C$299,0),MATCH(Stock!U$1,AF!$L$1:$AV$1,0))*Stock!U205</f>
        <v>1.2655668665723459E-3</v>
      </c>
      <c r="V205" s="4">
        <f ca="1">OFFSET(AF!$K$1,MATCH(Stock!$C205,AF!$C$2:$C$299,0),MATCH(Stock!V$1,AF!$L$1:$AV$1,0))*Stock!V205</f>
        <v>5.2476168940438904E-4</v>
      </c>
      <c r="W205" s="4">
        <f ca="1">OFFSET(AF!$K$1,MATCH(Stock!$C205,AF!$C$2:$C$299,0),MATCH(Stock!W$1,AF!$L$1:$AV$1,0))*Stock!W205</f>
        <v>7.0141912370042438E-3</v>
      </c>
      <c r="X205" s="4">
        <f ca="1">OFFSET(AF!$K$1,MATCH(Stock!$C205,AF!$C$2:$C$299,0),MATCH(Stock!X$1,AF!$L$1:$AV$1,0))*Stock!X205</f>
        <v>0.26998693925128919</v>
      </c>
      <c r="Y205" s="4">
        <f ca="1">OFFSET(AF!$K$1,MATCH(Stock!$C205,AF!$C$2:$C$299,0),MATCH(Stock!Y$1,AF!$L$1:$AV$1,0))*Stock!Y205</f>
        <v>1.7141248185254955E-3</v>
      </c>
      <c r="Z205" s="4">
        <f ca="1">OFFSET(AF!$K$1,MATCH(Stock!$C205,AF!$C$2:$C$299,0),MATCH(Stock!Z$1,AF!$L$1:$AV$1,0))*Stock!Z205</f>
        <v>0.1244089641977367</v>
      </c>
      <c r="AA205" s="4">
        <f ca="1">OFFSET(AF!$K$1,MATCH(Stock!$C205,AF!$C$2:$C$299,0),MATCH(Stock!AA$1,AF!$L$1:$AV$1,0))*Stock!AA205</f>
        <v>5.5204113308615944E-3</v>
      </c>
      <c r="AB205" s="4">
        <f ca="1">OFFSET(AF!$K$1,MATCH(Stock!$C205,AF!$C$2:$C$299,0),MATCH(Stock!AB$1,AF!$L$1:$AV$1,0))*Stock!AB205</f>
        <v>8.8163364202793713E-3</v>
      </c>
      <c r="AC205" s="4">
        <f ca="1">OFFSET(AF!$K$1,MATCH(Stock!$C205,AF!$C$2:$C$299,0),MATCH(Stock!AC$1,AF!$L$1:$AV$1,0))*Stock!AC205</f>
        <v>1.1733867638628122E-3</v>
      </c>
      <c r="AD205" s="4">
        <f ca="1">OFFSET(AF!$K$1,MATCH(Stock!$C205,AF!$C$2:$C$299,0),MATCH(Stock!AD$1,AF!$L$1:$AV$1,0))*Stock!AD205</f>
        <v>1.9063423758639497E-4</v>
      </c>
      <c r="AE205" s="4">
        <f ca="1">OFFSET(AF!$K$1,MATCH(Stock!$C205,AF!$C$2:$C$299,0),MATCH(Stock!AE$1,AF!$L$1:$AV$1,0))*Stock!AE205</f>
        <v>0.27738142522002934</v>
      </c>
      <c r="AF205" s="4">
        <f ca="1">OFFSET(AF!$K$1,MATCH(Stock!$C205,AF!$C$2:$C$299,0),MATCH(Stock!AF$1,AF!$L$1:$AV$1,0))*Stock!AF205</f>
        <v>9.8982770660574872E-4</v>
      </c>
      <c r="AG205" s="4">
        <f ca="1">OFFSET(AF!$K$1,MATCH(Stock!$C205,AF!$C$2:$C$299,0),MATCH(Stock!AG$1,AF!$L$1:$AV$1,0))*Stock!AG205</f>
        <v>3.4795753365498639E-3</v>
      </c>
      <c r="AH205" s="4">
        <f ca="1">OFFSET(AF!$K$1,MATCH(Stock!$C205,AF!$C$2:$C$299,0),MATCH(Stock!AH$1,AF!$L$1:$AV$1,0))*Stock!AH205</f>
        <v>1.063997064579253E-4</v>
      </c>
      <c r="AI205" s="4">
        <f ca="1">OFFSET(AF!$K$1,MATCH(Stock!$C205,AF!$C$2:$C$299,0),MATCH(Stock!AI$1,AF!$L$1:$AV$1,0))*Stock!AI205</f>
        <v>2.7583690805577394E-3</v>
      </c>
      <c r="AJ205" s="4">
        <f ca="1">OFFSET(AF!$K$1,MATCH(Stock!$C205,AF!$C$2:$C$299,0),MATCH(Stock!AJ$1,AF!$L$1:$AV$1,0))*Stock!AJ205</f>
        <v>0</v>
      </c>
      <c r="AK205" s="4">
        <f ca="1">OFFSET(AF!$K$1,MATCH(Stock!$C205,AF!$C$2:$C$299,0),MATCH(Stock!AK$1,AF!$L$1:$AV$1,0))*Stock!AK205</f>
        <v>8.8848623279816157E-4</v>
      </c>
      <c r="AL205" s="4">
        <f ca="1">OFFSET(AF!$K$1,MATCH(Stock!$C205,AF!$C$2:$C$299,0),MATCH(Stock!AL$1,AF!$L$1:$AV$1,0))*Stock!AL205</f>
        <v>8.5306626936323569E-4</v>
      </c>
      <c r="AM205" s="4">
        <f ca="1">OFFSET(AF!$K$1,MATCH(Stock!$C205,AF!$C$2:$C$299,0),MATCH(Stock!AM$1,AF!$L$1:$AV$1,0))*Stock!AM205</f>
        <v>9.6406275061897487E-4</v>
      </c>
      <c r="AN205" s="4">
        <f ca="1">OFFSET(AF!$K$1,MATCH(Stock!$C205,AF!$C$2:$C$299,0),MATCH(Stock!AN$1,AF!$L$1:$AV$1,0))*Stock!AN205</f>
        <v>3.3002827576343223E-3</v>
      </c>
      <c r="AO205" s="4">
        <f ca="1">OFFSET(AF!$K$1,MATCH(Stock!$C205,AF!$C$2:$C$299,0),MATCH(Stock!AO$1,AF!$L$1:$AV$1,0))*Stock!AO205</f>
        <v>3.0718694834247821E-2</v>
      </c>
      <c r="AP205" s="4">
        <f ca="1">OFFSET(AF!$K$1,MATCH(Stock!$C205,AF!$C$2:$C$299,0),MATCH(Stock!AP$1,AF!$L$1:$AV$1,0))*Stock!AP205</f>
        <v>3.6599622695022233E-2</v>
      </c>
      <c r="AQ205" s="4">
        <f ca="1">OFFSET(AF!$K$1,MATCH(Stock!$C205,AF!$C$2:$C$299,0),MATCH(Stock!AQ$1,AF!$L$1:$AV$1,0))*Stock!AQ205</f>
        <v>5.5240367675947373E-3</v>
      </c>
      <c r="AR205" s="4">
        <f ca="1">OFFSET(AF!$K$1,MATCH(Stock!$C205,AF!$C$2:$C$299,0),MATCH(Stock!AR$1,AF!$L$1:$AV$1,0))*Stock!AR205</f>
        <v>2.7478477855120463E-3</v>
      </c>
      <c r="AS205" s="4">
        <f ca="1">OFFSET(AF!$K$1,MATCH(Stock!$C205,AF!$C$2:$C$299,0),MATCH(Stock!AS$1,AF!$L$1:$AV$1,0))*Stock!AS205</f>
        <v>0</v>
      </c>
      <c r="AT205" s="4">
        <f ca="1">OFFSET(AF!$K$1,MATCH(Stock!$C205,AF!$C$2:$C$299,0),MATCH(Stock!AT$1,AF!$L$1:$AV$1,0))*Stock!AT205</f>
        <v>4.0171525220343311E-3</v>
      </c>
      <c r="AU205" s="4">
        <f ca="1">OFFSET(AF!$K$1,MATCH(Stock!$C205,AF!$C$2:$C$299,0),MATCH(Stock!AU$1,AF!$L$1:$AV$1,0))*Stock!AU205</f>
        <v>1.1515426634217895E-3</v>
      </c>
      <c r="AV205" s="4">
        <f ca="1">OFFSET(AF!$K$1,MATCH(Stock!$C205,AF!$C$2:$C$299,0),MATCH(Stock!AV$1,AF!$L$1:$AV$1,0))*Stock!AV205</f>
        <v>8.8891900006969563E-3</v>
      </c>
    </row>
    <row r="206" spans="1:48">
      <c r="A206" s="4" t="s">
        <v>52</v>
      </c>
      <c r="B206" s="4" t="s">
        <v>258</v>
      </c>
      <c r="C206" s="4" t="s">
        <v>106</v>
      </c>
      <c r="D206" s="4" t="s">
        <v>54</v>
      </c>
      <c r="E206" s="4" t="s">
        <v>260</v>
      </c>
      <c r="F206" s="4" t="s">
        <v>54</v>
      </c>
      <c r="G206" s="4">
        <v>2010</v>
      </c>
      <c r="H206" s="4" t="s">
        <v>54</v>
      </c>
      <c r="I206" s="4" t="s">
        <v>54</v>
      </c>
      <c r="J206" s="4" t="s">
        <v>54</v>
      </c>
      <c r="K206" s="4" t="s">
        <v>54</v>
      </c>
      <c r="L206" s="4">
        <f ca="1">OFFSET(AF!$K$1,MATCH(Stock!$C206,AF!$C$2:$C$299,0),MATCH(Stock!L$1,AF!$L$1:$AV$1,0))*Stock!L206</f>
        <v>5.5509014511011458E-5</v>
      </c>
      <c r="M206" s="4">
        <f ca="1">OFFSET(AF!$K$1,MATCH(Stock!$C206,AF!$C$2:$C$299,0),MATCH(Stock!M$1,AF!$L$1:$AV$1,0))*Stock!M206</f>
        <v>3.9623517945503929E-2</v>
      </c>
      <c r="N206" s="4">
        <f ca="1">OFFSET(AF!$K$1,MATCH(Stock!$C206,AF!$C$2:$C$299,0),MATCH(Stock!N$1,AF!$L$1:$AV$1,0))*Stock!N206</f>
        <v>0</v>
      </c>
      <c r="O206" s="4">
        <f ca="1">OFFSET(AF!$K$1,MATCH(Stock!$C206,AF!$C$2:$C$299,0),MATCH(Stock!O$1,AF!$L$1:$AV$1,0))*Stock!O206</f>
        <v>4.7948484857449222E-2</v>
      </c>
      <c r="P206" s="4">
        <f ca="1">OFFSET(AF!$K$1,MATCH(Stock!$C206,AF!$C$2:$C$299,0),MATCH(Stock!P$1,AF!$L$1:$AV$1,0))*Stock!P206</f>
        <v>0</v>
      </c>
      <c r="Q206" s="4">
        <f ca="1">OFFSET(AF!$K$1,MATCH(Stock!$C206,AF!$C$2:$C$299,0),MATCH(Stock!Q$1,AF!$L$1:$AV$1,0))*Stock!Q206</f>
        <v>0.10593334376949336</v>
      </c>
      <c r="R206" s="4">
        <f ca="1">OFFSET(AF!$K$1,MATCH(Stock!$C206,AF!$C$2:$C$299,0),MATCH(Stock!R$1,AF!$L$1:$AV$1,0))*Stock!R206</f>
        <v>4.1507604927946967E-4</v>
      </c>
      <c r="S206" s="4">
        <f ca="1">OFFSET(AF!$K$1,MATCH(Stock!$C206,AF!$C$2:$C$299,0),MATCH(Stock!S$1,AF!$L$1:$AV$1,0))*Stock!S206</f>
        <v>0</v>
      </c>
      <c r="T206" s="4">
        <f ca="1">OFFSET(AF!$K$1,MATCH(Stock!$C206,AF!$C$2:$C$299,0),MATCH(Stock!T$1,AF!$L$1:$AV$1,0))*Stock!T206</f>
        <v>0.58977129221565161</v>
      </c>
      <c r="U206" s="4">
        <f ca="1">OFFSET(AF!$K$1,MATCH(Stock!$C206,AF!$C$2:$C$299,0),MATCH(Stock!U$1,AF!$L$1:$AV$1,0))*Stock!U206</f>
        <v>1.1631881737839503E-2</v>
      </c>
      <c r="V206" s="4">
        <f ca="1">OFFSET(AF!$K$1,MATCH(Stock!$C206,AF!$C$2:$C$299,0),MATCH(Stock!V$1,AF!$L$1:$AV$1,0))*Stock!V206</f>
        <v>1.5742850682131689E-4</v>
      </c>
      <c r="W206" s="4">
        <f ca="1">OFFSET(AF!$K$1,MATCH(Stock!$C206,AF!$C$2:$C$299,0),MATCH(Stock!W$1,AF!$L$1:$AV$1,0))*Stock!W206</f>
        <v>2.7412920386103129E-2</v>
      </c>
      <c r="X206" s="4">
        <f ca="1">OFFSET(AF!$K$1,MATCH(Stock!$C206,AF!$C$2:$C$299,0),MATCH(Stock!X$1,AF!$L$1:$AV$1,0))*Stock!X206</f>
        <v>0.13312654287949338</v>
      </c>
      <c r="Y206" s="4">
        <f ca="1">OFFSET(AF!$K$1,MATCH(Stock!$C206,AF!$C$2:$C$299,0),MATCH(Stock!Y$1,AF!$L$1:$AV$1,0))*Stock!Y206</f>
        <v>1.7802767229297523E-2</v>
      </c>
      <c r="Z206" s="4">
        <f ca="1">OFFSET(AF!$K$1,MATCH(Stock!$C206,AF!$C$2:$C$299,0),MATCH(Stock!Z$1,AF!$L$1:$AV$1,0))*Stock!Z206</f>
        <v>0.18709167619464032</v>
      </c>
      <c r="AA206" s="4">
        <f ca="1">OFFSET(AF!$K$1,MATCH(Stock!$C206,AF!$C$2:$C$299,0),MATCH(Stock!AA$1,AF!$L$1:$AV$1,0))*Stock!AA206</f>
        <v>3.6736669059952492E-3</v>
      </c>
      <c r="AB206" s="4">
        <f ca="1">OFFSET(AF!$K$1,MATCH(Stock!$C206,AF!$C$2:$C$299,0),MATCH(Stock!AB$1,AF!$L$1:$AV$1,0))*Stock!AB206</f>
        <v>0</v>
      </c>
      <c r="AC206" s="4">
        <f ca="1">OFFSET(AF!$K$1,MATCH(Stock!$C206,AF!$C$2:$C$299,0),MATCH(Stock!AC$1,AF!$L$1:$AV$1,0))*Stock!AC206</f>
        <v>8.5225392536623056E-3</v>
      </c>
      <c r="AD206" s="4">
        <f ca="1">OFFSET(AF!$K$1,MATCH(Stock!$C206,AF!$C$2:$C$299,0),MATCH(Stock!AD$1,AF!$L$1:$AV$1,0))*Stock!AD206</f>
        <v>5.5581180310752124E-5</v>
      </c>
      <c r="AE206" s="4">
        <f ca="1">OFFSET(AF!$K$1,MATCH(Stock!$C206,AF!$C$2:$C$299,0),MATCH(Stock!AE$1,AF!$L$1:$AV$1,0))*Stock!AE206</f>
        <v>0.15219303282856506</v>
      </c>
      <c r="AF206" s="4">
        <f ca="1">OFFSET(AF!$K$1,MATCH(Stock!$C206,AF!$C$2:$C$299,0),MATCH(Stock!AF$1,AF!$L$1:$AV$1,0))*Stock!AF206</f>
        <v>4.8548616467840983E-4</v>
      </c>
      <c r="AG206" s="4">
        <f ca="1">OFFSET(AF!$K$1,MATCH(Stock!$C206,AF!$C$2:$C$299,0),MATCH(Stock!AG$1,AF!$L$1:$AV$1,0))*Stock!AG206</f>
        <v>2.9464145994978654E-4</v>
      </c>
      <c r="AH206" s="4">
        <f ca="1">OFFSET(AF!$K$1,MATCH(Stock!$C206,AF!$C$2:$C$299,0),MATCH(Stock!AH$1,AF!$L$1:$AV$1,0))*Stock!AH206</f>
        <v>3.3209605348988895E-3</v>
      </c>
      <c r="AI206" s="4">
        <f ca="1">OFFSET(AF!$K$1,MATCH(Stock!$C206,AF!$C$2:$C$299,0),MATCH(Stock!AI$1,AF!$L$1:$AV$1,0))*Stock!AI206</f>
        <v>1.9339403330167419E-3</v>
      </c>
      <c r="AJ206" s="4">
        <f ca="1">OFFSET(AF!$K$1,MATCH(Stock!$C206,AF!$C$2:$C$299,0),MATCH(Stock!AJ$1,AF!$L$1:$AV$1,0))*Stock!AJ206</f>
        <v>0</v>
      </c>
      <c r="AK206" s="4">
        <f ca="1">OFFSET(AF!$K$1,MATCH(Stock!$C206,AF!$C$2:$C$299,0),MATCH(Stock!AK$1,AF!$L$1:$AV$1,0))*Stock!AK206</f>
        <v>1.1190331656516339E-3</v>
      </c>
      <c r="AL206" s="4">
        <f ca="1">OFFSET(AF!$K$1,MATCH(Stock!$C206,AF!$C$2:$C$299,0),MATCH(Stock!AL$1,AF!$L$1:$AV$1,0))*Stock!AL206</f>
        <v>0</v>
      </c>
      <c r="AM206" s="4">
        <f ca="1">OFFSET(AF!$K$1,MATCH(Stock!$C206,AF!$C$2:$C$299,0),MATCH(Stock!AM$1,AF!$L$1:$AV$1,0))*Stock!AM206</f>
        <v>1.5604304090207394E-3</v>
      </c>
      <c r="AN206" s="4">
        <f ca="1">OFFSET(AF!$K$1,MATCH(Stock!$C206,AF!$C$2:$C$299,0),MATCH(Stock!AN$1,AF!$L$1:$AV$1,0))*Stock!AN206</f>
        <v>7.1329266637407849E-3</v>
      </c>
      <c r="AO206" s="4">
        <f ca="1">OFFSET(AF!$K$1,MATCH(Stock!$C206,AF!$C$2:$C$299,0),MATCH(Stock!AO$1,AF!$L$1:$AV$1,0))*Stock!AO206</f>
        <v>5.2271327500212012E-3</v>
      </c>
      <c r="AP206" s="4">
        <f ca="1">OFFSET(AF!$K$1,MATCH(Stock!$C206,AF!$C$2:$C$299,0),MATCH(Stock!AP$1,AF!$L$1:$AV$1,0))*Stock!AP206</f>
        <v>1.0337068041756986E-2</v>
      </c>
      <c r="AQ206" s="4">
        <f ca="1">OFFSET(AF!$K$1,MATCH(Stock!$C206,AF!$C$2:$C$299,0),MATCH(Stock!AQ$1,AF!$L$1:$AV$1,0))*Stock!AQ206</f>
        <v>2.4751856830834877E-3</v>
      </c>
      <c r="AR206" s="4">
        <f ca="1">OFFSET(AF!$K$1,MATCH(Stock!$C206,AF!$C$2:$C$299,0),MATCH(Stock!AR$1,AF!$L$1:$AV$1,0))*Stock!AR206</f>
        <v>3.53180087724652E-5</v>
      </c>
      <c r="AS206" s="4">
        <f ca="1">OFFSET(AF!$K$1,MATCH(Stock!$C206,AF!$C$2:$C$299,0),MATCH(Stock!AS$1,AF!$L$1:$AV$1,0))*Stock!AS206</f>
        <v>2.2887140667775035E-3</v>
      </c>
      <c r="AT206" s="4">
        <f ca="1">OFFSET(AF!$K$1,MATCH(Stock!$C206,AF!$C$2:$C$299,0),MATCH(Stock!AT$1,AF!$L$1:$AV$1,0))*Stock!AT206</f>
        <v>1.8245426070162798E-2</v>
      </c>
      <c r="AU206" s="4">
        <f ca="1">OFFSET(AF!$K$1,MATCH(Stock!$C206,AF!$C$2:$C$299,0),MATCH(Stock!AU$1,AF!$L$1:$AV$1,0))*Stock!AU206</f>
        <v>0</v>
      </c>
      <c r="AV206" s="4">
        <f ca="1">OFFSET(AF!$K$1,MATCH(Stock!$C206,AF!$C$2:$C$299,0),MATCH(Stock!AV$1,AF!$L$1:$AV$1,0))*Stock!AV206</f>
        <v>3.3446897927919557E-2</v>
      </c>
    </row>
    <row r="207" spans="1:48">
      <c r="A207" s="4" t="s">
        <v>52</v>
      </c>
      <c r="B207" s="4" t="s">
        <v>258</v>
      </c>
      <c r="C207" s="4" t="s">
        <v>411</v>
      </c>
      <c r="D207" s="4" t="s">
        <v>54</v>
      </c>
      <c r="E207" s="4" t="s">
        <v>260</v>
      </c>
      <c r="F207" s="4" t="s">
        <v>54</v>
      </c>
      <c r="G207" s="4">
        <v>2010</v>
      </c>
      <c r="H207" s="4" t="s">
        <v>54</v>
      </c>
      <c r="I207" s="4" t="s">
        <v>54</v>
      </c>
      <c r="J207" s="4" t="s">
        <v>54</v>
      </c>
      <c r="K207" s="4" t="s">
        <v>54</v>
      </c>
      <c r="L207" s="4">
        <f ca="1">OFFSET(AF!$K$1,MATCH(Stock!$C207,AF!$C$2:$C$299,0),MATCH(Stock!L$1,AF!$L$1:$AV$1,0))*Stock!L207</f>
        <v>1.2419183908388804E-3</v>
      </c>
      <c r="M207" s="4">
        <f ca="1">OFFSET(AF!$K$1,MATCH(Stock!$C207,AF!$C$2:$C$299,0),MATCH(Stock!M$1,AF!$L$1:$AV$1,0))*Stock!M207</f>
        <v>4.9418312483958587E-2</v>
      </c>
      <c r="N207" s="4">
        <f ca="1">OFFSET(AF!$K$1,MATCH(Stock!$C207,AF!$C$2:$C$299,0),MATCH(Stock!N$1,AF!$L$1:$AV$1,0))*Stock!N207</f>
        <v>0</v>
      </c>
      <c r="O207" s="4">
        <f ca="1">OFFSET(AF!$K$1,MATCH(Stock!$C207,AF!$C$2:$C$299,0),MATCH(Stock!O$1,AF!$L$1:$AV$1,0))*Stock!O207</f>
        <v>2.4843659912759763E-3</v>
      </c>
      <c r="P207" s="4">
        <f ca="1">OFFSET(AF!$K$1,MATCH(Stock!$C207,AF!$C$2:$C$299,0),MATCH(Stock!P$1,AF!$L$1:$AV$1,0))*Stock!P207</f>
        <v>2.7297747830858227E-3</v>
      </c>
      <c r="Q207" s="4">
        <f ca="1">OFFSET(AF!$K$1,MATCH(Stock!$C207,AF!$C$2:$C$299,0),MATCH(Stock!Q$1,AF!$L$1:$AV$1,0))*Stock!Q207</f>
        <v>1.2863073780341246E-2</v>
      </c>
      <c r="R207" s="4">
        <f ca="1">OFFSET(AF!$K$1,MATCH(Stock!$C207,AF!$C$2:$C$299,0),MATCH(Stock!R$1,AF!$L$1:$AV$1,0))*Stock!R207</f>
        <v>1.232346477343526E-2</v>
      </c>
      <c r="S207" s="4">
        <f ca="1">OFFSET(AF!$K$1,MATCH(Stock!$C207,AF!$C$2:$C$299,0),MATCH(Stock!S$1,AF!$L$1:$AV$1,0))*Stock!S207</f>
        <v>4.0191729668046326E-3</v>
      </c>
      <c r="T207" s="4">
        <f ca="1">OFFSET(AF!$K$1,MATCH(Stock!$C207,AF!$C$2:$C$299,0),MATCH(Stock!T$1,AF!$L$1:$AV$1,0))*Stock!T207</f>
        <v>0.23343990738311005</v>
      </c>
      <c r="U207" s="4">
        <f ca="1">OFFSET(AF!$K$1,MATCH(Stock!$C207,AF!$C$2:$C$299,0),MATCH(Stock!U$1,AF!$L$1:$AV$1,0))*Stock!U207</f>
        <v>3.9704799306493491E-3</v>
      </c>
      <c r="V207" s="4">
        <f ca="1">OFFSET(AF!$K$1,MATCH(Stock!$C207,AF!$C$2:$C$299,0),MATCH(Stock!V$1,AF!$L$1:$AV$1,0))*Stock!V207</f>
        <v>0</v>
      </c>
      <c r="W207" s="4">
        <f ca="1">OFFSET(AF!$K$1,MATCH(Stock!$C207,AF!$C$2:$C$299,0),MATCH(Stock!W$1,AF!$L$1:$AV$1,0))*Stock!W207</f>
        <v>0.11123652969681551</v>
      </c>
      <c r="X207" s="4">
        <f ca="1">OFFSET(AF!$K$1,MATCH(Stock!$C207,AF!$C$2:$C$299,0),MATCH(Stock!X$1,AF!$L$1:$AV$1,0))*Stock!X207</f>
        <v>0.11930890670734097</v>
      </c>
      <c r="Y207" s="4">
        <f ca="1">OFFSET(AF!$K$1,MATCH(Stock!$C207,AF!$C$2:$C$299,0),MATCH(Stock!Y$1,AF!$L$1:$AV$1,0))*Stock!Y207</f>
        <v>3.8692623330793894E-4</v>
      </c>
      <c r="Z207" s="4">
        <f ca="1">OFFSET(AF!$K$1,MATCH(Stock!$C207,AF!$C$2:$C$299,0),MATCH(Stock!Z$1,AF!$L$1:$AV$1,0))*Stock!Z207</f>
        <v>1.737093791330329E-2</v>
      </c>
      <c r="AA207" s="4">
        <f ca="1">OFFSET(AF!$K$1,MATCH(Stock!$C207,AF!$C$2:$C$299,0),MATCH(Stock!AA$1,AF!$L$1:$AV$1,0))*Stock!AA207</f>
        <v>1.7212054478628806E-3</v>
      </c>
      <c r="AB207" s="4">
        <f ca="1">OFFSET(AF!$K$1,MATCH(Stock!$C207,AF!$C$2:$C$299,0),MATCH(Stock!AB$1,AF!$L$1:$AV$1,0))*Stock!AB207</f>
        <v>1.769524936089197E-3</v>
      </c>
      <c r="AC207" s="4">
        <f ca="1">OFFSET(AF!$K$1,MATCH(Stock!$C207,AF!$C$2:$C$299,0),MATCH(Stock!AC$1,AF!$L$1:$AV$1,0))*Stock!AC207</f>
        <v>4.6673748599747458E-4</v>
      </c>
      <c r="AD207" s="4">
        <f ca="1">OFFSET(AF!$K$1,MATCH(Stock!$C207,AF!$C$2:$C$299,0),MATCH(Stock!AD$1,AF!$L$1:$AV$1,0))*Stock!AD207</f>
        <v>0</v>
      </c>
      <c r="AE207" s="4">
        <f ca="1">OFFSET(AF!$K$1,MATCH(Stock!$C207,AF!$C$2:$C$299,0),MATCH(Stock!AE$1,AF!$L$1:$AV$1,0))*Stock!AE207</f>
        <v>8.5857803004053962E-2</v>
      </c>
      <c r="AF207" s="4">
        <f ca="1">OFFSET(AF!$K$1,MATCH(Stock!$C207,AF!$C$2:$C$299,0),MATCH(Stock!AF$1,AF!$L$1:$AV$1,0))*Stock!AF207</f>
        <v>7.5386958913289525E-5</v>
      </c>
      <c r="AG207" s="4">
        <f ca="1">OFFSET(AF!$K$1,MATCH(Stock!$C207,AF!$C$2:$C$299,0),MATCH(Stock!AG$1,AF!$L$1:$AV$1,0))*Stock!AG207</f>
        <v>0</v>
      </c>
      <c r="AH207" s="4">
        <f ca="1">OFFSET(AF!$K$1,MATCH(Stock!$C207,AF!$C$2:$C$299,0),MATCH(Stock!AH$1,AF!$L$1:$AV$1,0))*Stock!AH207</f>
        <v>2.7728408349641251E-4</v>
      </c>
      <c r="AI207" s="4">
        <f ca="1">OFFSET(AF!$K$1,MATCH(Stock!$C207,AF!$C$2:$C$299,0),MATCH(Stock!AI$1,AF!$L$1:$AV$1,0))*Stock!AI207</f>
        <v>0</v>
      </c>
      <c r="AJ207" s="4">
        <f ca="1">OFFSET(AF!$K$1,MATCH(Stock!$C207,AF!$C$2:$C$299,0),MATCH(Stock!AJ$1,AF!$L$1:$AV$1,0))*Stock!AJ207</f>
        <v>0</v>
      </c>
      <c r="AK207" s="4">
        <f ca="1">OFFSET(AF!$K$1,MATCH(Stock!$C207,AF!$C$2:$C$299,0),MATCH(Stock!AK$1,AF!$L$1:$AV$1,0))*Stock!AK207</f>
        <v>0</v>
      </c>
      <c r="AL207" s="4">
        <f ca="1">OFFSET(AF!$K$1,MATCH(Stock!$C207,AF!$C$2:$C$299,0),MATCH(Stock!AL$1,AF!$L$1:$AV$1,0))*Stock!AL207</f>
        <v>0</v>
      </c>
      <c r="AM207" s="4">
        <f ca="1">OFFSET(AF!$K$1,MATCH(Stock!$C207,AF!$C$2:$C$299,0),MATCH(Stock!AM$1,AF!$L$1:$AV$1,0))*Stock!AM207</f>
        <v>5.3686082015600963E-3</v>
      </c>
      <c r="AN207" s="4">
        <f ca="1">OFFSET(AF!$K$1,MATCH(Stock!$C207,AF!$C$2:$C$299,0),MATCH(Stock!AN$1,AF!$L$1:$AV$1,0))*Stock!AN207</f>
        <v>0</v>
      </c>
      <c r="AO207" s="4">
        <f ca="1">OFFSET(AF!$K$1,MATCH(Stock!$C207,AF!$C$2:$C$299,0),MATCH(Stock!AO$1,AF!$L$1:$AV$1,0))*Stock!AO207</f>
        <v>0</v>
      </c>
      <c r="AP207" s="4">
        <f ca="1">OFFSET(AF!$K$1,MATCH(Stock!$C207,AF!$C$2:$C$299,0),MATCH(Stock!AP$1,AF!$L$1:$AV$1,0))*Stock!AP207</f>
        <v>1.3157637791584362E-2</v>
      </c>
      <c r="AQ207" s="4">
        <f ca="1">OFFSET(AF!$K$1,MATCH(Stock!$C207,AF!$C$2:$C$299,0),MATCH(Stock!AQ$1,AF!$L$1:$AV$1,0))*Stock!AQ207</f>
        <v>0</v>
      </c>
      <c r="AR207" s="4">
        <f ca="1">OFFSET(AF!$K$1,MATCH(Stock!$C207,AF!$C$2:$C$299,0),MATCH(Stock!AR$1,AF!$L$1:$AV$1,0))*Stock!AR207</f>
        <v>0</v>
      </c>
      <c r="AS207" s="4">
        <f ca="1">OFFSET(AF!$K$1,MATCH(Stock!$C207,AF!$C$2:$C$299,0),MATCH(Stock!AS$1,AF!$L$1:$AV$1,0))*Stock!AS207</f>
        <v>6.1831228191476083E-3</v>
      </c>
      <c r="AT207" s="4">
        <f ca="1">OFFSET(AF!$K$1,MATCH(Stock!$C207,AF!$C$2:$C$299,0),MATCH(Stock!AT$1,AF!$L$1:$AV$1,0))*Stock!AT207</f>
        <v>3.474665258374999E-3</v>
      </c>
      <c r="AU207" s="4">
        <f ca="1">OFFSET(AF!$K$1,MATCH(Stock!$C207,AF!$C$2:$C$299,0),MATCH(Stock!AU$1,AF!$L$1:$AV$1,0))*Stock!AU207</f>
        <v>0</v>
      </c>
      <c r="AV207" s="4">
        <f ca="1">OFFSET(AF!$K$1,MATCH(Stock!$C207,AF!$C$2:$C$299,0),MATCH(Stock!AV$1,AF!$L$1:$AV$1,0))*Stock!AV207</f>
        <v>1.3124006153830378E-2</v>
      </c>
    </row>
    <row r="208" spans="1:48">
      <c r="A208" s="4" t="s">
        <v>52</v>
      </c>
      <c r="B208" s="4" t="s">
        <v>258</v>
      </c>
      <c r="C208" s="4" t="s">
        <v>107</v>
      </c>
      <c r="D208" s="4" t="s">
        <v>54</v>
      </c>
      <c r="E208" s="4" t="s">
        <v>260</v>
      </c>
      <c r="F208" s="4" t="s">
        <v>54</v>
      </c>
      <c r="G208" s="4">
        <v>2010</v>
      </c>
      <c r="H208" s="4" t="s">
        <v>54</v>
      </c>
      <c r="I208" s="4" t="s">
        <v>54</v>
      </c>
      <c r="J208" s="4" t="s">
        <v>54</v>
      </c>
      <c r="K208" s="4" t="s">
        <v>54</v>
      </c>
      <c r="L208" s="4">
        <f ca="1">OFFSET(AF!$K$1,MATCH(Stock!$C208,AF!$C$2:$C$299,0),MATCH(Stock!L$1,AF!$L$1:$AV$1,0))*Stock!L208</f>
        <v>5.2080990652975904E-4</v>
      </c>
      <c r="M208" s="4">
        <f ca="1">OFFSET(AF!$K$1,MATCH(Stock!$C208,AF!$C$2:$C$299,0),MATCH(Stock!M$1,AF!$L$1:$AV$1,0))*Stock!M208</f>
        <v>1.6317535706170873E-2</v>
      </c>
      <c r="N208" s="4">
        <f ca="1">OFFSET(AF!$K$1,MATCH(Stock!$C208,AF!$C$2:$C$299,0),MATCH(Stock!N$1,AF!$L$1:$AV$1,0))*Stock!N208</f>
        <v>3.3574403558220603E-4</v>
      </c>
      <c r="O208" s="4">
        <f ca="1">OFFSET(AF!$K$1,MATCH(Stock!$C208,AF!$C$2:$C$299,0),MATCH(Stock!O$1,AF!$L$1:$AV$1,0))*Stock!O208</f>
        <v>1.0444160577707882E-2</v>
      </c>
      <c r="P208" s="4">
        <f ca="1">OFFSET(AF!$K$1,MATCH(Stock!$C208,AF!$C$2:$C$299,0),MATCH(Stock!P$1,AF!$L$1:$AV$1,0))*Stock!P208</f>
        <v>4.2363168600410431E-3</v>
      </c>
      <c r="Q208" s="4">
        <f ca="1">OFFSET(AF!$K$1,MATCH(Stock!$C208,AF!$C$2:$C$299,0),MATCH(Stock!Q$1,AF!$L$1:$AV$1,0))*Stock!Q208</f>
        <v>4.6241592282569993E-3</v>
      </c>
      <c r="R208" s="4">
        <f ca="1">OFFSET(AF!$K$1,MATCH(Stock!$C208,AF!$C$2:$C$299,0),MATCH(Stock!R$1,AF!$L$1:$AV$1,0))*Stock!R208</f>
        <v>3.7041004019216607E-5</v>
      </c>
      <c r="S208" s="4">
        <f ca="1">OFFSET(AF!$K$1,MATCH(Stock!$C208,AF!$C$2:$C$299,0),MATCH(Stock!S$1,AF!$L$1:$AV$1,0))*Stock!S208</f>
        <v>4.4876993227520538E-3</v>
      </c>
      <c r="T208" s="4">
        <f ca="1">OFFSET(AF!$K$1,MATCH(Stock!$C208,AF!$C$2:$C$299,0),MATCH(Stock!T$1,AF!$L$1:$AV$1,0))*Stock!T208</f>
        <v>4.9452661854984113E-2</v>
      </c>
      <c r="U208" s="4">
        <f ca="1">OFFSET(AF!$K$1,MATCH(Stock!$C208,AF!$C$2:$C$299,0),MATCH(Stock!U$1,AF!$L$1:$AV$1,0))*Stock!U208</f>
        <v>2.0769820975861893E-2</v>
      </c>
      <c r="V208" s="4">
        <f ca="1">OFFSET(AF!$K$1,MATCH(Stock!$C208,AF!$C$2:$C$299,0),MATCH(Stock!V$1,AF!$L$1:$AV$1,0))*Stock!V208</f>
        <v>4.7542033812291119E-3</v>
      </c>
      <c r="W208" s="4">
        <f ca="1">OFFSET(AF!$K$1,MATCH(Stock!$C208,AF!$C$2:$C$299,0),MATCH(Stock!W$1,AF!$L$1:$AV$1,0))*Stock!W208</f>
        <v>1.750320000290171E-3</v>
      </c>
      <c r="X208" s="4">
        <f ca="1">OFFSET(AF!$K$1,MATCH(Stock!$C208,AF!$C$2:$C$299,0),MATCH(Stock!X$1,AF!$L$1:$AV$1,0))*Stock!X208</f>
        <v>8.9581061476197987E-3</v>
      </c>
      <c r="Y208" s="4">
        <f ca="1">OFFSET(AF!$K$1,MATCH(Stock!$C208,AF!$C$2:$C$299,0),MATCH(Stock!Y$1,AF!$L$1:$AV$1,0))*Stock!Y208</f>
        <v>3.491684530160305E-2</v>
      </c>
      <c r="Z208" s="4">
        <f ca="1">OFFSET(AF!$K$1,MATCH(Stock!$C208,AF!$C$2:$C$299,0),MATCH(Stock!Z$1,AF!$L$1:$AV$1,0))*Stock!Z208</f>
        <v>9.0713654578428254E-2</v>
      </c>
      <c r="AA208" s="4">
        <f ca="1">OFFSET(AF!$K$1,MATCH(Stock!$C208,AF!$C$2:$C$299,0),MATCH(Stock!AA$1,AF!$L$1:$AV$1,0))*Stock!AA208</f>
        <v>2.3468555979725457E-3</v>
      </c>
      <c r="AB208" s="4">
        <f ca="1">OFFSET(AF!$K$1,MATCH(Stock!$C208,AF!$C$2:$C$299,0),MATCH(Stock!AB$1,AF!$L$1:$AV$1,0))*Stock!AB208</f>
        <v>2.8001390817860836E-3</v>
      </c>
      <c r="AC208" s="4">
        <f ca="1">OFFSET(AF!$K$1,MATCH(Stock!$C208,AF!$C$2:$C$299,0),MATCH(Stock!AC$1,AF!$L$1:$AV$1,0))*Stock!AC208</f>
        <v>2.045509216641127E-3</v>
      </c>
      <c r="AD208" s="4">
        <f ca="1">OFFSET(AF!$K$1,MATCH(Stock!$C208,AF!$C$2:$C$299,0),MATCH(Stock!AD$1,AF!$L$1:$AV$1,0))*Stock!AD208</f>
        <v>0</v>
      </c>
      <c r="AE208" s="4">
        <f ca="1">OFFSET(AF!$K$1,MATCH(Stock!$C208,AF!$C$2:$C$299,0),MATCH(Stock!AE$1,AF!$L$1:$AV$1,0))*Stock!AE208</f>
        <v>6.8066357962220572E-3</v>
      </c>
      <c r="AF208" s="4">
        <f ca="1">OFFSET(AF!$K$1,MATCH(Stock!$C208,AF!$C$2:$C$299,0),MATCH(Stock!AF$1,AF!$L$1:$AV$1,0))*Stock!AF208</f>
        <v>4.1547161096473355E-4</v>
      </c>
      <c r="AG208" s="4">
        <f ca="1">OFFSET(AF!$K$1,MATCH(Stock!$C208,AF!$C$2:$C$299,0),MATCH(Stock!AG$1,AF!$L$1:$AV$1,0))*Stock!AG208</f>
        <v>8.9227430557995095E-3</v>
      </c>
      <c r="AH208" s="4">
        <f ca="1">OFFSET(AF!$K$1,MATCH(Stock!$C208,AF!$C$2:$C$299,0),MATCH(Stock!AH$1,AF!$L$1:$AV$1,0))*Stock!AH208</f>
        <v>4.1723103694763061E-4</v>
      </c>
      <c r="AI208" s="4">
        <f ca="1">OFFSET(AF!$K$1,MATCH(Stock!$C208,AF!$C$2:$C$299,0),MATCH(Stock!AI$1,AF!$L$1:$AV$1,0))*Stock!AI208</f>
        <v>1.041947639976144E-2</v>
      </c>
      <c r="AJ208" s="4">
        <f ca="1">OFFSET(AF!$K$1,MATCH(Stock!$C208,AF!$C$2:$C$299,0),MATCH(Stock!AJ$1,AF!$L$1:$AV$1,0))*Stock!AJ208</f>
        <v>6.6748839855655152E-4</v>
      </c>
      <c r="AK208" s="4">
        <f ca="1">OFFSET(AF!$K$1,MATCH(Stock!$C208,AF!$C$2:$C$299,0),MATCH(Stock!AK$1,AF!$L$1:$AV$1,0))*Stock!AK208</f>
        <v>4.4553032574239413E-4</v>
      </c>
      <c r="AL208" s="4">
        <f ca="1">OFFSET(AF!$K$1,MATCH(Stock!$C208,AF!$C$2:$C$299,0),MATCH(Stock!AL$1,AF!$L$1:$AV$1,0))*Stock!AL208</f>
        <v>0</v>
      </c>
      <c r="AM208" s="4">
        <f ca="1">OFFSET(AF!$K$1,MATCH(Stock!$C208,AF!$C$2:$C$299,0),MATCH(Stock!AM$1,AF!$L$1:$AV$1,0))*Stock!AM208</f>
        <v>2.2665887855436623E-2</v>
      </c>
      <c r="AN208" s="4">
        <f ca="1">OFFSET(AF!$K$1,MATCH(Stock!$C208,AF!$C$2:$C$299,0),MATCH(Stock!AN$1,AF!$L$1:$AV$1,0))*Stock!AN208</f>
        <v>1.4390484329319265E-2</v>
      </c>
      <c r="AO208" s="4">
        <f ca="1">OFFSET(AF!$K$1,MATCH(Stock!$C208,AF!$C$2:$C$299,0),MATCH(Stock!AO$1,AF!$L$1:$AV$1,0))*Stock!AO208</f>
        <v>3.7054034530002271E-2</v>
      </c>
      <c r="AP208" s="4">
        <f ca="1">OFFSET(AF!$K$1,MATCH(Stock!$C208,AF!$C$2:$C$299,0),MATCH(Stock!AP$1,AF!$L$1:$AV$1,0))*Stock!AP208</f>
        <v>2.2046557687014856E-2</v>
      </c>
      <c r="AQ208" s="4">
        <f ca="1">OFFSET(AF!$K$1,MATCH(Stock!$C208,AF!$C$2:$C$299,0),MATCH(Stock!AQ$1,AF!$L$1:$AV$1,0))*Stock!AQ208</f>
        <v>4.4195616459617983E-2</v>
      </c>
      <c r="AR208" s="4">
        <f ca="1">OFFSET(AF!$K$1,MATCH(Stock!$C208,AF!$C$2:$C$299,0),MATCH(Stock!AR$1,AF!$L$1:$AV$1,0))*Stock!AR208</f>
        <v>1.8431798290162304E-3</v>
      </c>
      <c r="AS208" s="4">
        <f ca="1">OFFSET(AF!$K$1,MATCH(Stock!$C208,AF!$C$2:$C$299,0),MATCH(Stock!AS$1,AF!$L$1:$AV$1,0))*Stock!AS208</f>
        <v>3.0826190946551084E-3</v>
      </c>
      <c r="AT208" s="4">
        <f ca="1">OFFSET(AF!$K$1,MATCH(Stock!$C208,AF!$C$2:$C$299,0),MATCH(Stock!AT$1,AF!$L$1:$AV$1,0))*Stock!AT208</f>
        <v>7.5462281696400861E-3</v>
      </c>
      <c r="AU208" s="4">
        <f ca="1">OFFSET(AF!$K$1,MATCH(Stock!$C208,AF!$C$2:$C$299,0),MATCH(Stock!AU$1,AF!$L$1:$AV$1,0))*Stock!AU208</f>
        <v>1.8309978733643082E-4</v>
      </c>
      <c r="AV208" s="4">
        <f ca="1">OFFSET(AF!$K$1,MATCH(Stock!$C208,AF!$C$2:$C$299,0),MATCH(Stock!AV$1,AF!$L$1:$AV$1,0))*Stock!AV208</f>
        <v>0</v>
      </c>
    </row>
    <row r="209" spans="1:48">
      <c r="A209" s="4" t="s">
        <v>52</v>
      </c>
      <c r="B209" s="4" t="s">
        <v>258</v>
      </c>
      <c r="C209" s="4" t="s">
        <v>108</v>
      </c>
      <c r="D209" s="4" t="s">
        <v>54</v>
      </c>
      <c r="E209" s="4" t="s">
        <v>260</v>
      </c>
      <c r="F209" s="4" t="s">
        <v>54</v>
      </c>
      <c r="G209" s="4">
        <v>2010</v>
      </c>
      <c r="H209" s="4" t="s">
        <v>54</v>
      </c>
      <c r="I209" s="4" t="s">
        <v>54</v>
      </c>
      <c r="J209" s="4" t="s">
        <v>54</v>
      </c>
      <c r="K209" s="4" t="s">
        <v>54</v>
      </c>
      <c r="L209" s="4">
        <f ca="1">OFFSET(AF!$K$1,MATCH(Stock!$C209,AF!$C$2:$C$299,0),MATCH(Stock!L$1,AF!$L$1:$AV$1,0))*Stock!L209</f>
        <v>0</v>
      </c>
      <c r="M209" s="4">
        <f ca="1">OFFSET(AF!$K$1,MATCH(Stock!$C209,AF!$C$2:$C$299,0),MATCH(Stock!M$1,AF!$L$1:$AV$1,0))*Stock!M209</f>
        <v>5.3855296147073775E-4</v>
      </c>
      <c r="N209" s="4">
        <f ca="1">OFFSET(AF!$K$1,MATCH(Stock!$C209,AF!$C$2:$C$299,0),MATCH(Stock!N$1,AF!$L$1:$AV$1,0))*Stock!N209</f>
        <v>0</v>
      </c>
      <c r="O209" s="4">
        <f ca="1">OFFSET(AF!$K$1,MATCH(Stock!$C209,AF!$C$2:$C$299,0),MATCH(Stock!O$1,AF!$L$1:$AV$1,0))*Stock!O209</f>
        <v>0</v>
      </c>
      <c r="P209" s="4">
        <f ca="1">OFFSET(AF!$K$1,MATCH(Stock!$C209,AF!$C$2:$C$299,0),MATCH(Stock!P$1,AF!$L$1:$AV$1,0))*Stock!P209</f>
        <v>4.2728368329724342E-4</v>
      </c>
      <c r="Q209" s="4">
        <f ca="1">OFFSET(AF!$K$1,MATCH(Stock!$C209,AF!$C$2:$C$299,0),MATCH(Stock!Q$1,AF!$L$1:$AV$1,0))*Stock!Q209</f>
        <v>0</v>
      </c>
      <c r="R209" s="4">
        <f ca="1">OFFSET(AF!$K$1,MATCH(Stock!$C209,AF!$C$2:$C$299,0),MATCH(Stock!R$1,AF!$L$1:$AV$1,0))*Stock!R209</f>
        <v>0</v>
      </c>
      <c r="S209" s="4">
        <f ca="1">OFFSET(AF!$K$1,MATCH(Stock!$C209,AF!$C$2:$C$299,0),MATCH(Stock!S$1,AF!$L$1:$AV$1,0))*Stock!S209</f>
        <v>2.3428191692169056E-3</v>
      </c>
      <c r="T209" s="4">
        <f ca="1">OFFSET(AF!$K$1,MATCH(Stock!$C209,AF!$C$2:$C$299,0),MATCH(Stock!T$1,AF!$L$1:$AV$1,0))*Stock!T209</f>
        <v>0</v>
      </c>
      <c r="U209" s="4">
        <f ca="1">OFFSET(AF!$K$1,MATCH(Stock!$C209,AF!$C$2:$C$299,0),MATCH(Stock!U$1,AF!$L$1:$AV$1,0))*Stock!U209</f>
        <v>0</v>
      </c>
      <c r="V209" s="4">
        <f ca="1">OFFSET(AF!$K$1,MATCH(Stock!$C209,AF!$C$2:$C$299,0),MATCH(Stock!V$1,AF!$L$1:$AV$1,0))*Stock!V209</f>
        <v>0</v>
      </c>
      <c r="W209" s="4">
        <f ca="1">OFFSET(AF!$K$1,MATCH(Stock!$C209,AF!$C$2:$C$299,0),MATCH(Stock!W$1,AF!$L$1:$AV$1,0))*Stock!W209</f>
        <v>0</v>
      </c>
      <c r="X209" s="4">
        <f ca="1">OFFSET(AF!$K$1,MATCH(Stock!$C209,AF!$C$2:$C$299,0),MATCH(Stock!X$1,AF!$L$1:$AV$1,0))*Stock!X209</f>
        <v>0</v>
      </c>
      <c r="Y209" s="4">
        <f ca="1">OFFSET(AF!$K$1,MATCH(Stock!$C209,AF!$C$2:$C$299,0),MATCH(Stock!Y$1,AF!$L$1:$AV$1,0))*Stock!Y209</f>
        <v>0</v>
      </c>
      <c r="Z209" s="4">
        <f ca="1">OFFSET(AF!$K$1,MATCH(Stock!$C209,AF!$C$2:$C$299,0),MATCH(Stock!Z$1,AF!$L$1:$AV$1,0))*Stock!Z209</f>
        <v>0</v>
      </c>
      <c r="AA209" s="4">
        <f ca="1">OFFSET(AF!$K$1,MATCH(Stock!$C209,AF!$C$2:$C$299,0),MATCH(Stock!AA$1,AF!$L$1:$AV$1,0))*Stock!AA209</f>
        <v>0</v>
      </c>
      <c r="AB209" s="4">
        <f ca="1">OFFSET(AF!$K$1,MATCH(Stock!$C209,AF!$C$2:$C$299,0),MATCH(Stock!AB$1,AF!$L$1:$AV$1,0))*Stock!AB209</f>
        <v>1.3805616051678436E-4</v>
      </c>
      <c r="AC209" s="4">
        <f ca="1">OFFSET(AF!$K$1,MATCH(Stock!$C209,AF!$C$2:$C$299,0),MATCH(Stock!AC$1,AF!$L$1:$AV$1,0))*Stock!AC209</f>
        <v>3.1787873068285843E-2</v>
      </c>
      <c r="AD209" s="4">
        <f ca="1">OFFSET(AF!$K$1,MATCH(Stock!$C209,AF!$C$2:$C$299,0),MATCH(Stock!AD$1,AF!$L$1:$AV$1,0))*Stock!AD209</f>
        <v>0</v>
      </c>
      <c r="AE209" s="4">
        <f ca="1">OFFSET(AF!$K$1,MATCH(Stock!$C209,AF!$C$2:$C$299,0),MATCH(Stock!AE$1,AF!$L$1:$AV$1,0))*Stock!AE209</f>
        <v>0</v>
      </c>
      <c r="AF209" s="4">
        <f ca="1">OFFSET(AF!$K$1,MATCH(Stock!$C209,AF!$C$2:$C$299,0),MATCH(Stock!AF$1,AF!$L$1:$AV$1,0))*Stock!AF209</f>
        <v>0</v>
      </c>
      <c r="AG209" s="4">
        <f ca="1">OFFSET(AF!$K$1,MATCH(Stock!$C209,AF!$C$2:$C$299,0),MATCH(Stock!AG$1,AF!$L$1:$AV$1,0))*Stock!AG209</f>
        <v>0</v>
      </c>
      <c r="AH209" s="4">
        <f ca="1">OFFSET(AF!$K$1,MATCH(Stock!$C209,AF!$C$2:$C$299,0),MATCH(Stock!AH$1,AF!$L$1:$AV$1,0))*Stock!AH209</f>
        <v>0</v>
      </c>
      <c r="AI209" s="4">
        <f ca="1">OFFSET(AF!$K$1,MATCH(Stock!$C209,AF!$C$2:$C$299,0),MATCH(Stock!AI$1,AF!$L$1:$AV$1,0))*Stock!AI209</f>
        <v>0</v>
      </c>
      <c r="AJ209" s="4">
        <f ca="1">OFFSET(AF!$K$1,MATCH(Stock!$C209,AF!$C$2:$C$299,0),MATCH(Stock!AJ$1,AF!$L$1:$AV$1,0))*Stock!AJ209</f>
        <v>0</v>
      </c>
      <c r="AK209" s="4">
        <f ca="1">OFFSET(AF!$K$1,MATCH(Stock!$C209,AF!$C$2:$C$299,0),MATCH(Stock!AK$1,AF!$L$1:$AV$1,0))*Stock!AK209</f>
        <v>0</v>
      </c>
      <c r="AL209" s="4">
        <f ca="1">OFFSET(AF!$K$1,MATCH(Stock!$C209,AF!$C$2:$C$299,0),MATCH(Stock!AL$1,AF!$L$1:$AV$1,0))*Stock!AL209</f>
        <v>0</v>
      </c>
      <c r="AM209" s="4">
        <f ca="1">OFFSET(AF!$K$1,MATCH(Stock!$C209,AF!$C$2:$C$299,0),MATCH(Stock!AM$1,AF!$L$1:$AV$1,0))*Stock!AM209</f>
        <v>0</v>
      </c>
      <c r="AN209" s="4">
        <f ca="1">OFFSET(AF!$K$1,MATCH(Stock!$C209,AF!$C$2:$C$299,0),MATCH(Stock!AN$1,AF!$L$1:$AV$1,0))*Stock!AN209</f>
        <v>0</v>
      </c>
      <c r="AO209" s="4">
        <f ca="1">OFFSET(AF!$K$1,MATCH(Stock!$C209,AF!$C$2:$C$299,0),MATCH(Stock!AO$1,AF!$L$1:$AV$1,0))*Stock!AO209</f>
        <v>0.11568542218647877</v>
      </c>
      <c r="AP209" s="4">
        <f ca="1">OFFSET(AF!$K$1,MATCH(Stock!$C209,AF!$C$2:$C$299,0),MATCH(Stock!AP$1,AF!$L$1:$AV$1,0))*Stock!AP209</f>
        <v>0</v>
      </c>
      <c r="AQ209" s="4">
        <f ca="1">OFFSET(AF!$K$1,MATCH(Stock!$C209,AF!$C$2:$C$299,0),MATCH(Stock!AQ$1,AF!$L$1:$AV$1,0))*Stock!AQ209</f>
        <v>0</v>
      </c>
      <c r="AR209" s="4">
        <f ca="1">OFFSET(AF!$K$1,MATCH(Stock!$C209,AF!$C$2:$C$299,0),MATCH(Stock!AR$1,AF!$L$1:$AV$1,0))*Stock!AR209</f>
        <v>0</v>
      </c>
      <c r="AS209" s="4">
        <f ca="1">OFFSET(AF!$K$1,MATCH(Stock!$C209,AF!$C$2:$C$299,0),MATCH(Stock!AS$1,AF!$L$1:$AV$1,0))*Stock!AS209</f>
        <v>0</v>
      </c>
      <c r="AT209" s="4">
        <f ca="1">OFFSET(AF!$K$1,MATCH(Stock!$C209,AF!$C$2:$C$299,0),MATCH(Stock!AT$1,AF!$L$1:$AV$1,0))*Stock!AT209</f>
        <v>0</v>
      </c>
      <c r="AU209" s="4">
        <f ca="1">OFFSET(AF!$K$1,MATCH(Stock!$C209,AF!$C$2:$C$299,0),MATCH(Stock!AU$1,AF!$L$1:$AV$1,0))*Stock!AU209</f>
        <v>0</v>
      </c>
      <c r="AV209" s="4">
        <f ca="1">OFFSET(AF!$K$1,MATCH(Stock!$C209,AF!$C$2:$C$299,0),MATCH(Stock!AV$1,AF!$L$1:$AV$1,0))*Stock!AV209</f>
        <v>1.6327195586888596E-2</v>
      </c>
    </row>
    <row r="210" spans="1:48">
      <c r="A210" s="4" t="s">
        <v>52</v>
      </c>
      <c r="B210" s="4" t="s">
        <v>258</v>
      </c>
      <c r="C210" s="4" t="s">
        <v>109</v>
      </c>
      <c r="D210" s="4" t="s">
        <v>54</v>
      </c>
      <c r="E210" s="4" t="s">
        <v>260</v>
      </c>
      <c r="F210" s="4" t="s">
        <v>54</v>
      </c>
      <c r="G210" s="4">
        <v>2010</v>
      </c>
      <c r="H210" s="4" t="s">
        <v>54</v>
      </c>
      <c r="I210" s="4" t="s">
        <v>54</v>
      </c>
      <c r="J210" s="4" t="s">
        <v>54</v>
      </c>
      <c r="K210" s="4" t="s">
        <v>54</v>
      </c>
      <c r="L210" s="4">
        <f ca="1">OFFSET(AF!$K$1,MATCH(Stock!$C210,AF!$C$2:$C$299,0),MATCH(Stock!L$1,AF!$L$1:$AV$1,0))*Stock!L210</f>
        <v>1.1252188701862044E-2</v>
      </c>
      <c r="M210" s="4">
        <f ca="1">OFFSET(AF!$K$1,MATCH(Stock!$C210,AF!$C$2:$C$299,0),MATCH(Stock!M$1,AF!$L$1:$AV$1,0))*Stock!M210</f>
        <v>4.6194844539946878E-2</v>
      </c>
      <c r="N210" s="4">
        <f ca="1">OFFSET(AF!$K$1,MATCH(Stock!$C210,AF!$C$2:$C$299,0),MATCH(Stock!N$1,AF!$L$1:$AV$1,0))*Stock!N210</f>
        <v>1.1329408916531907E-2</v>
      </c>
      <c r="O210" s="4">
        <f ca="1">OFFSET(AF!$K$1,MATCH(Stock!$C210,AF!$C$2:$C$299,0),MATCH(Stock!O$1,AF!$L$1:$AV$1,0))*Stock!O210</f>
        <v>8.5536745384195395E-2</v>
      </c>
      <c r="P210" s="4">
        <f ca="1">OFFSET(AF!$K$1,MATCH(Stock!$C210,AF!$C$2:$C$299,0),MATCH(Stock!P$1,AF!$L$1:$AV$1,0))*Stock!P210</f>
        <v>5.7508001375057211E-2</v>
      </c>
      <c r="Q210" s="4">
        <f ca="1">OFFSET(AF!$K$1,MATCH(Stock!$C210,AF!$C$2:$C$299,0),MATCH(Stock!Q$1,AF!$L$1:$AV$1,0))*Stock!Q210</f>
        <v>7.1967724180937637E-2</v>
      </c>
      <c r="R210" s="4">
        <f ca="1">OFFSET(AF!$K$1,MATCH(Stock!$C210,AF!$C$2:$C$299,0),MATCH(Stock!R$1,AF!$L$1:$AV$1,0))*Stock!R210</f>
        <v>2.2286337418228664E-3</v>
      </c>
      <c r="S210" s="4">
        <f ca="1">OFFSET(AF!$K$1,MATCH(Stock!$C210,AF!$C$2:$C$299,0),MATCH(Stock!S$1,AF!$L$1:$AV$1,0))*Stock!S210</f>
        <v>7.6774378869352233E-2</v>
      </c>
      <c r="T210" s="4">
        <f ca="1">OFFSET(AF!$K$1,MATCH(Stock!$C210,AF!$C$2:$C$299,0),MATCH(Stock!T$1,AF!$L$1:$AV$1,0))*Stock!T210</f>
        <v>0.53836576046090112</v>
      </c>
      <c r="U210" s="4">
        <f ca="1">OFFSET(AF!$K$1,MATCH(Stock!$C210,AF!$C$2:$C$299,0),MATCH(Stock!U$1,AF!$L$1:$AV$1,0))*Stock!U210</f>
        <v>2.633652417113087E-2</v>
      </c>
      <c r="V210" s="4">
        <f ca="1">OFFSET(AF!$K$1,MATCH(Stock!$C210,AF!$C$2:$C$299,0),MATCH(Stock!V$1,AF!$L$1:$AV$1,0))*Stock!V210</f>
        <v>2.1589763890548373E-3</v>
      </c>
      <c r="W210" s="4">
        <f ca="1">OFFSET(AF!$K$1,MATCH(Stock!$C210,AF!$C$2:$C$299,0),MATCH(Stock!W$1,AF!$L$1:$AV$1,0))*Stock!W210</f>
        <v>7.198191001193327E-2</v>
      </c>
      <c r="X210" s="4">
        <f ca="1">OFFSET(AF!$K$1,MATCH(Stock!$C210,AF!$C$2:$C$299,0),MATCH(Stock!X$1,AF!$L$1:$AV$1,0))*Stock!X210</f>
        <v>0.31545692439612633</v>
      </c>
      <c r="Y210" s="4">
        <f ca="1">OFFSET(AF!$K$1,MATCH(Stock!$C210,AF!$C$2:$C$299,0),MATCH(Stock!Y$1,AF!$L$1:$AV$1,0))*Stock!Y210</f>
        <v>8.970846504357996E-2</v>
      </c>
      <c r="Z210" s="4">
        <f ca="1">OFFSET(AF!$K$1,MATCH(Stock!$C210,AF!$C$2:$C$299,0),MATCH(Stock!Z$1,AF!$L$1:$AV$1,0))*Stock!Z210</f>
        <v>0.70736521728326385</v>
      </c>
      <c r="AA210" s="4">
        <f ca="1">OFFSET(AF!$K$1,MATCH(Stock!$C210,AF!$C$2:$C$299,0),MATCH(Stock!AA$1,AF!$L$1:$AV$1,0))*Stock!AA210</f>
        <v>1.5888927176628837E-2</v>
      </c>
      <c r="AB210" s="4">
        <f ca="1">OFFSET(AF!$K$1,MATCH(Stock!$C210,AF!$C$2:$C$299,0),MATCH(Stock!AB$1,AF!$L$1:$AV$1,0))*Stock!AB210</f>
        <v>2.3031369039256577E-2</v>
      </c>
      <c r="AC210" s="4">
        <f ca="1">OFFSET(AF!$K$1,MATCH(Stock!$C210,AF!$C$2:$C$299,0),MATCH(Stock!AC$1,AF!$L$1:$AV$1,0))*Stock!AC210</f>
        <v>6.9687529723390609E-2</v>
      </c>
      <c r="AD210" s="4">
        <f ca="1">OFFSET(AF!$K$1,MATCH(Stock!$C210,AF!$C$2:$C$299,0),MATCH(Stock!AD$1,AF!$L$1:$AV$1,0))*Stock!AD210</f>
        <v>5.3063356529059694E-3</v>
      </c>
      <c r="AE210" s="4">
        <f ca="1">OFFSET(AF!$K$1,MATCH(Stock!$C210,AF!$C$2:$C$299,0),MATCH(Stock!AE$1,AF!$L$1:$AV$1,0))*Stock!AE210</f>
        <v>0.14883513311862265</v>
      </c>
      <c r="AF210" s="4">
        <f ca="1">OFFSET(AF!$K$1,MATCH(Stock!$C210,AF!$C$2:$C$299,0),MATCH(Stock!AF$1,AF!$L$1:$AV$1,0))*Stock!AF210</f>
        <v>5.5886729192598326E-3</v>
      </c>
      <c r="AG210" s="4">
        <f ca="1">OFFSET(AF!$K$1,MATCH(Stock!$C210,AF!$C$2:$C$299,0),MATCH(Stock!AG$1,AF!$L$1:$AV$1,0))*Stock!AG210</f>
        <v>3.9146910407620774E-3</v>
      </c>
      <c r="AH210" s="4">
        <f ca="1">OFFSET(AF!$K$1,MATCH(Stock!$C210,AF!$C$2:$C$299,0),MATCH(Stock!AH$1,AF!$L$1:$AV$1,0))*Stock!AH210</f>
        <v>2.362169563026591E-3</v>
      </c>
      <c r="AI210" s="4">
        <f ca="1">OFFSET(AF!$K$1,MATCH(Stock!$C210,AF!$C$2:$C$299,0),MATCH(Stock!AI$1,AF!$L$1:$AV$1,0))*Stock!AI210</f>
        <v>1.5140924700333608E-3</v>
      </c>
      <c r="AJ210" s="4">
        <f ca="1">OFFSET(AF!$K$1,MATCH(Stock!$C210,AF!$C$2:$C$299,0),MATCH(Stock!AJ$1,AF!$L$1:$AV$1,0))*Stock!AJ210</f>
        <v>5.7354281798650828E-3</v>
      </c>
      <c r="AK210" s="4">
        <f ca="1">OFFSET(AF!$K$1,MATCH(Stock!$C210,AF!$C$2:$C$299,0),MATCH(Stock!AK$1,AF!$L$1:$AV$1,0))*Stock!AK210</f>
        <v>1.0443723199947958E-2</v>
      </c>
      <c r="AL210" s="4">
        <f ca="1">OFFSET(AF!$K$1,MATCH(Stock!$C210,AF!$C$2:$C$299,0),MATCH(Stock!AL$1,AF!$L$1:$AV$1,0))*Stock!AL210</f>
        <v>2.5667575583929922E-3</v>
      </c>
      <c r="AM210" s="4">
        <f ca="1">OFFSET(AF!$K$1,MATCH(Stock!$C210,AF!$C$2:$C$299,0),MATCH(Stock!AM$1,AF!$L$1:$AV$1,0))*Stock!AM210</f>
        <v>7.6723853747127257E-2</v>
      </c>
      <c r="AN210" s="4">
        <f ca="1">OFFSET(AF!$K$1,MATCH(Stock!$C210,AF!$C$2:$C$299,0),MATCH(Stock!AN$1,AF!$L$1:$AV$1,0))*Stock!AN210</f>
        <v>0.17058681781994736</v>
      </c>
      <c r="AO210" s="4">
        <f ca="1">OFFSET(AF!$K$1,MATCH(Stock!$C210,AF!$C$2:$C$299,0),MATCH(Stock!AO$1,AF!$L$1:$AV$1,0))*Stock!AO210</f>
        <v>2.3626364764423008E-2</v>
      </c>
      <c r="AP210" s="4">
        <f ca="1">OFFSET(AF!$K$1,MATCH(Stock!$C210,AF!$C$2:$C$299,0),MATCH(Stock!AP$1,AF!$L$1:$AV$1,0))*Stock!AP210</f>
        <v>4.3889787437522178E-2</v>
      </c>
      <c r="AQ210" s="4">
        <f ca="1">OFFSET(AF!$K$1,MATCH(Stock!$C210,AF!$C$2:$C$299,0),MATCH(Stock!AQ$1,AF!$L$1:$AV$1,0))*Stock!AQ210</f>
        <v>1.4399438056170893E-2</v>
      </c>
      <c r="AR210" s="4">
        <f ca="1">OFFSET(AF!$K$1,MATCH(Stock!$C210,AF!$C$2:$C$299,0),MATCH(Stock!AR$1,AF!$L$1:$AV$1,0))*Stock!AR210</f>
        <v>3.6499292506081284E-2</v>
      </c>
      <c r="AS210" s="4">
        <f ca="1">OFFSET(AF!$K$1,MATCH(Stock!$C210,AF!$C$2:$C$299,0),MATCH(Stock!AS$1,AF!$L$1:$AV$1,0))*Stock!AS210</f>
        <v>8.9982321507568741E-2</v>
      </c>
      <c r="AT210" s="4">
        <f ca="1">OFFSET(AF!$K$1,MATCH(Stock!$C210,AF!$C$2:$C$299,0),MATCH(Stock!AT$1,AF!$L$1:$AV$1,0))*Stock!AT210</f>
        <v>8.4055095246784381E-3</v>
      </c>
      <c r="AU210" s="4">
        <f ca="1">OFFSET(AF!$K$1,MATCH(Stock!$C210,AF!$C$2:$C$299,0),MATCH(Stock!AU$1,AF!$L$1:$AV$1,0))*Stock!AU210</f>
        <v>6.1945084679602119E-3</v>
      </c>
      <c r="AV210" s="4">
        <f ca="1">OFFSET(AF!$K$1,MATCH(Stock!$C210,AF!$C$2:$C$299,0),MATCH(Stock!AV$1,AF!$L$1:$AV$1,0))*Stock!AV210</f>
        <v>0.75885877172335614</v>
      </c>
    </row>
    <row r="211" spans="1:48">
      <c r="A211" s="4" t="s">
        <v>52</v>
      </c>
      <c r="B211" s="4" t="s">
        <v>258</v>
      </c>
      <c r="C211" s="4" t="s">
        <v>110</v>
      </c>
      <c r="D211" s="4" t="s">
        <v>54</v>
      </c>
      <c r="E211" s="4" t="s">
        <v>260</v>
      </c>
      <c r="F211" s="4" t="s">
        <v>54</v>
      </c>
      <c r="G211" s="4">
        <v>2010</v>
      </c>
      <c r="H211" s="4" t="s">
        <v>54</v>
      </c>
      <c r="I211" s="4" t="s">
        <v>54</v>
      </c>
      <c r="J211" s="4" t="s">
        <v>54</v>
      </c>
      <c r="K211" s="4" t="s">
        <v>54</v>
      </c>
      <c r="L211" s="4">
        <f ca="1">OFFSET(AF!$K$1,MATCH(Stock!$C211,AF!$C$2:$C$299,0),MATCH(Stock!L$1,AF!$L$1:$AV$1,0))*Stock!L211</f>
        <v>0</v>
      </c>
      <c r="M211" s="4">
        <f ca="1">OFFSET(AF!$K$1,MATCH(Stock!$C211,AF!$C$2:$C$299,0),MATCH(Stock!M$1,AF!$L$1:$AV$1,0))*Stock!M211</f>
        <v>3.1867478685647821E-2</v>
      </c>
      <c r="N211" s="4">
        <f ca="1">OFFSET(AF!$K$1,MATCH(Stock!$C211,AF!$C$2:$C$299,0),MATCH(Stock!N$1,AF!$L$1:$AV$1,0))*Stock!N211</f>
        <v>1.0932440627081982E-3</v>
      </c>
      <c r="O211" s="4">
        <f ca="1">OFFSET(AF!$K$1,MATCH(Stock!$C211,AF!$C$2:$C$299,0),MATCH(Stock!O$1,AF!$L$1:$AV$1,0))*Stock!O211</f>
        <v>0.24677815916956536</v>
      </c>
      <c r="P211" s="4">
        <f ca="1">OFFSET(AF!$K$1,MATCH(Stock!$C211,AF!$C$2:$C$299,0),MATCH(Stock!P$1,AF!$L$1:$AV$1,0))*Stock!P211</f>
        <v>9.531712935092326E-4</v>
      </c>
      <c r="Q211" s="4">
        <f ca="1">OFFSET(AF!$K$1,MATCH(Stock!$C211,AF!$C$2:$C$299,0),MATCH(Stock!Q$1,AF!$L$1:$AV$1,0))*Stock!Q211</f>
        <v>5.746731261684658E-2</v>
      </c>
      <c r="R211" s="4">
        <f ca="1">OFFSET(AF!$K$1,MATCH(Stock!$C211,AF!$C$2:$C$299,0),MATCH(Stock!R$1,AF!$L$1:$AV$1,0))*Stock!R211</f>
        <v>0</v>
      </c>
      <c r="S211" s="4">
        <f ca="1">OFFSET(AF!$K$1,MATCH(Stock!$C211,AF!$C$2:$C$299,0),MATCH(Stock!S$1,AF!$L$1:$AV$1,0))*Stock!S211</f>
        <v>4.3377848551373541E-2</v>
      </c>
      <c r="T211" s="4">
        <f ca="1">OFFSET(AF!$K$1,MATCH(Stock!$C211,AF!$C$2:$C$299,0),MATCH(Stock!T$1,AF!$L$1:$AV$1,0))*Stock!T211</f>
        <v>0.98483367848411729</v>
      </c>
      <c r="U211" s="4">
        <f ca="1">OFFSET(AF!$K$1,MATCH(Stock!$C211,AF!$C$2:$C$299,0),MATCH(Stock!U$1,AF!$L$1:$AV$1,0))*Stock!U211</f>
        <v>2.4613855209351675E-2</v>
      </c>
      <c r="V211" s="4">
        <f ca="1">OFFSET(AF!$K$1,MATCH(Stock!$C211,AF!$C$2:$C$299,0),MATCH(Stock!V$1,AF!$L$1:$AV$1,0))*Stock!V211</f>
        <v>7.0913927826220832E-4</v>
      </c>
      <c r="W211" s="4">
        <f ca="1">OFFSET(AF!$K$1,MATCH(Stock!$C211,AF!$C$2:$C$299,0),MATCH(Stock!W$1,AF!$L$1:$AV$1,0))*Stock!W211</f>
        <v>3.011401250499235E-3</v>
      </c>
      <c r="X211" s="4">
        <f ca="1">OFFSET(AF!$K$1,MATCH(Stock!$C211,AF!$C$2:$C$299,0),MATCH(Stock!X$1,AF!$L$1:$AV$1,0))*Stock!X211</f>
        <v>0.27605414008784895</v>
      </c>
      <c r="Y211" s="4">
        <f ca="1">OFFSET(AF!$K$1,MATCH(Stock!$C211,AF!$C$2:$C$299,0),MATCH(Stock!Y$1,AF!$L$1:$AV$1,0))*Stock!Y211</f>
        <v>1.5599517599660419E-3</v>
      </c>
      <c r="Z211" s="4">
        <f ca="1">OFFSET(AF!$K$1,MATCH(Stock!$C211,AF!$C$2:$C$299,0),MATCH(Stock!Z$1,AF!$L$1:$AV$1,0))*Stock!Z211</f>
        <v>0.62808434881500952</v>
      </c>
      <c r="AA211" s="4">
        <f ca="1">OFFSET(AF!$K$1,MATCH(Stock!$C211,AF!$C$2:$C$299,0),MATCH(Stock!AA$1,AF!$L$1:$AV$1,0))*Stock!AA211</f>
        <v>1.5570255160152846E-2</v>
      </c>
      <c r="AB211" s="4">
        <f ca="1">OFFSET(AF!$K$1,MATCH(Stock!$C211,AF!$C$2:$C$299,0),MATCH(Stock!AB$1,AF!$L$1:$AV$1,0))*Stock!AB211</f>
        <v>5.4676242006407978E-2</v>
      </c>
      <c r="AC211" s="4">
        <f ca="1">OFFSET(AF!$K$1,MATCH(Stock!$C211,AF!$C$2:$C$299,0),MATCH(Stock!AC$1,AF!$L$1:$AV$1,0))*Stock!AC211</f>
        <v>6.3006632685167763E-2</v>
      </c>
      <c r="AD211" s="4">
        <f ca="1">OFFSET(AF!$K$1,MATCH(Stock!$C211,AF!$C$2:$C$299,0),MATCH(Stock!AD$1,AF!$L$1:$AV$1,0))*Stock!AD211</f>
        <v>0</v>
      </c>
      <c r="AE211" s="4">
        <f ca="1">OFFSET(AF!$K$1,MATCH(Stock!$C211,AF!$C$2:$C$299,0),MATCH(Stock!AE$1,AF!$L$1:$AV$1,0))*Stock!AE211</f>
        <v>0.71892708656177506</v>
      </c>
      <c r="AF211" s="4">
        <f ca="1">OFFSET(AF!$K$1,MATCH(Stock!$C211,AF!$C$2:$C$299,0),MATCH(Stock!AF$1,AF!$L$1:$AV$1,0))*Stock!AF211</f>
        <v>0</v>
      </c>
      <c r="AG211" s="4">
        <f ca="1">OFFSET(AF!$K$1,MATCH(Stock!$C211,AF!$C$2:$C$299,0),MATCH(Stock!AG$1,AF!$L$1:$AV$1,0))*Stock!AG211</f>
        <v>2.5970508922764078E-3</v>
      </c>
      <c r="AH211" s="4">
        <f ca="1">OFFSET(AF!$K$1,MATCH(Stock!$C211,AF!$C$2:$C$299,0),MATCH(Stock!AH$1,AF!$L$1:$AV$1,0))*Stock!AH211</f>
        <v>7.9402275800649069E-3</v>
      </c>
      <c r="AI211" s="4">
        <f ca="1">OFFSET(AF!$K$1,MATCH(Stock!$C211,AF!$C$2:$C$299,0),MATCH(Stock!AI$1,AF!$L$1:$AV$1,0))*Stock!AI211</f>
        <v>2.167770883623838E-3</v>
      </c>
      <c r="AJ211" s="4">
        <f ca="1">OFFSET(AF!$K$1,MATCH(Stock!$C211,AF!$C$2:$C$299,0),MATCH(Stock!AJ$1,AF!$L$1:$AV$1,0))*Stock!AJ211</f>
        <v>0</v>
      </c>
      <c r="AK211" s="4">
        <f ca="1">OFFSET(AF!$K$1,MATCH(Stock!$C211,AF!$C$2:$C$299,0),MATCH(Stock!AK$1,AF!$L$1:$AV$1,0))*Stock!AK211</f>
        <v>0</v>
      </c>
      <c r="AL211" s="4">
        <f ca="1">OFFSET(AF!$K$1,MATCH(Stock!$C211,AF!$C$2:$C$299,0),MATCH(Stock!AL$1,AF!$L$1:$AV$1,0))*Stock!AL211</f>
        <v>0</v>
      </c>
      <c r="AM211" s="4">
        <f ca="1">OFFSET(AF!$K$1,MATCH(Stock!$C211,AF!$C$2:$C$299,0),MATCH(Stock!AM$1,AF!$L$1:$AV$1,0))*Stock!AM211</f>
        <v>0.90546966694634978</v>
      </c>
      <c r="AN211" s="4">
        <f ca="1">OFFSET(AF!$K$1,MATCH(Stock!$C211,AF!$C$2:$C$299,0),MATCH(Stock!AN$1,AF!$L$1:$AV$1,0))*Stock!AN211</f>
        <v>1.1680928398783412E-4</v>
      </c>
      <c r="AO211" s="4">
        <f ca="1">OFFSET(AF!$K$1,MATCH(Stock!$C211,AF!$C$2:$C$299,0),MATCH(Stock!AO$1,AF!$L$1:$AV$1,0))*Stock!AO211</f>
        <v>6.7959935868757412E-2</v>
      </c>
      <c r="AP211" s="4">
        <f ca="1">OFFSET(AF!$K$1,MATCH(Stock!$C211,AF!$C$2:$C$299,0),MATCH(Stock!AP$1,AF!$L$1:$AV$1,0))*Stock!AP211</f>
        <v>2.6665006530539673E-2</v>
      </c>
      <c r="AQ211" s="4">
        <f ca="1">OFFSET(AF!$K$1,MATCH(Stock!$C211,AF!$C$2:$C$299,0),MATCH(Stock!AQ$1,AF!$L$1:$AV$1,0))*Stock!AQ211</f>
        <v>3.5874523172931883E-2</v>
      </c>
      <c r="AR211" s="4">
        <f ca="1">OFFSET(AF!$K$1,MATCH(Stock!$C211,AF!$C$2:$C$299,0),MATCH(Stock!AR$1,AF!$L$1:$AV$1,0))*Stock!AR211</f>
        <v>5.4550560557231472E-3</v>
      </c>
      <c r="AS211" s="4">
        <f ca="1">OFFSET(AF!$K$1,MATCH(Stock!$C211,AF!$C$2:$C$299,0),MATCH(Stock!AS$1,AF!$L$1:$AV$1,0))*Stock!AS211</f>
        <v>2.3929389167748473E-3</v>
      </c>
      <c r="AT211" s="4">
        <f ca="1">OFFSET(AF!$K$1,MATCH(Stock!$C211,AF!$C$2:$C$299,0),MATCH(Stock!AT$1,AF!$L$1:$AV$1,0))*Stock!AT211</f>
        <v>2.0352416813717135E-3</v>
      </c>
      <c r="AU211" s="4">
        <f ca="1">OFFSET(AF!$K$1,MATCH(Stock!$C211,AF!$C$2:$C$299,0),MATCH(Stock!AU$1,AF!$L$1:$AV$1,0))*Stock!AU211</f>
        <v>2.1497679850524351E-2</v>
      </c>
      <c r="AV211" s="4">
        <f ca="1">OFFSET(AF!$K$1,MATCH(Stock!$C211,AF!$C$2:$C$299,0),MATCH(Stock!AV$1,AF!$L$1:$AV$1,0))*Stock!AV211</f>
        <v>3.1021468287621476</v>
      </c>
    </row>
    <row r="212" spans="1:48">
      <c r="A212" s="4" t="s">
        <v>52</v>
      </c>
      <c r="B212" s="4" t="s">
        <v>258</v>
      </c>
      <c r="C212" s="4" t="s">
        <v>111</v>
      </c>
      <c r="D212" s="4" t="s">
        <v>54</v>
      </c>
      <c r="E212" s="4" t="s">
        <v>260</v>
      </c>
      <c r="F212" s="4" t="s">
        <v>54</v>
      </c>
      <c r="G212" s="4">
        <v>2010</v>
      </c>
      <c r="H212" s="4" t="s">
        <v>54</v>
      </c>
      <c r="I212" s="4" t="s">
        <v>54</v>
      </c>
      <c r="J212" s="4" t="s">
        <v>54</v>
      </c>
      <c r="K212" s="4" t="s">
        <v>54</v>
      </c>
      <c r="L212" s="4">
        <f ca="1">OFFSET(AF!$K$1,MATCH(Stock!$C212,AF!$C$2:$C$299,0),MATCH(Stock!L$1,AF!$L$1:$AV$1,0))*Stock!L212</f>
        <v>0</v>
      </c>
      <c r="M212" s="4">
        <f ca="1">OFFSET(AF!$K$1,MATCH(Stock!$C212,AF!$C$2:$C$299,0),MATCH(Stock!M$1,AF!$L$1:$AV$1,0))*Stock!M212</f>
        <v>3.0106348598999171E-2</v>
      </c>
      <c r="N212" s="4">
        <f ca="1">OFFSET(AF!$K$1,MATCH(Stock!$C212,AF!$C$2:$C$299,0),MATCH(Stock!N$1,AF!$L$1:$AV$1,0))*Stock!N212</f>
        <v>2.9215956787564125E-3</v>
      </c>
      <c r="O212" s="4">
        <f ca="1">OFFSET(AF!$K$1,MATCH(Stock!$C212,AF!$C$2:$C$299,0),MATCH(Stock!O$1,AF!$L$1:$AV$1,0))*Stock!O212</f>
        <v>9.3749512604054507E-4</v>
      </c>
      <c r="P212" s="4">
        <f ca="1">OFFSET(AF!$K$1,MATCH(Stock!$C212,AF!$C$2:$C$299,0),MATCH(Stock!P$1,AF!$L$1:$AV$1,0))*Stock!P212</f>
        <v>2.3193834808724695E-2</v>
      </c>
      <c r="Q212" s="4">
        <f ca="1">OFFSET(AF!$K$1,MATCH(Stock!$C212,AF!$C$2:$C$299,0),MATCH(Stock!Q$1,AF!$L$1:$AV$1,0))*Stock!Q212</f>
        <v>1.0104892557797267E-2</v>
      </c>
      <c r="R212" s="4">
        <f ca="1">OFFSET(AF!$K$1,MATCH(Stock!$C212,AF!$C$2:$C$299,0),MATCH(Stock!R$1,AF!$L$1:$AV$1,0))*Stock!R212</f>
        <v>0</v>
      </c>
      <c r="S212" s="4">
        <f ca="1">OFFSET(AF!$K$1,MATCH(Stock!$C212,AF!$C$2:$C$299,0),MATCH(Stock!S$1,AF!$L$1:$AV$1,0))*Stock!S212</f>
        <v>2.1607801728276199E-2</v>
      </c>
      <c r="T212" s="4">
        <f ca="1">OFFSET(AF!$K$1,MATCH(Stock!$C212,AF!$C$2:$C$299,0),MATCH(Stock!T$1,AF!$L$1:$AV$1,0))*Stock!T212</f>
        <v>0.24303433200172905</v>
      </c>
      <c r="U212" s="4">
        <f ca="1">OFFSET(AF!$K$1,MATCH(Stock!$C212,AF!$C$2:$C$299,0),MATCH(Stock!U$1,AF!$L$1:$AV$1,0))*Stock!U212</f>
        <v>9.1568506276232933E-2</v>
      </c>
      <c r="V212" s="4">
        <f ca="1">OFFSET(AF!$K$1,MATCH(Stock!$C212,AF!$C$2:$C$299,0),MATCH(Stock!V$1,AF!$L$1:$AV$1,0))*Stock!V212</f>
        <v>8.3815807365284559E-3</v>
      </c>
      <c r="W212" s="4">
        <f ca="1">OFFSET(AF!$K$1,MATCH(Stock!$C212,AF!$C$2:$C$299,0),MATCH(Stock!W$1,AF!$L$1:$AV$1,0))*Stock!W212</f>
        <v>1.5679950002599455E-3</v>
      </c>
      <c r="X212" s="4">
        <f ca="1">OFFSET(AF!$K$1,MATCH(Stock!$C212,AF!$C$2:$C$299,0),MATCH(Stock!X$1,AF!$L$1:$AV$1,0))*Stock!X212</f>
        <v>0</v>
      </c>
      <c r="Y212" s="4">
        <f ca="1">OFFSET(AF!$K$1,MATCH(Stock!$C212,AF!$C$2:$C$299,0),MATCH(Stock!Y$1,AF!$L$1:$AV$1,0))*Stock!Y212</f>
        <v>8.9537634591480245E-2</v>
      </c>
      <c r="Z212" s="4">
        <f ca="1">OFFSET(AF!$K$1,MATCH(Stock!$C212,AF!$C$2:$C$299,0),MATCH(Stock!Z$1,AF!$L$1:$AV$1,0))*Stock!Z212</f>
        <v>0.11775373066034046</v>
      </c>
      <c r="AA212" s="4">
        <f ca="1">OFFSET(AF!$K$1,MATCH(Stock!$C212,AF!$C$2:$C$299,0),MATCH(Stock!AA$1,AF!$L$1:$AV$1,0))*Stock!AA212</f>
        <v>5.0838610478923206E-3</v>
      </c>
      <c r="AB212" s="4">
        <f ca="1">OFFSET(AF!$K$1,MATCH(Stock!$C212,AF!$C$2:$C$299,0),MATCH(Stock!AB$1,AF!$L$1:$AV$1,0))*Stock!AB212</f>
        <v>1.5849447471503044E-2</v>
      </c>
      <c r="AC212" s="4">
        <f ca="1">OFFSET(AF!$K$1,MATCH(Stock!$C212,AF!$C$2:$C$299,0),MATCH(Stock!AC$1,AF!$L$1:$AV$1,0))*Stock!AC212</f>
        <v>0</v>
      </c>
      <c r="AD212" s="4">
        <f ca="1">OFFSET(AF!$K$1,MATCH(Stock!$C212,AF!$C$2:$C$299,0),MATCH(Stock!AD$1,AF!$L$1:$AV$1,0))*Stock!AD212</f>
        <v>9.3512490217164818E-3</v>
      </c>
      <c r="AE212" s="4">
        <f ca="1">OFFSET(AF!$K$1,MATCH(Stock!$C212,AF!$C$2:$C$299,0),MATCH(Stock!AE$1,AF!$L$1:$AV$1,0))*Stock!AE212</f>
        <v>4.3903944217513011E-3</v>
      </c>
      <c r="AF212" s="4">
        <f ca="1">OFFSET(AF!$K$1,MATCH(Stock!$C212,AF!$C$2:$C$299,0),MATCH(Stock!AF$1,AF!$L$1:$AV$1,0))*Stock!AF212</f>
        <v>1.0588067493233589E-4</v>
      </c>
      <c r="AG212" s="4">
        <f ca="1">OFFSET(AF!$K$1,MATCH(Stock!$C212,AF!$C$2:$C$299,0),MATCH(Stock!AG$1,AF!$L$1:$AV$1,0))*Stock!AG212</f>
        <v>1.6948369414757698E-2</v>
      </c>
      <c r="AH212" s="4">
        <f ca="1">OFFSET(AF!$K$1,MATCH(Stock!$C212,AF!$C$2:$C$299,0),MATCH(Stock!AH$1,AF!$L$1:$AV$1,0))*Stock!AH212</f>
        <v>0</v>
      </c>
      <c r="AI212" s="4">
        <f ca="1">OFFSET(AF!$K$1,MATCH(Stock!$C212,AF!$C$2:$C$299,0),MATCH(Stock!AI$1,AF!$L$1:$AV$1,0))*Stock!AI212</f>
        <v>1.1149942337839955E-2</v>
      </c>
      <c r="AJ212" s="4">
        <f ca="1">OFFSET(AF!$K$1,MATCH(Stock!$C212,AF!$C$2:$C$299,0),MATCH(Stock!AJ$1,AF!$L$1:$AV$1,0))*Stock!AJ212</f>
        <v>0</v>
      </c>
      <c r="AK212" s="4">
        <f ca="1">OFFSET(AF!$K$1,MATCH(Stock!$C212,AF!$C$2:$C$299,0),MATCH(Stock!AK$1,AF!$L$1:$AV$1,0))*Stock!AK212</f>
        <v>1.3623767688087747E-3</v>
      </c>
      <c r="AL212" s="4">
        <f ca="1">OFFSET(AF!$K$1,MATCH(Stock!$C212,AF!$C$2:$C$299,0),MATCH(Stock!AL$1,AF!$L$1:$AV$1,0))*Stock!AL212</f>
        <v>0</v>
      </c>
      <c r="AM212" s="4">
        <f ca="1">OFFSET(AF!$K$1,MATCH(Stock!$C212,AF!$C$2:$C$299,0),MATCH(Stock!AM$1,AF!$L$1:$AV$1,0))*Stock!AM212</f>
        <v>4.7113351843799091E-2</v>
      </c>
      <c r="AN212" s="4">
        <f ca="1">OFFSET(AF!$K$1,MATCH(Stock!$C212,AF!$C$2:$C$299,0),MATCH(Stock!AN$1,AF!$L$1:$AV$1,0))*Stock!AN212</f>
        <v>4.0325012980053192E-3</v>
      </c>
      <c r="AO212" s="4">
        <f ca="1">OFFSET(AF!$K$1,MATCH(Stock!$C212,AF!$C$2:$C$299,0),MATCH(Stock!AO$1,AF!$L$1:$AV$1,0))*Stock!AO212</f>
        <v>0.14177425313761643</v>
      </c>
      <c r="AP212" s="4">
        <f ca="1">OFFSET(AF!$K$1,MATCH(Stock!$C212,AF!$C$2:$C$299,0),MATCH(Stock!AP$1,AF!$L$1:$AV$1,0))*Stock!AP212</f>
        <v>1.1328270748268503E-3</v>
      </c>
      <c r="AQ212" s="4">
        <f ca="1">OFFSET(AF!$K$1,MATCH(Stock!$C212,AF!$C$2:$C$299,0),MATCH(Stock!AQ$1,AF!$L$1:$AV$1,0))*Stock!AQ212</f>
        <v>3.0408266776424029E-2</v>
      </c>
      <c r="AR212" s="4">
        <f ca="1">OFFSET(AF!$K$1,MATCH(Stock!$C212,AF!$C$2:$C$299,0),MATCH(Stock!AR$1,AF!$L$1:$AV$1,0))*Stock!AR212</f>
        <v>1.1568887448756077E-2</v>
      </c>
      <c r="AS212" s="4">
        <f ca="1">OFFSET(AF!$K$1,MATCH(Stock!$C212,AF!$C$2:$C$299,0),MATCH(Stock!AS$1,AF!$L$1:$AV$1,0))*Stock!AS212</f>
        <v>8.3912019051245956E-2</v>
      </c>
      <c r="AT212" s="4">
        <f ca="1">OFFSET(AF!$K$1,MATCH(Stock!$C212,AF!$C$2:$C$299,0),MATCH(Stock!AT$1,AF!$L$1:$AV$1,0))*Stock!AT212</f>
        <v>2.7748029375058414E-3</v>
      </c>
      <c r="AU212" s="4">
        <f ca="1">OFFSET(AF!$K$1,MATCH(Stock!$C212,AF!$C$2:$C$299,0),MATCH(Stock!AU$1,AF!$L$1:$AV$1,0))*Stock!AU212</f>
        <v>1.3683951576480486E-2</v>
      </c>
      <c r="AV212" s="4">
        <f ca="1">OFFSET(AF!$K$1,MATCH(Stock!$C212,AF!$C$2:$C$299,0),MATCH(Stock!AV$1,AF!$L$1:$AV$1,0))*Stock!AV212</f>
        <v>0</v>
      </c>
    </row>
    <row r="213" spans="1:48">
      <c r="A213" s="4" t="s">
        <v>52</v>
      </c>
      <c r="B213" s="4" t="s">
        <v>258</v>
      </c>
      <c r="C213" s="4" t="s">
        <v>112</v>
      </c>
      <c r="D213" s="4" t="s">
        <v>54</v>
      </c>
      <c r="E213" s="4" t="s">
        <v>260</v>
      </c>
      <c r="F213" s="4" t="s">
        <v>54</v>
      </c>
      <c r="G213" s="4">
        <v>2010</v>
      </c>
      <c r="H213" s="4" t="s">
        <v>54</v>
      </c>
      <c r="I213" s="4" t="s">
        <v>54</v>
      </c>
      <c r="J213" s="4" t="s">
        <v>54</v>
      </c>
      <c r="K213" s="4" t="s">
        <v>54</v>
      </c>
      <c r="L213" s="4">
        <f ca="1">OFFSET(AF!$K$1,MATCH(Stock!$C213,AF!$C$2:$C$299,0),MATCH(Stock!L$1,AF!$L$1:$AV$1,0))*Stock!L213</f>
        <v>5.5569504136226498E-3</v>
      </c>
      <c r="M213" s="4">
        <f ca="1">OFFSET(AF!$K$1,MATCH(Stock!$C213,AF!$C$2:$C$299,0),MATCH(Stock!M$1,AF!$L$1:$AV$1,0))*Stock!M213</f>
        <v>2.5380082092299142E-3</v>
      </c>
      <c r="N213" s="4">
        <f ca="1">OFFSET(AF!$K$1,MATCH(Stock!$C213,AF!$C$2:$C$299,0),MATCH(Stock!N$1,AF!$L$1:$AV$1,0))*Stock!N213</f>
        <v>0</v>
      </c>
      <c r="O213" s="4">
        <f ca="1">OFFSET(AF!$K$1,MATCH(Stock!$C213,AF!$C$2:$C$299,0),MATCH(Stock!O$1,AF!$L$1:$AV$1,0))*Stock!O213</f>
        <v>6.6321969247165992E-3</v>
      </c>
      <c r="P213" s="4">
        <f ca="1">OFFSET(AF!$K$1,MATCH(Stock!$C213,AF!$C$2:$C$299,0),MATCH(Stock!P$1,AF!$L$1:$AV$1,0))*Stock!P213</f>
        <v>4.3823967517665808E-5</v>
      </c>
      <c r="Q213" s="4">
        <f ca="1">OFFSET(AF!$K$1,MATCH(Stock!$C213,AF!$C$2:$C$299,0),MATCH(Stock!Q$1,AF!$L$1:$AV$1,0))*Stock!Q213</f>
        <v>0</v>
      </c>
      <c r="R213" s="4">
        <f ca="1">OFFSET(AF!$K$1,MATCH(Stock!$C213,AF!$C$2:$C$299,0),MATCH(Stock!R$1,AF!$L$1:$AV$1,0))*Stock!R213</f>
        <v>4.6918605091007571E-4</v>
      </c>
      <c r="S213" s="4">
        <f ca="1">OFFSET(AF!$K$1,MATCH(Stock!$C213,AF!$C$2:$C$299,0),MATCH(Stock!S$1,AF!$L$1:$AV$1,0))*Stock!S213</f>
        <v>5.0944959773830333E-4</v>
      </c>
      <c r="T213" s="4">
        <f ca="1">OFFSET(AF!$K$1,MATCH(Stock!$C213,AF!$C$2:$C$299,0),MATCH(Stock!T$1,AF!$L$1:$AV$1,0))*Stock!T213</f>
        <v>6.2379769443969273E-2</v>
      </c>
      <c r="U213" s="4">
        <f ca="1">OFFSET(AF!$K$1,MATCH(Stock!$C213,AF!$C$2:$C$299,0),MATCH(Stock!U$1,AF!$L$1:$AV$1,0))*Stock!U213</f>
        <v>1.2600307908210294E-3</v>
      </c>
      <c r="V213" s="4">
        <f ca="1">OFFSET(AF!$K$1,MATCH(Stock!$C213,AF!$C$2:$C$299,0),MATCH(Stock!V$1,AF!$L$1:$AV$1,0))*Stock!V213</f>
        <v>1.1138313271134156E-4</v>
      </c>
      <c r="W213" s="4">
        <f ca="1">OFFSET(AF!$K$1,MATCH(Stock!$C213,AF!$C$2:$C$299,0),MATCH(Stock!W$1,AF!$L$1:$AV$1,0))*Stock!W213</f>
        <v>3.4429037505707559E-3</v>
      </c>
      <c r="X213" s="4">
        <f ca="1">OFFSET(AF!$K$1,MATCH(Stock!$C213,AF!$C$2:$C$299,0),MATCH(Stock!X$1,AF!$L$1:$AV$1,0))*Stock!X213</f>
        <v>0.1566955424085712</v>
      </c>
      <c r="Y213" s="4">
        <f ca="1">OFFSET(AF!$K$1,MATCH(Stock!$C213,AF!$C$2:$C$299,0),MATCH(Stock!Y$1,AF!$L$1:$AV$1,0))*Stock!Y213</f>
        <v>1.85216174382135E-3</v>
      </c>
      <c r="Z213" s="4">
        <f ca="1">OFFSET(AF!$K$1,MATCH(Stock!$C213,AF!$C$2:$C$299,0),MATCH(Stock!Z$1,AF!$L$1:$AV$1,0))*Stock!Z213</f>
        <v>0.15154638899813194</v>
      </c>
      <c r="AA213" s="4">
        <f ca="1">OFFSET(AF!$K$1,MATCH(Stock!$C213,AF!$C$2:$C$299,0),MATCH(Stock!AA$1,AF!$L$1:$AV$1,0))*Stock!AA213</f>
        <v>4.9766442946854207E-3</v>
      </c>
      <c r="AB213" s="4">
        <f ca="1">OFFSET(AF!$K$1,MATCH(Stock!$C213,AF!$C$2:$C$299,0),MATCH(Stock!AB$1,AF!$L$1:$AV$1,0))*Stock!AB213</f>
        <v>7.6110961537079044E-3</v>
      </c>
      <c r="AC213" s="4">
        <f ca="1">OFFSET(AF!$K$1,MATCH(Stock!$C213,AF!$C$2:$C$299,0),MATCH(Stock!AC$1,AF!$L$1:$AV$1,0))*Stock!AC213</f>
        <v>1.1093588291864171E-2</v>
      </c>
      <c r="AD213" s="4">
        <f ca="1">OFFSET(AF!$K$1,MATCH(Stock!$C213,AF!$C$2:$C$299,0),MATCH(Stock!AD$1,AF!$L$1:$AV$1,0))*Stock!AD213</f>
        <v>2.3110575229701508E-4</v>
      </c>
      <c r="AE213" s="4">
        <f ca="1">OFFSET(AF!$K$1,MATCH(Stock!$C213,AF!$C$2:$C$299,0),MATCH(Stock!AE$1,AF!$L$1:$AV$1,0))*Stock!AE213</f>
        <v>0.12221455583048638</v>
      </c>
      <c r="AF213" s="4">
        <f ca="1">OFFSET(AF!$K$1,MATCH(Stock!$C213,AF!$C$2:$C$299,0),MATCH(Stock!AF$1,AF!$L$1:$AV$1,0))*Stock!AF213</f>
        <v>5.8284755559963309E-4</v>
      </c>
      <c r="AG213" s="4">
        <f ca="1">OFFSET(AF!$K$1,MATCH(Stock!$C213,AF!$C$2:$C$299,0),MATCH(Stock!AG$1,AF!$L$1:$AV$1,0))*Stock!AG213</f>
        <v>1.2641189819127519E-3</v>
      </c>
      <c r="AH213" s="4">
        <f ca="1">OFFSET(AF!$K$1,MATCH(Stock!$C213,AF!$C$2:$C$299,0),MATCH(Stock!AH$1,AF!$L$1:$AV$1,0))*Stock!AH213</f>
        <v>2.1182498798879703E-4</v>
      </c>
      <c r="AI213" s="4">
        <f ca="1">OFFSET(AF!$K$1,MATCH(Stock!$C213,AF!$C$2:$C$299,0),MATCH(Stock!AI$1,AF!$L$1:$AV$1,0))*Stock!AI213</f>
        <v>7.0487009658249972E-4</v>
      </c>
      <c r="AJ213" s="4">
        <f ca="1">OFFSET(AF!$K$1,MATCH(Stock!$C213,AF!$C$2:$C$299,0),MATCH(Stock!AJ$1,AF!$L$1:$AV$1,0))*Stock!AJ213</f>
        <v>0</v>
      </c>
      <c r="AK213" s="4">
        <f ca="1">OFFSET(AF!$K$1,MATCH(Stock!$C213,AF!$C$2:$C$299,0),MATCH(Stock!AK$1,AF!$L$1:$AV$1,0))*Stock!AK213</f>
        <v>6.9896372499892194E-4</v>
      </c>
      <c r="AL213" s="4">
        <f ca="1">OFFSET(AF!$K$1,MATCH(Stock!$C213,AF!$C$2:$C$299,0),MATCH(Stock!AL$1,AF!$L$1:$AV$1,0))*Stock!AL213</f>
        <v>4.7618579137607342E-3</v>
      </c>
      <c r="AM213" s="4">
        <f ca="1">OFFSET(AF!$K$1,MATCH(Stock!$C213,AF!$C$2:$C$299,0),MATCH(Stock!AM$1,AF!$L$1:$AV$1,0))*Stock!AM213</f>
        <v>3.7448427496624575E-3</v>
      </c>
      <c r="AN213" s="4">
        <f ca="1">OFFSET(AF!$K$1,MATCH(Stock!$C213,AF!$C$2:$C$299,0),MATCH(Stock!AN$1,AF!$L$1:$AV$1,0))*Stock!AN213</f>
        <v>2.0869543689691541E-3</v>
      </c>
      <c r="AO213" s="4">
        <f ca="1">OFFSET(AF!$K$1,MATCH(Stock!$C213,AF!$C$2:$C$299,0),MATCH(Stock!AO$1,AF!$L$1:$AV$1,0))*Stock!AO213</f>
        <v>1.1382881906900236E-2</v>
      </c>
      <c r="AP213" s="4">
        <f ca="1">OFFSET(AF!$K$1,MATCH(Stock!$C213,AF!$C$2:$C$299,0),MATCH(Stock!AP$1,AF!$L$1:$AV$1,0))*Stock!AP213</f>
        <v>4.7051052736077494E-2</v>
      </c>
      <c r="AQ213" s="4">
        <f ca="1">OFFSET(AF!$K$1,MATCH(Stock!$C213,AF!$C$2:$C$299,0),MATCH(Stock!AQ$1,AF!$L$1:$AV$1,0))*Stock!AQ213</f>
        <v>3.2542304617343394E-3</v>
      </c>
      <c r="AR213" s="4">
        <f ca="1">OFFSET(AF!$K$1,MATCH(Stock!$C213,AF!$C$2:$C$299,0),MATCH(Stock!AR$1,AF!$L$1:$AV$1,0))*Stock!AR213</f>
        <v>1.6180354967407209E-3</v>
      </c>
      <c r="AS213" s="4">
        <f ca="1">OFFSET(AF!$K$1,MATCH(Stock!$C213,AF!$C$2:$C$299,0),MATCH(Stock!AS$1,AF!$L$1:$AV$1,0))*Stock!AS213</f>
        <v>0</v>
      </c>
      <c r="AT213" s="4">
        <f ca="1">OFFSET(AF!$K$1,MATCH(Stock!$C213,AF!$C$2:$C$299,0),MATCH(Stock!AT$1,AF!$L$1:$AV$1,0))*Stock!AT213</f>
        <v>1.129617062241417E-3</v>
      </c>
      <c r="AU213" s="4">
        <f ca="1">OFFSET(AF!$K$1,MATCH(Stock!$C213,AF!$C$2:$C$299,0),MATCH(Stock!AU$1,AF!$L$1:$AV$1,0))*Stock!AU213</f>
        <v>5.0959097439416418E-4</v>
      </c>
      <c r="AV213" s="4">
        <f ca="1">OFFSET(AF!$K$1,MATCH(Stock!$C213,AF!$C$2:$C$299,0),MATCH(Stock!AV$1,AF!$L$1:$AV$1,0))*Stock!AV213</f>
        <v>5.9879938983047297E-2</v>
      </c>
    </row>
    <row r="214" spans="1:48">
      <c r="A214" s="4" t="s">
        <v>52</v>
      </c>
      <c r="B214" s="4" t="s">
        <v>258</v>
      </c>
      <c r="C214" s="4" t="s">
        <v>113</v>
      </c>
      <c r="D214" s="4" t="s">
        <v>54</v>
      </c>
      <c r="E214" s="4" t="s">
        <v>260</v>
      </c>
      <c r="F214" s="4" t="s">
        <v>54</v>
      </c>
      <c r="G214" s="4">
        <v>2010</v>
      </c>
      <c r="H214" s="4" t="s">
        <v>54</v>
      </c>
      <c r="I214" s="4" t="s">
        <v>54</v>
      </c>
      <c r="J214" s="4" t="s">
        <v>54</v>
      </c>
      <c r="K214" s="4" t="s">
        <v>54</v>
      </c>
      <c r="L214" s="4">
        <f ca="1">OFFSET(AF!$K$1,MATCH(Stock!$C214,AF!$C$2:$C$299,0),MATCH(Stock!L$1,AF!$L$1:$AV$1,0))*Stock!L214</f>
        <v>2.7246504663604247E-5</v>
      </c>
      <c r="M214" s="4">
        <f ca="1">OFFSET(AF!$K$1,MATCH(Stock!$C214,AF!$C$2:$C$299,0),MATCH(Stock!M$1,AF!$L$1:$AV$1,0))*Stock!M214</f>
        <v>2.5392462620149044E-2</v>
      </c>
      <c r="N214" s="4">
        <f ca="1">OFFSET(AF!$K$1,MATCH(Stock!$C214,AF!$C$2:$C$299,0),MATCH(Stock!N$1,AF!$L$1:$AV$1,0))*Stock!N214</f>
        <v>0</v>
      </c>
      <c r="O214" s="4">
        <f ca="1">OFFSET(AF!$K$1,MATCH(Stock!$C214,AF!$C$2:$C$299,0),MATCH(Stock!O$1,AF!$L$1:$AV$1,0))*Stock!O214</f>
        <v>0.16792784596531221</v>
      </c>
      <c r="P214" s="4">
        <f ca="1">OFFSET(AF!$K$1,MATCH(Stock!$C214,AF!$C$2:$C$299,0),MATCH(Stock!P$1,AF!$L$1:$AV$1,0))*Stock!P214</f>
        <v>0</v>
      </c>
      <c r="Q214" s="4">
        <f ca="1">OFFSET(AF!$K$1,MATCH(Stock!$C214,AF!$C$2:$C$299,0),MATCH(Stock!Q$1,AF!$L$1:$AV$1,0))*Stock!Q214</f>
        <v>0.12135136509039997</v>
      </c>
      <c r="R214" s="4">
        <f ca="1">OFFSET(AF!$K$1,MATCH(Stock!$C214,AF!$C$2:$C$299,0),MATCH(Stock!R$1,AF!$L$1:$AV$1,0))*Stock!R214</f>
        <v>1.0741891165572809E-3</v>
      </c>
      <c r="S214" s="4">
        <f ca="1">OFFSET(AF!$K$1,MATCH(Stock!$C214,AF!$C$2:$C$299,0),MATCH(Stock!S$1,AF!$L$1:$AV$1,0))*Stock!S214</f>
        <v>0</v>
      </c>
      <c r="T214" s="4">
        <f ca="1">OFFSET(AF!$K$1,MATCH(Stock!$C214,AF!$C$2:$C$299,0),MATCH(Stock!T$1,AF!$L$1:$AV$1,0))*Stock!T214</f>
        <v>0.51529475861083263</v>
      </c>
      <c r="U214" s="4">
        <f ca="1">OFFSET(AF!$K$1,MATCH(Stock!$C214,AF!$C$2:$C$299,0),MATCH(Stock!U$1,AF!$L$1:$AV$1,0))*Stock!U214</f>
        <v>1.1580999417725234E-2</v>
      </c>
      <c r="V214" s="4">
        <f ca="1">OFFSET(AF!$K$1,MATCH(Stock!$C214,AF!$C$2:$C$299,0),MATCH(Stock!V$1,AF!$L$1:$AV$1,0))*Stock!V214</f>
        <v>3.3414939813402559E-5</v>
      </c>
      <c r="W214" s="4">
        <f ca="1">OFFSET(AF!$K$1,MATCH(Stock!$C214,AF!$C$2:$C$299,0),MATCH(Stock!W$1,AF!$L$1:$AV$1,0))*Stock!W214</f>
        <v>1.3455585002230687E-2</v>
      </c>
      <c r="X214" s="4">
        <f ca="1">OFFSET(AF!$K$1,MATCH(Stock!$C214,AF!$C$2:$C$299,0),MATCH(Stock!X$1,AF!$L$1:$AV$1,0))*Stock!X214</f>
        <v>7.7264240645598239E-2</v>
      </c>
      <c r="Y214" s="4">
        <f ca="1">OFFSET(AF!$K$1,MATCH(Stock!$C214,AF!$C$2:$C$299,0),MATCH(Stock!Y$1,AF!$L$1:$AV$1,0))*Stock!Y214</f>
        <v>1.923640801410572E-2</v>
      </c>
      <c r="Z214" s="4">
        <f ca="1">OFFSET(AF!$K$1,MATCH(Stock!$C214,AF!$C$2:$C$299,0),MATCH(Stock!Z$1,AF!$L$1:$AV$1,0))*Stock!Z214</f>
        <v>0.22790213005745139</v>
      </c>
      <c r="AA214" s="4">
        <f ca="1">OFFSET(AF!$K$1,MATCH(Stock!$C214,AF!$C$2:$C$299,0),MATCH(Stock!AA$1,AF!$L$1:$AV$1,0))*Stock!AA214</f>
        <v>3.3118063768343576E-3</v>
      </c>
      <c r="AB214" s="4">
        <f ca="1">OFFSET(AF!$K$1,MATCH(Stock!$C214,AF!$C$2:$C$299,0),MATCH(Stock!AB$1,AF!$L$1:$AV$1,0))*Stock!AB214</f>
        <v>0</v>
      </c>
      <c r="AC214" s="4">
        <f ca="1">OFFSET(AF!$K$1,MATCH(Stock!$C214,AF!$C$2:$C$299,0),MATCH(Stock!AC$1,AF!$L$1:$AV$1,0))*Stock!AC214</f>
        <v>8.0574917489383863E-2</v>
      </c>
      <c r="AD214" s="4">
        <f ca="1">OFFSET(AF!$K$1,MATCH(Stock!$C214,AF!$C$2:$C$299,0),MATCH(Stock!AD$1,AF!$L$1:$AV$1,0))*Stock!AD214</f>
        <v>6.7381025842490797E-5</v>
      </c>
      <c r="AE214" s="4">
        <f ca="1">OFFSET(AF!$K$1,MATCH(Stock!$C214,AF!$C$2:$C$299,0),MATCH(Stock!AE$1,AF!$L$1:$AV$1,0))*Stock!AE214</f>
        <v>6.7056414800967135E-2</v>
      </c>
      <c r="AF214" s="4">
        <f ca="1">OFFSET(AF!$K$1,MATCH(Stock!$C214,AF!$C$2:$C$299,0),MATCH(Stock!AF$1,AF!$L$1:$AV$1,0))*Stock!AF214</f>
        <v>2.8587240230986837E-4</v>
      </c>
      <c r="AG214" s="4">
        <f ca="1">OFFSET(AF!$K$1,MATCH(Stock!$C214,AF!$C$2:$C$299,0),MATCH(Stock!AG$1,AF!$L$1:$AV$1,0))*Stock!AG214</f>
        <v>1.0704233314583807E-4</v>
      </c>
      <c r="AH214" s="4">
        <f ca="1">OFFSET(AF!$K$1,MATCH(Stock!$C214,AF!$C$2:$C$299,0),MATCH(Stock!AH$1,AF!$L$1:$AV$1,0))*Stock!AH214</f>
        <v>6.6115072008624586E-3</v>
      </c>
      <c r="AI214" s="4">
        <f ca="1">OFFSET(AF!$K$1,MATCH(Stock!$C214,AF!$C$2:$C$299,0),MATCH(Stock!AI$1,AF!$L$1:$AV$1,0))*Stock!AI214</f>
        <v>4.9419663196147449E-4</v>
      </c>
      <c r="AJ214" s="4">
        <f ca="1">OFFSET(AF!$K$1,MATCH(Stock!$C214,AF!$C$2:$C$299,0),MATCH(Stock!AJ$1,AF!$L$1:$AV$1,0))*Stock!AJ214</f>
        <v>0</v>
      </c>
      <c r="AK214" s="4">
        <f ca="1">OFFSET(AF!$K$1,MATCH(Stock!$C214,AF!$C$2:$C$299,0),MATCH(Stock!AK$1,AF!$L$1:$AV$1,0))*Stock!AK214</f>
        <v>8.8033281888666686E-4</v>
      </c>
      <c r="AL214" s="4">
        <f ca="1">OFFSET(AF!$K$1,MATCH(Stock!$C214,AF!$C$2:$C$299,0),MATCH(Stock!AL$1,AF!$L$1:$AV$1,0))*Stock!AL214</f>
        <v>0</v>
      </c>
      <c r="AM214" s="4">
        <f ca="1">OFFSET(AF!$K$1,MATCH(Stock!$C214,AF!$C$2:$C$299,0),MATCH(Stock!AM$1,AF!$L$1:$AV$1,0))*Stock!AM214</f>
        <v>6.0613964182541788E-3</v>
      </c>
      <c r="AN214" s="4">
        <f ca="1">OFFSET(AF!$K$1,MATCH(Stock!$C214,AF!$C$2:$C$299,0),MATCH(Stock!AN$1,AF!$L$1:$AV$1,0))*Stock!AN214</f>
        <v>4.5105506278198242E-3</v>
      </c>
      <c r="AO214" s="4">
        <f ca="1">OFFSET(AF!$K$1,MATCH(Stock!$C214,AF!$C$2:$C$299,0),MATCH(Stock!AO$1,AF!$L$1:$AV$1,0))*Stock!AO214</f>
        <v>1.9369258728677056E-3</v>
      </c>
      <c r="AP214" s="4">
        <f ca="1">OFFSET(AF!$K$1,MATCH(Stock!$C214,AF!$C$2:$C$299,0),MATCH(Stock!AP$1,AF!$L$1:$AV$1,0))*Stock!AP214</f>
        <v>1.3288932993161109E-2</v>
      </c>
      <c r="AQ214" s="4">
        <f ca="1">OFFSET(AF!$K$1,MATCH(Stock!$C214,AF!$C$2:$C$299,0),MATCH(Stock!AQ$1,AF!$L$1:$AV$1,0))*Stock!AQ214</f>
        <v>1.4581410275164011E-3</v>
      </c>
      <c r="AR214" s="4">
        <f ca="1">OFFSET(AF!$K$1,MATCH(Stock!$C214,AF!$C$2:$C$299,0),MATCH(Stock!AR$1,AF!$L$1:$AV$1,0))*Stock!AR214</f>
        <v>2.0796563830554235E-5</v>
      </c>
      <c r="AS214" s="4">
        <f ca="1">OFFSET(AF!$K$1,MATCH(Stock!$C214,AF!$C$2:$C$299,0),MATCH(Stock!AS$1,AF!$L$1:$AV$1,0))*Stock!AS214</f>
        <v>1.0666308823897243E-3</v>
      </c>
      <c r="AT214" s="4">
        <f ca="1">OFFSET(AF!$K$1,MATCH(Stock!$C214,AF!$C$2:$C$299,0),MATCH(Stock!AT$1,AF!$L$1:$AV$1,0))*Stock!AT214</f>
        <v>5.1305855288469159E-3</v>
      </c>
      <c r="AU214" s="4">
        <f ca="1">OFFSET(AF!$K$1,MATCH(Stock!$C214,AF!$C$2:$C$299,0),MATCH(Stock!AU$1,AF!$L$1:$AV$1,0))*Stock!AU214</f>
        <v>0</v>
      </c>
      <c r="AV214" s="4">
        <f ca="1">OFFSET(AF!$K$1,MATCH(Stock!$C214,AF!$C$2:$C$299,0),MATCH(Stock!AV$1,AF!$L$1:$AV$1,0))*Stock!AV214</f>
        <v>0.22530716600038894</v>
      </c>
    </row>
    <row r="215" spans="1:48">
      <c r="A215" s="4" t="s">
        <v>52</v>
      </c>
      <c r="B215" s="4" t="s">
        <v>258</v>
      </c>
      <c r="C215" s="4" t="s">
        <v>412</v>
      </c>
      <c r="D215" s="4" t="s">
        <v>54</v>
      </c>
      <c r="E215" s="4" t="s">
        <v>260</v>
      </c>
      <c r="F215" s="4" t="s">
        <v>54</v>
      </c>
      <c r="G215" s="4">
        <v>2010</v>
      </c>
      <c r="H215" s="4" t="s">
        <v>54</v>
      </c>
      <c r="I215" s="4" t="s">
        <v>54</v>
      </c>
      <c r="J215" s="4" t="s">
        <v>54</v>
      </c>
      <c r="K215" s="4" t="s">
        <v>54</v>
      </c>
      <c r="L215" s="4">
        <f ca="1">OFFSET(AF!$K$1,MATCH(Stock!$C215,AF!$C$2:$C$299,0),MATCH(Stock!L$1,AF!$L$1:$AV$1,0))*Stock!L215</f>
        <v>4.8767481139258903E-4</v>
      </c>
      <c r="M215" s="4">
        <f ca="1">OFFSET(AF!$K$1,MATCH(Stock!$C215,AF!$C$2:$C$299,0),MATCH(Stock!M$1,AF!$L$1:$AV$1,0))*Stock!M215</f>
        <v>2.533551219203951E-2</v>
      </c>
      <c r="N215" s="4">
        <f ca="1">OFFSET(AF!$K$1,MATCH(Stock!$C215,AF!$C$2:$C$299,0),MATCH(Stock!N$1,AF!$L$1:$AV$1,0))*Stock!N215</f>
        <v>0</v>
      </c>
      <c r="O215" s="4">
        <f ca="1">OFFSET(AF!$K$1,MATCH(Stock!$C215,AF!$C$2:$C$299,0),MATCH(Stock!O$1,AF!$L$1:$AV$1,0))*Stock!O215</f>
        <v>6.9607076135109634E-3</v>
      </c>
      <c r="P215" s="4">
        <f ca="1">OFFSET(AF!$K$1,MATCH(Stock!$C215,AF!$C$2:$C$299,0),MATCH(Stock!P$1,AF!$L$1:$AV$1,0))*Stock!P215</f>
        <v>1.8844306032596374E-3</v>
      </c>
      <c r="Q215" s="4">
        <f ca="1">OFFSET(AF!$K$1,MATCH(Stock!$C215,AF!$C$2:$C$299,0),MATCH(Stock!Q$1,AF!$L$1:$AV$1,0))*Stock!Q215</f>
        <v>1.1788179298102875E-2</v>
      </c>
      <c r="R215" s="4">
        <f ca="1">OFFSET(AF!$K$1,MATCH(Stock!$C215,AF!$C$2:$C$299,0),MATCH(Stock!R$1,AF!$L$1:$AV$1,0))*Stock!R215</f>
        <v>2.5513843568436258E-2</v>
      </c>
      <c r="S215" s="4">
        <f ca="1">OFFSET(AF!$K$1,MATCH(Stock!$C215,AF!$C$2:$C$299,0),MATCH(Stock!S$1,AF!$L$1:$AV$1,0))*Stock!S215</f>
        <v>1.7730143962051471E-3</v>
      </c>
      <c r="T215" s="4">
        <f ca="1">OFFSET(AF!$K$1,MATCH(Stock!$C215,AF!$C$2:$C$299,0),MATCH(Stock!T$1,AF!$L$1:$AV$1,0))*Stock!T215</f>
        <v>0.16316882467874377</v>
      </c>
      <c r="U215" s="4">
        <f ca="1">OFFSET(AF!$K$1,MATCH(Stock!$C215,AF!$C$2:$C$299,0),MATCH(Stock!U$1,AF!$L$1:$AV$1,0))*Stock!U215</f>
        <v>3.1624892206636424E-3</v>
      </c>
      <c r="V215" s="4">
        <f ca="1">OFFSET(AF!$K$1,MATCH(Stock!$C215,AF!$C$2:$C$299,0),MATCH(Stock!V$1,AF!$L$1:$AV$1,0))*Stock!V215</f>
        <v>0</v>
      </c>
      <c r="W215" s="4">
        <f ca="1">OFFSET(AF!$K$1,MATCH(Stock!$C215,AF!$C$2:$C$299,0),MATCH(Stock!W$1,AF!$L$1:$AV$1,0))*Stock!W215</f>
        <v>4.3680208007241449E-2</v>
      </c>
      <c r="X215" s="4">
        <f ca="1">OFFSET(AF!$K$1,MATCH(Stock!$C215,AF!$C$2:$C$299,0),MATCH(Stock!X$1,AF!$L$1:$AV$1,0))*Stock!X215</f>
        <v>5.5395787374084592E-2</v>
      </c>
      <c r="Y215" s="4">
        <f ca="1">OFFSET(AF!$K$1,MATCH(Stock!$C215,AF!$C$2:$C$299,0),MATCH(Stock!Y$1,AF!$L$1:$AV$1,0))*Stock!Y215</f>
        <v>3.3446804305899971E-4</v>
      </c>
      <c r="Z215" s="4">
        <f ca="1">OFFSET(AF!$K$1,MATCH(Stock!$C215,AF!$C$2:$C$299,0),MATCH(Stock!Z$1,AF!$L$1:$AV$1,0))*Stock!Z215</f>
        <v>1.6928059364517974E-2</v>
      </c>
      <c r="AA215" s="4">
        <f ca="1">OFFSET(AF!$K$1,MATCH(Stock!$C215,AF!$C$2:$C$299,0),MATCH(Stock!AA$1,AF!$L$1:$AV$1,0))*Stock!AA215</f>
        <v>1.2413317426839589E-3</v>
      </c>
      <c r="AB215" s="4">
        <f ca="1">OFFSET(AF!$K$1,MATCH(Stock!$C215,AF!$C$2:$C$299,0),MATCH(Stock!AB$1,AF!$L$1:$AV$1,0))*Stock!AB215</f>
        <v>1.2220971426616229E-3</v>
      </c>
      <c r="AC215" s="4">
        <f ca="1">OFFSET(AF!$K$1,MATCH(Stock!$C215,AF!$C$2:$C$299,0),MATCH(Stock!AC$1,AF!$L$1:$AV$1,0))*Stock!AC215</f>
        <v>3.5301530029129198E-3</v>
      </c>
      <c r="AD215" s="4">
        <f ca="1">OFFSET(AF!$K$1,MATCH(Stock!$C215,AF!$C$2:$C$299,0),MATCH(Stock!AD$1,AF!$L$1:$AV$1,0))*Stock!AD215</f>
        <v>0</v>
      </c>
      <c r="AE215" s="4">
        <f ca="1">OFFSET(AF!$K$1,MATCH(Stock!$C215,AF!$C$2:$C$299,0),MATCH(Stock!AE$1,AF!$L$1:$AV$1,0))*Stock!AE215</f>
        <v>3.0263232659932852E-2</v>
      </c>
      <c r="AF215" s="4">
        <f ca="1">OFFSET(AF!$K$1,MATCH(Stock!$C215,AF!$C$2:$C$299,0),MATCH(Stock!AF$1,AF!$L$1:$AV$1,0))*Stock!AF215</f>
        <v>3.5512527631600684E-5</v>
      </c>
      <c r="AG215" s="4">
        <f ca="1">OFFSET(AF!$K$1,MATCH(Stock!$C215,AF!$C$2:$C$299,0),MATCH(Stock!AG$1,AF!$L$1:$AV$1,0))*Stock!AG215</f>
        <v>0</v>
      </c>
      <c r="AH215" s="4">
        <f ca="1">OFFSET(AF!$K$1,MATCH(Stock!$C215,AF!$C$2:$C$299,0),MATCH(Stock!AH$1,AF!$L$1:$AV$1,0))*Stock!AH215</f>
        <v>4.4162300526149256E-4</v>
      </c>
      <c r="AI215" s="4">
        <f ca="1">OFFSET(AF!$K$1,MATCH(Stock!$C215,AF!$C$2:$C$299,0),MATCH(Stock!AI$1,AF!$L$1:$AV$1,0))*Stock!AI215</f>
        <v>0</v>
      </c>
      <c r="AJ215" s="4">
        <f ca="1">OFFSET(AF!$K$1,MATCH(Stock!$C215,AF!$C$2:$C$299,0),MATCH(Stock!AJ$1,AF!$L$1:$AV$1,0))*Stock!AJ215</f>
        <v>0</v>
      </c>
      <c r="AK215" s="4">
        <f ca="1">OFFSET(AF!$K$1,MATCH(Stock!$C215,AF!$C$2:$C$299,0),MATCH(Stock!AK$1,AF!$L$1:$AV$1,0))*Stock!AK215</f>
        <v>0</v>
      </c>
      <c r="AL215" s="4">
        <f ca="1">OFFSET(AF!$K$1,MATCH(Stock!$C215,AF!$C$2:$C$299,0),MATCH(Stock!AL$1,AF!$L$1:$AV$1,0))*Stock!AL215</f>
        <v>0</v>
      </c>
      <c r="AM215" s="4">
        <f ca="1">OFFSET(AF!$K$1,MATCH(Stock!$C215,AF!$C$2:$C$299,0),MATCH(Stock!AM$1,AF!$L$1:$AV$1,0))*Stock!AM215</f>
        <v>1.6683223980167371E-2</v>
      </c>
      <c r="AN215" s="4">
        <f ca="1">OFFSET(AF!$K$1,MATCH(Stock!$C215,AF!$C$2:$C$299,0),MATCH(Stock!AN$1,AF!$L$1:$AV$1,0))*Stock!AN215</f>
        <v>0</v>
      </c>
      <c r="AO215" s="4">
        <f ca="1">OFFSET(AF!$K$1,MATCH(Stock!$C215,AF!$C$2:$C$299,0),MATCH(Stock!AO$1,AF!$L$1:$AV$1,0))*Stock!AO215</f>
        <v>0</v>
      </c>
      <c r="AP215" s="4">
        <f ca="1">OFFSET(AF!$K$1,MATCH(Stock!$C215,AF!$C$2:$C$299,0),MATCH(Stock!AP$1,AF!$L$1:$AV$1,0))*Stock!AP215</f>
        <v>1.3531958288700898E-2</v>
      </c>
      <c r="AQ215" s="4">
        <f ca="1">OFFSET(AF!$K$1,MATCH(Stock!$C215,AF!$C$2:$C$299,0),MATCH(Stock!AQ$1,AF!$L$1:$AV$1,0))*Stock!AQ215</f>
        <v>0</v>
      </c>
      <c r="AR215" s="4">
        <f ca="1">OFFSET(AF!$K$1,MATCH(Stock!$C215,AF!$C$2:$C$299,0),MATCH(Stock!AR$1,AF!$L$1:$AV$1,0))*Stock!AR215</f>
        <v>0</v>
      </c>
      <c r="AS215" s="4">
        <f ca="1">OFFSET(AF!$K$1,MATCH(Stock!$C215,AF!$C$2:$C$299,0),MATCH(Stock!AS$1,AF!$L$1:$AV$1,0))*Stock!AS215</f>
        <v>2.3052629751333848E-3</v>
      </c>
      <c r="AT215" s="4">
        <f ca="1">OFFSET(AF!$K$1,MATCH(Stock!$C215,AF!$C$2:$C$299,0),MATCH(Stock!AT$1,AF!$L$1:$AV$1,0))*Stock!AT215</f>
        <v>7.8165638768431633E-4</v>
      </c>
      <c r="AU215" s="4">
        <f ca="1">OFFSET(AF!$K$1,MATCH(Stock!$C215,AF!$C$2:$C$299,0),MATCH(Stock!AU$1,AF!$L$1:$AV$1,0))*Stock!AU215</f>
        <v>0</v>
      </c>
      <c r="AV215" s="4">
        <f ca="1">OFFSET(AF!$K$1,MATCH(Stock!$C215,AF!$C$2:$C$299,0),MATCH(Stock!AV$1,AF!$L$1:$AV$1,0))*Stock!AV215</f>
        <v>7.0725426064051522E-2</v>
      </c>
    </row>
    <row r="216" spans="1:4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5"/>
  <sheetViews>
    <sheetView topLeftCell="A167" zoomScaleNormal="100" workbookViewId="0">
      <selection activeCell="C184" sqref="C184"/>
    </sheetView>
  </sheetViews>
  <sheetFormatPr defaultRowHeight="12.75"/>
  <cols>
    <col min="1" max="1" width="13.7109375" bestFit="1" customWidth="1"/>
    <col min="2" max="2" width="24.28515625" bestFit="1" customWidth="1"/>
    <col min="257" max="257" width="13.7109375" bestFit="1" customWidth="1"/>
    <col min="258" max="258" width="18.140625" bestFit="1" customWidth="1"/>
    <col min="513" max="513" width="13.7109375" bestFit="1" customWidth="1"/>
    <col min="514" max="514" width="18.140625" bestFit="1" customWidth="1"/>
    <col min="769" max="769" width="13.7109375" bestFit="1" customWidth="1"/>
    <col min="770" max="770" width="18.140625" bestFit="1" customWidth="1"/>
    <col min="1025" max="1025" width="13.7109375" bestFit="1" customWidth="1"/>
    <col min="1026" max="1026" width="18.140625" bestFit="1" customWidth="1"/>
    <col min="1281" max="1281" width="13.7109375" bestFit="1" customWidth="1"/>
    <col min="1282" max="1282" width="18.140625" bestFit="1" customWidth="1"/>
    <col min="1537" max="1537" width="13.7109375" bestFit="1" customWidth="1"/>
    <col min="1538" max="1538" width="18.140625" bestFit="1" customWidth="1"/>
    <col min="1793" max="1793" width="13.7109375" bestFit="1" customWidth="1"/>
    <col min="1794" max="1794" width="18.140625" bestFit="1" customWidth="1"/>
    <col min="2049" max="2049" width="13.7109375" bestFit="1" customWidth="1"/>
    <col min="2050" max="2050" width="18.140625" bestFit="1" customWidth="1"/>
    <col min="2305" max="2305" width="13.7109375" bestFit="1" customWidth="1"/>
    <col min="2306" max="2306" width="18.140625" bestFit="1" customWidth="1"/>
    <col min="2561" max="2561" width="13.7109375" bestFit="1" customWidth="1"/>
    <col min="2562" max="2562" width="18.140625" bestFit="1" customWidth="1"/>
    <col min="2817" max="2817" width="13.7109375" bestFit="1" customWidth="1"/>
    <col min="2818" max="2818" width="18.140625" bestFit="1" customWidth="1"/>
    <col min="3073" max="3073" width="13.7109375" bestFit="1" customWidth="1"/>
    <col min="3074" max="3074" width="18.140625" bestFit="1" customWidth="1"/>
    <col min="3329" max="3329" width="13.7109375" bestFit="1" customWidth="1"/>
    <col min="3330" max="3330" width="18.140625" bestFit="1" customWidth="1"/>
    <col min="3585" max="3585" width="13.7109375" bestFit="1" customWidth="1"/>
    <col min="3586" max="3586" width="18.140625" bestFit="1" customWidth="1"/>
    <col min="3841" max="3841" width="13.7109375" bestFit="1" customWidth="1"/>
    <col min="3842" max="3842" width="18.140625" bestFit="1" customWidth="1"/>
    <col min="4097" max="4097" width="13.7109375" bestFit="1" customWidth="1"/>
    <col min="4098" max="4098" width="18.140625" bestFit="1" customWidth="1"/>
    <col min="4353" max="4353" width="13.7109375" bestFit="1" customWidth="1"/>
    <col min="4354" max="4354" width="18.140625" bestFit="1" customWidth="1"/>
    <col min="4609" max="4609" width="13.7109375" bestFit="1" customWidth="1"/>
    <col min="4610" max="4610" width="18.140625" bestFit="1" customWidth="1"/>
    <col min="4865" max="4865" width="13.7109375" bestFit="1" customWidth="1"/>
    <col min="4866" max="4866" width="18.140625" bestFit="1" customWidth="1"/>
    <col min="5121" max="5121" width="13.7109375" bestFit="1" customWidth="1"/>
    <col min="5122" max="5122" width="18.140625" bestFit="1" customWidth="1"/>
    <col min="5377" max="5377" width="13.7109375" bestFit="1" customWidth="1"/>
    <col min="5378" max="5378" width="18.140625" bestFit="1" customWidth="1"/>
    <col min="5633" max="5633" width="13.7109375" bestFit="1" customWidth="1"/>
    <col min="5634" max="5634" width="18.140625" bestFit="1" customWidth="1"/>
    <col min="5889" max="5889" width="13.7109375" bestFit="1" customWidth="1"/>
    <col min="5890" max="5890" width="18.140625" bestFit="1" customWidth="1"/>
    <col min="6145" max="6145" width="13.7109375" bestFit="1" customWidth="1"/>
    <col min="6146" max="6146" width="18.140625" bestFit="1" customWidth="1"/>
    <col min="6401" max="6401" width="13.7109375" bestFit="1" customWidth="1"/>
    <col min="6402" max="6402" width="18.140625" bestFit="1" customWidth="1"/>
    <col min="6657" max="6657" width="13.7109375" bestFit="1" customWidth="1"/>
    <col min="6658" max="6658" width="18.140625" bestFit="1" customWidth="1"/>
    <col min="6913" max="6913" width="13.7109375" bestFit="1" customWidth="1"/>
    <col min="6914" max="6914" width="18.140625" bestFit="1" customWidth="1"/>
    <col min="7169" max="7169" width="13.7109375" bestFit="1" customWidth="1"/>
    <col min="7170" max="7170" width="18.140625" bestFit="1" customWidth="1"/>
    <col min="7425" max="7425" width="13.7109375" bestFit="1" customWidth="1"/>
    <col min="7426" max="7426" width="18.140625" bestFit="1" customWidth="1"/>
    <col min="7681" max="7681" width="13.7109375" bestFit="1" customWidth="1"/>
    <col min="7682" max="7682" width="18.140625" bestFit="1" customWidth="1"/>
    <col min="7937" max="7937" width="13.7109375" bestFit="1" customWidth="1"/>
    <col min="7938" max="7938" width="18.140625" bestFit="1" customWidth="1"/>
    <col min="8193" max="8193" width="13.7109375" bestFit="1" customWidth="1"/>
    <col min="8194" max="8194" width="18.140625" bestFit="1" customWidth="1"/>
    <col min="8449" max="8449" width="13.7109375" bestFit="1" customWidth="1"/>
    <col min="8450" max="8450" width="18.140625" bestFit="1" customWidth="1"/>
    <col min="8705" max="8705" width="13.7109375" bestFit="1" customWidth="1"/>
    <col min="8706" max="8706" width="18.140625" bestFit="1" customWidth="1"/>
    <col min="8961" max="8961" width="13.7109375" bestFit="1" customWidth="1"/>
    <col min="8962" max="8962" width="18.140625" bestFit="1" customWidth="1"/>
    <col min="9217" max="9217" width="13.7109375" bestFit="1" customWidth="1"/>
    <col min="9218" max="9218" width="18.140625" bestFit="1" customWidth="1"/>
    <col min="9473" max="9473" width="13.7109375" bestFit="1" customWidth="1"/>
    <col min="9474" max="9474" width="18.140625" bestFit="1" customWidth="1"/>
    <col min="9729" max="9729" width="13.7109375" bestFit="1" customWidth="1"/>
    <col min="9730" max="9730" width="18.140625" bestFit="1" customWidth="1"/>
    <col min="9985" max="9985" width="13.7109375" bestFit="1" customWidth="1"/>
    <col min="9986" max="9986" width="18.140625" bestFit="1" customWidth="1"/>
    <col min="10241" max="10241" width="13.7109375" bestFit="1" customWidth="1"/>
    <col min="10242" max="10242" width="18.140625" bestFit="1" customWidth="1"/>
    <col min="10497" max="10497" width="13.7109375" bestFit="1" customWidth="1"/>
    <col min="10498" max="10498" width="18.140625" bestFit="1" customWidth="1"/>
    <col min="10753" max="10753" width="13.7109375" bestFit="1" customWidth="1"/>
    <col min="10754" max="10754" width="18.140625" bestFit="1" customWidth="1"/>
    <col min="11009" max="11009" width="13.7109375" bestFit="1" customWidth="1"/>
    <col min="11010" max="11010" width="18.140625" bestFit="1" customWidth="1"/>
    <col min="11265" max="11265" width="13.7109375" bestFit="1" customWidth="1"/>
    <col min="11266" max="11266" width="18.140625" bestFit="1" customWidth="1"/>
    <col min="11521" max="11521" width="13.7109375" bestFit="1" customWidth="1"/>
    <col min="11522" max="11522" width="18.140625" bestFit="1" customWidth="1"/>
    <col min="11777" max="11777" width="13.7109375" bestFit="1" customWidth="1"/>
    <col min="11778" max="11778" width="18.140625" bestFit="1" customWidth="1"/>
    <col min="12033" max="12033" width="13.7109375" bestFit="1" customWidth="1"/>
    <col min="12034" max="12034" width="18.140625" bestFit="1" customWidth="1"/>
    <col min="12289" max="12289" width="13.7109375" bestFit="1" customWidth="1"/>
    <col min="12290" max="12290" width="18.140625" bestFit="1" customWidth="1"/>
    <col min="12545" max="12545" width="13.7109375" bestFit="1" customWidth="1"/>
    <col min="12546" max="12546" width="18.140625" bestFit="1" customWidth="1"/>
    <col min="12801" max="12801" width="13.7109375" bestFit="1" customWidth="1"/>
    <col min="12802" max="12802" width="18.140625" bestFit="1" customWidth="1"/>
    <col min="13057" max="13057" width="13.7109375" bestFit="1" customWidth="1"/>
    <col min="13058" max="13058" width="18.140625" bestFit="1" customWidth="1"/>
    <col min="13313" max="13313" width="13.7109375" bestFit="1" customWidth="1"/>
    <col min="13314" max="13314" width="18.140625" bestFit="1" customWidth="1"/>
    <col min="13569" max="13569" width="13.7109375" bestFit="1" customWidth="1"/>
    <col min="13570" max="13570" width="18.140625" bestFit="1" customWidth="1"/>
    <col min="13825" max="13825" width="13.7109375" bestFit="1" customWidth="1"/>
    <col min="13826" max="13826" width="18.140625" bestFit="1" customWidth="1"/>
    <col min="14081" max="14081" width="13.7109375" bestFit="1" customWidth="1"/>
    <col min="14082" max="14082" width="18.140625" bestFit="1" customWidth="1"/>
    <col min="14337" max="14337" width="13.7109375" bestFit="1" customWidth="1"/>
    <col min="14338" max="14338" width="18.140625" bestFit="1" customWidth="1"/>
    <col min="14593" max="14593" width="13.7109375" bestFit="1" customWidth="1"/>
    <col min="14594" max="14594" width="18.140625" bestFit="1" customWidth="1"/>
    <col min="14849" max="14849" width="13.7109375" bestFit="1" customWidth="1"/>
    <col min="14850" max="14850" width="18.140625" bestFit="1" customWidth="1"/>
    <col min="15105" max="15105" width="13.7109375" bestFit="1" customWidth="1"/>
    <col min="15106" max="15106" width="18.140625" bestFit="1" customWidth="1"/>
    <col min="15361" max="15361" width="13.7109375" bestFit="1" customWidth="1"/>
    <col min="15362" max="15362" width="18.140625" bestFit="1" customWidth="1"/>
    <col min="15617" max="15617" width="13.7109375" bestFit="1" customWidth="1"/>
    <col min="15618" max="15618" width="18.140625" bestFit="1" customWidth="1"/>
    <col min="15873" max="15873" width="13.7109375" bestFit="1" customWidth="1"/>
    <col min="15874" max="15874" width="18.140625" bestFit="1" customWidth="1"/>
    <col min="16129" max="16129" width="13.7109375" bestFit="1" customWidth="1"/>
    <col min="16130" max="16130" width="18.140625" bestFit="1" customWidth="1"/>
  </cols>
  <sheetData>
    <row r="1" spans="1:39">
      <c r="A1">
        <v>2010</v>
      </c>
      <c r="C1" t="str">
        <f>'Stock-AF'!L1</f>
        <v>AL</v>
      </c>
      <c r="D1" t="str">
        <f>'Stock-AF'!M1</f>
        <v>AT</v>
      </c>
      <c r="E1" t="str">
        <f>'Stock-AF'!N1</f>
        <v>BA</v>
      </c>
      <c r="F1" t="str">
        <f>'Stock-AF'!O1</f>
        <v>BE</v>
      </c>
      <c r="G1" t="str">
        <f>'Stock-AF'!P1</f>
        <v>BG</v>
      </c>
      <c r="H1" t="str">
        <f>'Stock-AF'!Q1</f>
        <v>CH</v>
      </c>
      <c r="I1" t="str">
        <f>'Stock-AF'!R1</f>
        <v>CY</v>
      </c>
      <c r="J1" t="str">
        <f>'Stock-AF'!S1</f>
        <v>CZ</v>
      </c>
      <c r="K1" t="str">
        <f>'Stock-AF'!T1</f>
        <v>DE</v>
      </c>
      <c r="L1" t="str">
        <f>'Stock-AF'!U1</f>
        <v>DK</v>
      </c>
      <c r="M1" t="str">
        <f>'Stock-AF'!V1</f>
        <v>EE</v>
      </c>
      <c r="N1" t="str">
        <f>'Stock-AF'!W1</f>
        <v>EL</v>
      </c>
      <c r="O1" t="str">
        <f>'Stock-AF'!X1</f>
        <v>ES</v>
      </c>
      <c r="P1" t="str">
        <f>'Stock-AF'!Y1</f>
        <v>FI</v>
      </c>
      <c r="Q1" t="str">
        <f>'Stock-AF'!Z1</f>
        <v>FR</v>
      </c>
      <c r="R1" t="str">
        <f>'Stock-AF'!AA1</f>
        <v>HR</v>
      </c>
      <c r="S1" t="str">
        <f>'Stock-AF'!AB1</f>
        <v>HU</v>
      </c>
      <c r="T1" t="str">
        <f>'Stock-AF'!AC1</f>
        <v>IE</v>
      </c>
      <c r="U1" t="str">
        <f>'Stock-AF'!AD1</f>
        <v>IS</v>
      </c>
      <c r="V1" t="str">
        <f>'Stock-AF'!AE1</f>
        <v>IT</v>
      </c>
      <c r="W1" t="str">
        <f>'Stock-AF'!AF1</f>
        <v>KS</v>
      </c>
      <c r="X1" t="str">
        <f>'Stock-AF'!AG1</f>
        <v>LT</v>
      </c>
      <c r="Y1" t="str">
        <f>'Stock-AF'!AH1</f>
        <v>LU</v>
      </c>
      <c r="Z1" t="str">
        <f>'Stock-AF'!AI1</f>
        <v>LV</v>
      </c>
      <c r="AA1" t="str">
        <f>'Stock-AF'!AJ1</f>
        <v>ME</v>
      </c>
      <c r="AB1" t="str">
        <f>'Stock-AF'!AK1</f>
        <v>MK</v>
      </c>
      <c r="AC1" t="str">
        <f>'Stock-AF'!AL1</f>
        <v>MT</v>
      </c>
      <c r="AD1" t="str">
        <f>'Stock-AF'!AM1</f>
        <v>NL</v>
      </c>
      <c r="AE1" t="str">
        <f>'Stock-AF'!AN1</f>
        <v>NO</v>
      </c>
      <c r="AF1" t="str">
        <f>'Stock-AF'!AO1</f>
        <v>PL</v>
      </c>
      <c r="AG1" t="str">
        <f>'Stock-AF'!AP1</f>
        <v>PT</v>
      </c>
      <c r="AH1" t="str">
        <f>'Stock-AF'!AQ1</f>
        <v>RO</v>
      </c>
      <c r="AI1" t="str">
        <f>'Stock-AF'!AR1</f>
        <v>RS</v>
      </c>
      <c r="AJ1" t="str">
        <f>'Stock-AF'!AS1</f>
        <v>SE</v>
      </c>
      <c r="AK1" t="str">
        <f>'Stock-AF'!AT1</f>
        <v>SI</v>
      </c>
      <c r="AL1" t="str">
        <f>'Stock-AF'!AU1</f>
        <v>SK</v>
      </c>
      <c r="AM1" t="str">
        <f>'Stock-AF'!AV1</f>
        <v>UK</v>
      </c>
    </row>
    <row r="2" spans="1:39">
      <c r="A2" t="str">
        <f>LEFT(B2,10)&amp;"*"</f>
        <v>C_ES-CK-HO*</v>
      </c>
      <c r="B2" s="4" t="s">
        <v>115</v>
      </c>
      <c r="C2" s="9">
        <f ca="1">SUMIFS('Stock-AF'!L$2:L$215,'Stock-AF'!$C$2:$C$215,Shares!$B2,'Stock-AF'!$G$2:$G$215,Shares!$A$1)/SUMIFS('Stock-AF'!L$2:L$215,'Stock-AF'!$C$2:$C$215,Shares!$A2,'Stock-AF'!$G$2:$G$215,Shares!$A$1)</f>
        <v>0.11500865942751398</v>
      </c>
      <c r="D2" s="9">
        <f ca="1">SUMIFS('Stock-AF'!M$2:M$215,'Stock-AF'!$C$2:$C$215,Shares!$B2,'Stock-AF'!$G$2:$G$215,Shares!$A$1)/SUMIFS('Stock-AF'!M$2:M$215,'Stock-AF'!$C$2:$C$215,Shares!$A2,'Stock-AF'!$G$2:$G$215,Shares!$A$1)</f>
        <v>1.2147205563533535E-2</v>
      </c>
      <c r="E2" s="9">
        <f ca="1">SUMIFS('Stock-AF'!N$2:N$215,'Stock-AF'!$C$2:$C$215,Shares!$B2,'Stock-AF'!$G$2:$G$215,Shares!$A$1)/SUMIFS('Stock-AF'!N$2:N$215,'Stock-AF'!$C$2:$C$215,Shares!$A2,'Stock-AF'!$G$2:$G$215,Shares!$A$1)</f>
        <v>0</v>
      </c>
      <c r="F2" s="9">
        <f ca="1">SUMIFS('Stock-AF'!O$2:O$215,'Stock-AF'!$C$2:$C$215,Shares!$B2,'Stock-AF'!$G$2:$G$215,Shares!$A$1)/SUMIFS('Stock-AF'!O$2:O$215,'Stock-AF'!$C$2:$C$215,Shares!$A2,'Stock-AF'!$G$2:$G$215,Shares!$A$1)</f>
        <v>2.0025474985391201E-3</v>
      </c>
      <c r="G2" s="9">
        <f ca="1">SUMIFS('Stock-AF'!P$2:P$215,'Stock-AF'!$C$2:$C$215,Shares!$B2,'Stock-AF'!$G$2:$G$215,Shares!$A$1)/SUMIFS('Stock-AF'!P$2:P$215,'Stock-AF'!$C$2:$C$215,Shares!$A2,'Stock-AF'!$G$2:$G$215,Shares!$A$1)</f>
        <v>8.7775715480677419E-3</v>
      </c>
      <c r="H2" s="9">
        <f ca="1">SUMIFS('Stock-AF'!Q$2:Q$215,'Stock-AF'!$C$2:$C$215,Shares!$B2,'Stock-AF'!$G$2:$G$215,Shares!$A$1)/SUMIFS('Stock-AF'!Q$2:Q$215,'Stock-AF'!$C$2:$C$215,Shares!$A2,'Stock-AF'!$G$2:$G$215,Shares!$A$1)</f>
        <v>0.10325493737952514</v>
      </c>
      <c r="I2" s="9">
        <f ca="1">SUMIFS('Stock-AF'!R$2:R$215,'Stock-AF'!$C$2:$C$215,Shares!$B2,'Stock-AF'!$G$2:$G$215,Shares!$A$1)/SUMIFS('Stock-AF'!R$2:R$215,'Stock-AF'!$C$2:$C$215,Shares!$A2,'Stock-AF'!$G$2:$G$215,Shares!$A$1)</f>
        <v>2.544340241215343E-2</v>
      </c>
      <c r="J2" s="9">
        <f ca="1">SUMIFS('Stock-AF'!S$2:S$215,'Stock-AF'!$C$2:$C$215,Shares!$B2,'Stock-AF'!$G$2:$G$215,Shares!$A$1)/SUMIFS('Stock-AF'!S$2:S$215,'Stock-AF'!$C$2:$C$215,Shares!$A2,'Stock-AF'!$G$2:$G$215,Shares!$A$1)</f>
        <v>1.2534433239170832E-2</v>
      </c>
      <c r="K2" s="9">
        <f ca="1">SUMIFS('Stock-AF'!T$2:T$215,'Stock-AF'!$C$2:$C$215,Shares!$B2,'Stock-AF'!$G$2:$G$215,Shares!$A$1)/SUMIFS('Stock-AF'!T$2:T$215,'Stock-AF'!$C$2:$C$215,Shares!$A2,'Stock-AF'!$G$2:$G$215,Shares!$A$1)</f>
        <v>0</v>
      </c>
      <c r="L2" s="9">
        <f ca="1">SUMIFS('Stock-AF'!U$2:U$215,'Stock-AF'!$C$2:$C$215,Shares!$B2,'Stock-AF'!$G$2:$G$215,Shares!$A$1)/SUMIFS('Stock-AF'!U$2:U$215,'Stock-AF'!$C$2:$C$215,Shares!$A2,'Stock-AF'!$G$2:$G$215,Shares!$A$1)</f>
        <v>1.1683818148978684E-2</v>
      </c>
      <c r="M2" s="9">
        <f ca="1">SUMIFS('Stock-AF'!V$2:V$215,'Stock-AF'!$C$2:$C$215,Shares!$B2,'Stock-AF'!$G$2:$G$215,Shares!$A$1)/SUMIFS('Stock-AF'!V$2:V$215,'Stock-AF'!$C$2:$C$215,Shares!$A2,'Stock-AF'!$G$2:$G$215,Shares!$A$1)</f>
        <v>1.1096767605101126E-2</v>
      </c>
      <c r="N2" s="9">
        <f ca="1">SUMIFS('Stock-AF'!W$2:W$215,'Stock-AF'!$C$2:$C$215,Shares!$B2,'Stock-AF'!$G$2:$G$215,Shares!$A$1)/SUMIFS('Stock-AF'!W$2:W$215,'Stock-AF'!$C$2:$C$215,Shares!$A2,'Stock-AF'!$G$2:$G$215,Shares!$A$1)</f>
        <v>0</v>
      </c>
      <c r="O2" s="9">
        <f ca="1">SUMIFS('Stock-AF'!X$2:X$215,'Stock-AF'!$C$2:$C$215,Shares!$B2,'Stock-AF'!$G$2:$G$215,Shares!$A$1)/SUMIFS('Stock-AF'!X$2:X$215,'Stock-AF'!$C$2:$C$215,Shares!$A2,'Stock-AF'!$G$2:$G$215,Shares!$A$1)</f>
        <v>8.4075163976516931E-3</v>
      </c>
      <c r="P2" s="9">
        <f ca="1">SUMIFS('Stock-AF'!Y$2:Y$215,'Stock-AF'!$C$2:$C$215,Shares!$B2,'Stock-AF'!$G$2:$G$215,Shares!$A$1)/SUMIFS('Stock-AF'!Y$2:Y$215,'Stock-AF'!$C$2:$C$215,Shares!$A2,'Stock-AF'!$G$2:$G$215,Shares!$A$1)</f>
        <v>1.0664106731110434E-2</v>
      </c>
      <c r="Q2" s="9">
        <f ca="1">SUMIFS('Stock-AF'!Z$2:Z$215,'Stock-AF'!$C$2:$C$215,Shares!$B2,'Stock-AF'!$G$2:$G$215,Shares!$A$1)/SUMIFS('Stock-AF'!Z$2:Z$215,'Stock-AF'!$C$2:$C$215,Shares!$A2,'Stock-AF'!$G$2:$G$215,Shares!$A$1)</f>
        <v>1.2360888602992804E-2</v>
      </c>
      <c r="R2" s="9">
        <f ca="1">SUMIFS('Stock-AF'!AA$2:AA$215,'Stock-AF'!$C$2:$C$215,Shares!$B2,'Stock-AF'!$G$2:$G$215,Shares!$A$1)/SUMIFS('Stock-AF'!AA$2:AA$215,'Stock-AF'!$C$2:$C$215,Shares!$A2,'Stock-AF'!$G$2:$G$215,Shares!$A$1)</f>
        <v>3.5120019356528571E-3</v>
      </c>
      <c r="S2" s="9">
        <f ca="1">SUMIFS('Stock-AF'!AB$2:AB$215,'Stock-AF'!$C$2:$C$215,Shares!$B2,'Stock-AF'!$G$2:$G$215,Shares!$A$1)/SUMIFS('Stock-AF'!AB$2:AB$215,'Stock-AF'!$C$2:$C$215,Shares!$A2,'Stock-AF'!$G$2:$G$215,Shares!$A$1)</f>
        <v>1.2667730661649964E-2</v>
      </c>
      <c r="T2" s="9">
        <f ca="1">SUMIFS('Stock-AF'!AC$2:AC$215,'Stock-AF'!$C$2:$C$215,Shares!$B2,'Stock-AF'!$G$2:$G$215,Shares!$A$1)/SUMIFS('Stock-AF'!AC$2:AC$215,'Stock-AF'!$C$2:$C$215,Shares!$A2,'Stock-AF'!$G$2:$G$215,Shares!$A$1)</f>
        <v>1.0595314397648074E-2</v>
      </c>
      <c r="U2" s="9">
        <f ca="1">SUMIFS('Stock-AF'!AD$2:AD$215,'Stock-AF'!$C$2:$C$215,Shares!$B2,'Stock-AF'!$G$2:$G$215,Shares!$A$1)/SUMIFS('Stock-AF'!AD$2:AD$215,'Stock-AF'!$C$2:$C$215,Shares!$A2,'Stock-AF'!$G$2:$G$215,Shares!$A$1)</f>
        <v>0</v>
      </c>
      <c r="V2" s="9">
        <f ca="1">SUMIFS('Stock-AF'!AE$2:AE$215,'Stock-AF'!$C$2:$C$215,Shares!$B2,'Stock-AF'!$G$2:$G$215,Shares!$A$1)/SUMIFS('Stock-AF'!AE$2:AE$215,'Stock-AF'!$C$2:$C$215,Shares!$A2,'Stock-AF'!$G$2:$G$215,Shares!$A$1)</f>
        <v>0</v>
      </c>
      <c r="W2" s="9">
        <f ca="1">SUMIFS('Stock-AF'!AF$2:AF$215,'Stock-AF'!$C$2:$C$215,Shares!$B2,'Stock-AF'!$G$2:$G$215,Shares!$A$1)/SUMIFS('Stock-AF'!AF$2:AF$215,'Stock-AF'!$C$2:$C$215,Shares!$A2,'Stock-AF'!$G$2:$G$215,Shares!$A$1)</f>
        <v>8.8183457580368274E-2</v>
      </c>
      <c r="X2" s="9">
        <f ca="1">SUMIFS('Stock-AF'!AG$2:AG$215,'Stock-AF'!$C$2:$C$215,Shares!$B2,'Stock-AF'!$G$2:$G$215,Shares!$A$1)/SUMIFS('Stock-AF'!AG$2:AG$215,'Stock-AF'!$C$2:$C$215,Shares!$A2,'Stock-AF'!$G$2:$G$215,Shares!$A$1)</f>
        <v>1.1912416673722866E-2</v>
      </c>
      <c r="Y2" s="9">
        <f ca="1">SUMIFS('Stock-AF'!AH$2:AH$215,'Stock-AF'!$C$2:$C$215,Shares!$B2,'Stock-AF'!$G$2:$G$215,Shares!$A$1)/SUMIFS('Stock-AF'!AH$2:AH$215,'Stock-AF'!$C$2:$C$215,Shares!$A2,'Stock-AF'!$G$2:$G$215,Shares!$A$1)</f>
        <v>0</v>
      </c>
      <c r="Z2" s="9">
        <f ca="1">SUMIFS('Stock-AF'!AI$2:AI$215,'Stock-AF'!$C$2:$C$215,Shares!$B2,'Stock-AF'!$G$2:$G$215,Shares!$A$1)/SUMIFS('Stock-AF'!AI$2:AI$215,'Stock-AF'!$C$2:$C$215,Shares!$A2,'Stock-AF'!$G$2:$G$215,Shares!$A$1)</f>
        <v>1.1998185993334567E-2</v>
      </c>
      <c r="AA2" s="9">
        <f ca="1">SUMIFS('Stock-AF'!AJ$2:AJ$215,'Stock-AF'!$C$2:$C$215,Shares!$B2,'Stock-AF'!$G$2:$G$215,Shares!$A$1)/SUMIFS('Stock-AF'!AJ$2:AJ$215,'Stock-AF'!$C$2:$C$215,Shares!$A2,'Stock-AF'!$G$2:$G$215,Shares!$A$1)</f>
        <v>0</v>
      </c>
      <c r="AB2" s="9">
        <f ca="1">SUMIFS('Stock-AF'!AK$2:AK$215,'Stock-AF'!$C$2:$C$215,Shares!$B2,'Stock-AF'!$G$2:$G$215,Shares!$A$1)/SUMIFS('Stock-AF'!AK$2:AK$215,'Stock-AF'!$C$2:$C$215,Shares!$A2,'Stock-AF'!$G$2:$G$215,Shares!$A$1)</f>
        <v>0.12612807795079944</v>
      </c>
      <c r="AC2" s="9">
        <f ca="1">SUMIFS('Stock-AF'!AL$2:AL$215,'Stock-AF'!$C$2:$C$215,Shares!$B2,'Stock-AF'!$G$2:$G$215,Shares!$A$1)/SUMIFS('Stock-AF'!AL$2:AL$215,'Stock-AF'!$C$2:$C$215,Shares!$A2,'Stock-AF'!$G$2:$G$215,Shares!$A$1)</f>
        <v>0</v>
      </c>
      <c r="AD2" s="9">
        <f ca="1">SUMIFS('Stock-AF'!AM$2:AM$215,'Stock-AF'!$C$2:$C$215,Shares!$B2,'Stock-AF'!$G$2:$G$215,Shares!$A$1)/SUMIFS('Stock-AF'!AM$2:AM$215,'Stock-AF'!$C$2:$C$215,Shares!$A2,'Stock-AF'!$G$2:$G$215,Shares!$A$1)</f>
        <v>2.5966971314536017E-3</v>
      </c>
      <c r="AE2" s="9">
        <f ca="1">SUMIFS('Stock-AF'!AN$2:AN$215,'Stock-AF'!$C$2:$C$215,Shares!$B2,'Stock-AF'!$G$2:$G$215,Shares!$A$1)/SUMIFS('Stock-AF'!AN$2:AN$215,'Stock-AF'!$C$2:$C$215,Shares!$A2,'Stock-AF'!$G$2:$G$215,Shares!$A$1)</f>
        <v>3.5954303352534428E-3</v>
      </c>
      <c r="AF2" s="9">
        <f ca="1">SUMIFS('Stock-AF'!AO$2:AO$215,'Stock-AF'!$C$2:$C$215,Shares!$B2,'Stock-AF'!$G$2:$G$215,Shares!$A$1)/SUMIFS('Stock-AF'!AO$2:AO$215,'Stock-AF'!$C$2:$C$215,Shares!$A2,'Stock-AF'!$G$2:$G$215,Shares!$A$1)</f>
        <v>1.2029747532477167E-2</v>
      </c>
      <c r="AG2" s="9">
        <f ca="1">SUMIFS('Stock-AF'!AP$2:AP$215,'Stock-AF'!$C$2:$C$215,Shares!$B2,'Stock-AF'!$G$2:$G$215,Shares!$A$1)/SUMIFS('Stock-AF'!AP$2:AP$215,'Stock-AF'!$C$2:$C$215,Shares!$A2,'Stock-AF'!$G$2:$G$215,Shares!$A$1)</f>
        <v>0</v>
      </c>
      <c r="AH2" s="9">
        <f ca="1">SUMIFS('Stock-AF'!AQ$2:AQ$215,'Stock-AF'!$C$2:$C$215,Shares!$B2,'Stock-AF'!$G$2:$G$215,Shares!$A$1)/SUMIFS('Stock-AF'!AQ$2:AQ$215,'Stock-AF'!$C$2:$C$215,Shares!$A2,'Stock-AF'!$G$2:$G$215,Shares!$A$1)</f>
        <v>0</v>
      </c>
      <c r="AI2" s="9">
        <f ca="1">SUMIFS('Stock-AF'!AR$2:AR$215,'Stock-AF'!$C$2:$C$215,Shares!$B2,'Stock-AF'!$G$2:$G$215,Shares!$A$1)/SUMIFS('Stock-AF'!AR$2:AR$215,'Stock-AF'!$C$2:$C$215,Shares!$A2,'Stock-AF'!$G$2:$G$215,Shares!$A$1)</f>
        <v>7.4892801378886181E-2</v>
      </c>
      <c r="AJ2" s="9">
        <f ca="1">SUMIFS('Stock-AF'!AS$2:AS$215,'Stock-AF'!$C$2:$C$215,Shares!$B2,'Stock-AF'!$G$2:$G$215,Shares!$A$1)/SUMIFS('Stock-AF'!AS$2:AS$215,'Stock-AF'!$C$2:$C$215,Shares!$A2,'Stock-AF'!$G$2:$G$215,Shares!$A$1)</f>
        <v>1.071443874281606E-2</v>
      </c>
      <c r="AK2" s="9">
        <f ca="1">SUMIFS('Stock-AF'!AT$2:AT$215,'Stock-AF'!$C$2:$C$215,Shares!$B2,'Stock-AF'!$G$2:$G$215,Shares!$A$1)/SUMIFS('Stock-AF'!AT$2:AT$215,'Stock-AF'!$C$2:$C$215,Shares!$A2,'Stock-AF'!$G$2:$G$215,Shares!$A$1)</f>
        <v>0</v>
      </c>
      <c r="AL2" s="9">
        <f ca="1">SUMIFS('Stock-AF'!AU$2:AU$215,'Stock-AF'!$C$2:$C$215,Shares!$B2,'Stock-AF'!$G$2:$G$215,Shares!$A$1)/SUMIFS('Stock-AF'!AU$2:AU$215,'Stock-AF'!$C$2:$C$215,Shares!$A2,'Stock-AF'!$G$2:$G$215,Shares!$A$1)</f>
        <v>1.2543404421884669E-2</v>
      </c>
      <c r="AM2" s="9">
        <f ca="1">SUMIFS('Stock-AF'!AV$2:AV$215,'Stock-AF'!$C$2:$C$215,Shares!$B2,'Stock-AF'!$G$2:$G$215,Shares!$A$1)/SUMIFS('Stock-AF'!AV$2:AV$215,'Stock-AF'!$C$2:$C$215,Shares!$A2,'Stock-AF'!$G$2:$G$215,Shares!$A$1)</f>
        <v>3.2047543939776289E-3</v>
      </c>
    </row>
    <row r="3" spans="1:39">
      <c r="A3" t="str">
        <f t="shared" ref="A3:A66" si="0">LEFT(B3,10)&amp;"*"</f>
        <v>C_ES-CK-HO*</v>
      </c>
      <c r="B3" s="4" t="s">
        <v>116</v>
      </c>
      <c r="C3" s="9">
        <f ca="1">SUMIFS('Stock-AF'!L$2:L$215,'Stock-AF'!$C$2:$C$215,Shares!$B3,'Stock-AF'!$G$2:$G$215,Shares!$A$1)/SUMIFS('Stock-AF'!L$2:L$215,'Stock-AF'!$C$2:$C$215,Shares!$A3,'Stock-AF'!$G$2:$G$215,Shares!$A$1)</f>
        <v>0.35974776297214739</v>
      </c>
      <c r="D3" s="9">
        <f ca="1">SUMIFS('Stock-AF'!M$2:M$215,'Stock-AF'!$C$2:$C$215,Shares!$B3,'Stock-AF'!$G$2:$G$215,Shares!$A$1)/SUMIFS('Stock-AF'!M$2:M$215,'Stock-AF'!$C$2:$C$215,Shares!$A3,'Stock-AF'!$G$2:$G$215,Shares!$A$1)</f>
        <v>0.61427790886664047</v>
      </c>
      <c r="E3" s="9">
        <f ca="1">SUMIFS('Stock-AF'!N$2:N$215,'Stock-AF'!$C$2:$C$215,Shares!$B3,'Stock-AF'!$G$2:$G$215,Shares!$A$1)/SUMIFS('Stock-AF'!N$2:N$215,'Stock-AF'!$C$2:$C$215,Shares!$A3,'Stock-AF'!$G$2:$G$215,Shares!$A$1)</f>
        <v>1</v>
      </c>
      <c r="F3" s="9">
        <f ca="1">SUMIFS('Stock-AF'!O$2:O$215,'Stock-AF'!$C$2:$C$215,Shares!$B3,'Stock-AF'!$G$2:$G$215,Shares!$A$1)/SUMIFS('Stock-AF'!O$2:O$215,'Stock-AF'!$C$2:$C$215,Shares!$A3,'Stock-AF'!$G$2:$G$215,Shares!$A$1)</f>
        <v>0.54914716596417912</v>
      </c>
      <c r="G3" s="9">
        <f ca="1">SUMIFS('Stock-AF'!P$2:P$215,'Stock-AF'!$C$2:$C$215,Shares!$B3,'Stock-AF'!$G$2:$G$215,Shares!$A$1)/SUMIFS('Stock-AF'!P$2:P$215,'Stock-AF'!$C$2:$C$215,Shares!$A3,'Stock-AF'!$G$2:$G$215,Shares!$A$1)</f>
        <v>0.86511783707392764</v>
      </c>
      <c r="H3" s="9">
        <f ca="1">SUMIFS('Stock-AF'!Q$2:Q$215,'Stock-AF'!$C$2:$C$215,Shares!$B3,'Stock-AF'!$G$2:$G$215,Shares!$A$1)/SUMIFS('Stock-AF'!Q$2:Q$215,'Stock-AF'!$C$2:$C$215,Shares!$A3,'Stock-AF'!$G$2:$G$215,Shares!$A$1)</f>
        <v>0.63241064158931981</v>
      </c>
      <c r="I3" s="9">
        <f ca="1">SUMIFS('Stock-AF'!R$2:R$215,'Stock-AF'!$C$2:$C$215,Shares!$B3,'Stock-AF'!$G$2:$G$215,Shares!$A$1)/SUMIFS('Stock-AF'!R$2:R$215,'Stock-AF'!$C$2:$C$215,Shares!$A3,'Stock-AF'!$G$2:$G$215,Shares!$A$1)</f>
        <v>0.97455659758784663</v>
      </c>
      <c r="J3" s="9">
        <f ca="1">SUMIFS('Stock-AF'!S$2:S$215,'Stock-AF'!$C$2:$C$215,Shares!$B3,'Stock-AF'!$G$2:$G$215,Shares!$A$1)/SUMIFS('Stock-AF'!S$2:S$215,'Stock-AF'!$C$2:$C$215,Shares!$A3,'Stock-AF'!$G$2:$G$215,Shares!$A$1)</f>
        <v>0.48153087672146572</v>
      </c>
      <c r="K3" s="9">
        <f ca="1">SUMIFS('Stock-AF'!T$2:T$215,'Stock-AF'!$C$2:$C$215,Shares!$B3,'Stock-AF'!$G$2:$G$215,Shares!$A$1)/SUMIFS('Stock-AF'!T$2:T$215,'Stock-AF'!$C$2:$C$215,Shares!$A3,'Stock-AF'!$G$2:$G$215,Shares!$A$1)</f>
        <v>0.37834881347686433</v>
      </c>
      <c r="L3" s="9">
        <f ca="1">SUMIFS('Stock-AF'!U$2:U$215,'Stock-AF'!$C$2:$C$215,Shares!$B3,'Stock-AF'!$G$2:$G$215,Shares!$A$1)/SUMIFS('Stock-AF'!U$2:U$215,'Stock-AF'!$C$2:$C$215,Shares!$A3,'Stock-AF'!$G$2:$G$215,Shares!$A$1)</f>
        <v>0.71353178331668465</v>
      </c>
      <c r="M3" s="9">
        <f ca="1">SUMIFS('Stock-AF'!V$2:V$215,'Stock-AF'!$C$2:$C$215,Shares!$B3,'Stock-AF'!$G$2:$G$215,Shares!$A$1)/SUMIFS('Stock-AF'!V$2:V$215,'Stock-AF'!$C$2:$C$215,Shares!$A3,'Stock-AF'!$G$2:$G$215,Shares!$A$1)</f>
        <v>0.86443558303850643</v>
      </c>
      <c r="N3" s="9">
        <f ca="1">SUMIFS('Stock-AF'!W$2:W$215,'Stock-AF'!$C$2:$C$215,Shares!$B3,'Stock-AF'!$G$2:$G$215,Shares!$A$1)/SUMIFS('Stock-AF'!W$2:W$215,'Stock-AF'!$C$2:$C$215,Shares!$A3,'Stock-AF'!$G$2:$G$215,Shares!$A$1)</f>
        <v>0.81613411579281114</v>
      </c>
      <c r="O3" s="9">
        <f ca="1">SUMIFS('Stock-AF'!X$2:X$215,'Stock-AF'!$C$2:$C$215,Shares!$B3,'Stock-AF'!$G$2:$G$215,Shares!$A$1)/SUMIFS('Stock-AF'!X$2:X$215,'Stock-AF'!$C$2:$C$215,Shares!$A3,'Stock-AF'!$G$2:$G$215,Shares!$A$1)</f>
        <v>0.79358754004526499</v>
      </c>
      <c r="P3" s="9">
        <f ca="1">SUMIFS('Stock-AF'!Y$2:Y$215,'Stock-AF'!$C$2:$C$215,Shares!$B3,'Stock-AF'!$G$2:$G$215,Shares!$A$1)/SUMIFS('Stock-AF'!Y$2:Y$215,'Stock-AF'!$C$2:$C$215,Shares!$A3,'Stock-AF'!$G$2:$G$215,Shares!$A$1)</f>
        <v>0.97273678314663925</v>
      </c>
      <c r="Q3" s="9">
        <f ca="1">SUMIFS('Stock-AF'!Z$2:Z$215,'Stock-AF'!$C$2:$C$215,Shares!$B3,'Stock-AF'!$G$2:$G$215,Shares!$A$1)/SUMIFS('Stock-AF'!Z$2:Z$215,'Stock-AF'!$C$2:$C$215,Shares!$A3,'Stock-AF'!$G$2:$G$215,Shares!$A$1)</f>
        <v>0.57375026209024882</v>
      </c>
      <c r="R3" s="9">
        <f ca="1">SUMIFS('Stock-AF'!AA$2:AA$215,'Stock-AF'!$C$2:$C$215,Shares!$B3,'Stock-AF'!$G$2:$G$215,Shares!$A$1)/SUMIFS('Stock-AF'!AA$2:AA$215,'Stock-AF'!$C$2:$C$215,Shares!$A3,'Stock-AF'!$G$2:$G$215,Shares!$A$1)</f>
        <v>0.67408062515404132</v>
      </c>
      <c r="S3" s="9">
        <f ca="1">SUMIFS('Stock-AF'!AB$2:AB$215,'Stock-AF'!$C$2:$C$215,Shares!$B3,'Stock-AF'!$G$2:$G$215,Shares!$A$1)/SUMIFS('Stock-AF'!AB$2:AB$215,'Stock-AF'!$C$2:$C$215,Shares!$A3,'Stock-AF'!$G$2:$G$215,Shares!$A$1)</f>
        <v>0.46251565439485043</v>
      </c>
      <c r="T3" s="9">
        <f ca="1">SUMIFS('Stock-AF'!AC$2:AC$215,'Stock-AF'!$C$2:$C$215,Shares!$B3,'Stock-AF'!$G$2:$G$215,Shares!$A$1)/SUMIFS('Stock-AF'!AC$2:AC$215,'Stock-AF'!$C$2:$C$215,Shares!$A3,'Stock-AF'!$G$2:$G$215,Shares!$A$1)</f>
        <v>0.6213678272536306</v>
      </c>
      <c r="U3" s="9">
        <f ca="1">SUMIFS('Stock-AF'!AD$2:AD$215,'Stock-AF'!$C$2:$C$215,Shares!$B3,'Stock-AF'!$G$2:$G$215,Shares!$A$1)/SUMIFS('Stock-AF'!AD$2:AD$215,'Stock-AF'!$C$2:$C$215,Shares!$A3,'Stock-AF'!$G$2:$G$215,Shares!$A$1)</f>
        <v>0.84196490831103066</v>
      </c>
      <c r="V3" s="9">
        <f ca="1">SUMIFS('Stock-AF'!AE$2:AE$215,'Stock-AF'!$C$2:$C$215,Shares!$B3,'Stock-AF'!$G$2:$G$215,Shares!$A$1)/SUMIFS('Stock-AF'!AE$2:AE$215,'Stock-AF'!$C$2:$C$215,Shares!$A3,'Stock-AF'!$G$2:$G$215,Shares!$A$1)</f>
        <v>0.33615645238452191</v>
      </c>
      <c r="W3" s="9">
        <f ca="1">SUMIFS('Stock-AF'!AF$2:AF$215,'Stock-AF'!$C$2:$C$215,Shares!$B3,'Stock-AF'!$G$2:$G$215,Shares!$A$1)/SUMIFS('Stock-AF'!AF$2:AF$215,'Stock-AF'!$C$2:$C$215,Shares!$A3,'Stock-AF'!$G$2:$G$215,Shares!$A$1)</f>
        <v>0.36657759940023987</v>
      </c>
      <c r="X3" s="9">
        <f ca="1">SUMIFS('Stock-AF'!AG$2:AG$215,'Stock-AF'!$C$2:$C$215,Shares!$B3,'Stock-AF'!$G$2:$G$215,Shares!$A$1)/SUMIFS('Stock-AF'!AG$2:AG$215,'Stock-AF'!$C$2:$C$215,Shares!$A3,'Stock-AF'!$G$2:$G$215,Shares!$A$1)</f>
        <v>0.64488711135058452</v>
      </c>
      <c r="Y3" s="9">
        <f ca="1">SUMIFS('Stock-AF'!AH$2:AH$215,'Stock-AF'!$C$2:$C$215,Shares!$B3,'Stock-AF'!$G$2:$G$215,Shares!$A$1)/SUMIFS('Stock-AF'!AH$2:AH$215,'Stock-AF'!$C$2:$C$215,Shares!$A3,'Stock-AF'!$G$2:$G$215,Shares!$A$1)</f>
        <v>0.43644805033597495</v>
      </c>
      <c r="Z3" s="9">
        <f ca="1">SUMIFS('Stock-AF'!AI$2:AI$215,'Stock-AF'!$C$2:$C$215,Shares!$B3,'Stock-AF'!$G$2:$G$215,Shares!$A$1)/SUMIFS('Stock-AF'!AI$2:AI$215,'Stock-AF'!$C$2:$C$215,Shares!$A3,'Stock-AF'!$G$2:$G$215,Shares!$A$1)</f>
        <v>0.63046573795367711</v>
      </c>
      <c r="AA3" s="9">
        <f ca="1">SUMIFS('Stock-AF'!AJ$2:AJ$215,'Stock-AF'!$C$2:$C$215,Shares!$B3,'Stock-AF'!$G$2:$G$215,Shares!$A$1)/SUMIFS('Stock-AF'!AJ$2:AJ$215,'Stock-AF'!$C$2:$C$215,Shares!$A3,'Stock-AF'!$G$2:$G$215,Shares!$A$1)</f>
        <v>1</v>
      </c>
      <c r="AB3" s="9">
        <f ca="1">SUMIFS('Stock-AF'!AK$2:AK$215,'Stock-AF'!$C$2:$C$215,Shares!$B3,'Stock-AF'!$G$2:$G$215,Shares!$A$1)/SUMIFS('Stock-AF'!AK$2:AK$215,'Stock-AF'!$C$2:$C$215,Shares!$A3,'Stock-AF'!$G$2:$G$215,Shares!$A$1)</f>
        <v>0.68715881389275568</v>
      </c>
      <c r="AC3" s="9">
        <f ca="1">SUMIFS('Stock-AF'!AL$2:AL$215,'Stock-AF'!$C$2:$C$215,Shares!$B3,'Stock-AF'!$G$2:$G$215,Shares!$A$1)/SUMIFS('Stock-AF'!AL$2:AL$215,'Stock-AF'!$C$2:$C$215,Shares!$A3,'Stock-AF'!$G$2:$G$215,Shares!$A$1)</f>
        <v>0.85424445789679959</v>
      </c>
      <c r="AD3" s="9">
        <f ca="1">SUMIFS('Stock-AF'!AM$2:AM$215,'Stock-AF'!$C$2:$C$215,Shares!$B3,'Stock-AF'!$G$2:$G$215,Shares!$A$1)/SUMIFS('Stock-AF'!AM$2:AM$215,'Stock-AF'!$C$2:$C$215,Shares!$A3,'Stock-AF'!$G$2:$G$215,Shares!$A$1)</f>
        <v>0.43756123804900321</v>
      </c>
      <c r="AE3" s="9">
        <f ca="1">SUMIFS('Stock-AF'!AN$2:AN$215,'Stock-AF'!$C$2:$C$215,Shares!$B3,'Stock-AF'!$G$2:$G$215,Shares!$A$1)/SUMIFS('Stock-AF'!AN$2:AN$215,'Stock-AF'!$C$2:$C$215,Shares!$A3,'Stock-AF'!$G$2:$G$215,Shares!$A$1)</f>
        <v>0.97920977655752794</v>
      </c>
      <c r="AF3" s="9">
        <f ca="1">SUMIFS('Stock-AF'!AO$2:AO$215,'Stock-AF'!$C$2:$C$215,Shares!$B3,'Stock-AF'!$G$2:$G$215,Shares!$A$1)/SUMIFS('Stock-AF'!AO$2:AO$215,'Stock-AF'!$C$2:$C$215,Shares!$A3,'Stock-AF'!$G$2:$G$215,Shares!$A$1)</f>
        <v>0.63212352255038062</v>
      </c>
      <c r="AG3" s="9">
        <f ca="1">SUMIFS('Stock-AF'!AP$2:AP$215,'Stock-AF'!$C$2:$C$215,Shares!$B3,'Stock-AF'!$G$2:$G$215,Shares!$A$1)/SUMIFS('Stock-AF'!AP$2:AP$215,'Stock-AF'!$C$2:$C$215,Shares!$A3,'Stock-AF'!$G$2:$G$215,Shares!$A$1)</f>
        <v>0.69922454729786665</v>
      </c>
      <c r="AH3" s="9">
        <f ca="1">SUMIFS('Stock-AF'!AQ$2:AQ$215,'Stock-AF'!$C$2:$C$215,Shares!$B3,'Stock-AF'!$G$2:$G$215,Shares!$A$1)/SUMIFS('Stock-AF'!AQ$2:AQ$215,'Stock-AF'!$C$2:$C$215,Shares!$A3,'Stock-AF'!$G$2:$G$215,Shares!$A$1)</f>
        <v>0.32915338788109738</v>
      </c>
      <c r="AI3" s="9">
        <f ca="1">SUMIFS('Stock-AF'!AR$2:AR$215,'Stock-AF'!$C$2:$C$215,Shares!$B3,'Stock-AF'!$G$2:$G$215,Shares!$A$1)/SUMIFS('Stock-AF'!AR$2:AR$215,'Stock-AF'!$C$2:$C$215,Shares!$A3,'Stock-AF'!$G$2:$G$215,Shares!$A$1)</f>
        <v>0.63991541601534663</v>
      </c>
      <c r="AJ3" s="9">
        <f ca="1">SUMIFS('Stock-AF'!AS$2:AS$215,'Stock-AF'!$C$2:$C$215,Shares!$B3,'Stock-AF'!$G$2:$G$215,Shares!$A$1)/SUMIFS('Stock-AF'!AS$2:AS$215,'Stock-AF'!$C$2:$C$215,Shares!$A3,'Stock-AF'!$G$2:$G$215,Shares!$A$1)</f>
        <v>0.96426166572393102</v>
      </c>
      <c r="AK3" s="9">
        <f ca="1">SUMIFS('Stock-AF'!AT$2:AT$215,'Stock-AF'!$C$2:$C$215,Shares!$B3,'Stock-AF'!$G$2:$G$215,Shares!$A$1)/SUMIFS('Stock-AF'!AT$2:AT$215,'Stock-AF'!$C$2:$C$215,Shares!$A3,'Stock-AF'!$G$2:$G$215,Shares!$A$1)</f>
        <v>0.76256312924288661</v>
      </c>
      <c r="AL3" s="9">
        <f ca="1">SUMIFS('Stock-AF'!AU$2:AU$215,'Stock-AF'!$C$2:$C$215,Shares!$B3,'Stock-AF'!$G$2:$G$215,Shares!$A$1)/SUMIFS('Stock-AF'!AU$2:AU$215,'Stock-AF'!$C$2:$C$215,Shares!$A3,'Stock-AF'!$G$2:$G$215,Shares!$A$1)</f>
        <v>0.50803637160169102</v>
      </c>
      <c r="AM3" s="9">
        <f ca="1">SUMIFS('Stock-AF'!AV$2:AV$215,'Stock-AF'!$C$2:$C$215,Shares!$B3,'Stock-AF'!$G$2:$G$215,Shares!$A$1)/SUMIFS('Stock-AF'!AV$2:AV$215,'Stock-AF'!$C$2:$C$215,Shares!$A3,'Stock-AF'!$G$2:$G$215,Shares!$A$1)</f>
        <v>0.50493141011470966</v>
      </c>
    </row>
    <row r="4" spans="1:39">
      <c r="A4" t="str">
        <f t="shared" si="0"/>
        <v>C_ES-CK-HO*</v>
      </c>
      <c r="B4" s="4" t="s">
        <v>117</v>
      </c>
      <c r="C4" s="9">
        <f ca="1">SUMIFS('Stock-AF'!L$2:L$215,'Stock-AF'!$C$2:$C$215,Shares!$B4,'Stock-AF'!$G$2:$G$215,Shares!$A$1)/SUMIFS('Stock-AF'!L$2:L$215,'Stock-AF'!$C$2:$C$215,Shares!$A4,'Stock-AF'!$G$2:$G$215,Shares!$A$1)</f>
        <v>0</v>
      </c>
      <c r="D4" s="9">
        <f ca="1">SUMIFS('Stock-AF'!M$2:M$215,'Stock-AF'!$C$2:$C$215,Shares!$B4,'Stock-AF'!$G$2:$G$215,Shares!$A$1)/SUMIFS('Stock-AF'!M$2:M$215,'Stock-AF'!$C$2:$C$215,Shares!$A4,'Stock-AF'!$G$2:$G$215,Shares!$A$1)</f>
        <v>0.26657924075513667</v>
      </c>
      <c r="E4" s="9">
        <f ca="1">SUMIFS('Stock-AF'!N$2:N$215,'Stock-AF'!$C$2:$C$215,Shares!$B4,'Stock-AF'!$G$2:$G$215,Shares!$A$1)/SUMIFS('Stock-AF'!N$2:N$215,'Stock-AF'!$C$2:$C$215,Shares!$A4,'Stock-AF'!$G$2:$G$215,Shares!$A$1)</f>
        <v>0</v>
      </c>
      <c r="F4" s="9">
        <f ca="1">SUMIFS('Stock-AF'!O$2:O$215,'Stock-AF'!$C$2:$C$215,Shares!$B4,'Stock-AF'!$G$2:$G$215,Shares!$A$1)/SUMIFS('Stock-AF'!O$2:O$215,'Stock-AF'!$C$2:$C$215,Shares!$A4,'Stock-AF'!$G$2:$G$215,Shares!$A$1)</f>
        <v>0.28771148560832122</v>
      </c>
      <c r="G4" s="9">
        <f ca="1">SUMIFS('Stock-AF'!P$2:P$215,'Stock-AF'!$C$2:$C$215,Shares!$B4,'Stock-AF'!$G$2:$G$215,Shares!$A$1)/SUMIFS('Stock-AF'!P$2:P$215,'Stock-AF'!$C$2:$C$215,Shares!$A4,'Stock-AF'!$G$2:$G$215,Shares!$A$1)</f>
        <v>0.10418197485714548</v>
      </c>
      <c r="H4" s="9">
        <f ca="1">SUMIFS('Stock-AF'!Q$2:Q$215,'Stock-AF'!$C$2:$C$215,Shares!$B4,'Stock-AF'!$G$2:$G$215,Shares!$A$1)/SUMIFS('Stock-AF'!Q$2:Q$215,'Stock-AF'!$C$2:$C$215,Shares!$A4,'Stock-AF'!$G$2:$G$215,Shares!$A$1)</f>
        <v>0.26433442103115506</v>
      </c>
      <c r="I4" s="9">
        <f ca="1">SUMIFS('Stock-AF'!R$2:R$215,'Stock-AF'!$C$2:$C$215,Shares!$B4,'Stock-AF'!$G$2:$G$215,Shares!$A$1)/SUMIFS('Stock-AF'!R$2:R$215,'Stock-AF'!$C$2:$C$215,Shares!$A4,'Stock-AF'!$G$2:$G$215,Shares!$A$1)</f>
        <v>0</v>
      </c>
      <c r="J4" s="9">
        <f ca="1">SUMIFS('Stock-AF'!S$2:S$215,'Stock-AF'!$C$2:$C$215,Shares!$B4,'Stock-AF'!$G$2:$G$215,Shares!$A$1)/SUMIFS('Stock-AF'!S$2:S$215,'Stock-AF'!$C$2:$C$215,Shares!$A4,'Stock-AF'!$G$2:$G$215,Shares!$A$1)</f>
        <v>0.50593469003936342</v>
      </c>
      <c r="K4" s="9">
        <f ca="1">SUMIFS('Stock-AF'!T$2:T$215,'Stock-AF'!$C$2:$C$215,Shares!$B4,'Stock-AF'!$G$2:$G$215,Shares!$A$1)/SUMIFS('Stock-AF'!T$2:T$215,'Stock-AF'!$C$2:$C$215,Shares!$A4,'Stock-AF'!$G$2:$G$215,Shares!$A$1)</f>
        <v>0.45213533862724015</v>
      </c>
      <c r="L4" s="9">
        <f ca="1">SUMIFS('Stock-AF'!U$2:U$215,'Stock-AF'!$C$2:$C$215,Shares!$B4,'Stock-AF'!$G$2:$G$215,Shares!$A$1)/SUMIFS('Stock-AF'!U$2:U$215,'Stock-AF'!$C$2:$C$215,Shares!$A4,'Stock-AF'!$G$2:$G$215,Shares!$A$1)</f>
        <v>0.24512911595812403</v>
      </c>
      <c r="M4" s="9">
        <f ca="1">SUMIFS('Stock-AF'!V$2:V$215,'Stock-AF'!$C$2:$C$215,Shares!$B4,'Stock-AF'!$G$2:$G$215,Shares!$A$1)/SUMIFS('Stock-AF'!V$2:V$215,'Stock-AF'!$C$2:$C$215,Shares!$A4,'Stock-AF'!$G$2:$G$215,Shares!$A$1)</f>
        <v>0.10612426306248783</v>
      </c>
      <c r="N4" s="9">
        <f ca="1">SUMIFS('Stock-AF'!W$2:W$215,'Stock-AF'!$C$2:$C$215,Shares!$B4,'Stock-AF'!$G$2:$G$215,Shares!$A$1)/SUMIFS('Stock-AF'!W$2:W$215,'Stock-AF'!$C$2:$C$215,Shares!$A4,'Stock-AF'!$G$2:$G$215,Shares!$A$1)</f>
        <v>6.8022553849903564E-2</v>
      </c>
      <c r="O4" s="9">
        <f ca="1">SUMIFS('Stock-AF'!X$2:X$215,'Stock-AF'!$C$2:$C$215,Shares!$B4,'Stock-AF'!$G$2:$G$215,Shares!$A$1)/SUMIFS('Stock-AF'!X$2:X$215,'Stock-AF'!$C$2:$C$215,Shares!$A4,'Stock-AF'!$G$2:$G$215,Shares!$A$1)</f>
        <v>0.12888365389691461</v>
      </c>
      <c r="P4" s="9">
        <f ca="1">SUMIFS('Stock-AF'!Y$2:Y$215,'Stock-AF'!$C$2:$C$215,Shares!$B4,'Stock-AF'!$G$2:$G$215,Shares!$A$1)/SUMIFS('Stock-AF'!Y$2:Y$215,'Stock-AF'!$C$2:$C$215,Shares!$A4,'Stock-AF'!$G$2:$G$215,Shares!$A$1)</f>
        <v>1.6599110122250418E-2</v>
      </c>
      <c r="Q4" s="9">
        <f ca="1">SUMIFS('Stock-AF'!Z$2:Z$215,'Stock-AF'!$C$2:$C$215,Shares!$B4,'Stock-AF'!$G$2:$G$215,Shares!$A$1)/SUMIFS('Stock-AF'!Z$2:Z$215,'Stock-AF'!$C$2:$C$215,Shares!$A4,'Stock-AF'!$G$2:$G$215,Shares!$A$1)</f>
        <v>0.25319770459833496</v>
      </c>
      <c r="R4" s="9">
        <f ca="1">SUMIFS('Stock-AF'!AA$2:AA$215,'Stock-AF'!$C$2:$C$215,Shares!$B4,'Stock-AF'!$G$2:$G$215,Shares!$A$1)/SUMIFS('Stock-AF'!AA$2:AA$215,'Stock-AF'!$C$2:$C$215,Shares!$A4,'Stock-AF'!$G$2:$G$215,Shares!$A$1)</f>
        <v>0.22594850014506668</v>
      </c>
      <c r="S4" s="9">
        <f ca="1">SUMIFS('Stock-AF'!AB$2:AB$215,'Stock-AF'!$C$2:$C$215,Shares!$B4,'Stock-AF'!$G$2:$G$215,Shares!$A$1)/SUMIFS('Stock-AF'!AB$2:AB$215,'Stock-AF'!$C$2:$C$215,Shares!$A4,'Stock-AF'!$G$2:$G$215,Shares!$A$1)</f>
        <v>0.46970246465453896</v>
      </c>
      <c r="T4" s="9">
        <f ca="1">SUMIFS('Stock-AF'!AC$2:AC$215,'Stock-AF'!$C$2:$C$215,Shares!$B4,'Stock-AF'!$G$2:$G$215,Shares!$A$1)/SUMIFS('Stock-AF'!AC$2:AC$215,'Stock-AF'!$C$2:$C$215,Shares!$A4,'Stock-AF'!$G$2:$G$215,Shares!$A$1)</f>
        <v>0.31830867014722081</v>
      </c>
      <c r="U4" s="9">
        <f ca="1">SUMIFS('Stock-AF'!AD$2:AD$215,'Stock-AF'!$C$2:$C$215,Shares!$B4,'Stock-AF'!$G$2:$G$215,Shares!$A$1)/SUMIFS('Stock-AF'!AD$2:AD$215,'Stock-AF'!$C$2:$C$215,Shares!$A4,'Stock-AF'!$G$2:$G$215,Shares!$A$1)</f>
        <v>0</v>
      </c>
      <c r="V4" s="9">
        <f ca="1">SUMIFS('Stock-AF'!AE$2:AE$215,'Stock-AF'!$C$2:$C$215,Shares!$B4,'Stock-AF'!$G$2:$G$215,Shares!$A$1)/SUMIFS('Stock-AF'!AE$2:AE$215,'Stock-AF'!$C$2:$C$215,Shares!$A4,'Stock-AF'!$G$2:$G$215,Shares!$A$1)</f>
        <v>0.53405325993045361</v>
      </c>
      <c r="W4" s="9">
        <f ca="1">SUMIFS('Stock-AF'!AF$2:AF$215,'Stock-AF'!$C$2:$C$215,Shares!$B4,'Stock-AF'!$G$2:$G$215,Shares!$A$1)/SUMIFS('Stock-AF'!AF$2:AF$215,'Stock-AF'!$C$2:$C$215,Shares!$A4,'Stock-AF'!$G$2:$G$215,Shares!$A$1)</f>
        <v>0</v>
      </c>
      <c r="X4" s="9">
        <f ca="1">SUMIFS('Stock-AF'!AG$2:AG$215,'Stock-AF'!$C$2:$C$215,Shares!$B4,'Stock-AF'!$G$2:$G$215,Shares!$A$1)/SUMIFS('Stock-AF'!AG$2:AG$215,'Stock-AF'!$C$2:$C$215,Shares!$A4,'Stock-AF'!$G$2:$G$215,Shares!$A$1)</f>
        <v>0.34320047197569253</v>
      </c>
      <c r="Y4" s="9">
        <f ca="1">SUMIFS('Stock-AF'!AH$2:AH$215,'Stock-AF'!$C$2:$C$215,Shares!$B4,'Stock-AF'!$G$2:$G$215,Shares!$A$1)/SUMIFS('Stock-AF'!AH$2:AH$215,'Stock-AF'!$C$2:$C$215,Shares!$A4,'Stock-AF'!$G$2:$G$215,Shares!$A$1)</f>
        <v>0.39693661750571985</v>
      </c>
      <c r="Z4" s="9">
        <f ca="1">SUMIFS('Stock-AF'!AI$2:AI$215,'Stock-AF'!$C$2:$C$215,Shares!$B4,'Stock-AF'!$G$2:$G$215,Shares!$A$1)/SUMIFS('Stock-AF'!AI$2:AI$215,'Stock-AF'!$C$2:$C$215,Shares!$A4,'Stock-AF'!$G$2:$G$215,Shares!$A$1)</f>
        <v>0.32960000165762887</v>
      </c>
      <c r="AA4" s="9">
        <f ca="1">SUMIFS('Stock-AF'!AJ$2:AJ$215,'Stock-AF'!$C$2:$C$215,Shares!$B4,'Stock-AF'!$G$2:$G$215,Shares!$A$1)/SUMIFS('Stock-AF'!AJ$2:AJ$215,'Stock-AF'!$C$2:$C$215,Shares!$A4,'Stock-AF'!$G$2:$G$215,Shares!$A$1)</f>
        <v>0</v>
      </c>
      <c r="AB4" s="9">
        <f ca="1">SUMIFS('Stock-AF'!AK$2:AK$215,'Stock-AF'!$C$2:$C$215,Shares!$B4,'Stock-AF'!$G$2:$G$215,Shares!$A$1)/SUMIFS('Stock-AF'!AK$2:AK$215,'Stock-AF'!$C$2:$C$215,Shares!$A4,'Stock-AF'!$G$2:$G$215,Shares!$A$1)</f>
        <v>1.0831857881042633E-2</v>
      </c>
      <c r="AC4" s="9">
        <f ca="1">SUMIFS('Stock-AF'!AL$2:AL$215,'Stock-AF'!$C$2:$C$215,Shares!$B4,'Stock-AF'!$G$2:$G$215,Shares!$A$1)/SUMIFS('Stock-AF'!AL$2:AL$215,'Stock-AF'!$C$2:$C$215,Shares!$A4,'Stock-AF'!$G$2:$G$215,Shares!$A$1)</f>
        <v>0</v>
      </c>
      <c r="AD4" s="9">
        <f ca="1">SUMIFS('Stock-AF'!AM$2:AM$215,'Stock-AF'!$C$2:$C$215,Shares!$B4,'Stock-AF'!$G$2:$G$215,Shares!$A$1)/SUMIFS('Stock-AF'!AM$2:AM$215,'Stock-AF'!$C$2:$C$215,Shares!$A4,'Stock-AF'!$G$2:$G$215,Shares!$A$1)</f>
        <v>0.44842580600438731</v>
      </c>
      <c r="AE4" s="9">
        <f ca="1">SUMIFS('Stock-AF'!AN$2:AN$215,'Stock-AF'!$C$2:$C$215,Shares!$B4,'Stock-AF'!$G$2:$G$215,Shares!$A$1)/SUMIFS('Stock-AF'!AN$2:AN$215,'Stock-AF'!$C$2:$C$215,Shares!$A4,'Stock-AF'!$G$2:$G$215,Shares!$A$1)</f>
        <v>6.6476551627180965E-3</v>
      </c>
      <c r="AF4" s="9">
        <f ca="1">SUMIFS('Stock-AF'!AO$2:AO$215,'Stock-AF'!$C$2:$C$215,Shares!$B4,'Stock-AF'!$G$2:$G$215,Shares!$A$1)/SUMIFS('Stock-AF'!AO$2:AO$215,'Stock-AF'!$C$2:$C$215,Shares!$A4,'Stock-AF'!$G$2:$G$215,Shares!$A$1)</f>
        <v>0.29365857504962528</v>
      </c>
      <c r="AG4" s="9">
        <f ca="1">SUMIFS('Stock-AF'!AP$2:AP$215,'Stock-AF'!$C$2:$C$215,Shares!$B4,'Stock-AF'!$G$2:$G$215,Shares!$A$1)/SUMIFS('Stock-AF'!AP$2:AP$215,'Stock-AF'!$C$2:$C$215,Shares!$A4,'Stock-AF'!$G$2:$G$215,Shares!$A$1)</f>
        <v>0.14035096336061717</v>
      </c>
      <c r="AH4" s="9">
        <f ca="1">SUMIFS('Stock-AF'!AQ$2:AQ$215,'Stock-AF'!$C$2:$C$215,Shares!$B4,'Stock-AF'!$G$2:$G$215,Shares!$A$1)/SUMIFS('Stock-AF'!AQ$2:AQ$215,'Stock-AF'!$C$2:$C$215,Shares!$A4,'Stock-AF'!$G$2:$G$215,Shares!$A$1)</f>
        <v>0.61567275125624776</v>
      </c>
      <c r="AI4" s="9">
        <f ca="1">SUMIFS('Stock-AF'!AR$2:AR$215,'Stock-AF'!$C$2:$C$215,Shares!$B4,'Stock-AF'!$G$2:$G$215,Shares!$A$1)/SUMIFS('Stock-AF'!AR$2:AR$215,'Stock-AF'!$C$2:$C$215,Shares!$A4,'Stock-AF'!$G$2:$G$215,Shares!$A$1)</f>
        <v>0.20938137319055156</v>
      </c>
      <c r="AJ4" s="9">
        <f ca="1">SUMIFS('Stock-AF'!AS$2:AS$215,'Stock-AF'!$C$2:$C$215,Shares!$B4,'Stock-AF'!$G$2:$G$215,Shares!$A$1)/SUMIFS('Stock-AF'!AS$2:AS$215,'Stock-AF'!$C$2:$C$215,Shares!$A4,'Stock-AF'!$G$2:$G$215,Shares!$A$1)</f>
        <v>8.7396491587551622E-3</v>
      </c>
      <c r="AK4" s="9">
        <f ca="1">SUMIFS('Stock-AF'!AT$2:AT$215,'Stock-AF'!$C$2:$C$215,Shares!$B4,'Stock-AF'!$G$2:$G$215,Shares!$A$1)/SUMIFS('Stock-AF'!AT$2:AT$215,'Stock-AF'!$C$2:$C$215,Shares!$A4,'Stock-AF'!$G$2:$G$215,Shares!$A$1)</f>
        <v>8.7104025048275954E-2</v>
      </c>
      <c r="AL4" s="9">
        <f ca="1">SUMIFS('Stock-AF'!AU$2:AU$215,'Stock-AF'!$C$2:$C$215,Shares!$B4,'Stock-AF'!$G$2:$G$215,Shares!$A$1)/SUMIFS('Stock-AF'!AU$2:AU$215,'Stock-AF'!$C$2:$C$215,Shares!$A4,'Stock-AF'!$G$2:$G$215,Shares!$A$1)</f>
        <v>0.37992765426446223</v>
      </c>
      <c r="AM4" s="9">
        <f ca="1">SUMIFS('Stock-AF'!AV$2:AV$215,'Stock-AF'!$C$2:$C$215,Shares!$B4,'Stock-AF'!$G$2:$G$215,Shares!$A$1)/SUMIFS('Stock-AF'!AV$2:AV$215,'Stock-AF'!$C$2:$C$215,Shares!$A4,'Stock-AF'!$G$2:$G$215,Shares!$A$1)</f>
        <v>0.49186383549131268</v>
      </c>
    </row>
    <row r="5" spans="1:39">
      <c r="A5" t="str">
        <f t="shared" si="0"/>
        <v>C_ES-CK-HO*</v>
      </c>
      <c r="B5" s="4" t="s">
        <v>118</v>
      </c>
      <c r="C5" s="9">
        <f ca="1">SUMIFS('Stock-AF'!L$2:L$215,'Stock-AF'!$C$2:$C$215,Shares!$B5,'Stock-AF'!$G$2:$G$215,Shares!$A$1)/SUMIFS('Stock-AF'!L$2:L$215,'Stock-AF'!$C$2:$C$215,Shares!$A5,'Stock-AF'!$G$2:$G$215,Shares!$A$1)</f>
        <v>0.52524357760033846</v>
      </c>
      <c r="D5" s="9">
        <f ca="1">SUMIFS('Stock-AF'!M$2:M$215,'Stock-AF'!$C$2:$C$215,Shares!$B5,'Stock-AF'!$G$2:$G$215,Shares!$A$1)/SUMIFS('Stock-AF'!M$2:M$215,'Stock-AF'!$C$2:$C$215,Shares!$A5,'Stock-AF'!$G$2:$G$215,Shares!$A$1)</f>
        <v>0.10699564481468936</v>
      </c>
      <c r="E5" s="9">
        <f ca="1">SUMIFS('Stock-AF'!N$2:N$215,'Stock-AF'!$C$2:$C$215,Shares!$B5,'Stock-AF'!$G$2:$G$215,Shares!$A$1)/SUMIFS('Stock-AF'!N$2:N$215,'Stock-AF'!$C$2:$C$215,Shares!$A5,'Stock-AF'!$G$2:$G$215,Shares!$A$1)</f>
        <v>0</v>
      </c>
      <c r="F5" s="9">
        <f ca="1">SUMIFS('Stock-AF'!O$2:O$215,'Stock-AF'!$C$2:$C$215,Shares!$B5,'Stock-AF'!$G$2:$G$215,Shares!$A$1)/SUMIFS('Stock-AF'!O$2:O$215,'Stock-AF'!$C$2:$C$215,Shares!$A5,'Stock-AF'!$G$2:$G$215,Shares!$A$1)</f>
        <v>0.16113880092896055</v>
      </c>
      <c r="G5" s="9">
        <f ca="1">SUMIFS('Stock-AF'!P$2:P$215,'Stock-AF'!$C$2:$C$215,Shares!$B5,'Stock-AF'!$G$2:$G$215,Shares!$A$1)/SUMIFS('Stock-AF'!P$2:P$215,'Stock-AF'!$C$2:$C$215,Shares!$A5,'Stock-AF'!$G$2:$G$215,Shares!$A$1)</f>
        <v>2.1922616520859268E-2</v>
      </c>
      <c r="H5" s="9">
        <f ca="1">SUMIFS('Stock-AF'!Q$2:Q$215,'Stock-AF'!$C$2:$C$215,Shares!$B5,'Stock-AF'!$G$2:$G$215,Shares!$A$1)/SUMIFS('Stock-AF'!Q$2:Q$215,'Stock-AF'!$C$2:$C$215,Shares!$A5,'Stock-AF'!$G$2:$G$215,Shares!$A$1)</f>
        <v>0</v>
      </c>
      <c r="I5" s="9">
        <f ca="1">SUMIFS('Stock-AF'!R$2:R$215,'Stock-AF'!$C$2:$C$215,Shares!$B5,'Stock-AF'!$G$2:$G$215,Shares!$A$1)/SUMIFS('Stock-AF'!R$2:R$215,'Stock-AF'!$C$2:$C$215,Shares!$A5,'Stock-AF'!$G$2:$G$215,Shares!$A$1)</f>
        <v>0</v>
      </c>
      <c r="J5" s="9">
        <f ca="1">SUMIFS('Stock-AF'!S$2:S$215,'Stock-AF'!$C$2:$C$215,Shares!$B5,'Stock-AF'!$G$2:$G$215,Shares!$A$1)/SUMIFS('Stock-AF'!S$2:S$215,'Stock-AF'!$C$2:$C$215,Shares!$A5,'Stock-AF'!$G$2:$G$215,Shares!$A$1)</f>
        <v>0</v>
      </c>
      <c r="K5" s="9">
        <f ca="1">SUMIFS('Stock-AF'!T$2:T$215,'Stock-AF'!$C$2:$C$215,Shares!$B5,'Stock-AF'!$G$2:$G$215,Shares!$A$1)/SUMIFS('Stock-AF'!T$2:T$215,'Stock-AF'!$C$2:$C$215,Shares!$A5,'Stock-AF'!$G$2:$G$215,Shares!$A$1)</f>
        <v>0.1695158478958956</v>
      </c>
      <c r="L5" s="9">
        <f ca="1">SUMIFS('Stock-AF'!U$2:U$215,'Stock-AF'!$C$2:$C$215,Shares!$B5,'Stock-AF'!$G$2:$G$215,Shares!$A$1)/SUMIFS('Stock-AF'!U$2:U$215,'Stock-AF'!$C$2:$C$215,Shares!$A5,'Stock-AF'!$G$2:$G$215,Shares!$A$1)</f>
        <v>2.9655282576212735E-2</v>
      </c>
      <c r="M5" s="9">
        <f ca="1">SUMIFS('Stock-AF'!V$2:V$215,'Stock-AF'!$C$2:$C$215,Shares!$B5,'Stock-AF'!$G$2:$G$215,Shares!$A$1)/SUMIFS('Stock-AF'!V$2:V$215,'Stock-AF'!$C$2:$C$215,Shares!$A5,'Stock-AF'!$G$2:$G$215,Shares!$A$1)</f>
        <v>1.8343386293904571E-2</v>
      </c>
      <c r="N5" s="9">
        <f ca="1">SUMIFS('Stock-AF'!W$2:W$215,'Stock-AF'!$C$2:$C$215,Shares!$B5,'Stock-AF'!$G$2:$G$215,Shares!$A$1)/SUMIFS('Stock-AF'!W$2:W$215,'Stock-AF'!$C$2:$C$215,Shares!$A5,'Stock-AF'!$G$2:$G$215,Shares!$A$1)</f>
        <v>0.1158433303572852</v>
      </c>
      <c r="O5" s="9">
        <f ca="1">SUMIFS('Stock-AF'!X$2:X$215,'Stock-AF'!$C$2:$C$215,Shares!$B5,'Stock-AF'!$G$2:$G$215,Shares!$A$1)/SUMIFS('Stock-AF'!X$2:X$215,'Stock-AF'!$C$2:$C$215,Shares!$A5,'Stock-AF'!$G$2:$G$215,Shares!$A$1)</f>
        <v>6.9121289660168825E-2</v>
      </c>
      <c r="P5" s="9">
        <f ca="1">SUMIFS('Stock-AF'!Y$2:Y$215,'Stock-AF'!$C$2:$C$215,Shares!$B5,'Stock-AF'!$G$2:$G$215,Shares!$A$1)/SUMIFS('Stock-AF'!Y$2:Y$215,'Stock-AF'!$C$2:$C$215,Shares!$A5,'Stock-AF'!$G$2:$G$215,Shares!$A$1)</f>
        <v>0</v>
      </c>
      <c r="Q5" s="9">
        <f ca="1">SUMIFS('Stock-AF'!Z$2:Z$215,'Stock-AF'!$C$2:$C$215,Shares!$B5,'Stock-AF'!$G$2:$G$215,Shares!$A$1)/SUMIFS('Stock-AF'!Z$2:Z$215,'Stock-AF'!$C$2:$C$215,Shares!$A5,'Stock-AF'!$G$2:$G$215,Shares!$A$1)</f>
        <v>0.16069114470842355</v>
      </c>
      <c r="R5" s="9">
        <f ca="1">SUMIFS('Stock-AF'!AA$2:AA$215,'Stock-AF'!$C$2:$C$215,Shares!$B5,'Stock-AF'!$G$2:$G$215,Shares!$A$1)/SUMIFS('Stock-AF'!AA$2:AA$215,'Stock-AF'!$C$2:$C$215,Shares!$A5,'Stock-AF'!$G$2:$G$215,Shares!$A$1)</f>
        <v>9.6458872765239054E-2</v>
      </c>
      <c r="S5" s="9">
        <f ca="1">SUMIFS('Stock-AF'!AB$2:AB$215,'Stock-AF'!$C$2:$C$215,Shares!$B5,'Stock-AF'!$G$2:$G$215,Shares!$A$1)/SUMIFS('Stock-AF'!AB$2:AB$215,'Stock-AF'!$C$2:$C$215,Shares!$A5,'Stock-AF'!$G$2:$G$215,Shares!$A$1)</f>
        <v>5.5114150288960655E-2</v>
      </c>
      <c r="T5" s="9">
        <f ca="1">SUMIFS('Stock-AF'!AC$2:AC$215,'Stock-AF'!$C$2:$C$215,Shares!$B5,'Stock-AF'!$G$2:$G$215,Shares!$A$1)/SUMIFS('Stock-AF'!AC$2:AC$215,'Stock-AF'!$C$2:$C$215,Shares!$A5,'Stock-AF'!$G$2:$G$215,Shares!$A$1)</f>
        <v>4.9728188201500594E-2</v>
      </c>
      <c r="U5" s="9">
        <f ca="1">SUMIFS('Stock-AF'!AD$2:AD$215,'Stock-AF'!$C$2:$C$215,Shares!$B5,'Stock-AF'!$G$2:$G$215,Shares!$A$1)/SUMIFS('Stock-AF'!AD$2:AD$215,'Stock-AF'!$C$2:$C$215,Shares!$A5,'Stock-AF'!$G$2:$G$215,Shares!$A$1)</f>
        <v>0.15803509168896929</v>
      </c>
      <c r="V5" s="9">
        <f ca="1">SUMIFS('Stock-AF'!AE$2:AE$215,'Stock-AF'!$C$2:$C$215,Shares!$B5,'Stock-AF'!$G$2:$G$215,Shares!$A$1)/SUMIFS('Stock-AF'!AE$2:AE$215,'Stock-AF'!$C$2:$C$215,Shares!$A5,'Stock-AF'!$G$2:$G$215,Shares!$A$1)</f>
        <v>0.12979028768502446</v>
      </c>
      <c r="W5" s="9">
        <f ca="1">SUMIFS('Stock-AF'!AF$2:AF$215,'Stock-AF'!$C$2:$C$215,Shares!$B5,'Stock-AF'!$G$2:$G$215,Shares!$A$1)/SUMIFS('Stock-AF'!AF$2:AF$215,'Stock-AF'!$C$2:$C$215,Shares!$A5,'Stock-AF'!$G$2:$G$215,Shares!$A$1)</f>
        <v>0.54523894301939191</v>
      </c>
      <c r="X5" s="9">
        <f ca="1">SUMIFS('Stock-AF'!AG$2:AG$215,'Stock-AF'!$C$2:$C$215,Shares!$B5,'Stock-AF'!$G$2:$G$215,Shares!$A$1)/SUMIFS('Stock-AF'!AG$2:AG$215,'Stock-AF'!$C$2:$C$215,Shares!$A5,'Stock-AF'!$G$2:$G$215,Shares!$A$1)</f>
        <v>0</v>
      </c>
      <c r="Y5" s="9">
        <f ca="1">SUMIFS('Stock-AF'!AH$2:AH$215,'Stock-AF'!$C$2:$C$215,Shares!$B5,'Stock-AF'!$G$2:$G$215,Shares!$A$1)/SUMIFS('Stock-AF'!AH$2:AH$215,'Stock-AF'!$C$2:$C$215,Shares!$A5,'Stock-AF'!$G$2:$G$215,Shares!$A$1)</f>
        <v>0.16661533215830532</v>
      </c>
      <c r="Z5" s="9">
        <f ca="1">SUMIFS('Stock-AF'!AI$2:AI$215,'Stock-AF'!$C$2:$C$215,Shares!$B5,'Stock-AF'!$G$2:$G$215,Shares!$A$1)/SUMIFS('Stock-AF'!AI$2:AI$215,'Stock-AF'!$C$2:$C$215,Shares!$A5,'Stock-AF'!$G$2:$G$215,Shares!$A$1)</f>
        <v>2.7936074395359271E-2</v>
      </c>
      <c r="AA5" s="9">
        <f ca="1">SUMIFS('Stock-AF'!AJ$2:AJ$215,'Stock-AF'!$C$2:$C$215,Shares!$B5,'Stock-AF'!$G$2:$G$215,Shares!$A$1)/SUMIFS('Stock-AF'!AJ$2:AJ$215,'Stock-AF'!$C$2:$C$215,Shares!$A5,'Stock-AF'!$G$2:$G$215,Shares!$A$1)</f>
        <v>0</v>
      </c>
      <c r="AB5" s="9">
        <f ca="1">SUMIFS('Stock-AF'!AK$2:AK$215,'Stock-AF'!$C$2:$C$215,Shares!$B5,'Stock-AF'!$G$2:$G$215,Shares!$A$1)/SUMIFS('Stock-AF'!AK$2:AK$215,'Stock-AF'!$C$2:$C$215,Shares!$A5,'Stock-AF'!$G$2:$G$215,Shares!$A$1)</f>
        <v>0.17588125027540222</v>
      </c>
      <c r="AC5" s="9">
        <f ca="1">SUMIFS('Stock-AF'!AL$2:AL$215,'Stock-AF'!$C$2:$C$215,Shares!$B5,'Stock-AF'!$G$2:$G$215,Shares!$A$1)/SUMIFS('Stock-AF'!AL$2:AL$215,'Stock-AF'!$C$2:$C$215,Shares!$A5,'Stock-AF'!$G$2:$G$215,Shares!$A$1)</f>
        <v>0.14575554210320046</v>
      </c>
      <c r="AD5" s="9">
        <f ca="1">SUMIFS('Stock-AF'!AM$2:AM$215,'Stock-AF'!$C$2:$C$215,Shares!$B5,'Stock-AF'!$G$2:$G$215,Shares!$A$1)/SUMIFS('Stock-AF'!AM$2:AM$215,'Stock-AF'!$C$2:$C$215,Shares!$A5,'Stock-AF'!$G$2:$G$215,Shares!$A$1)</f>
        <v>0.11141625881515589</v>
      </c>
      <c r="AE5" s="9">
        <f ca="1">SUMIFS('Stock-AF'!AN$2:AN$215,'Stock-AF'!$C$2:$C$215,Shares!$B5,'Stock-AF'!$G$2:$G$215,Shares!$A$1)/SUMIFS('Stock-AF'!AN$2:AN$215,'Stock-AF'!$C$2:$C$215,Shares!$A5,'Stock-AF'!$G$2:$G$215,Shares!$A$1)</f>
        <v>1.0547137944500441E-2</v>
      </c>
      <c r="AF5" s="9">
        <f ca="1">SUMIFS('Stock-AF'!AO$2:AO$215,'Stock-AF'!$C$2:$C$215,Shares!$B5,'Stock-AF'!$G$2:$G$215,Shares!$A$1)/SUMIFS('Stock-AF'!AO$2:AO$215,'Stock-AF'!$C$2:$C$215,Shares!$A5,'Stock-AF'!$G$2:$G$215,Shares!$A$1)</f>
        <v>6.2188154867516991E-2</v>
      </c>
      <c r="AG5" s="9">
        <f ca="1">SUMIFS('Stock-AF'!AP$2:AP$215,'Stock-AF'!$C$2:$C$215,Shares!$B5,'Stock-AF'!$G$2:$G$215,Shares!$A$1)/SUMIFS('Stock-AF'!AP$2:AP$215,'Stock-AF'!$C$2:$C$215,Shares!$A5,'Stock-AF'!$G$2:$G$215,Shares!$A$1)</f>
        <v>0.16042448934151615</v>
      </c>
      <c r="AH5" s="9">
        <f ca="1">SUMIFS('Stock-AF'!AQ$2:AQ$215,'Stock-AF'!$C$2:$C$215,Shares!$B5,'Stock-AF'!$G$2:$G$215,Shares!$A$1)/SUMIFS('Stock-AF'!AQ$2:AQ$215,'Stock-AF'!$C$2:$C$215,Shares!$A5,'Stock-AF'!$G$2:$G$215,Shares!$A$1)</f>
        <v>5.5173860862654828E-2</v>
      </c>
      <c r="AI5" s="9">
        <f ca="1">SUMIFS('Stock-AF'!AR$2:AR$215,'Stock-AF'!$C$2:$C$215,Shares!$B5,'Stock-AF'!$G$2:$G$215,Shares!$A$1)/SUMIFS('Stock-AF'!AR$2:AR$215,'Stock-AF'!$C$2:$C$215,Shares!$A5,'Stock-AF'!$G$2:$G$215,Shares!$A$1)</f>
        <v>7.5810409415215566E-2</v>
      </c>
      <c r="AJ5" s="9">
        <f ca="1">SUMIFS('Stock-AF'!AS$2:AS$215,'Stock-AF'!$C$2:$C$215,Shares!$B5,'Stock-AF'!$G$2:$G$215,Shares!$A$1)/SUMIFS('Stock-AF'!AS$2:AS$215,'Stock-AF'!$C$2:$C$215,Shares!$A5,'Stock-AF'!$G$2:$G$215,Shares!$A$1)</f>
        <v>1.628424637449763E-2</v>
      </c>
      <c r="AK5" s="9">
        <f ca="1">SUMIFS('Stock-AF'!AT$2:AT$215,'Stock-AF'!$C$2:$C$215,Shares!$B5,'Stock-AF'!$G$2:$G$215,Shares!$A$1)/SUMIFS('Stock-AF'!AT$2:AT$215,'Stock-AF'!$C$2:$C$215,Shares!$A5,'Stock-AF'!$G$2:$G$215,Shares!$A$1)</f>
        <v>0.15033284570883751</v>
      </c>
      <c r="AL5" s="9">
        <f ca="1">SUMIFS('Stock-AF'!AU$2:AU$215,'Stock-AF'!$C$2:$C$215,Shares!$B5,'Stock-AF'!$G$2:$G$215,Shares!$A$1)/SUMIFS('Stock-AF'!AU$2:AU$215,'Stock-AF'!$C$2:$C$215,Shares!$A5,'Stock-AF'!$G$2:$G$215,Shares!$A$1)</f>
        <v>9.9492569711962131E-2</v>
      </c>
      <c r="AM5" s="9">
        <f ca="1">SUMIFS('Stock-AF'!AV$2:AV$215,'Stock-AF'!$C$2:$C$215,Shares!$B5,'Stock-AF'!$G$2:$G$215,Shares!$A$1)/SUMIFS('Stock-AF'!AV$2:AV$215,'Stock-AF'!$C$2:$C$215,Shares!$A5,'Stock-AF'!$G$2:$G$215,Shares!$A$1)</f>
        <v>0</v>
      </c>
    </row>
    <row r="6" spans="1:39">
      <c r="A6" t="str">
        <f t="shared" si="0"/>
        <v>C_ES-CK-HR*</v>
      </c>
      <c r="B6" s="4" t="s">
        <v>119</v>
      </c>
      <c r="C6" s="9">
        <f ca="1">SUMIFS('Stock-AF'!L$2:L$215,'Stock-AF'!$C$2:$C$215,Shares!$B6,'Stock-AF'!$G$2:$G$215,Shares!$A$1)/SUMIFS('Stock-AF'!L$2:L$215,'Stock-AF'!$C$2:$C$215,Shares!$A6,'Stock-AF'!$G$2:$G$215,Shares!$A$1)</f>
        <v>0.11500865942751404</v>
      </c>
      <c r="D6" s="9">
        <f ca="1">SUMIFS('Stock-AF'!M$2:M$215,'Stock-AF'!$C$2:$C$215,Shares!$B6,'Stock-AF'!$G$2:$G$215,Shares!$A$1)/SUMIFS('Stock-AF'!M$2:M$215,'Stock-AF'!$C$2:$C$215,Shares!$A6,'Stock-AF'!$G$2:$G$215,Shares!$A$1)</f>
        <v>1.2147205563533523E-2</v>
      </c>
      <c r="E6" s="9">
        <f ca="1">SUMIFS('Stock-AF'!N$2:N$215,'Stock-AF'!$C$2:$C$215,Shares!$B6,'Stock-AF'!$G$2:$G$215,Shares!$A$1)/SUMIFS('Stock-AF'!N$2:N$215,'Stock-AF'!$C$2:$C$215,Shares!$A6,'Stock-AF'!$G$2:$G$215,Shares!$A$1)</f>
        <v>0</v>
      </c>
      <c r="F6" s="9">
        <f ca="1">SUMIFS('Stock-AF'!O$2:O$215,'Stock-AF'!$C$2:$C$215,Shares!$B6,'Stock-AF'!$G$2:$G$215,Shares!$A$1)/SUMIFS('Stock-AF'!O$2:O$215,'Stock-AF'!$C$2:$C$215,Shares!$A6,'Stock-AF'!$G$2:$G$215,Shares!$A$1)</f>
        <v>2.0025474985391196E-3</v>
      </c>
      <c r="G6" s="9">
        <f ca="1">SUMIFS('Stock-AF'!P$2:P$215,'Stock-AF'!$C$2:$C$215,Shares!$B6,'Stock-AF'!$G$2:$G$215,Shares!$A$1)/SUMIFS('Stock-AF'!P$2:P$215,'Stock-AF'!$C$2:$C$215,Shares!$A6,'Stock-AF'!$G$2:$G$215,Shares!$A$1)</f>
        <v>8.7775715480677679E-3</v>
      </c>
      <c r="H6" s="9">
        <f ca="1">SUMIFS('Stock-AF'!Q$2:Q$215,'Stock-AF'!$C$2:$C$215,Shares!$B6,'Stock-AF'!$G$2:$G$215,Shares!$A$1)/SUMIFS('Stock-AF'!Q$2:Q$215,'Stock-AF'!$C$2:$C$215,Shares!$A6,'Stock-AF'!$G$2:$G$215,Shares!$A$1)</f>
        <v>0.10325493737952515</v>
      </c>
      <c r="I6" s="9">
        <f ca="1">SUMIFS('Stock-AF'!R$2:R$215,'Stock-AF'!$C$2:$C$215,Shares!$B6,'Stock-AF'!$G$2:$G$215,Shares!$A$1)/SUMIFS('Stock-AF'!R$2:R$215,'Stock-AF'!$C$2:$C$215,Shares!$A6,'Stock-AF'!$G$2:$G$215,Shares!$A$1)</f>
        <v>2.5443402412153343E-2</v>
      </c>
      <c r="J6" s="9">
        <f ca="1">SUMIFS('Stock-AF'!S$2:S$215,'Stock-AF'!$C$2:$C$215,Shares!$B6,'Stock-AF'!$G$2:$G$215,Shares!$A$1)/SUMIFS('Stock-AF'!S$2:S$215,'Stock-AF'!$C$2:$C$215,Shares!$A6,'Stock-AF'!$G$2:$G$215,Shares!$A$1)</f>
        <v>1.2534433239170853E-2</v>
      </c>
      <c r="K6" s="9">
        <f ca="1">SUMIFS('Stock-AF'!T$2:T$215,'Stock-AF'!$C$2:$C$215,Shares!$B6,'Stock-AF'!$G$2:$G$215,Shares!$A$1)/SUMIFS('Stock-AF'!T$2:T$215,'Stock-AF'!$C$2:$C$215,Shares!$A6,'Stock-AF'!$G$2:$G$215,Shares!$A$1)</f>
        <v>0</v>
      </c>
      <c r="L6" s="9">
        <f ca="1">SUMIFS('Stock-AF'!U$2:U$215,'Stock-AF'!$C$2:$C$215,Shares!$B6,'Stock-AF'!$G$2:$G$215,Shares!$A$1)/SUMIFS('Stock-AF'!U$2:U$215,'Stock-AF'!$C$2:$C$215,Shares!$A6,'Stock-AF'!$G$2:$G$215,Shares!$A$1)</f>
        <v>1.168381814897868E-2</v>
      </c>
      <c r="M6" s="9">
        <f ca="1">SUMIFS('Stock-AF'!V$2:V$215,'Stock-AF'!$C$2:$C$215,Shares!$B6,'Stock-AF'!$G$2:$G$215,Shares!$A$1)/SUMIFS('Stock-AF'!V$2:V$215,'Stock-AF'!$C$2:$C$215,Shares!$A6,'Stock-AF'!$G$2:$G$215,Shares!$A$1)</f>
        <v>1.1096767605101115E-2</v>
      </c>
      <c r="N6" s="9">
        <f ca="1">SUMIFS('Stock-AF'!W$2:W$215,'Stock-AF'!$C$2:$C$215,Shares!$B6,'Stock-AF'!$G$2:$G$215,Shares!$A$1)/SUMIFS('Stock-AF'!W$2:W$215,'Stock-AF'!$C$2:$C$215,Shares!$A6,'Stock-AF'!$G$2:$G$215,Shares!$A$1)</f>
        <v>0</v>
      </c>
      <c r="O6" s="9">
        <f ca="1">SUMIFS('Stock-AF'!X$2:X$215,'Stock-AF'!$C$2:$C$215,Shares!$B6,'Stock-AF'!$G$2:$G$215,Shares!$A$1)/SUMIFS('Stock-AF'!X$2:X$215,'Stock-AF'!$C$2:$C$215,Shares!$A6,'Stock-AF'!$G$2:$G$215,Shares!$A$1)</f>
        <v>8.4075163976516844E-3</v>
      </c>
      <c r="P6" s="9">
        <f ca="1">SUMIFS('Stock-AF'!Y$2:Y$215,'Stock-AF'!$C$2:$C$215,Shares!$B6,'Stock-AF'!$G$2:$G$215,Shares!$A$1)/SUMIFS('Stock-AF'!Y$2:Y$215,'Stock-AF'!$C$2:$C$215,Shares!$A6,'Stock-AF'!$G$2:$G$215,Shares!$A$1)</f>
        <v>1.0664106731110425E-2</v>
      </c>
      <c r="Q6" s="9">
        <f ca="1">SUMIFS('Stock-AF'!Z$2:Z$215,'Stock-AF'!$C$2:$C$215,Shares!$B6,'Stock-AF'!$G$2:$G$215,Shares!$A$1)/SUMIFS('Stock-AF'!Z$2:Z$215,'Stock-AF'!$C$2:$C$215,Shares!$A6,'Stock-AF'!$G$2:$G$215,Shares!$A$1)</f>
        <v>1.2360888602992795E-2</v>
      </c>
      <c r="R6" s="9">
        <f ca="1">SUMIFS('Stock-AF'!AA$2:AA$215,'Stock-AF'!$C$2:$C$215,Shares!$B6,'Stock-AF'!$G$2:$G$215,Shares!$A$1)/SUMIFS('Stock-AF'!AA$2:AA$215,'Stock-AF'!$C$2:$C$215,Shares!$A6,'Stock-AF'!$G$2:$G$215,Shares!$A$1)</f>
        <v>3.5120019356528597E-3</v>
      </c>
      <c r="S6" s="9">
        <f ca="1">SUMIFS('Stock-AF'!AB$2:AB$215,'Stock-AF'!$C$2:$C$215,Shares!$B6,'Stock-AF'!$G$2:$G$215,Shares!$A$1)/SUMIFS('Stock-AF'!AB$2:AB$215,'Stock-AF'!$C$2:$C$215,Shares!$A6,'Stock-AF'!$G$2:$G$215,Shares!$A$1)</f>
        <v>1.2667730661649963E-2</v>
      </c>
      <c r="T6" s="9">
        <f ca="1">SUMIFS('Stock-AF'!AC$2:AC$215,'Stock-AF'!$C$2:$C$215,Shares!$B6,'Stock-AF'!$G$2:$G$215,Shares!$A$1)/SUMIFS('Stock-AF'!AC$2:AC$215,'Stock-AF'!$C$2:$C$215,Shares!$A6,'Stock-AF'!$G$2:$G$215,Shares!$A$1)</f>
        <v>1.0595314397648065E-2</v>
      </c>
      <c r="U6" s="9">
        <f ca="1">SUMIFS('Stock-AF'!AD$2:AD$215,'Stock-AF'!$C$2:$C$215,Shares!$B6,'Stock-AF'!$G$2:$G$215,Shares!$A$1)/SUMIFS('Stock-AF'!AD$2:AD$215,'Stock-AF'!$C$2:$C$215,Shares!$A6,'Stock-AF'!$G$2:$G$215,Shares!$A$1)</f>
        <v>0</v>
      </c>
      <c r="V6" s="9">
        <f ca="1">SUMIFS('Stock-AF'!AE$2:AE$215,'Stock-AF'!$C$2:$C$215,Shares!$B6,'Stock-AF'!$G$2:$G$215,Shares!$A$1)/SUMIFS('Stock-AF'!AE$2:AE$215,'Stock-AF'!$C$2:$C$215,Shares!$A6,'Stock-AF'!$G$2:$G$215,Shares!$A$1)</f>
        <v>0</v>
      </c>
      <c r="W6" s="9">
        <f ca="1">SUMIFS('Stock-AF'!AF$2:AF$215,'Stock-AF'!$C$2:$C$215,Shares!$B6,'Stock-AF'!$G$2:$G$215,Shares!$A$1)/SUMIFS('Stock-AF'!AF$2:AF$215,'Stock-AF'!$C$2:$C$215,Shares!$A6,'Stock-AF'!$G$2:$G$215,Shares!$A$1)</f>
        <v>8.8183457580368468E-2</v>
      </c>
      <c r="X6" s="9">
        <f ca="1">SUMIFS('Stock-AF'!AG$2:AG$215,'Stock-AF'!$C$2:$C$215,Shares!$B6,'Stock-AF'!$G$2:$G$215,Shares!$A$1)/SUMIFS('Stock-AF'!AG$2:AG$215,'Stock-AF'!$C$2:$C$215,Shares!$A6,'Stock-AF'!$G$2:$G$215,Shares!$A$1)</f>
        <v>1.1912416673722908E-2</v>
      </c>
      <c r="Y6" s="9">
        <f ca="1">SUMIFS('Stock-AF'!AH$2:AH$215,'Stock-AF'!$C$2:$C$215,Shares!$B6,'Stock-AF'!$G$2:$G$215,Shares!$A$1)/SUMIFS('Stock-AF'!AH$2:AH$215,'Stock-AF'!$C$2:$C$215,Shares!$A6,'Stock-AF'!$G$2:$G$215,Shares!$A$1)</f>
        <v>0</v>
      </c>
      <c r="Z6" s="9">
        <f ca="1">SUMIFS('Stock-AF'!AI$2:AI$215,'Stock-AF'!$C$2:$C$215,Shares!$B6,'Stock-AF'!$G$2:$G$215,Shares!$A$1)/SUMIFS('Stock-AF'!AI$2:AI$215,'Stock-AF'!$C$2:$C$215,Shares!$A6,'Stock-AF'!$G$2:$G$215,Shares!$A$1)</f>
        <v>1.1998185993334591E-2</v>
      </c>
      <c r="AA6" s="9">
        <f ca="1">SUMIFS('Stock-AF'!AJ$2:AJ$215,'Stock-AF'!$C$2:$C$215,Shares!$B6,'Stock-AF'!$G$2:$G$215,Shares!$A$1)/SUMIFS('Stock-AF'!AJ$2:AJ$215,'Stock-AF'!$C$2:$C$215,Shares!$A6,'Stock-AF'!$G$2:$G$215,Shares!$A$1)</f>
        <v>0</v>
      </c>
      <c r="AB6" s="9">
        <f ca="1">SUMIFS('Stock-AF'!AK$2:AK$215,'Stock-AF'!$C$2:$C$215,Shares!$B6,'Stock-AF'!$G$2:$G$215,Shares!$A$1)/SUMIFS('Stock-AF'!AK$2:AK$215,'Stock-AF'!$C$2:$C$215,Shares!$A6,'Stock-AF'!$G$2:$G$215,Shares!$A$1)</f>
        <v>0.12612807795079944</v>
      </c>
      <c r="AC6" s="9">
        <f ca="1">SUMIFS('Stock-AF'!AL$2:AL$215,'Stock-AF'!$C$2:$C$215,Shares!$B6,'Stock-AF'!$G$2:$G$215,Shares!$A$1)/SUMIFS('Stock-AF'!AL$2:AL$215,'Stock-AF'!$C$2:$C$215,Shares!$A6,'Stock-AF'!$G$2:$G$215,Shares!$A$1)</f>
        <v>0</v>
      </c>
      <c r="AD6" s="9">
        <f ca="1">SUMIFS('Stock-AF'!AM$2:AM$215,'Stock-AF'!$C$2:$C$215,Shares!$B6,'Stock-AF'!$G$2:$G$215,Shares!$A$1)/SUMIFS('Stock-AF'!AM$2:AM$215,'Stock-AF'!$C$2:$C$215,Shares!$A6,'Stock-AF'!$G$2:$G$215,Shares!$A$1)</f>
        <v>2.5966971314535952E-3</v>
      </c>
      <c r="AE6" s="9">
        <f ca="1">SUMIFS('Stock-AF'!AN$2:AN$215,'Stock-AF'!$C$2:$C$215,Shares!$B6,'Stock-AF'!$G$2:$G$215,Shares!$A$1)/SUMIFS('Stock-AF'!AN$2:AN$215,'Stock-AF'!$C$2:$C$215,Shares!$A6,'Stock-AF'!$G$2:$G$215,Shares!$A$1)</f>
        <v>3.5954303352534554E-3</v>
      </c>
      <c r="AF6" s="9">
        <f ca="1">SUMIFS('Stock-AF'!AO$2:AO$215,'Stock-AF'!$C$2:$C$215,Shares!$B6,'Stock-AF'!$G$2:$G$215,Shares!$A$1)/SUMIFS('Stock-AF'!AO$2:AO$215,'Stock-AF'!$C$2:$C$215,Shares!$A6,'Stock-AF'!$G$2:$G$215,Shares!$A$1)</f>
        <v>1.2029747532477184E-2</v>
      </c>
      <c r="AG6" s="9">
        <f ca="1">SUMIFS('Stock-AF'!AP$2:AP$215,'Stock-AF'!$C$2:$C$215,Shares!$B6,'Stock-AF'!$G$2:$G$215,Shares!$A$1)/SUMIFS('Stock-AF'!AP$2:AP$215,'Stock-AF'!$C$2:$C$215,Shares!$A6,'Stock-AF'!$G$2:$G$215,Shares!$A$1)</f>
        <v>0</v>
      </c>
      <c r="AH6" s="9">
        <f ca="1">SUMIFS('Stock-AF'!AQ$2:AQ$215,'Stock-AF'!$C$2:$C$215,Shares!$B6,'Stock-AF'!$G$2:$G$215,Shares!$A$1)/SUMIFS('Stock-AF'!AQ$2:AQ$215,'Stock-AF'!$C$2:$C$215,Shares!$A6,'Stock-AF'!$G$2:$G$215,Shares!$A$1)</f>
        <v>0</v>
      </c>
      <c r="AI6" s="9">
        <f ca="1">SUMIFS('Stock-AF'!AR$2:AR$215,'Stock-AF'!$C$2:$C$215,Shares!$B6,'Stock-AF'!$G$2:$G$215,Shares!$A$1)/SUMIFS('Stock-AF'!AR$2:AR$215,'Stock-AF'!$C$2:$C$215,Shares!$A6,'Stock-AF'!$G$2:$G$215,Shares!$A$1)</f>
        <v>7.4892801378886098E-2</v>
      </c>
      <c r="AJ6" s="9">
        <f ca="1">SUMIFS('Stock-AF'!AS$2:AS$215,'Stock-AF'!$C$2:$C$215,Shares!$B6,'Stock-AF'!$G$2:$G$215,Shares!$A$1)/SUMIFS('Stock-AF'!AS$2:AS$215,'Stock-AF'!$C$2:$C$215,Shares!$A6,'Stock-AF'!$G$2:$G$215,Shares!$A$1)</f>
        <v>1.0714438742816069E-2</v>
      </c>
      <c r="AK6" s="9">
        <f ca="1">SUMIFS('Stock-AF'!AT$2:AT$215,'Stock-AF'!$C$2:$C$215,Shares!$B6,'Stock-AF'!$G$2:$G$215,Shares!$A$1)/SUMIFS('Stock-AF'!AT$2:AT$215,'Stock-AF'!$C$2:$C$215,Shares!$A6,'Stock-AF'!$G$2:$G$215,Shares!$A$1)</f>
        <v>0</v>
      </c>
      <c r="AL6" s="9">
        <f ca="1">SUMIFS('Stock-AF'!AU$2:AU$215,'Stock-AF'!$C$2:$C$215,Shares!$B6,'Stock-AF'!$G$2:$G$215,Shares!$A$1)/SUMIFS('Stock-AF'!AU$2:AU$215,'Stock-AF'!$C$2:$C$215,Shares!$A6,'Stock-AF'!$G$2:$G$215,Shares!$A$1)</f>
        <v>1.2543404421884669E-2</v>
      </c>
      <c r="AM6" s="9">
        <f ca="1">SUMIFS('Stock-AF'!AV$2:AV$215,'Stock-AF'!$C$2:$C$215,Shares!$B6,'Stock-AF'!$G$2:$G$215,Shares!$A$1)/SUMIFS('Stock-AF'!AV$2:AV$215,'Stock-AF'!$C$2:$C$215,Shares!$A6,'Stock-AF'!$G$2:$G$215,Shares!$A$1)</f>
        <v>3.2047543939776406E-3</v>
      </c>
    </row>
    <row r="7" spans="1:39">
      <c r="A7" t="str">
        <f t="shared" si="0"/>
        <v>C_ES-CK-HR*</v>
      </c>
      <c r="B7" s="4" t="s">
        <v>120</v>
      </c>
      <c r="C7" s="9">
        <f ca="1">SUMIFS('Stock-AF'!L$2:L$215,'Stock-AF'!$C$2:$C$215,Shares!$B7,'Stock-AF'!$G$2:$G$215,Shares!$A$1)/SUMIFS('Stock-AF'!L$2:L$215,'Stock-AF'!$C$2:$C$215,Shares!$A7,'Stock-AF'!$G$2:$G$215,Shares!$A$1)</f>
        <v>0.35974776297214772</v>
      </c>
      <c r="D7" s="9">
        <f ca="1">SUMIFS('Stock-AF'!M$2:M$215,'Stock-AF'!$C$2:$C$215,Shares!$B7,'Stock-AF'!$G$2:$G$215,Shares!$A$1)/SUMIFS('Stock-AF'!M$2:M$215,'Stock-AF'!$C$2:$C$215,Shares!$A7,'Stock-AF'!$G$2:$G$215,Shares!$A$1)</f>
        <v>0.61427790886663991</v>
      </c>
      <c r="E7" s="9">
        <f ca="1">SUMIFS('Stock-AF'!N$2:N$215,'Stock-AF'!$C$2:$C$215,Shares!$B7,'Stock-AF'!$G$2:$G$215,Shares!$A$1)/SUMIFS('Stock-AF'!N$2:N$215,'Stock-AF'!$C$2:$C$215,Shares!$A7,'Stock-AF'!$G$2:$G$215,Shares!$A$1)</f>
        <v>1</v>
      </c>
      <c r="F7" s="9">
        <f ca="1">SUMIFS('Stock-AF'!O$2:O$215,'Stock-AF'!$C$2:$C$215,Shares!$B7,'Stock-AF'!$G$2:$G$215,Shares!$A$1)/SUMIFS('Stock-AF'!O$2:O$215,'Stock-AF'!$C$2:$C$215,Shares!$A7,'Stock-AF'!$G$2:$G$215,Shares!$A$1)</f>
        <v>0.54914716596417923</v>
      </c>
      <c r="G7" s="9">
        <f ca="1">SUMIFS('Stock-AF'!P$2:P$215,'Stock-AF'!$C$2:$C$215,Shares!$B7,'Stock-AF'!$G$2:$G$215,Shares!$A$1)/SUMIFS('Stock-AF'!P$2:P$215,'Stock-AF'!$C$2:$C$215,Shares!$A7,'Stock-AF'!$G$2:$G$215,Shares!$A$1)</f>
        <v>0.86511783707392687</v>
      </c>
      <c r="H7" s="9">
        <f ca="1">SUMIFS('Stock-AF'!Q$2:Q$215,'Stock-AF'!$C$2:$C$215,Shares!$B7,'Stock-AF'!$G$2:$G$215,Shares!$A$1)/SUMIFS('Stock-AF'!Q$2:Q$215,'Stock-AF'!$C$2:$C$215,Shares!$A7,'Stock-AF'!$G$2:$G$215,Shares!$A$1)</f>
        <v>0.63241064158931914</v>
      </c>
      <c r="I7" s="9">
        <f ca="1">SUMIFS('Stock-AF'!R$2:R$215,'Stock-AF'!$C$2:$C$215,Shares!$B7,'Stock-AF'!$G$2:$G$215,Shares!$A$1)/SUMIFS('Stock-AF'!R$2:R$215,'Stock-AF'!$C$2:$C$215,Shares!$A7,'Stock-AF'!$G$2:$G$215,Shares!$A$1)</f>
        <v>0.97455659758784663</v>
      </c>
      <c r="J7" s="9">
        <f ca="1">SUMIFS('Stock-AF'!S$2:S$215,'Stock-AF'!$C$2:$C$215,Shares!$B7,'Stock-AF'!$G$2:$G$215,Shares!$A$1)/SUMIFS('Stock-AF'!S$2:S$215,'Stock-AF'!$C$2:$C$215,Shares!$A7,'Stock-AF'!$G$2:$G$215,Shares!$A$1)</f>
        <v>0.48153087672146566</v>
      </c>
      <c r="K7" s="9">
        <f ca="1">SUMIFS('Stock-AF'!T$2:T$215,'Stock-AF'!$C$2:$C$215,Shares!$B7,'Stock-AF'!$G$2:$G$215,Shares!$A$1)/SUMIFS('Stock-AF'!T$2:T$215,'Stock-AF'!$C$2:$C$215,Shares!$A7,'Stock-AF'!$G$2:$G$215,Shares!$A$1)</f>
        <v>0.37834881347686472</v>
      </c>
      <c r="L7" s="9">
        <f ca="1">SUMIFS('Stock-AF'!U$2:U$215,'Stock-AF'!$C$2:$C$215,Shares!$B7,'Stock-AF'!$G$2:$G$215,Shares!$A$1)/SUMIFS('Stock-AF'!U$2:U$215,'Stock-AF'!$C$2:$C$215,Shares!$A7,'Stock-AF'!$G$2:$G$215,Shares!$A$1)</f>
        <v>0.71353178331668443</v>
      </c>
      <c r="M7" s="9">
        <f ca="1">SUMIFS('Stock-AF'!V$2:V$215,'Stock-AF'!$C$2:$C$215,Shares!$B7,'Stock-AF'!$G$2:$G$215,Shares!$A$1)/SUMIFS('Stock-AF'!V$2:V$215,'Stock-AF'!$C$2:$C$215,Shares!$A7,'Stock-AF'!$G$2:$G$215,Shares!$A$1)</f>
        <v>0.86443558303850676</v>
      </c>
      <c r="N7" s="9">
        <f ca="1">SUMIFS('Stock-AF'!W$2:W$215,'Stock-AF'!$C$2:$C$215,Shares!$B7,'Stock-AF'!$G$2:$G$215,Shares!$A$1)/SUMIFS('Stock-AF'!W$2:W$215,'Stock-AF'!$C$2:$C$215,Shares!$A7,'Stock-AF'!$G$2:$G$215,Shares!$A$1)</f>
        <v>0.81613411579281159</v>
      </c>
      <c r="O7" s="9">
        <f ca="1">SUMIFS('Stock-AF'!X$2:X$215,'Stock-AF'!$C$2:$C$215,Shares!$B7,'Stock-AF'!$G$2:$G$215,Shares!$A$1)/SUMIFS('Stock-AF'!X$2:X$215,'Stock-AF'!$C$2:$C$215,Shares!$A7,'Stock-AF'!$G$2:$G$215,Shares!$A$1)</f>
        <v>0.79358754004526399</v>
      </c>
      <c r="P7" s="9">
        <f ca="1">SUMIFS('Stock-AF'!Y$2:Y$215,'Stock-AF'!$C$2:$C$215,Shares!$B7,'Stock-AF'!$G$2:$G$215,Shares!$A$1)/SUMIFS('Stock-AF'!Y$2:Y$215,'Stock-AF'!$C$2:$C$215,Shares!$A7,'Stock-AF'!$G$2:$G$215,Shares!$A$1)</f>
        <v>0.97273678314663903</v>
      </c>
      <c r="Q7" s="9">
        <f ca="1">SUMIFS('Stock-AF'!Z$2:Z$215,'Stock-AF'!$C$2:$C$215,Shares!$B7,'Stock-AF'!$G$2:$G$215,Shares!$A$1)/SUMIFS('Stock-AF'!Z$2:Z$215,'Stock-AF'!$C$2:$C$215,Shares!$A7,'Stock-AF'!$G$2:$G$215,Shares!$A$1)</f>
        <v>0.5737502620902486</v>
      </c>
      <c r="R7" s="9">
        <f ca="1">SUMIFS('Stock-AF'!AA$2:AA$215,'Stock-AF'!$C$2:$C$215,Shares!$B7,'Stock-AF'!$G$2:$G$215,Shares!$A$1)/SUMIFS('Stock-AF'!AA$2:AA$215,'Stock-AF'!$C$2:$C$215,Shares!$A7,'Stock-AF'!$G$2:$G$215,Shares!$A$1)</f>
        <v>0.67408062515404199</v>
      </c>
      <c r="S7" s="9">
        <f ca="1">SUMIFS('Stock-AF'!AB$2:AB$215,'Stock-AF'!$C$2:$C$215,Shares!$B7,'Stock-AF'!$G$2:$G$215,Shares!$A$1)/SUMIFS('Stock-AF'!AB$2:AB$215,'Stock-AF'!$C$2:$C$215,Shares!$A7,'Stock-AF'!$G$2:$G$215,Shares!$A$1)</f>
        <v>0.46251565439485059</v>
      </c>
      <c r="T7" s="9">
        <f ca="1">SUMIFS('Stock-AF'!AC$2:AC$215,'Stock-AF'!$C$2:$C$215,Shares!$B7,'Stock-AF'!$G$2:$G$215,Shares!$A$1)/SUMIFS('Stock-AF'!AC$2:AC$215,'Stock-AF'!$C$2:$C$215,Shares!$A7,'Stock-AF'!$G$2:$G$215,Shares!$A$1)</f>
        <v>0.62136782725363104</v>
      </c>
      <c r="U7" s="9">
        <f ca="1">SUMIFS('Stock-AF'!AD$2:AD$215,'Stock-AF'!$C$2:$C$215,Shares!$B7,'Stock-AF'!$G$2:$G$215,Shares!$A$1)/SUMIFS('Stock-AF'!AD$2:AD$215,'Stock-AF'!$C$2:$C$215,Shares!$A7,'Stock-AF'!$G$2:$G$215,Shares!$A$1)</f>
        <v>0.84196490831103099</v>
      </c>
      <c r="V7" s="9">
        <f ca="1">SUMIFS('Stock-AF'!AE$2:AE$215,'Stock-AF'!$C$2:$C$215,Shares!$B7,'Stock-AF'!$G$2:$G$215,Shares!$A$1)/SUMIFS('Stock-AF'!AE$2:AE$215,'Stock-AF'!$C$2:$C$215,Shares!$A7,'Stock-AF'!$G$2:$G$215,Shares!$A$1)</f>
        <v>0.33615645238452257</v>
      </c>
      <c r="W7" s="9">
        <f ca="1">SUMIFS('Stock-AF'!AF$2:AF$215,'Stock-AF'!$C$2:$C$215,Shares!$B7,'Stock-AF'!$G$2:$G$215,Shares!$A$1)/SUMIFS('Stock-AF'!AF$2:AF$215,'Stock-AF'!$C$2:$C$215,Shares!$A7,'Stock-AF'!$G$2:$G$215,Shares!$A$1)</f>
        <v>0.36657759940023926</v>
      </c>
      <c r="X7" s="9">
        <f ca="1">SUMIFS('Stock-AF'!AG$2:AG$215,'Stock-AF'!$C$2:$C$215,Shares!$B7,'Stock-AF'!$G$2:$G$215,Shares!$A$1)/SUMIFS('Stock-AF'!AG$2:AG$215,'Stock-AF'!$C$2:$C$215,Shares!$A7,'Stock-AF'!$G$2:$G$215,Shares!$A$1)</f>
        <v>0.64488711135058363</v>
      </c>
      <c r="Y7" s="9">
        <f ca="1">SUMIFS('Stock-AF'!AH$2:AH$215,'Stock-AF'!$C$2:$C$215,Shares!$B7,'Stock-AF'!$G$2:$G$215,Shares!$A$1)/SUMIFS('Stock-AF'!AH$2:AH$215,'Stock-AF'!$C$2:$C$215,Shares!$A7,'Stock-AF'!$G$2:$G$215,Shares!$A$1)</f>
        <v>0.43644805033597489</v>
      </c>
      <c r="Z7" s="9">
        <f ca="1">SUMIFS('Stock-AF'!AI$2:AI$215,'Stock-AF'!$C$2:$C$215,Shares!$B7,'Stock-AF'!$G$2:$G$215,Shares!$A$1)/SUMIFS('Stock-AF'!AI$2:AI$215,'Stock-AF'!$C$2:$C$215,Shares!$A7,'Stock-AF'!$G$2:$G$215,Shares!$A$1)</f>
        <v>0.63046573795367711</v>
      </c>
      <c r="AA7" s="9">
        <f ca="1">SUMIFS('Stock-AF'!AJ$2:AJ$215,'Stock-AF'!$C$2:$C$215,Shares!$B7,'Stock-AF'!$G$2:$G$215,Shares!$A$1)/SUMIFS('Stock-AF'!AJ$2:AJ$215,'Stock-AF'!$C$2:$C$215,Shares!$A7,'Stock-AF'!$G$2:$G$215,Shares!$A$1)</f>
        <v>1</v>
      </c>
      <c r="AB7" s="9">
        <f ca="1">SUMIFS('Stock-AF'!AK$2:AK$215,'Stock-AF'!$C$2:$C$215,Shares!$B7,'Stock-AF'!$G$2:$G$215,Shares!$A$1)/SUMIFS('Stock-AF'!AK$2:AK$215,'Stock-AF'!$C$2:$C$215,Shares!$A7,'Stock-AF'!$G$2:$G$215,Shares!$A$1)</f>
        <v>0.68715881389275546</v>
      </c>
      <c r="AC7" s="9">
        <f ca="1">SUMIFS('Stock-AF'!AL$2:AL$215,'Stock-AF'!$C$2:$C$215,Shares!$B7,'Stock-AF'!$G$2:$G$215,Shares!$A$1)/SUMIFS('Stock-AF'!AL$2:AL$215,'Stock-AF'!$C$2:$C$215,Shares!$A7,'Stock-AF'!$G$2:$G$215,Shares!$A$1)</f>
        <v>0.85424445789679981</v>
      </c>
      <c r="AD7" s="9">
        <f ca="1">SUMIFS('Stock-AF'!AM$2:AM$215,'Stock-AF'!$C$2:$C$215,Shares!$B7,'Stock-AF'!$G$2:$G$215,Shares!$A$1)/SUMIFS('Stock-AF'!AM$2:AM$215,'Stock-AF'!$C$2:$C$215,Shares!$A7,'Stock-AF'!$G$2:$G$215,Shares!$A$1)</f>
        <v>0.43756123804900399</v>
      </c>
      <c r="AE7" s="9">
        <f ca="1">SUMIFS('Stock-AF'!AN$2:AN$215,'Stock-AF'!$C$2:$C$215,Shares!$B7,'Stock-AF'!$G$2:$G$215,Shares!$A$1)/SUMIFS('Stock-AF'!AN$2:AN$215,'Stock-AF'!$C$2:$C$215,Shares!$A7,'Stock-AF'!$G$2:$G$215,Shares!$A$1)</f>
        <v>0.97920977655752806</v>
      </c>
      <c r="AF7" s="9">
        <f ca="1">SUMIFS('Stock-AF'!AO$2:AO$215,'Stock-AF'!$C$2:$C$215,Shares!$B7,'Stock-AF'!$G$2:$G$215,Shares!$A$1)/SUMIFS('Stock-AF'!AO$2:AO$215,'Stock-AF'!$C$2:$C$215,Shares!$A7,'Stock-AF'!$G$2:$G$215,Shares!$A$1)</f>
        <v>0.63212352255037996</v>
      </c>
      <c r="AG7" s="9">
        <f ca="1">SUMIFS('Stock-AF'!AP$2:AP$215,'Stock-AF'!$C$2:$C$215,Shares!$B7,'Stock-AF'!$G$2:$G$215,Shares!$A$1)/SUMIFS('Stock-AF'!AP$2:AP$215,'Stock-AF'!$C$2:$C$215,Shares!$A7,'Stock-AF'!$G$2:$G$215,Shares!$A$1)</f>
        <v>0.69922454729786743</v>
      </c>
      <c r="AH7" s="9">
        <f ca="1">SUMIFS('Stock-AF'!AQ$2:AQ$215,'Stock-AF'!$C$2:$C$215,Shares!$B7,'Stock-AF'!$G$2:$G$215,Shares!$A$1)/SUMIFS('Stock-AF'!AQ$2:AQ$215,'Stock-AF'!$C$2:$C$215,Shares!$A7,'Stock-AF'!$G$2:$G$215,Shares!$A$1)</f>
        <v>0.32915338788109832</v>
      </c>
      <c r="AI7" s="9">
        <f ca="1">SUMIFS('Stock-AF'!AR$2:AR$215,'Stock-AF'!$C$2:$C$215,Shares!$B7,'Stock-AF'!$G$2:$G$215,Shares!$A$1)/SUMIFS('Stock-AF'!AR$2:AR$215,'Stock-AF'!$C$2:$C$215,Shares!$A7,'Stock-AF'!$G$2:$G$215,Shares!$A$1)</f>
        <v>0.63991541601534652</v>
      </c>
      <c r="AJ7" s="9">
        <f ca="1">SUMIFS('Stock-AF'!AS$2:AS$215,'Stock-AF'!$C$2:$C$215,Shares!$B7,'Stock-AF'!$G$2:$G$215,Shares!$A$1)/SUMIFS('Stock-AF'!AS$2:AS$215,'Stock-AF'!$C$2:$C$215,Shares!$A7,'Stock-AF'!$G$2:$G$215,Shares!$A$1)</f>
        <v>0.96426166572393124</v>
      </c>
      <c r="AK7" s="9">
        <f ca="1">SUMIFS('Stock-AF'!AT$2:AT$215,'Stock-AF'!$C$2:$C$215,Shares!$B7,'Stock-AF'!$G$2:$G$215,Shares!$A$1)/SUMIFS('Stock-AF'!AT$2:AT$215,'Stock-AF'!$C$2:$C$215,Shares!$A7,'Stock-AF'!$G$2:$G$215,Shares!$A$1)</f>
        <v>0.76256312924288594</v>
      </c>
      <c r="AL7" s="9">
        <f ca="1">SUMIFS('Stock-AF'!AU$2:AU$215,'Stock-AF'!$C$2:$C$215,Shares!$B7,'Stock-AF'!$G$2:$G$215,Shares!$A$1)/SUMIFS('Stock-AF'!AU$2:AU$215,'Stock-AF'!$C$2:$C$215,Shares!$A7,'Stock-AF'!$G$2:$G$215,Shares!$A$1)</f>
        <v>0.50803637160169113</v>
      </c>
      <c r="AM7" s="9">
        <f ca="1">SUMIFS('Stock-AF'!AV$2:AV$215,'Stock-AF'!$C$2:$C$215,Shares!$B7,'Stock-AF'!$G$2:$G$215,Shares!$A$1)/SUMIFS('Stock-AF'!AV$2:AV$215,'Stock-AF'!$C$2:$C$215,Shares!$A7,'Stock-AF'!$G$2:$G$215,Shares!$A$1)</f>
        <v>0.50493141011470943</v>
      </c>
    </row>
    <row r="8" spans="1:39">
      <c r="A8" t="str">
        <f t="shared" si="0"/>
        <v>C_ES-CK-HR*</v>
      </c>
      <c r="B8" s="4" t="s">
        <v>121</v>
      </c>
      <c r="C8" s="9">
        <f ca="1">SUMIFS('Stock-AF'!L$2:L$215,'Stock-AF'!$C$2:$C$215,Shares!$B8,'Stock-AF'!$G$2:$G$215,Shares!$A$1)/SUMIFS('Stock-AF'!L$2:L$215,'Stock-AF'!$C$2:$C$215,Shares!$A8,'Stock-AF'!$G$2:$G$215,Shares!$A$1)</f>
        <v>0</v>
      </c>
      <c r="D8" s="9">
        <f ca="1">SUMIFS('Stock-AF'!M$2:M$215,'Stock-AF'!$C$2:$C$215,Shares!$B8,'Stock-AF'!$G$2:$G$215,Shares!$A$1)/SUMIFS('Stock-AF'!M$2:M$215,'Stock-AF'!$C$2:$C$215,Shares!$A8,'Stock-AF'!$G$2:$G$215,Shares!$A$1)</f>
        <v>0.26657924075513739</v>
      </c>
      <c r="E8" s="9">
        <f ca="1">SUMIFS('Stock-AF'!N$2:N$215,'Stock-AF'!$C$2:$C$215,Shares!$B8,'Stock-AF'!$G$2:$G$215,Shares!$A$1)/SUMIFS('Stock-AF'!N$2:N$215,'Stock-AF'!$C$2:$C$215,Shares!$A8,'Stock-AF'!$G$2:$G$215,Shares!$A$1)</f>
        <v>0</v>
      </c>
      <c r="F8" s="9">
        <f ca="1">SUMIFS('Stock-AF'!O$2:O$215,'Stock-AF'!$C$2:$C$215,Shares!$B8,'Stock-AF'!$G$2:$G$215,Shares!$A$1)/SUMIFS('Stock-AF'!O$2:O$215,'Stock-AF'!$C$2:$C$215,Shares!$A8,'Stock-AF'!$G$2:$G$215,Shares!$A$1)</f>
        <v>0.28771148560832133</v>
      </c>
      <c r="G8" s="9">
        <f ca="1">SUMIFS('Stock-AF'!P$2:P$215,'Stock-AF'!$C$2:$C$215,Shares!$B8,'Stock-AF'!$G$2:$G$215,Shares!$A$1)/SUMIFS('Stock-AF'!P$2:P$215,'Stock-AF'!$C$2:$C$215,Shares!$A8,'Stock-AF'!$G$2:$G$215,Shares!$A$1)</f>
        <v>0.10418197485714606</v>
      </c>
      <c r="H8" s="9">
        <f ca="1">SUMIFS('Stock-AF'!Q$2:Q$215,'Stock-AF'!$C$2:$C$215,Shares!$B8,'Stock-AF'!$G$2:$G$215,Shares!$A$1)/SUMIFS('Stock-AF'!Q$2:Q$215,'Stock-AF'!$C$2:$C$215,Shares!$A8,'Stock-AF'!$G$2:$G$215,Shares!$A$1)</f>
        <v>0.26433442103115562</v>
      </c>
      <c r="I8" s="9">
        <f ca="1">SUMIFS('Stock-AF'!R$2:R$215,'Stock-AF'!$C$2:$C$215,Shares!$B8,'Stock-AF'!$G$2:$G$215,Shares!$A$1)/SUMIFS('Stock-AF'!R$2:R$215,'Stock-AF'!$C$2:$C$215,Shares!$A8,'Stock-AF'!$G$2:$G$215,Shares!$A$1)</f>
        <v>0</v>
      </c>
      <c r="J8" s="9">
        <f ca="1">SUMIFS('Stock-AF'!S$2:S$215,'Stock-AF'!$C$2:$C$215,Shares!$B8,'Stock-AF'!$G$2:$G$215,Shares!$A$1)/SUMIFS('Stock-AF'!S$2:S$215,'Stock-AF'!$C$2:$C$215,Shares!$A8,'Stock-AF'!$G$2:$G$215,Shares!$A$1)</f>
        <v>0.50593469003936353</v>
      </c>
      <c r="K8" s="9">
        <f ca="1">SUMIFS('Stock-AF'!T$2:T$215,'Stock-AF'!$C$2:$C$215,Shares!$B8,'Stock-AF'!$G$2:$G$215,Shares!$A$1)/SUMIFS('Stock-AF'!T$2:T$215,'Stock-AF'!$C$2:$C$215,Shares!$A8,'Stock-AF'!$G$2:$G$215,Shares!$A$1)</f>
        <v>0.45213533862724042</v>
      </c>
      <c r="L8" s="9">
        <f ca="1">SUMIFS('Stock-AF'!U$2:U$215,'Stock-AF'!$C$2:$C$215,Shares!$B8,'Stock-AF'!$G$2:$G$215,Shares!$A$1)/SUMIFS('Stock-AF'!U$2:U$215,'Stock-AF'!$C$2:$C$215,Shares!$A8,'Stock-AF'!$G$2:$G$215,Shares!$A$1)</f>
        <v>0.24512911595812428</v>
      </c>
      <c r="M8" s="9">
        <f ca="1">SUMIFS('Stock-AF'!V$2:V$215,'Stock-AF'!$C$2:$C$215,Shares!$B8,'Stock-AF'!$G$2:$G$215,Shares!$A$1)/SUMIFS('Stock-AF'!V$2:V$215,'Stock-AF'!$C$2:$C$215,Shares!$A8,'Stock-AF'!$G$2:$G$215,Shares!$A$1)</f>
        <v>0.10612426306248773</v>
      </c>
      <c r="N8" s="9">
        <f ca="1">SUMIFS('Stock-AF'!W$2:W$215,'Stock-AF'!$C$2:$C$215,Shares!$B8,'Stock-AF'!$G$2:$G$215,Shares!$A$1)/SUMIFS('Stock-AF'!W$2:W$215,'Stock-AF'!$C$2:$C$215,Shares!$A8,'Stock-AF'!$G$2:$G$215,Shares!$A$1)</f>
        <v>6.8022553849903272E-2</v>
      </c>
      <c r="O8" s="9">
        <f ca="1">SUMIFS('Stock-AF'!X$2:X$215,'Stock-AF'!$C$2:$C$215,Shares!$B8,'Stock-AF'!$G$2:$G$215,Shares!$A$1)/SUMIFS('Stock-AF'!X$2:X$215,'Stock-AF'!$C$2:$C$215,Shares!$A8,'Stock-AF'!$G$2:$G$215,Shares!$A$1)</f>
        <v>0.12888365389691495</v>
      </c>
      <c r="P8" s="9">
        <f ca="1">SUMIFS('Stock-AF'!Y$2:Y$215,'Stock-AF'!$C$2:$C$215,Shares!$B8,'Stock-AF'!$G$2:$G$215,Shares!$A$1)/SUMIFS('Stock-AF'!Y$2:Y$215,'Stock-AF'!$C$2:$C$215,Shares!$A8,'Stock-AF'!$G$2:$G$215,Shares!$A$1)</f>
        <v>1.659911012225047E-2</v>
      </c>
      <c r="Q8" s="9">
        <f ca="1">SUMIFS('Stock-AF'!Z$2:Z$215,'Stock-AF'!$C$2:$C$215,Shares!$B8,'Stock-AF'!$G$2:$G$215,Shares!$A$1)/SUMIFS('Stock-AF'!Z$2:Z$215,'Stock-AF'!$C$2:$C$215,Shares!$A8,'Stock-AF'!$G$2:$G$215,Shares!$A$1)</f>
        <v>0.25319770459833557</v>
      </c>
      <c r="R8" s="9">
        <f ca="1">SUMIFS('Stock-AF'!AA$2:AA$215,'Stock-AF'!$C$2:$C$215,Shares!$B8,'Stock-AF'!$G$2:$G$215,Shares!$A$1)/SUMIFS('Stock-AF'!AA$2:AA$215,'Stock-AF'!$C$2:$C$215,Shares!$A8,'Stock-AF'!$G$2:$G$215,Shares!$A$1)</f>
        <v>0.22594850014506612</v>
      </c>
      <c r="S8" s="9">
        <f ca="1">SUMIFS('Stock-AF'!AB$2:AB$215,'Stock-AF'!$C$2:$C$215,Shares!$B8,'Stock-AF'!$G$2:$G$215,Shares!$A$1)/SUMIFS('Stock-AF'!AB$2:AB$215,'Stock-AF'!$C$2:$C$215,Shares!$A8,'Stock-AF'!$G$2:$G$215,Shares!$A$1)</f>
        <v>0.46970246465453863</v>
      </c>
      <c r="T8" s="9">
        <f ca="1">SUMIFS('Stock-AF'!AC$2:AC$215,'Stock-AF'!$C$2:$C$215,Shares!$B8,'Stock-AF'!$G$2:$G$215,Shares!$A$1)/SUMIFS('Stock-AF'!AC$2:AC$215,'Stock-AF'!$C$2:$C$215,Shares!$A8,'Stock-AF'!$G$2:$G$215,Shares!$A$1)</f>
        <v>0.31830867014722047</v>
      </c>
      <c r="U8" s="9">
        <f ca="1">SUMIFS('Stock-AF'!AD$2:AD$215,'Stock-AF'!$C$2:$C$215,Shares!$B8,'Stock-AF'!$G$2:$G$215,Shares!$A$1)/SUMIFS('Stock-AF'!AD$2:AD$215,'Stock-AF'!$C$2:$C$215,Shares!$A8,'Stock-AF'!$G$2:$G$215,Shares!$A$1)</f>
        <v>0</v>
      </c>
      <c r="V8" s="9">
        <f ca="1">SUMIFS('Stock-AF'!AE$2:AE$215,'Stock-AF'!$C$2:$C$215,Shares!$B8,'Stock-AF'!$G$2:$G$215,Shares!$A$1)/SUMIFS('Stock-AF'!AE$2:AE$215,'Stock-AF'!$C$2:$C$215,Shares!$A8,'Stock-AF'!$G$2:$G$215,Shares!$A$1)</f>
        <v>0.53405325993045272</v>
      </c>
      <c r="W8" s="9">
        <f ca="1">SUMIFS('Stock-AF'!AF$2:AF$215,'Stock-AF'!$C$2:$C$215,Shares!$B8,'Stock-AF'!$G$2:$G$215,Shares!$A$1)/SUMIFS('Stock-AF'!AF$2:AF$215,'Stock-AF'!$C$2:$C$215,Shares!$A8,'Stock-AF'!$G$2:$G$215,Shares!$A$1)</f>
        <v>0</v>
      </c>
      <c r="X8" s="9">
        <f ca="1">SUMIFS('Stock-AF'!AG$2:AG$215,'Stock-AF'!$C$2:$C$215,Shares!$B8,'Stock-AF'!$G$2:$G$215,Shares!$A$1)/SUMIFS('Stock-AF'!AG$2:AG$215,'Stock-AF'!$C$2:$C$215,Shares!$A8,'Stock-AF'!$G$2:$G$215,Shares!$A$1)</f>
        <v>0.34320047197569348</v>
      </c>
      <c r="Y8" s="9">
        <f ca="1">SUMIFS('Stock-AF'!AH$2:AH$215,'Stock-AF'!$C$2:$C$215,Shares!$B8,'Stock-AF'!$G$2:$G$215,Shares!$A$1)/SUMIFS('Stock-AF'!AH$2:AH$215,'Stock-AF'!$C$2:$C$215,Shares!$A8,'Stock-AF'!$G$2:$G$215,Shares!$A$1)</f>
        <v>0.39693661750572007</v>
      </c>
      <c r="Z8" s="9">
        <f ca="1">SUMIFS('Stock-AF'!AI$2:AI$215,'Stock-AF'!$C$2:$C$215,Shares!$B8,'Stock-AF'!$G$2:$G$215,Shares!$A$1)/SUMIFS('Stock-AF'!AI$2:AI$215,'Stock-AF'!$C$2:$C$215,Shares!$A8,'Stock-AF'!$G$2:$G$215,Shares!$A$1)</f>
        <v>0.32960000165762893</v>
      </c>
      <c r="AA8" s="9">
        <f ca="1">SUMIFS('Stock-AF'!AJ$2:AJ$215,'Stock-AF'!$C$2:$C$215,Shares!$B8,'Stock-AF'!$G$2:$G$215,Shares!$A$1)/SUMIFS('Stock-AF'!AJ$2:AJ$215,'Stock-AF'!$C$2:$C$215,Shares!$A8,'Stock-AF'!$G$2:$G$215,Shares!$A$1)</f>
        <v>0</v>
      </c>
      <c r="AB8" s="9">
        <f ca="1">SUMIFS('Stock-AF'!AK$2:AK$215,'Stock-AF'!$C$2:$C$215,Shares!$B8,'Stock-AF'!$G$2:$G$215,Shares!$A$1)/SUMIFS('Stock-AF'!AK$2:AK$215,'Stock-AF'!$C$2:$C$215,Shares!$A8,'Stock-AF'!$G$2:$G$215,Shares!$A$1)</f>
        <v>1.0831857881042623E-2</v>
      </c>
      <c r="AC8" s="9">
        <f ca="1">SUMIFS('Stock-AF'!AL$2:AL$215,'Stock-AF'!$C$2:$C$215,Shares!$B8,'Stock-AF'!$G$2:$G$215,Shares!$A$1)/SUMIFS('Stock-AF'!AL$2:AL$215,'Stock-AF'!$C$2:$C$215,Shares!$A8,'Stock-AF'!$G$2:$G$215,Shares!$A$1)</f>
        <v>0</v>
      </c>
      <c r="AD8" s="9">
        <f ca="1">SUMIFS('Stock-AF'!AM$2:AM$215,'Stock-AF'!$C$2:$C$215,Shares!$B8,'Stock-AF'!$G$2:$G$215,Shares!$A$1)/SUMIFS('Stock-AF'!AM$2:AM$215,'Stock-AF'!$C$2:$C$215,Shares!$A8,'Stock-AF'!$G$2:$G$215,Shares!$A$1)</f>
        <v>0.44842580600438664</v>
      </c>
      <c r="AE8" s="9">
        <f ca="1">SUMIFS('Stock-AF'!AN$2:AN$215,'Stock-AF'!$C$2:$C$215,Shares!$B8,'Stock-AF'!$G$2:$G$215,Shares!$A$1)/SUMIFS('Stock-AF'!AN$2:AN$215,'Stock-AF'!$C$2:$C$215,Shares!$A8,'Stock-AF'!$G$2:$G$215,Shares!$A$1)</f>
        <v>6.6476551627181147E-3</v>
      </c>
      <c r="AF8" s="9">
        <f ca="1">SUMIFS('Stock-AF'!AO$2:AO$215,'Stock-AF'!$C$2:$C$215,Shares!$B8,'Stock-AF'!$G$2:$G$215,Shares!$A$1)/SUMIFS('Stock-AF'!AO$2:AO$215,'Stock-AF'!$C$2:$C$215,Shares!$A8,'Stock-AF'!$G$2:$G$215,Shares!$A$1)</f>
        <v>0.29365857504962606</v>
      </c>
      <c r="AG8" s="9">
        <f ca="1">SUMIFS('Stock-AF'!AP$2:AP$215,'Stock-AF'!$C$2:$C$215,Shares!$B8,'Stock-AF'!$G$2:$G$215,Shares!$A$1)/SUMIFS('Stock-AF'!AP$2:AP$215,'Stock-AF'!$C$2:$C$215,Shares!$A8,'Stock-AF'!$G$2:$G$215,Shares!$A$1)</f>
        <v>0.14035096336061698</v>
      </c>
      <c r="AH8" s="9">
        <f ca="1">SUMIFS('Stock-AF'!AQ$2:AQ$215,'Stock-AF'!$C$2:$C$215,Shares!$B8,'Stock-AF'!$G$2:$G$215,Shares!$A$1)/SUMIFS('Stock-AF'!AQ$2:AQ$215,'Stock-AF'!$C$2:$C$215,Shares!$A8,'Stock-AF'!$G$2:$G$215,Shares!$A$1)</f>
        <v>0.61567275125624699</v>
      </c>
      <c r="AI8" s="9">
        <f ca="1">SUMIFS('Stock-AF'!AR$2:AR$215,'Stock-AF'!$C$2:$C$215,Shares!$B8,'Stock-AF'!$G$2:$G$215,Shares!$A$1)/SUMIFS('Stock-AF'!AR$2:AR$215,'Stock-AF'!$C$2:$C$215,Shares!$A8,'Stock-AF'!$G$2:$G$215,Shares!$A$1)</f>
        <v>0.20938137319055164</v>
      </c>
      <c r="AJ8" s="9">
        <f ca="1">SUMIFS('Stock-AF'!AS$2:AS$215,'Stock-AF'!$C$2:$C$215,Shares!$B8,'Stock-AF'!$G$2:$G$215,Shares!$A$1)/SUMIFS('Stock-AF'!AS$2:AS$215,'Stock-AF'!$C$2:$C$215,Shares!$A8,'Stock-AF'!$G$2:$G$215,Shares!$A$1)</f>
        <v>8.7396491587551379E-3</v>
      </c>
      <c r="AK8" s="9">
        <f ca="1">SUMIFS('Stock-AF'!AT$2:AT$215,'Stock-AF'!$C$2:$C$215,Shares!$B8,'Stock-AF'!$G$2:$G$215,Shares!$A$1)/SUMIFS('Stock-AF'!AT$2:AT$215,'Stock-AF'!$C$2:$C$215,Shares!$A8,'Stock-AF'!$G$2:$G$215,Shares!$A$1)</f>
        <v>8.7104025048275968E-2</v>
      </c>
      <c r="AL8" s="9">
        <f ca="1">SUMIFS('Stock-AF'!AU$2:AU$215,'Stock-AF'!$C$2:$C$215,Shares!$B8,'Stock-AF'!$G$2:$G$215,Shares!$A$1)/SUMIFS('Stock-AF'!AU$2:AU$215,'Stock-AF'!$C$2:$C$215,Shares!$A8,'Stock-AF'!$G$2:$G$215,Shares!$A$1)</f>
        <v>0.37992765426446196</v>
      </c>
      <c r="AM8" s="9">
        <f ca="1">SUMIFS('Stock-AF'!AV$2:AV$215,'Stock-AF'!$C$2:$C$215,Shares!$B8,'Stock-AF'!$G$2:$G$215,Shares!$A$1)/SUMIFS('Stock-AF'!AV$2:AV$215,'Stock-AF'!$C$2:$C$215,Shares!$A8,'Stock-AF'!$G$2:$G$215,Shares!$A$1)</f>
        <v>0.49186383549131291</v>
      </c>
    </row>
    <row r="9" spans="1:39">
      <c r="A9" t="str">
        <f t="shared" si="0"/>
        <v>C_ES-CK-HR*</v>
      </c>
      <c r="B9" s="4" t="s">
        <v>122</v>
      </c>
      <c r="C9" s="9">
        <f ca="1">SUMIFS('Stock-AF'!L$2:L$215,'Stock-AF'!$C$2:$C$215,Shares!$B9,'Stock-AF'!$G$2:$G$215,Shares!$A$1)/SUMIFS('Stock-AF'!L$2:L$215,'Stock-AF'!$C$2:$C$215,Shares!$A9,'Stock-AF'!$G$2:$G$215,Shares!$A$1)</f>
        <v>0.52524357760033824</v>
      </c>
      <c r="D9" s="9">
        <f ca="1">SUMIFS('Stock-AF'!M$2:M$215,'Stock-AF'!$C$2:$C$215,Shares!$B9,'Stock-AF'!$G$2:$G$215,Shares!$A$1)/SUMIFS('Stock-AF'!M$2:M$215,'Stock-AF'!$C$2:$C$215,Shares!$A9,'Stock-AF'!$G$2:$G$215,Shares!$A$1)</f>
        <v>0.10699564481468923</v>
      </c>
      <c r="E9" s="9">
        <f ca="1">SUMIFS('Stock-AF'!N$2:N$215,'Stock-AF'!$C$2:$C$215,Shares!$B9,'Stock-AF'!$G$2:$G$215,Shares!$A$1)/SUMIFS('Stock-AF'!N$2:N$215,'Stock-AF'!$C$2:$C$215,Shares!$A9,'Stock-AF'!$G$2:$G$215,Shares!$A$1)</f>
        <v>0</v>
      </c>
      <c r="F9" s="9">
        <f ca="1">SUMIFS('Stock-AF'!O$2:O$215,'Stock-AF'!$C$2:$C$215,Shares!$B9,'Stock-AF'!$G$2:$G$215,Shares!$A$1)/SUMIFS('Stock-AF'!O$2:O$215,'Stock-AF'!$C$2:$C$215,Shares!$A9,'Stock-AF'!$G$2:$G$215,Shares!$A$1)</f>
        <v>0.16113880092896032</v>
      </c>
      <c r="G9" s="9">
        <f ca="1">SUMIFS('Stock-AF'!P$2:P$215,'Stock-AF'!$C$2:$C$215,Shares!$B9,'Stock-AF'!$G$2:$G$215,Shares!$A$1)/SUMIFS('Stock-AF'!P$2:P$215,'Stock-AF'!$C$2:$C$215,Shares!$A9,'Stock-AF'!$G$2:$G$215,Shares!$A$1)</f>
        <v>2.1922616520859379E-2</v>
      </c>
      <c r="H9" s="9">
        <f ca="1">SUMIFS('Stock-AF'!Q$2:Q$215,'Stock-AF'!$C$2:$C$215,Shares!$B9,'Stock-AF'!$G$2:$G$215,Shares!$A$1)/SUMIFS('Stock-AF'!Q$2:Q$215,'Stock-AF'!$C$2:$C$215,Shares!$A9,'Stock-AF'!$G$2:$G$215,Shares!$A$1)</f>
        <v>0</v>
      </c>
      <c r="I9" s="9">
        <f ca="1">SUMIFS('Stock-AF'!R$2:R$215,'Stock-AF'!$C$2:$C$215,Shares!$B9,'Stock-AF'!$G$2:$G$215,Shares!$A$1)/SUMIFS('Stock-AF'!R$2:R$215,'Stock-AF'!$C$2:$C$215,Shares!$A9,'Stock-AF'!$G$2:$G$215,Shares!$A$1)</f>
        <v>0</v>
      </c>
      <c r="J9" s="9">
        <f ca="1">SUMIFS('Stock-AF'!S$2:S$215,'Stock-AF'!$C$2:$C$215,Shares!$B9,'Stock-AF'!$G$2:$G$215,Shares!$A$1)/SUMIFS('Stock-AF'!S$2:S$215,'Stock-AF'!$C$2:$C$215,Shares!$A9,'Stock-AF'!$G$2:$G$215,Shares!$A$1)</f>
        <v>0</v>
      </c>
      <c r="K9" s="9">
        <f ca="1">SUMIFS('Stock-AF'!T$2:T$215,'Stock-AF'!$C$2:$C$215,Shares!$B9,'Stock-AF'!$G$2:$G$215,Shares!$A$1)/SUMIFS('Stock-AF'!T$2:T$215,'Stock-AF'!$C$2:$C$215,Shares!$A9,'Stock-AF'!$G$2:$G$215,Shares!$A$1)</f>
        <v>0.1695158478958948</v>
      </c>
      <c r="L9" s="9">
        <f ca="1">SUMIFS('Stock-AF'!U$2:U$215,'Stock-AF'!$C$2:$C$215,Shares!$B9,'Stock-AF'!$G$2:$G$215,Shares!$A$1)/SUMIFS('Stock-AF'!U$2:U$215,'Stock-AF'!$C$2:$C$215,Shares!$A9,'Stock-AF'!$G$2:$G$215,Shares!$A$1)</f>
        <v>2.9655282576212721E-2</v>
      </c>
      <c r="M9" s="9">
        <f ca="1">SUMIFS('Stock-AF'!V$2:V$215,'Stock-AF'!$C$2:$C$215,Shares!$B9,'Stock-AF'!$G$2:$G$215,Shares!$A$1)/SUMIFS('Stock-AF'!V$2:V$215,'Stock-AF'!$C$2:$C$215,Shares!$A9,'Stock-AF'!$G$2:$G$215,Shares!$A$1)</f>
        <v>1.8343386293904539E-2</v>
      </c>
      <c r="N9" s="9">
        <f ca="1">SUMIFS('Stock-AF'!W$2:W$215,'Stock-AF'!$C$2:$C$215,Shares!$B9,'Stock-AF'!$G$2:$G$215,Shares!$A$1)/SUMIFS('Stock-AF'!W$2:W$215,'Stock-AF'!$C$2:$C$215,Shares!$A9,'Stock-AF'!$G$2:$G$215,Shares!$A$1)</f>
        <v>0.11584333035728514</v>
      </c>
      <c r="O9" s="9">
        <f ca="1">SUMIFS('Stock-AF'!X$2:X$215,'Stock-AF'!$C$2:$C$215,Shares!$B9,'Stock-AF'!$G$2:$G$215,Shares!$A$1)/SUMIFS('Stock-AF'!X$2:X$215,'Stock-AF'!$C$2:$C$215,Shares!$A9,'Stock-AF'!$G$2:$G$215,Shares!$A$1)</f>
        <v>6.9121289660169186E-2</v>
      </c>
      <c r="P9" s="9">
        <f ca="1">SUMIFS('Stock-AF'!Y$2:Y$215,'Stock-AF'!$C$2:$C$215,Shares!$B9,'Stock-AF'!$G$2:$G$215,Shares!$A$1)/SUMIFS('Stock-AF'!Y$2:Y$215,'Stock-AF'!$C$2:$C$215,Shares!$A9,'Stock-AF'!$G$2:$G$215,Shares!$A$1)</f>
        <v>0</v>
      </c>
      <c r="Q9" s="9">
        <f ca="1">SUMIFS('Stock-AF'!Z$2:Z$215,'Stock-AF'!$C$2:$C$215,Shares!$B9,'Stock-AF'!$G$2:$G$215,Shares!$A$1)/SUMIFS('Stock-AF'!Z$2:Z$215,'Stock-AF'!$C$2:$C$215,Shares!$A9,'Stock-AF'!$G$2:$G$215,Shares!$A$1)</f>
        <v>0.16069114470842319</v>
      </c>
      <c r="R9" s="9">
        <f ca="1">SUMIFS('Stock-AF'!AA$2:AA$215,'Stock-AF'!$C$2:$C$215,Shares!$B9,'Stock-AF'!$G$2:$G$215,Shares!$A$1)/SUMIFS('Stock-AF'!AA$2:AA$215,'Stock-AF'!$C$2:$C$215,Shares!$A9,'Stock-AF'!$G$2:$G$215,Shares!$A$1)</f>
        <v>9.6458872765239012E-2</v>
      </c>
      <c r="S9" s="9">
        <f ca="1">SUMIFS('Stock-AF'!AB$2:AB$215,'Stock-AF'!$C$2:$C$215,Shares!$B9,'Stock-AF'!$G$2:$G$215,Shares!$A$1)/SUMIFS('Stock-AF'!AB$2:AB$215,'Stock-AF'!$C$2:$C$215,Shares!$A9,'Stock-AF'!$G$2:$G$215,Shares!$A$1)</f>
        <v>5.5114150288960891E-2</v>
      </c>
      <c r="T9" s="9">
        <f ca="1">SUMIFS('Stock-AF'!AC$2:AC$215,'Stock-AF'!$C$2:$C$215,Shares!$B9,'Stock-AF'!$G$2:$G$215,Shares!$A$1)/SUMIFS('Stock-AF'!AC$2:AC$215,'Stock-AF'!$C$2:$C$215,Shares!$A9,'Stock-AF'!$G$2:$G$215,Shares!$A$1)</f>
        <v>4.9728188201500559E-2</v>
      </c>
      <c r="U9" s="9">
        <f ca="1">SUMIFS('Stock-AF'!AD$2:AD$215,'Stock-AF'!$C$2:$C$215,Shares!$B9,'Stock-AF'!$G$2:$G$215,Shares!$A$1)/SUMIFS('Stock-AF'!AD$2:AD$215,'Stock-AF'!$C$2:$C$215,Shares!$A9,'Stock-AF'!$G$2:$G$215,Shares!$A$1)</f>
        <v>0.15803509168896912</v>
      </c>
      <c r="V9" s="9">
        <f ca="1">SUMIFS('Stock-AF'!AE$2:AE$215,'Stock-AF'!$C$2:$C$215,Shares!$B9,'Stock-AF'!$G$2:$G$215,Shares!$A$1)/SUMIFS('Stock-AF'!AE$2:AE$215,'Stock-AF'!$C$2:$C$215,Shares!$A9,'Stock-AF'!$G$2:$G$215,Shares!$A$1)</f>
        <v>0.12979028768502457</v>
      </c>
      <c r="W9" s="9">
        <f ca="1">SUMIFS('Stock-AF'!AF$2:AF$215,'Stock-AF'!$C$2:$C$215,Shares!$B9,'Stock-AF'!$G$2:$G$215,Shares!$A$1)/SUMIFS('Stock-AF'!AF$2:AF$215,'Stock-AF'!$C$2:$C$215,Shares!$A9,'Stock-AF'!$G$2:$G$215,Shares!$A$1)</f>
        <v>0.54523894301939224</v>
      </c>
      <c r="X9" s="9">
        <f ca="1">SUMIFS('Stock-AF'!AG$2:AG$215,'Stock-AF'!$C$2:$C$215,Shares!$B9,'Stock-AF'!$G$2:$G$215,Shares!$A$1)/SUMIFS('Stock-AF'!AG$2:AG$215,'Stock-AF'!$C$2:$C$215,Shares!$A9,'Stock-AF'!$G$2:$G$215,Shares!$A$1)</f>
        <v>0</v>
      </c>
      <c r="Y9" s="9">
        <f ca="1">SUMIFS('Stock-AF'!AH$2:AH$215,'Stock-AF'!$C$2:$C$215,Shares!$B9,'Stock-AF'!$G$2:$G$215,Shares!$A$1)/SUMIFS('Stock-AF'!AH$2:AH$215,'Stock-AF'!$C$2:$C$215,Shares!$A9,'Stock-AF'!$G$2:$G$215,Shares!$A$1)</f>
        <v>0.1666153321583051</v>
      </c>
      <c r="Z9" s="9">
        <f ca="1">SUMIFS('Stock-AF'!AI$2:AI$215,'Stock-AF'!$C$2:$C$215,Shares!$B9,'Stock-AF'!$G$2:$G$215,Shares!$A$1)/SUMIFS('Stock-AF'!AI$2:AI$215,'Stock-AF'!$C$2:$C$215,Shares!$A9,'Stock-AF'!$G$2:$G$215,Shares!$A$1)</f>
        <v>2.793607439535933E-2</v>
      </c>
      <c r="AA9" s="9">
        <f ca="1">SUMIFS('Stock-AF'!AJ$2:AJ$215,'Stock-AF'!$C$2:$C$215,Shares!$B9,'Stock-AF'!$G$2:$G$215,Shares!$A$1)/SUMIFS('Stock-AF'!AJ$2:AJ$215,'Stock-AF'!$C$2:$C$215,Shares!$A9,'Stock-AF'!$G$2:$G$215,Shares!$A$1)</f>
        <v>0</v>
      </c>
      <c r="AB9" s="9">
        <f ca="1">SUMIFS('Stock-AF'!AK$2:AK$215,'Stock-AF'!$C$2:$C$215,Shares!$B9,'Stock-AF'!$G$2:$G$215,Shares!$A$1)/SUMIFS('Stock-AF'!AK$2:AK$215,'Stock-AF'!$C$2:$C$215,Shares!$A9,'Stock-AF'!$G$2:$G$215,Shares!$A$1)</f>
        <v>0.17588125027540238</v>
      </c>
      <c r="AC9" s="9">
        <f ca="1">SUMIFS('Stock-AF'!AL$2:AL$215,'Stock-AF'!$C$2:$C$215,Shares!$B9,'Stock-AF'!$G$2:$G$215,Shares!$A$1)/SUMIFS('Stock-AF'!AL$2:AL$215,'Stock-AF'!$C$2:$C$215,Shares!$A9,'Stock-AF'!$G$2:$G$215,Shares!$A$1)</f>
        <v>0.14575554210320019</v>
      </c>
      <c r="AD9" s="9">
        <f ca="1">SUMIFS('Stock-AF'!AM$2:AM$215,'Stock-AF'!$C$2:$C$215,Shares!$B9,'Stock-AF'!$G$2:$G$215,Shares!$A$1)/SUMIFS('Stock-AF'!AM$2:AM$215,'Stock-AF'!$C$2:$C$215,Shares!$A9,'Stock-AF'!$G$2:$G$215,Shares!$A$1)</f>
        <v>0.11141625881515579</v>
      </c>
      <c r="AE9" s="9">
        <f ca="1">SUMIFS('Stock-AF'!AN$2:AN$215,'Stock-AF'!$C$2:$C$215,Shares!$B9,'Stock-AF'!$G$2:$G$215,Shares!$A$1)/SUMIFS('Stock-AF'!AN$2:AN$215,'Stock-AF'!$C$2:$C$215,Shares!$A9,'Stock-AF'!$G$2:$G$215,Shares!$A$1)</f>
        <v>1.0547137944500467E-2</v>
      </c>
      <c r="AF9" s="9">
        <f ca="1">SUMIFS('Stock-AF'!AO$2:AO$215,'Stock-AF'!$C$2:$C$215,Shares!$B9,'Stock-AF'!$G$2:$G$215,Shares!$A$1)/SUMIFS('Stock-AF'!AO$2:AO$215,'Stock-AF'!$C$2:$C$215,Shares!$A9,'Stock-AF'!$G$2:$G$215,Shares!$A$1)</f>
        <v>6.2188154867516852E-2</v>
      </c>
      <c r="AG9" s="9">
        <f ca="1">SUMIFS('Stock-AF'!AP$2:AP$215,'Stock-AF'!$C$2:$C$215,Shares!$B9,'Stock-AF'!$G$2:$G$215,Shares!$A$1)/SUMIFS('Stock-AF'!AP$2:AP$215,'Stock-AF'!$C$2:$C$215,Shares!$A9,'Stock-AF'!$G$2:$G$215,Shares!$A$1)</f>
        <v>0.16042448934151557</v>
      </c>
      <c r="AH9" s="9">
        <f ca="1">SUMIFS('Stock-AF'!AQ$2:AQ$215,'Stock-AF'!$C$2:$C$215,Shares!$B9,'Stock-AF'!$G$2:$G$215,Shares!$A$1)/SUMIFS('Stock-AF'!AQ$2:AQ$215,'Stock-AF'!$C$2:$C$215,Shares!$A9,'Stock-AF'!$G$2:$G$215,Shares!$A$1)</f>
        <v>5.5173860862654682E-2</v>
      </c>
      <c r="AI9" s="9">
        <f ca="1">SUMIFS('Stock-AF'!AR$2:AR$215,'Stock-AF'!$C$2:$C$215,Shares!$B9,'Stock-AF'!$G$2:$G$215,Shares!$A$1)/SUMIFS('Stock-AF'!AR$2:AR$215,'Stock-AF'!$C$2:$C$215,Shares!$A9,'Stock-AF'!$G$2:$G$215,Shares!$A$1)</f>
        <v>7.5810409415215635E-2</v>
      </c>
      <c r="AJ9" s="9">
        <f ca="1">SUMIFS('Stock-AF'!AS$2:AS$215,'Stock-AF'!$C$2:$C$215,Shares!$B9,'Stock-AF'!$G$2:$G$215,Shares!$A$1)/SUMIFS('Stock-AF'!AS$2:AS$215,'Stock-AF'!$C$2:$C$215,Shares!$A9,'Stock-AF'!$G$2:$G$215,Shares!$A$1)</f>
        <v>1.6284246374497671E-2</v>
      </c>
      <c r="AK9" s="9">
        <f ca="1">SUMIFS('Stock-AF'!AT$2:AT$215,'Stock-AF'!$C$2:$C$215,Shares!$B9,'Stock-AF'!$G$2:$G$215,Shares!$A$1)/SUMIFS('Stock-AF'!AT$2:AT$215,'Stock-AF'!$C$2:$C$215,Shares!$A9,'Stock-AF'!$G$2:$G$215,Shares!$A$1)</f>
        <v>0.15033284570883806</v>
      </c>
      <c r="AL9" s="9">
        <f ca="1">SUMIFS('Stock-AF'!AU$2:AU$215,'Stock-AF'!$C$2:$C$215,Shares!$B9,'Stock-AF'!$G$2:$G$215,Shares!$A$1)/SUMIFS('Stock-AF'!AU$2:AU$215,'Stock-AF'!$C$2:$C$215,Shares!$A9,'Stock-AF'!$G$2:$G$215,Shares!$A$1)</f>
        <v>9.9492569711962145E-2</v>
      </c>
      <c r="AM9" s="9">
        <f ca="1">SUMIFS('Stock-AF'!AV$2:AV$215,'Stock-AF'!$C$2:$C$215,Shares!$B9,'Stock-AF'!$G$2:$G$215,Shares!$A$1)/SUMIFS('Stock-AF'!AV$2:AV$215,'Stock-AF'!$C$2:$C$215,Shares!$A9,'Stock-AF'!$G$2:$G$215,Shares!$A$1)</f>
        <v>0</v>
      </c>
    </row>
    <row r="10" spans="1:39">
      <c r="A10" t="str">
        <f t="shared" si="0"/>
        <v>C_ES-CK-OF*</v>
      </c>
      <c r="B10" s="4" t="s">
        <v>123</v>
      </c>
      <c r="C10" s="9">
        <f ca="1">SUMIFS('Stock-AF'!L$2:L$215,'Stock-AF'!$C$2:$C$215,Shares!$B10,'Stock-AF'!$G$2:$G$215,Shares!$A$1)/SUMIFS('Stock-AF'!L$2:L$215,'Stock-AF'!$C$2:$C$215,Shares!$A10,'Stock-AF'!$G$2:$G$215,Shares!$A$1)</f>
        <v>0.1150086594275139</v>
      </c>
      <c r="D10" s="9">
        <f ca="1">SUMIFS('Stock-AF'!M$2:M$215,'Stock-AF'!$C$2:$C$215,Shares!$B10,'Stock-AF'!$G$2:$G$215,Shares!$A$1)/SUMIFS('Stock-AF'!M$2:M$215,'Stock-AF'!$C$2:$C$215,Shares!$A10,'Stock-AF'!$G$2:$G$215,Shares!$A$1)</f>
        <v>1.2147205563533511E-2</v>
      </c>
      <c r="E10" s="9">
        <f ca="1">SUMIFS('Stock-AF'!N$2:N$215,'Stock-AF'!$C$2:$C$215,Shares!$B10,'Stock-AF'!$G$2:$G$215,Shares!$A$1)/SUMIFS('Stock-AF'!N$2:N$215,'Stock-AF'!$C$2:$C$215,Shares!$A10,'Stock-AF'!$G$2:$G$215,Shares!$A$1)</f>
        <v>0</v>
      </c>
      <c r="F10" s="9">
        <f ca="1">SUMIFS('Stock-AF'!O$2:O$215,'Stock-AF'!$C$2:$C$215,Shares!$B10,'Stock-AF'!$G$2:$G$215,Shares!$A$1)/SUMIFS('Stock-AF'!O$2:O$215,'Stock-AF'!$C$2:$C$215,Shares!$A10,'Stock-AF'!$G$2:$G$215,Shares!$A$1)</f>
        <v>2.0025474985391157E-3</v>
      </c>
      <c r="G10" s="9">
        <f ca="1">SUMIFS('Stock-AF'!P$2:P$215,'Stock-AF'!$C$2:$C$215,Shares!$B10,'Stock-AF'!$G$2:$G$215,Shares!$A$1)/SUMIFS('Stock-AF'!P$2:P$215,'Stock-AF'!$C$2:$C$215,Shares!$A10,'Stock-AF'!$G$2:$G$215,Shares!$A$1)</f>
        <v>8.7775715480677367E-3</v>
      </c>
      <c r="H10" s="9">
        <f ca="1">SUMIFS('Stock-AF'!Q$2:Q$215,'Stock-AF'!$C$2:$C$215,Shares!$B10,'Stock-AF'!$G$2:$G$215,Shares!$A$1)/SUMIFS('Stock-AF'!Q$2:Q$215,'Stock-AF'!$C$2:$C$215,Shares!$A10,'Stock-AF'!$G$2:$G$215,Shares!$A$1)</f>
        <v>0.10325493737952518</v>
      </c>
      <c r="I10" s="9">
        <f ca="1">SUMIFS('Stock-AF'!R$2:R$215,'Stock-AF'!$C$2:$C$215,Shares!$B10,'Stock-AF'!$G$2:$G$215,Shares!$A$1)/SUMIFS('Stock-AF'!R$2:R$215,'Stock-AF'!$C$2:$C$215,Shares!$A10,'Stock-AF'!$G$2:$G$215,Shares!$A$1)</f>
        <v>2.544340241215335E-2</v>
      </c>
      <c r="J10" s="9">
        <f ca="1">SUMIFS('Stock-AF'!S$2:S$215,'Stock-AF'!$C$2:$C$215,Shares!$B10,'Stock-AF'!$G$2:$G$215,Shares!$A$1)/SUMIFS('Stock-AF'!S$2:S$215,'Stock-AF'!$C$2:$C$215,Shares!$A10,'Stock-AF'!$G$2:$G$215,Shares!$A$1)</f>
        <v>1.2534433239170854E-2</v>
      </c>
      <c r="K10" s="9">
        <f ca="1">SUMIFS('Stock-AF'!T$2:T$215,'Stock-AF'!$C$2:$C$215,Shares!$B10,'Stock-AF'!$G$2:$G$215,Shares!$A$1)/SUMIFS('Stock-AF'!T$2:T$215,'Stock-AF'!$C$2:$C$215,Shares!$A10,'Stock-AF'!$G$2:$G$215,Shares!$A$1)</f>
        <v>0</v>
      </c>
      <c r="L10" s="9">
        <f ca="1">SUMIFS('Stock-AF'!U$2:U$215,'Stock-AF'!$C$2:$C$215,Shares!$B10,'Stock-AF'!$G$2:$G$215,Shares!$A$1)/SUMIFS('Stock-AF'!U$2:U$215,'Stock-AF'!$C$2:$C$215,Shares!$A10,'Stock-AF'!$G$2:$G$215,Shares!$A$1)</f>
        <v>1.1683818148978679E-2</v>
      </c>
      <c r="M10" s="9">
        <f ca="1">SUMIFS('Stock-AF'!V$2:V$215,'Stock-AF'!$C$2:$C$215,Shares!$B10,'Stock-AF'!$G$2:$G$215,Shares!$A$1)/SUMIFS('Stock-AF'!V$2:V$215,'Stock-AF'!$C$2:$C$215,Shares!$A10,'Stock-AF'!$G$2:$G$215,Shares!$A$1)</f>
        <v>1.1096767605101109E-2</v>
      </c>
      <c r="N10" s="9">
        <f ca="1">SUMIFS('Stock-AF'!W$2:W$215,'Stock-AF'!$C$2:$C$215,Shares!$B10,'Stock-AF'!$G$2:$G$215,Shares!$A$1)/SUMIFS('Stock-AF'!W$2:W$215,'Stock-AF'!$C$2:$C$215,Shares!$A10,'Stock-AF'!$G$2:$G$215,Shares!$A$1)</f>
        <v>0</v>
      </c>
      <c r="O10" s="9">
        <f ca="1">SUMIFS('Stock-AF'!X$2:X$215,'Stock-AF'!$C$2:$C$215,Shares!$B10,'Stock-AF'!$G$2:$G$215,Shares!$A$1)/SUMIFS('Stock-AF'!X$2:X$215,'Stock-AF'!$C$2:$C$215,Shares!$A10,'Stock-AF'!$G$2:$G$215,Shares!$A$1)</f>
        <v>8.4075163976516602E-3</v>
      </c>
      <c r="P10" s="9">
        <f ca="1">SUMIFS('Stock-AF'!Y$2:Y$215,'Stock-AF'!$C$2:$C$215,Shares!$B10,'Stock-AF'!$G$2:$G$215,Shares!$A$1)/SUMIFS('Stock-AF'!Y$2:Y$215,'Stock-AF'!$C$2:$C$215,Shares!$A10,'Stock-AF'!$G$2:$G$215,Shares!$A$1)</f>
        <v>1.0664106731110411E-2</v>
      </c>
      <c r="Q10" s="9">
        <f ca="1">SUMIFS('Stock-AF'!Z$2:Z$215,'Stock-AF'!$C$2:$C$215,Shares!$B10,'Stock-AF'!$G$2:$G$215,Shares!$A$1)/SUMIFS('Stock-AF'!Z$2:Z$215,'Stock-AF'!$C$2:$C$215,Shares!$A10,'Stock-AF'!$G$2:$G$215,Shares!$A$1)</f>
        <v>1.2360888602992797E-2</v>
      </c>
      <c r="R10" s="9">
        <f ca="1">SUMIFS('Stock-AF'!AA$2:AA$215,'Stock-AF'!$C$2:$C$215,Shares!$B10,'Stock-AF'!$G$2:$G$215,Shares!$A$1)/SUMIFS('Stock-AF'!AA$2:AA$215,'Stock-AF'!$C$2:$C$215,Shares!$A10,'Stock-AF'!$G$2:$G$215,Shares!$A$1)</f>
        <v>3.5120019356528588E-3</v>
      </c>
      <c r="S10" s="9">
        <f ca="1">SUMIFS('Stock-AF'!AB$2:AB$215,'Stock-AF'!$C$2:$C$215,Shares!$B10,'Stock-AF'!$G$2:$G$215,Shares!$A$1)/SUMIFS('Stock-AF'!AB$2:AB$215,'Stock-AF'!$C$2:$C$215,Shares!$A10,'Stock-AF'!$G$2:$G$215,Shares!$A$1)</f>
        <v>1.2667730661649942E-2</v>
      </c>
      <c r="T10" s="9">
        <f ca="1">SUMIFS('Stock-AF'!AC$2:AC$215,'Stock-AF'!$C$2:$C$215,Shares!$B10,'Stock-AF'!$G$2:$G$215,Shares!$A$1)/SUMIFS('Stock-AF'!AC$2:AC$215,'Stock-AF'!$C$2:$C$215,Shares!$A10,'Stock-AF'!$G$2:$G$215,Shares!$A$1)</f>
        <v>1.0595314397648083E-2</v>
      </c>
      <c r="U10" s="9">
        <f ca="1">SUMIFS('Stock-AF'!AD$2:AD$215,'Stock-AF'!$C$2:$C$215,Shares!$B10,'Stock-AF'!$G$2:$G$215,Shares!$A$1)/SUMIFS('Stock-AF'!AD$2:AD$215,'Stock-AF'!$C$2:$C$215,Shares!$A10,'Stock-AF'!$G$2:$G$215,Shares!$A$1)</f>
        <v>0</v>
      </c>
      <c r="V10" s="9">
        <f ca="1">SUMIFS('Stock-AF'!AE$2:AE$215,'Stock-AF'!$C$2:$C$215,Shares!$B10,'Stock-AF'!$G$2:$G$215,Shares!$A$1)/SUMIFS('Stock-AF'!AE$2:AE$215,'Stock-AF'!$C$2:$C$215,Shares!$A10,'Stock-AF'!$G$2:$G$215,Shares!$A$1)</f>
        <v>0</v>
      </c>
      <c r="W10" s="9">
        <f ca="1">SUMIFS('Stock-AF'!AF$2:AF$215,'Stock-AF'!$C$2:$C$215,Shares!$B10,'Stock-AF'!$G$2:$G$215,Shares!$A$1)/SUMIFS('Stock-AF'!AF$2:AF$215,'Stock-AF'!$C$2:$C$215,Shares!$A10,'Stock-AF'!$G$2:$G$215,Shares!$A$1)</f>
        <v>8.8183457580368219E-2</v>
      </c>
      <c r="X10" s="9">
        <f ca="1">SUMIFS('Stock-AF'!AG$2:AG$215,'Stock-AF'!$C$2:$C$215,Shares!$B10,'Stock-AF'!$G$2:$G$215,Shares!$A$1)/SUMIFS('Stock-AF'!AG$2:AG$215,'Stock-AF'!$C$2:$C$215,Shares!$A10,'Stock-AF'!$G$2:$G$215,Shares!$A$1)</f>
        <v>1.1912416673722878E-2</v>
      </c>
      <c r="Y10" s="9">
        <f ca="1">SUMIFS('Stock-AF'!AH$2:AH$215,'Stock-AF'!$C$2:$C$215,Shares!$B10,'Stock-AF'!$G$2:$G$215,Shares!$A$1)/SUMIFS('Stock-AF'!AH$2:AH$215,'Stock-AF'!$C$2:$C$215,Shares!$A10,'Stock-AF'!$G$2:$G$215,Shares!$A$1)</f>
        <v>0</v>
      </c>
      <c r="Z10" s="9">
        <f ca="1">SUMIFS('Stock-AF'!AI$2:AI$215,'Stock-AF'!$C$2:$C$215,Shares!$B10,'Stock-AF'!$G$2:$G$215,Shares!$A$1)/SUMIFS('Stock-AF'!AI$2:AI$215,'Stock-AF'!$C$2:$C$215,Shares!$A10,'Stock-AF'!$G$2:$G$215,Shares!$A$1)</f>
        <v>1.1998185993334574E-2</v>
      </c>
      <c r="AA10" s="9">
        <f ca="1">SUMIFS('Stock-AF'!AJ$2:AJ$215,'Stock-AF'!$C$2:$C$215,Shares!$B10,'Stock-AF'!$G$2:$G$215,Shares!$A$1)/SUMIFS('Stock-AF'!AJ$2:AJ$215,'Stock-AF'!$C$2:$C$215,Shares!$A10,'Stock-AF'!$G$2:$G$215,Shares!$A$1)</f>
        <v>0</v>
      </c>
      <c r="AB10" s="9">
        <f ca="1">SUMIFS('Stock-AF'!AK$2:AK$215,'Stock-AF'!$C$2:$C$215,Shares!$B10,'Stock-AF'!$G$2:$G$215,Shares!$A$1)/SUMIFS('Stock-AF'!AK$2:AK$215,'Stock-AF'!$C$2:$C$215,Shares!$A10,'Stock-AF'!$G$2:$G$215,Shares!$A$1)</f>
        <v>0.1261280779507995</v>
      </c>
      <c r="AC10" s="9">
        <f ca="1">SUMIFS('Stock-AF'!AL$2:AL$215,'Stock-AF'!$C$2:$C$215,Shares!$B10,'Stock-AF'!$G$2:$G$215,Shares!$A$1)/SUMIFS('Stock-AF'!AL$2:AL$215,'Stock-AF'!$C$2:$C$215,Shares!$A10,'Stock-AF'!$G$2:$G$215,Shares!$A$1)</f>
        <v>0</v>
      </c>
      <c r="AD10" s="9">
        <f ca="1">SUMIFS('Stock-AF'!AM$2:AM$215,'Stock-AF'!$C$2:$C$215,Shares!$B10,'Stock-AF'!$G$2:$G$215,Shares!$A$1)/SUMIFS('Stock-AF'!AM$2:AM$215,'Stock-AF'!$C$2:$C$215,Shares!$A10,'Stock-AF'!$G$2:$G$215,Shares!$A$1)</f>
        <v>2.5966971314535891E-3</v>
      </c>
      <c r="AE10" s="9">
        <f ca="1">SUMIFS('Stock-AF'!AN$2:AN$215,'Stock-AF'!$C$2:$C$215,Shares!$B10,'Stock-AF'!$G$2:$G$215,Shares!$A$1)/SUMIFS('Stock-AF'!AN$2:AN$215,'Stock-AF'!$C$2:$C$215,Shares!$A10,'Stock-AF'!$G$2:$G$215,Shares!$A$1)</f>
        <v>3.5954303352534549E-3</v>
      </c>
      <c r="AF10" s="9">
        <f ca="1">SUMIFS('Stock-AF'!AO$2:AO$215,'Stock-AF'!$C$2:$C$215,Shares!$B10,'Stock-AF'!$G$2:$G$215,Shares!$A$1)/SUMIFS('Stock-AF'!AO$2:AO$215,'Stock-AF'!$C$2:$C$215,Shares!$A10,'Stock-AF'!$G$2:$G$215,Shares!$A$1)</f>
        <v>1.2029747532477205E-2</v>
      </c>
      <c r="AG10" s="9">
        <f ca="1">SUMIFS('Stock-AF'!AP$2:AP$215,'Stock-AF'!$C$2:$C$215,Shares!$B10,'Stock-AF'!$G$2:$G$215,Shares!$A$1)/SUMIFS('Stock-AF'!AP$2:AP$215,'Stock-AF'!$C$2:$C$215,Shares!$A10,'Stock-AF'!$G$2:$G$215,Shares!$A$1)</f>
        <v>0</v>
      </c>
      <c r="AH10" s="9">
        <f ca="1">SUMIFS('Stock-AF'!AQ$2:AQ$215,'Stock-AF'!$C$2:$C$215,Shares!$B10,'Stock-AF'!$G$2:$G$215,Shares!$A$1)/SUMIFS('Stock-AF'!AQ$2:AQ$215,'Stock-AF'!$C$2:$C$215,Shares!$A10,'Stock-AF'!$G$2:$G$215,Shares!$A$1)</f>
        <v>0</v>
      </c>
      <c r="AI10" s="9">
        <f ca="1">SUMIFS('Stock-AF'!AR$2:AR$215,'Stock-AF'!$C$2:$C$215,Shares!$B10,'Stock-AF'!$G$2:$G$215,Shares!$A$1)/SUMIFS('Stock-AF'!AR$2:AR$215,'Stock-AF'!$C$2:$C$215,Shares!$A10,'Stock-AF'!$G$2:$G$215,Shares!$A$1)</f>
        <v>7.4892801378886015E-2</v>
      </c>
      <c r="AJ10" s="9">
        <f ca="1">SUMIFS('Stock-AF'!AS$2:AS$215,'Stock-AF'!$C$2:$C$215,Shares!$B10,'Stock-AF'!$G$2:$G$215,Shares!$A$1)/SUMIFS('Stock-AF'!AS$2:AS$215,'Stock-AF'!$C$2:$C$215,Shares!$A10,'Stock-AF'!$G$2:$G$215,Shares!$A$1)</f>
        <v>1.0714438742816083E-2</v>
      </c>
      <c r="AK10" s="9">
        <f ca="1">SUMIFS('Stock-AF'!AT$2:AT$215,'Stock-AF'!$C$2:$C$215,Shares!$B10,'Stock-AF'!$G$2:$G$215,Shares!$A$1)/SUMIFS('Stock-AF'!AT$2:AT$215,'Stock-AF'!$C$2:$C$215,Shares!$A10,'Stock-AF'!$G$2:$G$215,Shares!$A$1)</f>
        <v>0</v>
      </c>
      <c r="AL10" s="9">
        <f ca="1">SUMIFS('Stock-AF'!AU$2:AU$215,'Stock-AF'!$C$2:$C$215,Shares!$B10,'Stock-AF'!$G$2:$G$215,Shares!$A$1)/SUMIFS('Stock-AF'!AU$2:AU$215,'Stock-AF'!$C$2:$C$215,Shares!$A10,'Stock-AF'!$G$2:$G$215,Shares!$A$1)</f>
        <v>1.2543404421884634E-2</v>
      </c>
      <c r="AM10" s="9">
        <f ca="1">SUMIFS('Stock-AF'!AV$2:AV$215,'Stock-AF'!$C$2:$C$215,Shares!$B10,'Stock-AF'!$G$2:$G$215,Shares!$A$1)/SUMIFS('Stock-AF'!AV$2:AV$215,'Stock-AF'!$C$2:$C$215,Shares!$A10,'Stock-AF'!$G$2:$G$215,Shares!$A$1)</f>
        <v>3.2047543939776389E-3</v>
      </c>
    </row>
    <row r="11" spans="1:39">
      <c r="A11" t="str">
        <f t="shared" si="0"/>
        <v>C_ES-CK-OF*</v>
      </c>
      <c r="B11" s="4" t="s">
        <v>124</v>
      </c>
      <c r="C11" s="9">
        <f ca="1">SUMIFS('Stock-AF'!L$2:L$215,'Stock-AF'!$C$2:$C$215,Shares!$B11,'Stock-AF'!$G$2:$G$215,Shares!$A$1)/SUMIFS('Stock-AF'!L$2:L$215,'Stock-AF'!$C$2:$C$215,Shares!$A11,'Stock-AF'!$G$2:$G$215,Shares!$A$1)</f>
        <v>0.35974776297214728</v>
      </c>
      <c r="D11" s="9">
        <f ca="1">SUMIFS('Stock-AF'!M$2:M$215,'Stock-AF'!$C$2:$C$215,Shares!$B11,'Stock-AF'!$G$2:$G$215,Shares!$A$1)/SUMIFS('Stock-AF'!M$2:M$215,'Stock-AF'!$C$2:$C$215,Shares!$A11,'Stock-AF'!$G$2:$G$215,Shares!$A$1)</f>
        <v>0.61427790886663991</v>
      </c>
      <c r="E11" s="9">
        <f ca="1">SUMIFS('Stock-AF'!N$2:N$215,'Stock-AF'!$C$2:$C$215,Shares!$B11,'Stock-AF'!$G$2:$G$215,Shares!$A$1)/SUMIFS('Stock-AF'!N$2:N$215,'Stock-AF'!$C$2:$C$215,Shares!$A11,'Stock-AF'!$G$2:$G$215,Shares!$A$1)</f>
        <v>1</v>
      </c>
      <c r="F11" s="9">
        <f ca="1">SUMIFS('Stock-AF'!O$2:O$215,'Stock-AF'!$C$2:$C$215,Shares!$B11,'Stock-AF'!$G$2:$G$215,Shares!$A$1)/SUMIFS('Stock-AF'!O$2:O$215,'Stock-AF'!$C$2:$C$215,Shares!$A11,'Stock-AF'!$G$2:$G$215,Shares!$A$1)</f>
        <v>0.54914716596417923</v>
      </c>
      <c r="G11" s="9">
        <f ca="1">SUMIFS('Stock-AF'!P$2:P$215,'Stock-AF'!$C$2:$C$215,Shares!$B11,'Stock-AF'!$G$2:$G$215,Shares!$A$1)/SUMIFS('Stock-AF'!P$2:P$215,'Stock-AF'!$C$2:$C$215,Shares!$A11,'Stock-AF'!$G$2:$G$215,Shares!$A$1)</f>
        <v>0.86511783707392764</v>
      </c>
      <c r="H11" s="9">
        <f ca="1">SUMIFS('Stock-AF'!Q$2:Q$215,'Stock-AF'!$C$2:$C$215,Shares!$B11,'Stock-AF'!$G$2:$G$215,Shares!$A$1)/SUMIFS('Stock-AF'!Q$2:Q$215,'Stock-AF'!$C$2:$C$215,Shares!$A11,'Stock-AF'!$G$2:$G$215,Shares!$A$1)</f>
        <v>0.63241064158932037</v>
      </c>
      <c r="I11" s="9">
        <f ca="1">SUMIFS('Stock-AF'!R$2:R$215,'Stock-AF'!$C$2:$C$215,Shares!$B11,'Stock-AF'!$G$2:$G$215,Shares!$A$1)/SUMIFS('Stock-AF'!R$2:R$215,'Stock-AF'!$C$2:$C$215,Shares!$A11,'Stock-AF'!$G$2:$G$215,Shares!$A$1)</f>
        <v>0.97455659758784652</v>
      </c>
      <c r="J11" s="9">
        <f ca="1">SUMIFS('Stock-AF'!S$2:S$215,'Stock-AF'!$C$2:$C$215,Shares!$B11,'Stock-AF'!$G$2:$G$215,Shares!$A$1)/SUMIFS('Stock-AF'!S$2:S$215,'Stock-AF'!$C$2:$C$215,Shares!$A11,'Stock-AF'!$G$2:$G$215,Shares!$A$1)</f>
        <v>0.48153087672146611</v>
      </c>
      <c r="K11" s="9">
        <f ca="1">SUMIFS('Stock-AF'!T$2:T$215,'Stock-AF'!$C$2:$C$215,Shares!$B11,'Stock-AF'!$G$2:$G$215,Shares!$A$1)/SUMIFS('Stock-AF'!T$2:T$215,'Stock-AF'!$C$2:$C$215,Shares!$A11,'Stock-AF'!$G$2:$G$215,Shares!$A$1)</f>
        <v>0.37834881347686466</v>
      </c>
      <c r="L11" s="9">
        <f ca="1">SUMIFS('Stock-AF'!U$2:U$215,'Stock-AF'!$C$2:$C$215,Shares!$B11,'Stock-AF'!$G$2:$G$215,Shares!$A$1)/SUMIFS('Stock-AF'!U$2:U$215,'Stock-AF'!$C$2:$C$215,Shares!$A11,'Stock-AF'!$G$2:$G$215,Shares!$A$1)</f>
        <v>0.71353178331668443</v>
      </c>
      <c r="M11" s="9">
        <f ca="1">SUMIFS('Stock-AF'!V$2:V$215,'Stock-AF'!$C$2:$C$215,Shares!$B11,'Stock-AF'!$G$2:$G$215,Shares!$A$1)/SUMIFS('Stock-AF'!V$2:V$215,'Stock-AF'!$C$2:$C$215,Shares!$A11,'Stock-AF'!$G$2:$G$215,Shares!$A$1)</f>
        <v>0.86443558303850676</v>
      </c>
      <c r="N11" s="9">
        <f ca="1">SUMIFS('Stock-AF'!W$2:W$215,'Stock-AF'!$C$2:$C$215,Shares!$B11,'Stock-AF'!$G$2:$G$215,Shares!$A$1)/SUMIFS('Stock-AF'!W$2:W$215,'Stock-AF'!$C$2:$C$215,Shares!$A11,'Stock-AF'!$G$2:$G$215,Shares!$A$1)</f>
        <v>0.81613411579281125</v>
      </c>
      <c r="O11" s="9">
        <f ca="1">SUMIFS('Stock-AF'!X$2:X$215,'Stock-AF'!$C$2:$C$215,Shares!$B11,'Stock-AF'!$G$2:$G$215,Shares!$A$1)/SUMIFS('Stock-AF'!X$2:X$215,'Stock-AF'!$C$2:$C$215,Shares!$A11,'Stock-AF'!$G$2:$G$215,Shares!$A$1)</f>
        <v>0.79358754004526488</v>
      </c>
      <c r="P11" s="9">
        <f ca="1">SUMIFS('Stock-AF'!Y$2:Y$215,'Stock-AF'!$C$2:$C$215,Shares!$B11,'Stock-AF'!$G$2:$G$215,Shares!$A$1)/SUMIFS('Stock-AF'!Y$2:Y$215,'Stock-AF'!$C$2:$C$215,Shares!$A11,'Stock-AF'!$G$2:$G$215,Shares!$A$1)</f>
        <v>0.97273678314663914</v>
      </c>
      <c r="Q11" s="9">
        <f ca="1">SUMIFS('Stock-AF'!Z$2:Z$215,'Stock-AF'!$C$2:$C$215,Shares!$B11,'Stock-AF'!$G$2:$G$215,Shares!$A$1)/SUMIFS('Stock-AF'!Z$2:Z$215,'Stock-AF'!$C$2:$C$215,Shares!$A11,'Stock-AF'!$G$2:$G$215,Shares!$A$1)</f>
        <v>0.57375026209024904</v>
      </c>
      <c r="R11" s="9">
        <f ca="1">SUMIFS('Stock-AF'!AA$2:AA$215,'Stock-AF'!$C$2:$C$215,Shares!$B11,'Stock-AF'!$G$2:$G$215,Shares!$A$1)/SUMIFS('Stock-AF'!AA$2:AA$215,'Stock-AF'!$C$2:$C$215,Shares!$A11,'Stock-AF'!$G$2:$G$215,Shares!$A$1)</f>
        <v>0.67408062515404155</v>
      </c>
      <c r="S11" s="9">
        <f ca="1">SUMIFS('Stock-AF'!AB$2:AB$215,'Stock-AF'!$C$2:$C$215,Shares!$B11,'Stock-AF'!$G$2:$G$215,Shares!$A$1)/SUMIFS('Stock-AF'!AB$2:AB$215,'Stock-AF'!$C$2:$C$215,Shares!$A11,'Stock-AF'!$G$2:$G$215,Shares!$A$1)</f>
        <v>0.46251565439485043</v>
      </c>
      <c r="T11" s="9">
        <f ca="1">SUMIFS('Stock-AF'!AC$2:AC$215,'Stock-AF'!$C$2:$C$215,Shares!$B11,'Stock-AF'!$G$2:$G$215,Shares!$A$1)/SUMIFS('Stock-AF'!AC$2:AC$215,'Stock-AF'!$C$2:$C$215,Shares!$A11,'Stock-AF'!$G$2:$G$215,Shares!$A$1)</f>
        <v>0.62136782725363038</v>
      </c>
      <c r="U11" s="9">
        <f ca="1">SUMIFS('Stock-AF'!AD$2:AD$215,'Stock-AF'!$C$2:$C$215,Shares!$B11,'Stock-AF'!$G$2:$G$215,Shares!$A$1)/SUMIFS('Stock-AF'!AD$2:AD$215,'Stock-AF'!$C$2:$C$215,Shares!$A11,'Stock-AF'!$G$2:$G$215,Shares!$A$1)</f>
        <v>0.84196490831103088</v>
      </c>
      <c r="V11" s="9">
        <f ca="1">SUMIFS('Stock-AF'!AE$2:AE$215,'Stock-AF'!$C$2:$C$215,Shares!$B11,'Stock-AF'!$G$2:$G$215,Shares!$A$1)/SUMIFS('Stock-AF'!AE$2:AE$215,'Stock-AF'!$C$2:$C$215,Shares!$A11,'Stock-AF'!$G$2:$G$215,Shares!$A$1)</f>
        <v>0.33615645238452257</v>
      </c>
      <c r="W11" s="9">
        <f ca="1">SUMIFS('Stock-AF'!AF$2:AF$215,'Stock-AF'!$C$2:$C$215,Shares!$B11,'Stock-AF'!$G$2:$G$215,Shares!$A$1)/SUMIFS('Stock-AF'!AF$2:AF$215,'Stock-AF'!$C$2:$C$215,Shares!$A11,'Stock-AF'!$G$2:$G$215,Shares!$A$1)</f>
        <v>0.36657759940024032</v>
      </c>
      <c r="X11" s="9">
        <f ca="1">SUMIFS('Stock-AF'!AG$2:AG$215,'Stock-AF'!$C$2:$C$215,Shares!$B11,'Stock-AF'!$G$2:$G$215,Shares!$A$1)/SUMIFS('Stock-AF'!AG$2:AG$215,'Stock-AF'!$C$2:$C$215,Shares!$A11,'Stock-AF'!$G$2:$G$215,Shares!$A$1)</f>
        <v>0.64488711135058352</v>
      </c>
      <c r="Y11" s="9">
        <f ca="1">SUMIFS('Stock-AF'!AH$2:AH$215,'Stock-AF'!$C$2:$C$215,Shares!$B11,'Stock-AF'!$G$2:$G$215,Shares!$A$1)/SUMIFS('Stock-AF'!AH$2:AH$215,'Stock-AF'!$C$2:$C$215,Shares!$A11,'Stock-AF'!$G$2:$G$215,Shares!$A$1)</f>
        <v>0.436448050335975</v>
      </c>
      <c r="Z11" s="9">
        <f ca="1">SUMIFS('Stock-AF'!AI$2:AI$215,'Stock-AF'!$C$2:$C$215,Shares!$B11,'Stock-AF'!$G$2:$G$215,Shares!$A$1)/SUMIFS('Stock-AF'!AI$2:AI$215,'Stock-AF'!$C$2:$C$215,Shares!$A11,'Stock-AF'!$G$2:$G$215,Shares!$A$1)</f>
        <v>0.63046573795367733</v>
      </c>
      <c r="AA11" s="9">
        <f ca="1">SUMIFS('Stock-AF'!AJ$2:AJ$215,'Stock-AF'!$C$2:$C$215,Shares!$B11,'Stock-AF'!$G$2:$G$215,Shares!$A$1)/SUMIFS('Stock-AF'!AJ$2:AJ$215,'Stock-AF'!$C$2:$C$215,Shares!$A11,'Stock-AF'!$G$2:$G$215,Shares!$A$1)</f>
        <v>1</v>
      </c>
      <c r="AB11" s="9">
        <f ca="1">SUMIFS('Stock-AF'!AK$2:AK$215,'Stock-AF'!$C$2:$C$215,Shares!$B11,'Stock-AF'!$G$2:$G$215,Shares!$A$1)/SUMIFS('Stock-AF'!AK$2:AK$215,'Stock-AF'!$C$2:$C$215,Shares!$A11,'Stock-AF'!$G$2:$G$215,Shares!$A$1)</f>
        <v>0.68715881389275568</v>
      </c>
      <c r="AC11" s="9">
        <f ca="1">SUMIFS('Stock-AF'!AL$2:AL$215,'Stock-AF'!$C$2:$C$215,Shares!$B11,'Stock-AF'!$G$2:$G$215,Shares!$A$1)/SUMIFS('Stock-AF'!AL$2:AL$215,'Stock-AF'!$C$2:$C$215,Shares!$A11,'Stock-AF'!$G$2:$G$215,Shares!$A$1)</f>
        <v>0.85424445789679926</v>
      </c>
      <c r="AD11" s="9">
        <f ca="1">SUMIFS('Stock-AF'!AM$2:AM$215,'Stock-AF'!$C$2:$C$215,Shares!$B11,'Stock-AF'!$G$2:$G$215,Shares!$A$1)/SUMIFS('Stock-AF'!AM$2:AM$215,'Stock-AF'!$C$2:$C$215,Shares!$A11,'Stock-AF'!$G$2:$G$215,Shares!$A$1)</f>
        <v>0.43756123804900421</v>
      </c>
      <c r="AE11" s="9">
        <f ca="1">SUMIFS('Stock-AF'!AN$2:AN$215,'Stock-AF'!$C$2:$C$215,Shares!$B11,'Stock-AF'!$G$2:$G$215,Shares!$A$1)/SUMIFS('Stock-AF'!AN$2:AN$215,'Stock-AF'!$C$2:$C$215,Shares!$A11,'Stock-AF'!$G$2:$G$215,Shares!$A$1)</f>
        <v>0.97920977655752783</v>
      </c>
      <c r="AF11" s="9">
        <f ca="1">SUMIFS('Stock-AF'!AO$2:AO$215,'Stock-AF'!$C$2:$C$215,Shares!$B11,'Stock-AF'!$G$2:$G$215,Shares!$A$1)/SUMIFS('Stock-AF'!AO$2:AO$215,'Stock-AF'!$C$2:$C$215,Shares!$A11,'Stock-AF'!$G$2:$G$215,Shares!$A$1)</f>
        <v>0.63212352255038029</v>
      </c>
      <c r="AG11" s="9">
        <f ca="1">SUMIFS('Stock-AF'!AP$2:AP$215,'Stock-AF'!$C$2:$C$215,Shares!$B11,'Stock-AF'!$G$2:$G$215,Shares!$A$1)/SUMIFS('Stock-AF'!AP$2:AP$215,'Stock-AF'!$C$2:$C$215,Shares!$A11,'Stock-AF'!$G$2:$G$215,Shares!$A$1)</f>
        <v>0.69922454729786654</v>
      </c>
      <c r="AH11" s="9">
        <f ca="1">SUMIFS('Stock-AF'!AQ$2:AQ$215,'Stock-AF'!$C$2:$C$215,Shares!$B11,'Stock-AF'!$G$2:$G$215,Shares!$A$1)/SUMIFS('Stock-AF'!AQ$2:AQ$215,'Stock-AF'!$C$2:$C$215,Shares!$A11,'Stock-AF'!$G$2:$G$215,Shares!$A$1)</f>
        <v>0.32915338788109788</v>
      </c>
      <c r="AI11" s="9">
        <f ca="1">SUMIFS('Stock-AF'!AR$2:AR$215,'Stock-AF'!$C$2:$C$215,Shares!$B11,'Stock-AF'!$G$2:$G$215,Shares!$A$1)/SUMIFS('Stock-AF'!AR$2:AR$215,'Stock-AF'!$C$2:$C$215,Shares!$A11,'Stock-AF'!$G$2:$G$215,Shares!$A$1)</f>
        <v>0.63991541601534629</v>
      </c>
      <c r="AJ11" s="9">
        <f ca="1">SUMIFS('Stock-AF'!AS$2:AS$215,'Stock-AF'!$C$2:$C$215,Shares!$B11,'Stock-AF'!$G$2:$G$215,Shares!$A$1)/SUMIFS('Stock-AF'!AS$2:AS$215,'Stock-AF'!$C$2:$C$215,Shares!$A11,'Stock-AF'!$G$2:$G$215,Shares!$A$1)</f>
        <v>0.96426166572393124</v>
      </c>
      <c r="AK11" s="9">
        <f ca="1">SUMIFS('Stock-AF'!AT$2:AT$215,'Stock-AF'!$C$2:$C$215,Shares!$B11,'Stock-AF'!$G$2:$G$215,Shares!$A$1)/SUMIFS('Stock-AF'!AT$2:AT$215,'Stock-AF'!$C$2:$C$215,Shares!$A11,'Stock-AF'!$G$2:$G$215,Shares!$A$1)</f>
        <v>0.76256312924288638</v>
      </c>
      <c r="AL11" s="9">
        <f ca="1">SUMIFS('Stock-AF'!AU$2:AU$215,'Stock-AF'!$C$2:$C$215,Shares!$B11,'Stock-AF'!$G$2:$G$215,Shares!$A$1)/SUMIFS('Stock-AF'!AU$2:AU$215,'Stock-AF'!$C$2:$C$215,Shares!$A11,'Stock-AF'!$G$2:$G$215,Shares!$A$1)</f>
        <v>0.50803637160169202</v>
      </c>
      <c r="AM11" s="9">
        <f ca="1">SUMIFS('Stock-AF'!AV$2:AV$215,'Stock-AF'!$C$2:$C$215,Shares!$B11,'Stock-AF'!$G$2:$G$215,Shares!$A$1)/SUMIFS('Stock-AF'!AV$2:AV$215,'Stock-AF'!$C$2:$C$215,Shares!$A11,'Stock-AF'!$G$2:$G$215,Shares!$A$1)</f>
        <v>0.50493141011471065</v>
      </c>
    </row>
    <row r="12" spans="1:39">
      <c r="A12" t="str">
        <f t="shared" si="0"/>
        <v>C_ES-CK-OF*</v>
      </c>
      <c r="B12" s="4" t="s">
        <v>125</v>
      </c>
      <c r="C12" s="9">
        <f ca="1">SUMIFS('Stock-AF'!L$2:L$215,'Stock-AF'!$C$2:$C$215,Shares!$B12,'Stock-AF'!$G$2:$G$215,Shares!$A$1)/SUMIFS('Stock-AF'!L$2:L$215,'Stock-AF'!$C$2:$C$215,Shares!$A12,'Stock-AF'!$G$2:$G$215,Shares!$A$1)</f>
        <v>0</v>
      </c>
      <c r="D12" s="9">
        <f ca="1">SUMIFS('Stock-AF'!M$2:M$215,'Stock-AF'!$C$2:$C$215,Shares!$B12,'Stock-AF'!$G$2:$G$215,Shares!$A$1)/SUMIFS('Stock-AF'!M$2:M$215,'Stock-AF'!$C$2:$C$215,Shares!$A12,'Stock-AF'!$G$2:$G$215,Shares!$A$1)</f>
        <v>0.26657924075513728</v>
      </c>
      <c r="E12" s="9">
        <f ca="1">SUMIFS('Stock-AF'!N$2:N$215,'Stock-AF'!$C$2:$C$215,Shares!$B12,'Stock-AF'!$G$2:$G$215,Shares!$A$1)/SUMIFS('Stock-AF'!N$2:N$215,'Stock-AF'!$C$2:$C$215,Shares!$A12,'Stock-AF'!$G$2:$G$215,Shares!$A$1)</f>
        <v>0</v>
      </c>
      <c r="F12" s="9">
        <f ca="1">SUMIFS('Stock-AF'!O$2:O$215,'Stock-AF'!$C$2:$C$215,Shares!$B12,'Stock-AF'!$G$2:$G$215,Shares!$A$1)/SUMIFS('Stock-AF'!O$2:O$215,'Stock-AF'!$C$2:$C$215,Shares!$A12,'Stock-AF'!$G$2:$G$215,Shares!$A$1)</f>
        <v>0.28771148560832094</v>
      </c>
      <c r="G12" s="9">
        <f ca="1">SUMIFS('Stock-AF'!P$2:P$215,'Stock-AF'!$C$2:$C$215,Shares!$B12,'Stock-AF'!$G$2:$G$215,Shares!$A$1)/SUMIFS('Stock-AF'!P$2:P$215,'Stock-AF'!$C$2:$C$215,Shares!$A12,'Stock-AF'!$G$2:$G$215,Shares!$A$1)</f>
        <v>0.10418197485714527</v>
      </c>
      <c r="H12" s="9">
        <f ca="1">SUMIFS('Stock-AF'!Q$2:Q$215,'Stock-AF'!$C$2:$C$215,Shares!$B12,'Stock-AF'!$G$2:$G$215,Shares!$A$1)/SUMIFS('Stock-AF'!Q$2:Q$215,'Stock-AF'!$C$2:$C$215,Shares!$A12,'Stock-AF'!$G$2:$G$215,Shares!$A$1)</f>
        <v>0.26433442103115457</v>
      </c>
      <c r="I12" s="9">
        <f ca="1">SUMIFS('Stock-AF'!R$2:R$215,'Stock-AF'!$C$2:$C$215,Shares!$B12,'Stock-AF'!$G$2:$G$215,Shares!$A$1)/SUMIFS('Stock-AF'!R$2:R$215,'Stock-AF'!$C$2:$C$215,Shares!$A12,'Stock-AF'!$G$2:$G$215,Shares!$A$1)</f>
        <v>0</v>
      </c>
      <c r="J12" s="9">
        <f ca="1">SUMIFS('Stock-AF'!S$2:S$215,'Stock-AF'!$C$2:$C$215,Shares!$B12,'Stock-AF'!$G$2:$G$215,Shares!$A$1)/SUMIFS('Stock-AF'!S$2:S$215,'Stock-AF'!$C$2:$C$215,Shares!$A12,'Stock-AF'!$G$2:$G$215,Shares!$A$1)</f>
        <v>0.50593469003936309</v>
      </c>
      <c r="K12" s="9">
        <f ca="1">SUMIFS('Stock-AF'!T$2:T$215,'Stock-AF'!$C$2:$C$215,Shares!$B12,'Stock-AF'!$G$2:$G$215,Shares!$A$1)/SUMIFS('Stock-AF'!T$2:T$215,'Stock-AF'!$C$2:$C$215,Shares!$A12,'Stock-AF'!$G$2:$G$215,Shares!$A$1)</f>
        <v>0.45213533862724009</v>
      </c>
      <c r="L12" s="9">
        <f ca="1">SUMIFS('Stock-AF'!U$2:U$215,'Stock-AF'!$C$2:$C$215,Shares!$B12,'Stock-AF'!$G$2:$G$215,Shares!$A$1)/SUMIFS('Stock-AF'!U$2:U$215,'Stock-AF'!$C$2:$C$215,Shares!$A12,'Stock-AF'!$G$2:$G$215,Shares!$A$1)</f>
        <v>0.24512911595812423</v>
      </c>
      <c r="M12" s="9">
        <f ca="1">SUMIFS('Stock-AF'!V$2:V$215,'Stock-AF'!$C$2:$C$215,Shares!$B12,'Stock-AF'!$G$2:$G$215,Shares!$A$1)/SUMIFS('Stock-AF'!V$2:V$215,'Stock-AF'!$C$2:$C$215,Shares!$A12,'Stock-AF'!$G$2:$G$215,Shares!$A$1)</f>
        <v>0.10612426306248758</v>
      </c>
      <c r="N12" s="9">
        <f ca="1">SUMIFS('Stock-AF'!W$2:W$215,'Stock-AF'!$C$2:$C$215,Shares!$B12,'Stock-AF'!$G$2:$G$215,Shares!$A$1)/SUMIFS('Stock-AF'!W$2:W$215,'Stock-AF'!$C$2:$C$215,Shares!$A12,'Stock-AF'!$G$2:$G$215,Shares!$A$1)</f>
        <v>6.802255384990348E-2</v>
      </c>
      <c r="O12" s="9">
        <f ca="1">SUMIFS('Stock-AF'!X$2:X$215,'Stock-AF'!$C$2:$C$215,Shares!$B12,'Stock-AF'!$G$2:$G$215,Shares!$A$1)/SUMIFS('Stock-AF'!X$2:X$215,'Stock-AF'!$C$2:$C$215,Shares!$A12,'Stock-AF'!$G$2:$G$215,Shares!$A$1)</f>
        <v>0.12888365389691436</v>
      </c>
      <c r="P12" s="9">
        <f ca="1">SUMIFS('Stock-AF'!Y$2:Y$215,'Stock-AF'!$C$2:$C$215,Shares!$B12,'Stock-AF'!$G$2:$G$215,Shares!$A$1)/SUMIFS('Stock-AF'!Y$2:Y$215,'Stock-AF'!$C$2:$C$215,Shares!$A12,'Stock-AF'!$G$2:$G$215,Shares!$A$1)</f>
        <v>1.6599110122250439E-2</v>
      </c>
      <c r="Q12" s="9">
        <f ca="1">SUMIFS('Stock-AF'!Z$2:Z$215,'Stock-AF'!$C$2:$C$215,Shares!$B12,'Stock-AF'!$G$2:$G$215,Shares!$A$1)/SUMIFS('Stock-AF'!Z$2:Z$215,'Stock-AF'!$C$2:$C$215,Shares!$A12,'Stock-AF'!$G$2:$G$215,Shares!$A$1)</f>
        <v>0.25319770459833496</v>
      </c>
      <c r="R12" s="9">
        <f ca="1">SUMIFS('Stock-AF'!AA$2:AA$215,'Stock-AF'!$C$2:$C$215,Shares!$B12,'Stock-AF'!$G$2:$G$215,Shares!$A$1)/SUMIFS('Stock-AF'!AA$2:AA$215,'Stock-AF'!$C$2:$C$215,Shares!$A12,'Stock-AF'!$G$2:$G$215,Shares!$A$1)</f>
        <v>0.22594850014506634</v>
      </c>
      <c r="S12" s="9">
        <f ca="1">SUMIFS('Stock-AF'!AB$2:AB$215,'Stock-AF'!$C$2:$C$215,Shares!$B12,'Stock-AF'!$G$2:$G$215,Shares!$A$1)/SUMIFS('Stock-AF'!AB$2:AB$215,'Stock-AF'!$C$2:$C$215,Shares!$A12,'Stock-AF'!$G$2:$G$215,Shares!$A$1)</f>
        <v>0.46970246465453869</v>
      </c>
      <c r="T12" s="9">
        <f ca="1">SUMIFS('Stock-AF'!AC$2:AC$215,'Stock-AF'!$C$2:$C$215,Shares!$B12,'Stock-AF'!$G$2:$G$215,Shares!$A$1)/SUMIFS('Stock-AF'!AC$2:AC$215,'Stock-AF'!$C$2:$C$215,Shares!$A12,'Stock-AF'!$G$2:$G$215,Shares!$A$1)</f>
        <v>0.31830867014722108</v>
      </c>
      <c r="U12" s="9">
        <f ca="1">SUMIFS('Stock-AF'!AD$2:AD$215,'Stock-AF'!$C$2:$C$215,Shares!$B12,'Stock-AF'!$G$2:$G$215,Shares!$A$1)/SUMIFS('Stock-AF'!AD$2:AD$215,'Stock-AF'!$C$2:$C$215,Shares!$A12,'Stock-AF'!$G$2:$G$215,Shares!$A$1)</f>
        <v>0</v>
      </c>
      <c r="V12" s="9">
        <f ca="1">SUMIFS('Stock-AF'!AE$2:AE$215,'Stock-AF'!$C$2:$C$215,Shares!$B12,'Stock-AF'!$G$2:$G$215,Shares!$A$1)/SUMIFS('Stock-AF'!AE$2:AE$215,'Stock-AF'!$C$2:$C$215,Shares!$A12,'Stock-AF'!$G$2:$G$215,Shares!$A$1)</f>
        <v>0.53405325993045327</v>
      </c>
      <c r="W12" s="9">
        <f ca="1">SUMIFS('Stock-AF'!AF$2:AF$215,'Stock-AF'!$C$2:$C$215,Shares!$B12,'Stock-AF'!$G$2:$G$215,Shares!$A$1)/SUMIFS('Stock-AF'!AF$2:AF$215,'Stock-AF'!$C$2:$C$215,Shares!$A12,'Stock-AF'!$G$2:$G$215,Shares!$A$1)</f>
        <v>0</v>
      </c>
      <c r="X12" s="9">
        <f ca="1">SUMIFS('Stock-AF'!AG$2:AG$215,'Stock-AF'!$C$2:$C$215,Shares!$B12,'Stock-AF'!$G$2:$G$215,Shares!$A$1)/SUMIFS('Stock-AF'!AG$2:AG$215,'Stock-AF'!$C$2:$C$215,Shares!$A12,'Stock-AF'!$G$2:$G$215,Shares!$A$1)</f>
        <v>0.34320047197569353</v>
      </c>
      <c r="Y12" s="9">
        <f ca="1">SUMIFS('Stock-AF'!AH$2:AH$215,'Stock-AF'!$C$2:$C$215,Shares!$B12,'Stock-AF'!$G$2:$G$215,Shares!$A$1)/SUMIFS('Stock-AF'!AH$2:AH$215,'Stock-AF'!$C$2:$C$215,Shares!$A12,'Stock-AF'!$G$2:$G$215,Shares!$A$1)</f>
        <v>0.39693661750571962</v>
      </c>
      <c r="Z12" s="9">
        <f ca="1">SUMIFS('Stock-AF'!AI$2:AI$215,'Stock-AF'!$C$2:$C$215,Shares!$B12,'Stock-AF'!$G$2:$G$215,Shares!$A$1)/SUMIFS('Stock-AF'!AI$2:AI$215,'Stock-AF'!$C$2:$C$215,Shares!$A12,'Stock-AF'!$G$2:$G$215,Shares!$A$1)</f>
        <v>0.32960000165762871</v>
      </c>
      <c r="AA12" s="9">
        <f ca="1">SUMIFS('Stock-AF'!AJ$2:AJ$215,'Stock-AF'!$C$2:$C$215,Shares!$B12,'Stock-AF'!$G$2:$G$215,Shares!$A$1)/SUMIFS('Stock-AF'!AJ$2:AJ$215,'Stock-AF'!$C$2:$C$215,Shares!$A12,'Stock-AF'!$G$2:$G$215,Shares!$A$1)</f>
        <v>0</v>
      </c>
      <c r="AB12" s="9">
        <f ca="1">SUMIFS('Stock-AF'!AK$2:AK$215,'Stock-AF'!$C$2:$C$215,Shares!$B12,'Stock-AF'!$G$2:$G$215,Shares!$A$1)/SUMIFS('Stock-AF'!AK$2:AK$215,'Stock-AF'!$C$2:$C$215,Shares!$A12,'Stock-AF'!$G$2:$G$215,Shares!$A$1)</f>
        <v>1.0831857881042649E-2</v>
      </c>
      <c r="AC12" s="9">
        <f ca="1">SUMIFS('Stock-AF'!AL$2:AL$215,'Stock-AF'!$C$2:$C$215,Shares!$B12,'Stock-AF'!$G$2:$G$215,Shares!$A$1)/SUMIFS('Stock-AF'!AL$2:AL$215,'Stock-AF'!$C$2:$C$215,Shares!$A12,'Stock-AF'!$G$2:$G$215,Shares!$A$1)</f>
        <v>0</v>
      </c>
      <c r="AD12" s="9">
        <f ca="1">SUMIFS('Stock-AF'!AM$2:AM$215,'Stock-AF'!$C$2:$C$215,Shares!$B12,'Stock-AF'!$G$2:$G$215,Shares!$A$1)/SUMIFS('Stock-AF'!AM$2:AM$215,'Stock-AF'!$C$2:$C$215,Shares!$A12,'Stock-AF'!$G$2:$G$215,Shares!$A$1)</f>
        <v>0.44842580600438642</v>
      </c>
      <c r="AE12" s="9">
        <f ca="1">SUMIFS('Stock-AF'!AN$2:AN$215,'Stock-AF'!$C$2:$C$215,Shares!$B12,'Stock-AF'!$G$2:$G$215,Shares!$A$1)/SUMIFS('Stock-AF'!AN$2:AN$215,'Stock-AF'!$C$2:$C$215,Shares!$A12,'Stock-AF'!$G$2:$G$215,Shares!$A$1)</f>
        <v>6.6476551627180983E-3</v>
      </c>
      <c r="AF12" s="9">
        <f ca="1">SUMIFS('Stock-AF'!AO$2:AO$215,'Stock-AF'!$C$2:$C$215,Shares!$B12,'Stock-AF'!$G$2:$G$215,Shares!$A$1)/SUMIFS('Stock-AF'!AO$2:AO$215,'Stock-AF'!$C$2:$C$215,Shares!$A12,'Stock-AF'!$G$2:$G$215,Shares!$A$1)</f>
        <v>0.29365857504962573</v>
      </c>
      <c r="AG12" s="9">
        <f ca="1">SUMIFS('Stock-AF'!AP$2:AP$215,'Stock-AF'!$C$2:$C$215,Shares!$B12,'Stock-AF'!$G$2:$G$215,Shares!$A$1)/SUMIFS('Stock-AF'!AP$2:AP$215,'Stock-AF'!$C$2:$C$215,Shares!$A12,'Stock-AF'!$G$2:$G$215,Shares!$A$1)</f>
        <v>0.14035096336061725</v>
      </c>
      <c r="AH12" s="9">
        <f ca="1">SUMIFS('Stock-AF'!AQ$2:AQ$215,'Stock-AF'!$C$2:$C$215,Shares!$B12,'Stock-AF'!$G$2:$G$215,Shares!$A$1)/SUMIFS('Stock-AF'!AQ$2:AQ$215,'Stock-AF'!$C$2:$C$215,Shares!$A12,'Stock-AF'!$G$2:$G$215,Shares!$A$1)</f>
        <v>0.61567275125624732</v>
      </c>
      <c r="AI12" s="9">
        <f ca="1">SUMIFS('Stock-AF'!AR$2:AR$215,'Stock-AF'!$C$2:$C$215,Shares!$B12,'Stock-AF'!$G$2:$G$215,Shares!$A$1)/SUMIFS('Stock-AF'!AR$2:AR$215,'Stock-AF'!$C$2:$C$215,Shares!$A12,'Stock-AF'!$G$2:$G$215,Shares!$A$1)</f>
        <v>0.20938137319055178</v>
      </c>
      <c r="AJ12" s="9">
        <f ca="1">SUMIFS('Stock-AF'!AS$2:AS$215,'Stock-AF'!$C$2:$C$215,Shares!$B12,'Stock-AF'!$G$2:$G$215,Shares!$A$1)/SUMIFS('Stock-AF'!AS$2:AS$215,'Stock-AF'!$C$2:$C$215,Shares!$A12,'Stock-AF'!$G$2:$G$215,Shares!$A$1)</f>
        <v>8.73964915875515E-3</v>
      </c>
      <c r="AK12" s="9">
        <f ca="1">SUMIFS('Stock-AF'!AT$2:AT$215,'Stock-AF'!$C$2:$C$215,Shares!$B12,'Stock-AF'!$G$2:$G$215,Shares!$A$1)/SUMIFS('Stock-AF'!AT$2:AT$215,'Stock-AF'!$C$2:$C$215,Shares!$A12,'Stock-AF'!$G$2:$G$215,Shares!$A$1)</f>
        <v>8.7104025048275899E-2</v>
      </c>
      <c r="AL12" s="9">
        <f ca="1">SUMIFS('Stock-AF'!AU$2:AU$215,'Stock-AF'!$C$2:$C$215,Shares!$B12,'Stock-AF'!$G$2:$G$215,Shares!$A$1)/SUMIFS('Stock-AF'!AU$2:AU$215,'Stock-AF'!$C$2:$C$215,Shares!$A12,'Stock-AF'!$G$2:$G$215,Shares!$A$1)</f>
        <v>0.3799276542644614</v>
      </c>
      <c r="AM12" s="9">
        <f ca="1">SUMIFS('Stock-AF'!AV$2:AV$215,'Stock-AF'!$C$2:$C$215,Shares!$B12,'Stock-AF'!$G$2:$G$215,Shares!$A$1)/SUMIFS('Stock-AF'!AV$2:AV$215,'Stock-AF'!$C$2:$C$215,Shares!$A12,'Stock-AF'!$G$2:$G$215,Shares!$A$1)</f>
        <v>0.49186383549131174</v>
      </c>
    </row>
    <row r="13" spans="1:39">
      <c r="A13" t="str">
        <f t="shared" si="0"/>
        <v>C_ES-CK-OF*</v>
      </c>
      <c r="B13" s="4" t="s">
        <v>126</v>
      </c>
      <c r="C13" s="9">
        <f ca="1">SUMIFS('Stock-AF'!L$2:L$215,'Stock-AF'!$C$2:$C$215,Shares!$B13,'Stock-AF'!$G$2:$G$215,Shares!$A$1)/SUMIFS('Stock-AF'!L$2:L$215,'Stock-AF'!$C$2:$C$215,Shares!$A13,'Stock-AF'!$G$2:$G$215,Shares!$A$1)</f>
        <v>0.52524357760033891</v>
      </c>
      <c r="D13" s="9">
        <f ca="1">SUMIFS('Stock-AF'!M$2:M$215,'Stock-AF'!$C$2:$C$215,Shares!$B13,'Stock-AF'!$G$2:$G$215,Shares!$A$1)/SUMIFS('Stock-AF'!M$2:M$215,'Stock-AF'!$C$2:$C$215,Shares!$A13,'Stock-AF'!$G$2:$G$215,Shares!$A$1)</f>
        <v>0.10699564481468932</v>
      </c>
      <c r="E13" s="9">
        <f ca="1">SUMIFS('Stock-AF'!N$2:N$215,'Stock-AF'!$C$2:$C$215,Shares!$B13,'Stock-AF'!$G$2:$G$215,Shares!$A$1)/SUMIFS('Stock-AF'!N$2:N$215,'Stock-AF'!$C$2:$C$215,Shares!$A13,'Stock-AF'!$G$2:$G$215,Shares!$A$1)</f>
        <v>0</v>
      </c>
      <c r="F13" s="9">
        <f ca="1">SUMIFS('Stock-AF'!O$2:O$215,'Stock-AF'!$C$2:$C$215,Shares!$B13,'Stock-AF'!$G$2:$G$215,Shares!$A$1)/SUMIFS('Stock-AF'!O$2:O$215,'Stock-AF'!$C$2:$C$215,Shares!$A13,'Stock-AF'!$G$2:$G$215,Shares!$A$1)</f>
        <v>0.1611388009289608</v>
      </c>
      <c r="G13" s="9">
        <f ca="1">SUMIFS('Stock-AF'!P$2:P$215,'Stock-AF'!$C$2:$C$215,Shares!$B13,'Stock-AF'!$G$2:$G$215,Shares!$A$1)/SUMIFS('Stock-AF'!P$2:P$215,'Stock-AF'!$C$2:$C$215,Shares!$A13,'Stock-AF'!$G$2:$G$215,Shares!$A$1)</f>
        <v>2.1922616520859292E-2</v>
      </c>
      <c r="H13" s="9">
        <f ca="1">SUMIFS('Stock-AF'!Q$2:Q$215,'Stock-AF'!$C$2:$C$215,Shares!$B13,'Stock-AF'!$G$2:$G$215,Shares!$A$1)/SUMIFS('Stock-AF'!Q$2:Q$215,'Stock-AF'!$C$2:$C$215,Shares!$A13,'Stock-AF'!$G$2:$G$215,Shares!$A$1)</f>
        <v>0</v>
      </c>
      <c r="I13" s="9">
        <f ca="1">SUMIFS('Stock-AF'!R$2:R$215,'Stock-AF'!$C$2:$C$215,Shares!$B13,'Stock-AF'!$G$2:$G$215,Shares!$A$1)/SUMIFS('Stock-AF'!R$2:R$215,'Stock-AF'!$C$2:$C$215,Shares!$A13,'Stock-AF'!$G$2:$G$215,Shares!$A$1)</f>
        <v>0</v>
      </c>
      <c r="J13" s="9">
        <f ca="1">SUMIFS('Stock-AF'!S$2:S$215,'Stock-AF'!$C$2:$C$215,Shares!$B13,'Stock-AF'!$G$2:$G$215,Shares!$A$1)/SUMIFS('Stock-AF'!S$2:S$215,'Stock-AF'!$C$2:$C$215,Shares!$A13,'Stock-AF'!$G$2:$G$215,Shares!$A$1)</f>
        <v>0</v>
      </c>
      <c r="K13" s="9">
        <f ca="1">SUMIFS('Stock-AF'!T$2:T$215,'Stock-AF'!$C$2:$C$215,Shares!$B13,'Stock-AF'!$G$2:$G$215,Shares!$A$1)/SUMIFS('Stock-AF'!T$2:T$215,'Stock-AF'!$C$2:$C$215,Shares!$A13,'Stock-AF'!$G$2:$G$215,Shares!$A$1)</f>
        <v>0.1695158478958953</v>
      </c>
      <c r="L13" s="9">
        <f ca="1">SUMIFS('Stock-AF'!U$2:U$215,'Stock-AF'!$C$2:$C$215,Shares!$B13,'Stock-AF'!$G$2:$G$215,Shares!$A$1)/SUMIFS('Stock-AF'!U$2:U$215,'Stock-AF'!$C$2:$C$215,Shares!$A13,'Stock-AF'!$G$2:$G$215,Shares!$A$1)</f>
        <v>2.9655282576212708E-2</v>
      </c>
      <c r="M13" s="9">
        <f ca="1">SUMIFS('Stock-AF'!V$2:V$215,'Stock-AF'!$C$2:$C$215,Shares!$B13,'Stock-AF'!$G$2:$G$215,Shares!$A$1)/SUMIFS('Stock-AF'!V$2:V$215,'Stock-AF'!$C$2:$C$215,Shares!$A13,'Stock-AF'!$G$2:$G$215,Shares!$A$1)</f>
        <v>1.8343386293904546E-2</v>
      </c>
      <c r="N13" s="9">
        <f ca="1">SUMIFS('Stock-AF'!W$2:W$215,'Stock-AF'!$C$2:$C$215,Shares!$B13,'Stock-AF'!$G$2:$G$215,Shares!$A$1)/SUMIFS('Stock-AF'!W$2:W$215,'Stock-AF'!$C$2:$C$215,Shares!$A13,'Stock-AF'!$G$2:$G$215,Shares!$A$1)</f>
        <v>0.11584333035728531</v>
      </c>
      <c r="O13" s="9">
        <f ca="1">SUMIFS('Stock-AF'!X$2:X$215,'Stock-AF'!$C$2:$C$215,Shares!$B13,'Stock-AF'!$G$2:$G$215,Shares!$A$1)/SUMIFS('Stock-AF'!X$2:X$215,'Stock-AF'!$C$2:$C$215,Shares!$A13,'Stock-AF'!$G$2:$G$215,Shares!$A$1)</f>
        <v>6.9121289660168964E-2</v>
      </c>
      <c r="P13" s="9">
        <f ca="1">SUMIFS('Stock-AF'!Y$2:Y$215,'Stock-AF'!$C$2:$C$215,Shares!$B13,'Stock-AF'!$G$2:$G$215,Shares!$A$1)/SUMIFS('Stock-AF'!Y$2:Y$215,'Stock-AF'!$C$2:$C$215,Shares!$A13,'Stock-AF'!$G$2:$G$215,Shares!$A$1)</f>
        <v>0</v>
      </c>
      <c r="Q13" s="9">
        <f ca="1">SUMIFS('Stock-AF'!Z$2:Z$215,'Stock-AF'!$C$2:$C$215,Shares!$B13,'Stock-AF'!$G$2:$G$215,Shares!$A$1)/SUMIFS('Stock-AF'!Z$2:Z$215,'Stock-AF'!$C$2:$C$215,Shares!$A13,'Stock-AF'!$G$2:$G$215,Shares!$A$1)</f>
        <v>0.16069114470842322</v>
      </c>
      <c r="R13" s="9">
        <f ca="1">SUMIFS('Stock-AF'!AA$2:AA$215,'Stock-AF'!$C$2:$C$215,Shares!$B13,'Stock-AF'!$G$2:$G$215,Shares!$A$1)/SUMIFS('Stock-AF'!AA$2:AA$215,'Stock-AF'!$C$2:$C$215,Shares!$A13,'Stock-AF'!$G$2:$G$215,Shares!$A$1)</f>
        <v>9.6458872765239276E-2</v>
      </c>
      <c r="S13" s="9">
        <f ca="1">SUMIFS('Stock-AF'!AB$2:AB$215,'Stock-AF'!$C$2:$C$215,Shares!$B13,'Stock-AF'!$G$2:$G$215,Shares!$A$1)/SUMIFS('Stock-AF'!AB$2:AB$215,'Stock-AF'!$C$2:$C$215,Shares!$A13,'Stock-AF'!$G$2:$G$215,Shares!$A$1)</f>
        <v>5.5114150288960863E-2</v>
      </c>
      <c r="T13" s="9">
        <f ca="1">SUMIFS('Stock-AF'!AC$2:AC$215,'Stock-AF'!$C$2:$C$215,Shares!$B13,'Stock-AF'!$G$2:$G$215,Shares!$A$1)/SUMIFS('Stock-AF'!AC$2:AC$215,'Stock-AF'!$C$2:$C$215,Shares!$A13,'Stock-AF'!$G$2:$G$215,Shares!$A$1)</f>
        <v>4.9728188201500503E-2</v>
      </c>
      <c r="U13" s="9">
        <f ca="1">SUMIFS('Stock-AF'!AD$2:AD$215,'Stock-AF'!$C$2:$C$215,Shares!$B13,'Stock-AF'!$G$2:$G$215,Shares!$A$1)/SUMIFS('Stock-AF'!AD$2:AD$215,'Stock-AF'!$C$2:$C$215,Shares!$A13,'Stock-AF'!$G$2:$G$215,Shares!$A$1)</f>
        <v>0.15803509168896909</v>
      </c>
      <c r="V13" s="9">
        <f ca="1">SUMIFS('Stock-AF'!AE$2:AE$215,'Stock-AF'!$C$2:$C$215,Shares!$B13,'Stock-AF'!$G$2:$G$215,Shares!$A$1)/SUMIFS('Stock-AF'!AE$2:AE$215,'Stock-AF'!$C$2:$C$215,Shares!$A13,'Stock-AF'!$G$2:$G$215,Shares!$A$1)</f>
        <v>0.12979028768502426</v>
      </c>
      <c r="W13" s="9">
        <f ca="1">SUMIFS('Stock-AF'!AF$2:AF$215,'Stock-AF'!$C$2:$C$215,Shares!$B13,'Stock-AF'!$G$2:$G$215,Shares!$A$1)/SUMIFS('Stock-AF'!AF$2:AF$215,'Stock-AF'!$C$2:$C$215,Shares!$A13,'Stock-AF'!$G$2:$G$215,Shares!$A$1)</f>
        <v>0.54523894301939146</v>
      </c>
      <c r="X13" s="9">
        <f ca="1">SUMIFS('Stock-AF'!AG$2:AG$215,'Stock-AF'!$C$2:$C$215,Shares!$B13,'Stock-AF'!$G$2:$G$215,Shares!$A$1)/SUMIFS('Stock-AF'!AG$2:AG$215,'Stock-AF'!$C$2:$C$215,Shares!$A13,'Stock-AF'!$G$2:$G$215,Shares!$A$1)</f>
        <v>0</v>
      </c>
      <c r="Y13" s="9">
        <f ca="1">SUMIFS('Stock-AF'!AH$2:AH$215,'Stock-AF'!$C$2:$C$215,Shares!$B13,'Stock-AF'!$G$2:$G$215,Shares!$A$1)/SUMIFS('Stock-AF'!AH$2:AH$215,'Stock-AF'!$C$2:$C$215,Shares!$A13,'Stock-AF'!$G$2:$G$215,Shares!$A$1)</f>
        <v>0.16661533215830551</v>
      </c>
      <c r="Z13" s="9">
        <f ca="1">SUMIFS('Stock-AF'!AI$2:AI$215,'Stock-AF'!$C$2:$C$215,Shares!$B13,'Stock-AF'!$G$2:$G$215,Shares!$A$1)/SUMIFS('Stock-AF'!AI$2:AI$215,'Stock-AF'!$C$2:$C$215,Shares!$A13,'Stock-AF'!$G$2:$G$215,Shares!$A$1)</f>
        <v>2.7936074395359226E-2</v>
      </c>
      <c r="AA13" s="9">
        <f ca="1">SUMIFS('Stock-AF'!AJ$2:AJ$215,'Stock-AF'!$C$2:$C$215,Shares!$B13,'Stock-AF'!$G$2:$G$215,Shares!$A$1)/SUMIFS('Stock-AF'!AJ$2:AJ$215,'Stock-AF'!$C$2:$C$215,Shares!$A13,'Stock-AF'!$G$2:$G$215,Shares!$A$1)</f>
        <v>0</v>
      </c>
      <c r="AB13" s="9">
        <f ca="1">SUMIFS('Stock-AF'!AK$2:AK$215,'Stock-AF'!$C$2:$C$215,Shares!$B13,'Stock-AF'!$G$2:$G$215,Shares!$A$1)/SUMIFS('Stock-AF'!AK$2:AK$215,'Stock-AF'!$C$2:$C$215,Shares!$A13,'Stock-AF'!$G$2:$G$215,Shares!$A$1)</f>
        <v>0.17588125027540225</v>
      </c>
      <c r="AC13" s="9">
        <f ca="1">SUMIFS('Stock-AF'!AL$2:AL$215,'Stock-AF'!$C$2:$C$215,Shares!$B13,'Stock-AF'!$G$2:$G$215,Shares!$A$1)/SUMIFS('Stock-AF'!AL$2:AL$215,'Stock-AF'!$C$2:$C$215,Shares!$A13,'Stock-AF'!$G$2:$G$215,Shares!$A$1)</f>
        <v>0.14575554210320066</v>
      </c>
      <c r="AD13" s="9">
        <f ca="1">SUMIFS('Stock-AF'!AM$2:AM$215,'Stock-AF'!$C$2:$C$215,Shares!$B13,'Stock-AF'!$G$2:$G$215,Shares!$A$1)/SUMIFS('Stock-AF'!AM$2:AM$215,'Stock-AF'!$C$2:$C$215,Shares!$A13,'Stock-AF'!$G$2:$G$215,Shares!$A$1)</f>
        <v>0.11141625881515582</v>
      </c>
      <c r="AE13" s="9">
        <f ca="1">SUMIFS('Stock-AF'!AN$2:AN$215,'Stock-AF'!$C$2:$C$215,Shares!$B13,'Stock-AF'!$G$2:$G$215,Shares!$A$1)/SUMIFS('Stock-AF'!AN$2:AN$215,'Stock-AF'!$C$2:$C$215,Shares!$A13,'Stock-AF'!$G$2:$G$215,Shares!$A$1)</f>
        <v>1.0547137944500452E-2</v>
      </c>
      <c r="AF13" s="9">
        <f ca="1">SUMIFS('Stock-AF'!AO$2:AO$215,'Stock-AF'!$C$2:$C$215,Shares!$B13,'Stock-AF'!$G$2:$G$215,Shares!$A$1)/SUMIFS('Stock-AF'!AO$2:AO$215,'Stock-AF'!$C$2:$C$215,Shares!$A13,'Stock-AF'!$G$2:$G$215,Shares!$A$1)</f>
        <v>6.2188154867516797E-2</v>
      </c>
      <c r="AG13" s="9">
        <f ca="1">SUMIFS('Stock-AF'!AP$2:AP$215,'Stock-AF'!$C$2:$C$215,Shares!$B13,'Stock-AF'!$G$2:$G$215,Shares!$A$1)/SUMIFS('Stock-AF'!AP$2:AP$215,'Stock-AF'!$C$2:$C$215,Shares!$A13,'Stock-AF'!$G$2:$G$215,Shares!$A$1)</f>
        <v>0.16042448934151635</v>
      </c>
      <c r="AH13" s="9">
        <f ca="1">SUMIFS('Stock-AF'!AQ$2:AQ$215,'Stock-AF'!$C$2:$C$215,Shares!$B13,'Stock-AF'!$G$2:$G$215,Shares!$A$1)/SUMIFS('Stock-AF'!AQ$2:AQ$215,'Stock-AF'!$C$2:$C$215,Shares!$A13,'Stock-AF'!$G$2:$G$215,Shares!$A$1)</f>
        <v>5.5173860862654911E-2</v>
      </c>
      <c r="AI13" s="9">
        <f ca="1">SUMIFS('Stock-AF'!AR$2:AR$215,'Stock-AF'!$C$2:$C$215,Shares!$B13,'Stock-AF'!$G$2:$G$215,Shares!$A$1)/SUMIFS('Stock-AF'!AR$2:AR$215,'Stock-AF'!$C$2:$C$215,Shares!$A13,'Stock-AF'!$G$2:$G$215,Shares!$A$1)</f>
        <v>7.5810409415215871E-2</v>
      </c>
      <c r="AJ13" s="9">
        <f ca="1">SUMIFS('Stock-AF'!AS$2:AS$215,'Stock-AF'!$C$2:$C$215,Shares!$B13,'Stock-AF'!$G$2:$G$215,Shares!$A$1)/SUMIFS('Stock-AF'!AS$2:AS$215,'Stock-AF'!$C$2:$C$215,Shares!$A13,'Stock-AF'!$G$2:$G$215,Shares!$A$1)</f>
        <v>1.6284246374497689E-2</v>
      </c>
      <c r="AK13" s="9">
        <f ca="1">SUMIFS('Stock-AF'!AT$2:AT$215,'Stock-AF'!$C$2:$C$215,Shares!$B13,'Stock-AF'!$G$2:$G$215,Shares!$A$1)/SUMIFS('Stock-AF'!AT$2:AT$215,'Stock-AF'!$C$2:$C$215,Shares!$A13,'Stock-AF'!$G$2:$G$215,Shares!$A$1)</f>
        <v>0.15033284570883762</v>
      </c>
      <c r="AL13" s="9">
        <f ca="1">SUMIFS('Stock-AF'!AU$2:AU$215,'Stock-AF'!$C$2:$C$215,Shares!$B13,'Stock-AF'!$G$2:$G$215,Shares!$A$1)/SUMIFS('Stock-AF'!AU$2:AU$215,'Stock-AF'!$C$2:$C$215,Shares!$A13,'Stock-AF'!$G$2:$G$215,Shares!$A$1)</f>
        <v>9.9492569711961895E-2</v>
      </c>
      <c r="AM13" s="9">
        <f ca="1">SUMIFS('Stock-AF'!AV$2:AV$215,'Stock-AF'!$C$2:$C$215,Shares!$B13,'Stock-AF'!$G$2:$G$215,Shares!$A$1)/SUMIFS('Stock-AF'!AV$2:AV$215,'Stock-AF'!$C$2:$C$215,Shares!$A13,'Stock-AF'!$G$2:$G$215,Shares!$A$1)</f>
        <v>0</v>
      </c>
    </row>
    <row r="14" spans="1:39">
      <c r="A14" t="str">
        <f t="shared" si="0"/>
        <v>C_ES-CK-SL*</v>
      </c>
      <c r="B14" s="4" t="s">
        <v>127</v>
      </c>
      <c r="C14" s="9">
        <f ca="1">SUMIFS('Stock-AF'!L$2:L$215,'Stock-AF'!$C$2:$C$215,Shares!$B14,'Stock-AF'!$G$2:$G$215,Shares!$A$1)/SUMIFS('Stock-AF'!L$2:L$215,'Stock-AF'!$C$2:$C$215,Shares!$A14,'Stock-AF'!$G$2:$G$215,Shares!$A$1)</f>
        <v>0.11500865942751413</v>
      </c>
      <c r="D14" s="9">
        <f ca="1">SUMIFS('Stock-AF'!M$2:M$215,'Stock-AF'!$C$2:$C$215,Shares!$B14,'Stock-AF'!$G$2:$G$215,Shares!$A$1)/SUMIFS('Stock-AF'!M$2:M$215,'Stock-AF'!$C$2:$C$215,Shares!$A14,'Stock-AF'!$G$2:$G$215,Shares!$A$1)</f>
        <v>1.2147205563533494E-2</v>
      </c>
      <c r="E14" s="9">
        <f ca="1">SUMIFS('Stock-AF'!N$2:N$215,'Stock-AF'!$C$2:$C$215,Shares!$B14,'Stock-AF'!$G$2:$G$215,Shares!$A$1)/SUMIFS('Stock-AF'!N$2:N$215,'Stock-AF'!$C$2:$C$215,Shares!$A14,'Stock-AF'!$G$2:$G$215,Shares!$A$1)</f>
        <v>0</v>
      </c>
      <c r="F14" s="9">
        <f ca="1">SUMIFS('Stock-AF'!O$2:O$215,'Stock-AF'!$C$2:$C$215,Shares!$B14,'Stock-AF'!$G$2:$G$215,Shares!$A$1)/SUMIFS('Stock-AF'!O$2:O$215,'Stock-AF'!$C$2:$C$215,Shares!$A14,'Stock-AF'!$G$2:$G$215,Shares!$A$1)</f>
        <v>2.0025474985391162E-3</v>
      </c>
      <c r="G14" s="9">
        <f ca="1">SUMIFS('Stock-AF'!P$2:P$215,'Stock-AF'!$C$2:$C$215,Shares!$B14,'Stock-AF'!$G$2:$G$215,Shares!$A$1)/SUMIFS('Stock-AF'!P$2:P$215,'Stock-AF'!$C$2:$C$215,Shares!$A14,'Stock-AF'!$G$2:$G$215,Shares!$A$1)</f>
        <v>8.7775715480677575E-3</v>
      </c>
      <c r="H14" s="9">
        <f ca="1">SUMIFS('Stock-AF'!Q$2:Q$215,'Stock-AF'!$C$2:$C$215,Shares!$B14,'Stock-AF'!$G$2:$G$215,Shares!$A$1)/SUMIFS('Stock-AF'!Q$2:Q$215,'Stock-AF'!$C$2:$C$215,Shares!$A14,'Stock-AF'!$G$2:$G$215,Shares!$A$1)</f>
        <v>0.10325493737952494</v>
      </c>
      <c r="I14" s="9">
        <f ca="1">SUMIFS('Stock-AF'!R$2:R$215,'Stock-AF'!$C$2:$C$215,Shares!$B14,'Stock-AF'!$G$2:$G$215,Shares!$A$1)/SUMIFS('Stock-AF'!R$2:R$215,'Stock-AF'!$C$2:$C$215,Shares!$A14,'Stock-AF'!$G$2:$G$215,Shares!$A$1)</f>
        <v>2.544340241215344E-2</v>
      </c>
      <c r="J14" s="9">
        <f ca="1">SUMIFS('Stock-AF'!S$2:S$215,'Stock-AF'!$C$2:$C$215,Shares!$B14,'Stock-AF'!$G$2:$G$215,Shares!$A$1)/SUMIFS('Stock-AF'!S$2:S$215,'Stock-AF'!$C$2:$C$215,Shares!$A14,'Stock-AF'!$G$2:$G$215,Shares!$A$1)</f>
        <v>1.2534433239170802E-2</v>
      </c>
      <c r="K14" s="9">
        <f ca="1">SUMIFS('Stock-AF'!T$2:T$215,'Stock-AF'!$C$2:$C$215,Shares!$B14,'Stock-AF'!$G$2:$G$215,Shares!$A$1)/SUMIFS('Stock-AF'!T$2:T$215,'Stock-AF'!$C$2:$C$215,Shares!$A14,'Stock-AF'!$G$2:$G$215,Shares!$A$1)</f>
        <v>0</v>
      </c>
      <c r="L14" s="9">
        <f ca="1">SUMIFS('Stock-AF'!U$2:U$215,'Stock-AF'!$C$2:$C$215,Shares!$B14,'Stock-AF'!$G$2:$G$215,Shares!$A$1)/SUMIFS('Stock-AF'!U$2:U$215,'Stock-AF'!$C$2:$C$215,Shares!$A14,'Stock-AF'!$G$2:$G$215,Shares!$A$1)</f>
        <v>1.1683818148978684E-2</v>
      </c>
      <c r="M14" s="9">
        <f ca="1">SUMIFS('Stock-AF'!V$2:V$215,'Stock-AF'!$C$2:$C$215,Shares!$B14,'Stock-AF'!$G$2:$G$215,Shares!$A$1)/SUMIFS('Stock-AF'!V$2:V$215,'Stock-AF'!$C$2:$C$215,Shares!$A14,'Stock-AF'!$G$2:$G$215,Shares!$A$1)</f>
        <v>1.1096767605101086E-2</v>
      </c>
      <c r="N14" s="9">
        <f ca="1">SUMIFS('Stock-AF'!W$2:W$215,'Stock-AF'!$C$2:$C$215,Shares!$B14,'Stock-AF'!$G$2:$G$215,Shares!$A$1)/SUMIFS('Stock-AF'!W$2:W$215,'Stock-AF'!$C$2:$C$215,Shares!$A14,'Stock-AF'!$G$2:$G$215,Shares!$A$1)</f>
        <v>0</v>
      </c>
      <c r="O14" s="9">
        <f ca="1">SUMIFS('Stock-AF'!X$2:X$215,'Stock-AF'!$C$2:$C$215,Shares!$B14,'Stock-AF'!$G$2:$G$215,Shares!$A$1)/SUMIFS('Stock-AF'!X$2:X$215,'Stock-AF'!$C$2:$C$215,Shares!$A14,'Stock-AF'!$G$2:$G$215,Shares!$A$1)</f>
        <v>8.4075163976516775E-3</v>
      </c>
      <c r="P14" s="9">
        <f ca="1">SUMIFS('Stock-AF'!Y$2:Y$215,'Stock-AF'!$C$2:$C$215,Shares!$B14,'Stock-AF'!$G$2:$G$215,Shares!$A$1)/SUMIFS('Stock-AF'!Y$2:Y$215,'Stock-AF'!$C$2:$C$215,Shares!$A14,'Stock-AF'!$G$2:$G$215,Shares!$A$1)</f>
        <v>1.0664106731110429E-2</v>
      </c>
      <c r="Q14" s="9">
        <f ca="1">SUMIFS('Stock-AF'!Z$2:Z$215,'Stock-AF'!$C$2:$C$215,Shares!$B14,'Stock-AF'!$G$2:$G$215,Shares!$A$1)/SUMIFS('Stock-AF'!Z$2:Z$215,'Stock-AF'!$C$2:$C$215,Shares!$A14,'Stock-AF'!$G$2:$G$215,Shares!$A$1)</f>
        <v>1.2360888602992852E-2</v>
      </c>
      <c r="R14" s="9">
        <f ca="1">SUMIFS('Stock-AF'!AA$2:AA$215,'Stock-AF'!$C$2:$C$215,Shares!$B14,'Stock-AF'!$G$2:$G$215,Shares!$A$1)/SUMIFS('Stock-AF'!AA$2:AA$215,'Stock-AF'!$C$2:$C$215,Shares!$A14,'Stock-AF'!$G$2:$G$215,Shares!$A$1)</f>
        <v>3.5120019356528558E-3</v>
      </c>
      <c r="S14" s="9">
        <f ca="1">SUMIFS('Stock-AF'!AB$2:AB$215,'Stock-AF'!$C$2:$C$215,Shares!$B14,'Stock-AF'!$G$2:$G$215,Shares!$A$1)/SUMIFS('Stock-AF'!AB$2:AB$215,'Stock-AF'!$C$2:$C$215,Shares!$A14,'Stock-AF'!$G$2:$G$215,Shares!$A$1)</f>
        <v>1.2667730661649916E-2</v>
      </c>
      <c r="T14" s="9">
        <f ca="1">SUMIFS('Stock-AF'!AC$2:AC$215,'Stock-AF'!$C$2:$C$215,Shares!$B14,'Stock-AF'!$G$2:$G$215,Shares!$A$1)/SUMIFS('Stock-AF'!AC$2:AC$215,'Stock-AF'!$C$2:$C$215,Shares!$A14,'Stock-AF'!$G$2:$G$215,Shares!$A$1)</f>
        <v>1.0595314397648076E-2</v>
      </c>
      <c r="U14" s="9">
        <f ca="1">SUMIFS('Stock-AF'!AD$2:AD$215,'Stock-AF'!$C$2:$C$215,Shares!$B14,'Stock-AF'!$G$2:$G$215,Shares!$A$1)/SUMIFS('Stock-AF'!AD$2:AD$215,'Stock-AF'!$C$2:$C$215,Shares!$A14,'Stock-AF'!$G$2:$G$215,Shares!$A$1)</f>
        <v>0</v>
      </c>
      <c r="V14" s="9">
        <f ca="1">SUMIFS('Stock-AF'!AE$2:AE$215,'Stock-AF'!$C$2:$C$215,Shares!$B14,'Stock-AF'!$G$2:$G$215,Shares!$A$1)/SUMIFS('Stock-AF'!AE$2:AE$215,'Stock-AF'!$C$2:$C$215,Shares!$A14,'Stock-AF'!$G$2:$G$215,Shares!$A$1)</f>
        <v>0</v>
      </c>
      <c r="W14" s="9">
        <f ca="1">SUMIFS('Stock-AF'!AF$2:AF$215,'Stock-AF'!$C$2:$C$215,Shares!$B14,'Stock-AF'!$G$2:$G$215,Shares!$A$1)/SUMIFS('Stock-AF'!AF$2:AF$215,'Stock-AF'!$C$2:$C$215,Shares!$A14,'Stock-AF'!$G$2:$G$215,Shares!$A$1)</f>
        <v>8.8183457580368441E-2</v>
      </c>
      <c r="X14" s="9">
        <f ca="1">SUMIFS('Stock-AF'!AG$2:AG$215,'Stock-AF'!$C$2:$C$215,Shares!$B14,'Stock-AF'!$G$2:$G$215,Shares!$A$1)/SUMIFS('Stock-AF'!AG$2:AG$215,'Stock-AF'!$C$2:$C$215,Shares!$A14,'Stock-AF'!$G$2:$G$215,Shares!$A$1)</f>
        <v>1.1912416673722866E-2</v>
      </c>
      <c r="Y14" s="9">
        <f ca="1">SUMIFS('Stock-AF'!AH$2:AH$215,'Stock-AF'!$C$2:$C$215,Shares!$B14,'Stock-AF'!$G$2:$G$215,Shares!$A$1)/SUMIFS('Stock-AF'!AH$2:AH$215,'Stock-AF'!$C$2:$C$215,Shares!$A14,'Stock-AF'!$G$2:$G$215,Shares!$A$1)</f>
        <v>0</v>
      </c>
      <c r="Z14" s="9">
        <f ca="1">SUMIFS('Stock-AF'!AI$2:AI$215,'Stock-AF'!$C$2:$C$215,Shares!$B14,'Stock-AF'!$G$2:$G$215,Shares!$A$1)/SUMIFS('Stock-AF'!AI$2:AI$215,'Stock-AF'!$C$2:$C$215,Shares!$A14,'Stock-AF'!$G$2:$G$215,Shares!$A$1)</f>
        <v>1.1998185993334579E-2</v>
      </c>
      <c r="AA14" s="9">
        <f ca="1">SUMIFS('Stock-AF'!AJ$2:AJ$215,'Stock-AF'!$C$2:$C$215,Shares!$B14,'Stock-AF'!$G$2:$G$215,Shares!$A$1)/SUMIFS('Stock-AF'!AJ$2:AJ$215,'Stock-AF'!$C$2:$C$215,Shares!$A14,'Stock-AF'!$G$2:$G$215,Shares!$A$1)</f>
        <v>0</v>
      </c>
      <c r="AB14" s="9">
        <f ca="1">SUMIFS('Stock-AF'!AK$2:AK$215,'Stock-AF'!$C$2:$C$215,Shares!$B14,'Stock-AF'!$G$2:$G$215,Shares!$A$1)/SUMIFS('Stock-AF'!AK$2:AK$215,'Stock-AF'!$C$2:$C$215,Shares!$A14,'Stock-AF'!$G$2:$G$215,Shares!$A$1)</f>
        <v>0.12612807795079914</v>
      </c>
      <c r="AC14" s="9">
        <f ca="1">SUMIFS('Stock-AF'!AL$2:AL$215,'Stock-AF'!$C$2:$C$215,Shares!$B14,'Stock-AF'!$G$2:$G$215,Shares!$A$1)/SUMIFS('Stock-AF'!AL$2:AL$215,'Stock-AF'!$C$2:$C$215,Shares!$A14,'Stock-AF'!$G$2:$G$215,Shares!$A$1)</f>
        <v>0</v>
      </c>
      <c r="AD14" s="9">
        <f ca="1">SUMIFS('Stock-AF'!AM$2:AM$215,'Stock-AF'!$C$2:$C$215,Shares!$B14,'Stock-AF'!$G$2:$G$215,Shares!$A$1)/SUMIFS('Stock-AF'!AM$2:AM$215,'Stock-AF'!$C$2:$C$215,Shares!$A14,'Stock-AF'!$G$2:$G$215,Shares!$A$1)</f>
        <v>2.5966971314535818E-3</v>
      </c>
      <c r="AE14" s="9">
        <f ca="1">SUMIFS('Stock-AF'!AN$2:AN$215,'Stock-AF'!$C$2:$C$215,Shares!$B14,'Stock-AF'!$G$2:$G$215,Shares!$A$1)/SUMIFS('Stock-AF'!AN$2:AN$215,'Stock-AF'!$C$2:$C$215,Shares!$A14,'Stock-AF'!$G$2:$G$215,Shares!$A$1)</f>
        <v>3.5954303352534389E-3</v>
      </c>
      <c r="AF14" s="9">
        <f ca="1">SUMIFS('Stock-AF'!AO$2:AO$215,'Stock-AF'!$C$2:$C$215,Shares!$B14,'Stock-AF'!$G$2:$G$215,Shares!$A$1)/SUMIFS('Stock-AF'!AO$2:AO$215,'Stock-AF'!$C$2:$C$215,Shares!$A14,'Stock-AF'!$G$2:$G$215,Shares!$A$1)</f>
        <v>1.2029747532477182E-2</v>
      </c>
      <c r="AG14" s="9">
        <f ca="1">SUMIFS('Stock-AF'!AP$2:AP$215,'Stock-AF'!$C$2:$C$215,Shares!$B14,'Stock-AF'!$G$2:$G$215,Shares!$A$1)/SUMIFS('Stock-AF'!AP$2:AP$215,'Stock-AF'!$C$2:$C$215,Shares!$A14,'Stock-AF'!$G$2:$G$215,Shares!$A$1)</f>
        <v>0</v>
      </c>
      <c r="AH14" s="9">
        <f ca="1">SUMIFS('Stock-AF'!AQ$2:AQ$215,'Stock-AF'!$C$2:$C$215,Shares!$B14,'Stock-AF'!$G$2:$G$215,Shares!$A$1)/SUMIFS('Stock-AF'!AQ$2:AQ$215,'Stock-AF'!$C$2:$C$215,Shares!$A14,'Stock-AF'!$G$2:$G$215,Shares!$A$1)</f>
        <v>0</v>
      </c>
      <c r="AI14" s="9">
        <f ca="1">SUMIFS('Stock-AF'!AR$2:AR$215,'Stock-AF'!$C$2:$C$215,Shares!$B14,'Stock-AF'!$G$2:$G$215,Shares!$A$1)/SUMIFS('Stock-AF'!AR$2:AR$215,'Stock-AF'!$C$2:$C$215,Shares!$A14,'Stock-AF'!$G$2:$G$215,Shares!$A$1)</f>
        <v>7.4892801378886265E-2</v>
      </c>
      <c r="AJ14" s="9">
        <f ca="1">SUMIFS('Stock-AF'!AS$2:AS$215,'Stock-AF'!$C$2:$C$215,Shares!$B14,'Stock-AF'!$G$2:$G$215,Shares!$A$1)/SUMIFS('Stock-AF'!AS$2:AS$215,'Stock-AF'!$C$2:$C$215,Shares!$A14,'Stock-AF'!$G$2:$G$215,Shares!$A$1)</f>
        <v>1.0714438742816072E-2</v>
      </c>
      <c r="AK14" s="9">
        <f ca="1">SUMIFS('Stock-AF'!AT$2:AT$215,'Stock-AF'!$C$2:$C$215,Shares!$B14,'Stock-AF'!$G$2:$G$215,Shares!$A$1)/SUMIFS('Stock-AF'!AT$2:AT$215,'Stock-AF'!$C$2:$C$215,Shares!$A14,'Stock-AF'!$G$2:$G$215,Shares!$A$1)</f>
        <v>0</v>
      </c>
      <c r="AL14" s="9">
        <f ca="1">SUMIFS('Stock-AF'!AU$2:AU$215,'Stock-AF'!$C$2:$C$215,Shares!$B14,'Stock-AF'!$G$2:$G$215,Shares!$A$1)/SUMIFS('Stock-AF'!AU$2:AU$215,'Stock-AF'!$C$2:$C$215,Shares!$A14,'Stock-AF'!$G$2:$G$215,Shares!$A$1)</f>
        <v>1.2543404421884676E-2</v>
      </c>
      <c r="AM14" s="9">
        <f ca="1">SUMIFS('Stock-AF'!AV$2:AV$215,'Stock-AF'!$C$2:$C$215,Shares!$B14,'Stock-AF'!$G$2:$G$215,Shares!$A$1)/SUMIFS('Stock-AF'!AV$2:AV$215,'Stock-AF'!$C$2:$C$215,Shares!$A14,'Stock-AF'!$G$2:$G$215,Shares!$A$1)</f>
        <v>3.2047543939776406E-3</v>
      </c>
    </row>
    <row r="15" spans="1:39">
      <c r="A15" t="str">
        <f t="shared" si="0"/>
        <v>C_ES-CK-SL*</v>
      </c>
      <c r="B15" s="4" t="s">
        <v>128</v>
      </c>
      <c r="C15" s="9">
        <f ca="1">SUMIFS('Stock-AF'!L$2:L$215,'Stock-AF'!$C$2:$C$215,Shares!$B15,'Stock-AF'!$G$2:$G$215,Shares!$A$1)/SUMIFS('Stock-AF'!L$2:L$215,'Stock-AF'!$C$2:$C$215,Shares!$A15,'Stock-AF'!$G$2:$G$215,Shares!$A$1)</f>
        <v>0.35974776297214767</v>
      </c>
      <c r="D15" s="9">
        <f ca="1">SUMIFS('Stock-AF'!M$2:M$215,'Stock-AF'!$C$2:$C$215,Shares!$B15,'Stock-AF'!$G$2:$G$215,Shares!$A$1)/SUMIFS('Stock-AF'!M$2:M$215,'Stock-AF'!$C$2:$C$215,Shares!$A15,'Stock-AF'!$G$2:$G$215,Shares!$A$1)</f>
        <v>0.61427790886664013</v>
      </c>
      <c r="E15" s="9">
        <f ca="1">SUMIFS('Stock-AF'!N$2:N$215,'Stock-AF'!$C$2:$C$215,Shares!$B15,'Stock-AF'!$G$2:$G$215,Shares!$A$1)/SUMIFS('Stock-AF'!N$2:N$215,'Stock-AF'!$C$2:$C$215,Shares!$A15,'Stock-AF'!$G$2:$G$215,Shares!$A$1)</f>
        <v>1</v>
      </c>
      <c r="F15" s="9">
        <f ca="1">SUMIFS('Stock-AF'!O$2:O$215,'Stock-AF'!$C$2:$C$215,Shares!$B15,'Stock-AF'!$G$2:$G$215,Shares!$A$1)/SUMIFS('Stock-AF'!O$2:O$215,'Stock-AF'!$C$2:$C$215,Shares!$A15,'Stock-AF'!$G$2:$G$215,Shares!$A$1)</f>
        <v>0.54914716596418001</v>
      </c>
      <c r="G15" s="9">
        <f ca="1">SUMIFS('Stock-AF'!P$2:P$215,'Stock-AF'!$C$2:$C$215,Shares!$B15,'Stock-AF'!$G$2:$G$215,Shares!$A$1)/SUMIFS('Stock-AF'!P$2:P$215,'Stock-AF'!$C$2:$C$215,Shares!$A15,'Stock-AF'!$G$2:$G$215,Shares!$A$1)</f>
        <v>0.86511783707392753</v>
      </c>
      <c r="H15" s="9">
        <f ca="1">SUMIFS('Stock-AF'!Q$2:Q$215,'Stock-AF'!$C$2:$C$215,Shares!$B15,'Stock-AF'!$G$2:$G$215,Shares!$A$1)/SUMIFS('Stock-AF'!Q$2:Q$215,'Stock-AF'!$C$2:$C$215,Shares!$A15,'Stock-AF'!$G$2:$G$215,Shares!$A$1)</f>
        <v>0.63241064158932059</v>
      </c>
      <c r="I15" s="9">
        <f ca="1">SUMIFS('Stock-AF'!R$2:R$215,'Stock-AF'!$C$2:$C$215,Shares!$B15,'Stock-AF'!$G$2:$G$215,Shares!$A$1)/SUMIFS('Stock-AF'!R$2:R$215,'Stock-AF'!$C$2:$C$215,Shares!$A15,'Stock-AF'!$G$2:$G$215,Shares!$A$1)</f>
        <v>0.97455659758784652</v>
      </c>
      <c r="J15" s="9">
        <f ca="1">SUMIFS('Stock-AF'!S$2:S$215,'Stock-AF'!$C$2:$C$215,Shares!$B15,'Stock-AF'!$G$2:$G$215,Shares!$A$1)/SUMIFS('Stock-AF'!S$2:S$215,'Stock-AF'!$C$2:$C$215,Shares!$A15,'Stock-AF'!$G$2:$G$215,Shares!$A$1)</f>
        <v>0.48153087672146583</v>
      </c>
      <c r="K15" s="9">
        <f ca="1">SUMIFS('Stock-AF'!T$2:T$215,'Stock-AF'!$C$2:$C$215,Shares!$B15,'Stock-AF'!$G$2:$G$215,Shares!$A$1)/SUMIFS('Stock-AF'!T$2:T$215,'Stock-AF'!$C$2:$C$215,Shares!$A15,'Stock-AF'!$G$2:$G$215,Shares!$A$1)</f>
        <v>0.37834881347686483</v>
      </c>
      <c r="L15" s="9">
        <f ca="1">SUMIFS('Stock-AF'!U$2:U$215,'Stock-AF'!$C$2:$C$215,Shares!$B15,'Stock-AF'!$G$2:$G$215,Shares!$A$1)/SUMIFS('Stock-AF'!U$2:U$215,'Stock-AF'!$C$2:$C$215,Shares!$A15,'Stock-AF'!$G$2:$G$215,Shares!$A$1)</f>
        <v>0.71353178331668488</v>
      </c>
      <c r="M15" s="9">
        <f ca="1">SUMIFS('Stock-AF'!V$2:V$215,'Stock-AF'!$C$2:$C$215,Shares!$B15,'Stock-AF'!$G$2:$G$215,Shares!$A$1)/SUMIFS('Stock-AF'!V$2:V$215,'Stock-AF'!$C$2:$C$215,Shares!$A15,'Stock-AF'!$G$2:$G$215,Shares!$A$1)</f>
        <v>0.86443558303850676</v>
      </c>
      <c r="N15" s="9">
        <f ca="1">SUMIFS('Stock-AF'!W$2:W$215,'Stock-AF'!$C$2:$C$215,Shares!$B15,'Stock-AF'!$G$2:$G$215,Shares!$A$1)/SUMIFS('Stock-AF'!W$2:W$215,'Stock-AF'!$C$2:$C$215,Shares!$A15,'Stock-AF'!$G$2:$G$215,Shares!$A$1)</f>
        <v>0.81613411579281148</v>
      </c>
      <c r="O15" s="9">
        <f ca="1">SUMIFS('Stock-AF'!X$2:X$215,'Stock-AF'!$C$2:$C$215,Shares!$B15,'Stock-AF'!$G$2:$G$215,Shares!$A$1)/SUMIFS('Stock-AF'!X$2:X$215,'Stock-AF'!$C$2:$C$215,Shares!$A15,'Stock-AF'!$G$2:$G$215,Shares!$A$1)</f>
        <v>0.79358754004526422</v>
      </c>
      <c r="P15" s="9">
        <f ca="1">SUMIFS('Stock-AF'!Y$2:Y$215,'Stock-AF'!$C$2:$C$215,Shares!$B15,'Stock-AF'!$G$2:$G$215,Shares!$A$1)/SUMIFS('Stock-AF'!Y$2:Y$215,'Stock-AF'!$C$2:$C$215,Shares!$A15,'Stock-AF'!$G$2:$G$215,Shares!$A$1)</f>
        <v>0.97273678314663925</v>
      </c>
      <c r="Q15" s="9">
        <f ca="1">SUMIFS('Stock-AF'!Z$2:Z$215,'Stock-AF'!$C$2:$C$215,Shares!$B15,'Stock-AF'!$G$2:$G$215,Shares!$A$1)/SUMIFS('Stock-AF'!Z$2:Z$215,'Stock-AF'!$C$2:$C$215,Shares!$A15,'Stock-AF'!$G$2:$G$215,Shares!$A$1)</f>
        <v>0.57375026209024904</v>
      </c>
      <c r="R15" s="9">
        <f ca="1">SUMIFS('Stock-AF'!AA$2:AA$215,'Stock-AF'!$C$2:$C$215,Shares!$B15,'Stock-AF'!$G$2:$G$215,Shares!$A$1)/SUMIFS('Stock-AF'!AA$2:AA$215,'Stock-AF'!$C$2:$C$215,Shares!$A15,'Stock-AF'!$G$2:$G$215,Shares!$A$1)</f>
        <v>0.67408062515404144</v>
      </c>
      <c r="S15" s="9">
        <f ca="1">SUMIFS('Stock-AF'!AB$2:AB$215,'Stock-AF'!$C$2:$C$215,Shares!$B15,'Stock-AF'!$G$2:$G$215,Shares!$A$1)/SUMIFS('Stock-AF'!AB$2:AB$215,'Stock-AF'!$C$2:$C$215,Shares!$A15,'Stock-AF'!$G$2:$G$215,Shares!$A$1)</f>
        <v>0.46251565439485065</v>
      </c>
      <c r="T15" s="9">
        <f ca="1">SUMIFS('Stock-AF'!AC$2:AC$215,'Stock-AF'!$C$2:$C$215,Shares!$B15,'Stock-AF'!$G$2:$G$215,Shares!$A$1)/SUMIFS('Stock-AF'!AC$2:AC$215,'Stock-AF'!$C$2:$C$215,Shares!$A15,'Stock-AF'!$G$2:$G$215,Shares!$A$1)</f>
        <v>0.62136782725363049</v>
      </c>
      <c r="U15" s="9">
        <f ca="1">SUMIFS('Stock-AF'!AD$2:AD$215,'Stock-AF'!$C$2:$C$215,Shares!$B15,'Stock-AF'!$G$2:$G$215,Shares!$A$1)/SUMIFS('Stock-AF'!AD$2:AD$215,'Stock-AF'!$C$2:$C$215,Shares!$A15,'Stock-AF'!$G$2:$G$215,Shares!$A$1)</f>
        <v>0.84196490831103088</v>
      </c>
      <c r="V15" s="9">
        <f ca="1">SUMIFS('Stock-AF'!AE$2:AE$215,'Stock-AF'!$C$2:$C$215,Shares!$B15,'Stock-AF'!$G$2:$G$215,Shares!$A$1)/SUMIFS('Stock-AF'!AE$2:AE$215,'Stock-AF'!$C$2:$C$215,Shares!$A15,'Stock-AF'!$G$2:$G$215,Shares!$A$1)</f>
        <v>0.33615645238452191</v>
      </c>
      <c r="W15" s="9">
        <f ca="1">SUMIFS('Stock-AF'!AF$2:AF$215,'Stock-AF'!$C$2:$C$215,Shares!$B15,'Stock-AF'!$G$2:$G$215,Shares!$A$1)/SUMIFS('Stock-AF'!AF$2:AF$215,'Stock-AF'!$C$2:$C$215,Shares!$A15,'Stock-AF'!$G$2:$G$215,Shares!$A$1)</f>
        <v>0.36657759940023948</v>
      </c>
      <c r="X15" s="9">
        <f ca="1">SUMIFS('Stock-AF'!AG$2:AG$215,'Stock-AF'!$C$2:$C$215,Shares!$B15,'Stock-AF'!$G$2:$G$215,Shares!$A$1)/SUMIFS('Stock-AF'!AG$2:AG$215,'Stock-AF'!$C$2:$C$215,Shares!$A15,'Stock-AF'!$G$2:$G$215,Shares!$A$1)</f>
        <v>0.64488711135058507</v>
      </c>
      <c r="Y15" s="9">
        <f ca="1">SUMIFS('Stock-AF'!AH$2:AH$215,'Stock-AF'!$C$2:$C$215,Shares!$B15,'Stock-AF'!$G$2:$G$215,Shares!$A$1)/SUMIFS('Stock-AF'!AH$2:AH$215,'Stock-AF'!$C$2:$C$215,Shares!$A15,'Stock-AF'!$G$2:$G$215,Shares!$A$1)</f>
        <v>0.43644805033597467</v>
      </c>
      <c r="Z15" s="9">
        <f ca="1">SUMIFS('Stock-AF'!AI$2:AI$215,'Stock-AF'!$C$2:$C$215,Shares!$B15,'Stock-AF'!$G$2:$G$215,Shares!$A$1)/SUMIFS('Stock-AF'!AI$2:AI$215,'Stock-AF'!$C$2:$C$215,Shares!$A15,'Stock-AF'!$G$2:$G$215,Shares!$A$1)</f>
        <v>0.63046573795367744</v>
      </c>
      <c r="AA15" s="9">
        <f ca="1">SUMIFS('Stock-AF'!AJ$2:AJ$215,'Stock-AF'!$C$2:$C$215,Shares!$B15,'Stock-AF'!$G$2:$G$215,Shares!$A$1)/SUMIFS('Stock-AF'!AJ$2:AJ$215,'Stock-AF'!$C$2:$C$215,Shares!$A15,'Stock-AF'!$G$2:$G$215,Shares!$A$1)</f>
        <v>1</v>
      </c>
      <c r="AB15" s="9">
        <f ca="1">SUMIFS('Stock-AF'!AK$2:AK$215,'Stock-AF'!$C$2:$C$215,Shares!$B15,'Stock-AF'!$G$2:$G$215,Shares!$A$1)/SUMIFS('Stock-AF'!AK$2:AK$215,'Stock-AF'!$C$2:$C$215,Shares!$A15,'Stock-AF'!$G$2:$G$215,Shares!$A$1)</f>
        <v>0.68715881389275546</v>
      </c>
      <c r="AC15" s="9">
        <f ca="1">SUMIFS('Stock-AF'!AL$2:AL$215,'Stock-AF'!$C$2:$C$215,Shares!$B15,'Stock-AF'!$G$2:$G$215,Shares!$A$1)/SUMIFS('Stock-AF'!AL$2:AL$215,'Stock-AF'!$C$2:$C$215,Shares!$A15,'Stock-AF'!$G$2:$G$215,Shares!$A$1)</f>
        <v>0.85424445789679915</v>
      </c>
      <c r="AD15" s="9">
        <f ca="1">SUMIFS('Stock-AF'!AM$2:AM$215,'Stock-AF'!$C$2:$C$215,Shares!$B15,'Stock-AF'!$G$2:$G$215,Shares!$A$1)/SUMIFS('Stock-AF'!AM$2:AM$215,'Stock-AF'!$C$2:$C$215,Shares!$A15,'Stock-AF'!$G$2:$G$215,Shares!$A$1)</f>
        <v>0.43756123804900476</v>
      </c>
      <c r="AE15" s="9">
        <f ca="1">SUMIFS('Stock-AF'!AN$2:AN$215,'Stock-AF'!$C$2:$C$215,Shares!$B15,'Stock-AF'!$G$2:$G$215,Shares!$A$1)/SUMIFS('Stock-AF'!AN$2:AN$215,'Stock-AF'!$C$2:$C$215,Shares!$A15,'Stock-AF'!$G$2:$G$215,Shares!$A$1)</f>
        <v>0.97920977655752783</v>
      </c>
      <c r="AF15" s="9">
        <f ca="1">SUMIFS('Stock-AF'!AO$2:AO$215,'Stock-AF'!$C$2:$C$215,Shares!$B15,'Stock-AF'!$G$2:$G$215,Shares!$A$1)/SUMIFS('Stock-AF'!AO$2:AO$215,'Stock-AF'!$C$2:$C$215,Shares!$A15,'Stock-AF'!$G$2:$G$215,Shares!$A$1)</f>
        <v>0.63212352255038062</v>
      </c>
      <c r="AG15" s="9">
        <f ca="1">SUMIFS('Stock-AF'!AP$2:AP$215,'Stock-AF'!$C$2:$C$215,Shares!$B15,'Stock-AF'!$G$2:$G$215,Shares!$A$1)/SUMIFS('Stock-AF'!AP$2:AP$215,'Stock-AF'!$C$2:$C$215,Shares!$A15,'Stock-AF'!$G$2:$G$215,Shares!$A$1)</f>
        <v>0.69922454729786709</v>
      </c>
      <c r="AH15" s="9">
        <f ca="1">SUMIFS('Stock-AF'!AQ$2:AQ$215,'Stock-AF'!$C$2:$C$215,Shares!$B15,'Stock-AF'!$G$2:$G$215,Shares!$A$1)/SUMIFS('Stock-AF'!AQ$2:AQ$215,'Stock-AF'!$C$2:$C$215,Shares!$A15,'Stock-AF'!$G$2:$G$215,Shares!$A$1)</f>
        <v>0.32915338788109799</v>
      </c>
      <c r="AI15" s="9">
        <f ca="1">SUMIFS('Stock-AF'!AR$2:AR$215,'Stock-AF'!$C$2:$C$215,Shares!$B15,'Stock-AF'!$G$2:$G$215,Shares!$A$1)/SUMIFS('Stock-AF'!AR$2:AR$215,'Stock-AF'!$C$2:$C$215,Shares!$A15,'Stock-AF'!$G$2:$G$215,Shares!$A$1)</f>
        <v>0.63991541601534629</v>
      </c>
      <c r="AJ15" s="9">
        <f ca="1">SUMIFS('Stock-AF'!AS$2:AS$215,'Stock-AF'!$C$2:$C$215,Shares!$B15,'Stock-AF'!$G$2:$G$215,Shares!$A$1)/SUMIFS('Stock-AF'!AS$2:AS$215,'Stock-AF'!$C$2:$C$215,Shares!$A15,'Stock-AF'!$G$2:$G$215,Shares!$A$1)</f>
        <v>0.96426166572393113</v>
      </c>
      <c r="AK15" s="9">
        <f ca="1">SUMIFS('Stock-AF'!AT$2:AT$215,'Stock-AF'!$C$2:$C$215,Shares!$B15,'Stock-AF'!$G$2:$G$215,Shares!$A$1)/SUMIFS('Stock-AF'!AT$2:AT$215,'Stock-AF'!$C$2:$C$215,Shares!$A15,'Stock-AF'!$G$2:$G$215,Shares!$A$1)</f>
        <v>0.76256312924288649</v>
      </c>
      <c r="AL15" s="9">
        <f ca="1">SUMIFS('Stock-AF'!AU$2:AU$215,'Stock-AF'!$C$2:$C$215,Shares!$B15,'Stock-AF'!$G$2:$G$215,Shares!$A$1)/SUMIFS('Stock-AF'!AU$2:AU$215,'Stock-AF'!$C$2:$C$215,Shares!$A15,'Stock-AF'!$G$2:$G$215,Shares!$A$1)</f>
        <v>0.50803637160169124</v>
      </c>
      <c r="AM15" s="9">
        <f ca="1">SUMIFS('Stock-AF'!AV$2:AV$215,'Stock-AF'!$C$2:$C$215,Shares!$B15,'Stock-AF'!$G$2:$G$215,Shares!$A$1)/SUMIFS('Stock-AF'!AV$2:AV$215,'Stock-AF'!$C$2:$C$215,Shares!$A15,'Stock-AF'!$G$2:$G$215,Shares!$A$1)</f>
        <v>0.50493141011470932</v>
      </c>
    </row>
    <row r="16" spans="1:39">
      <c r="A16" t="str">
        <f t="shared" si="0"/>
        <v>C_ES-CK-SL*</v>
      </c>
      <c r="B16" s="4" t="s">
        <v>129</v>
      </c>
      <c r="C16" s="9">
        <f ca="1">SUMIFS('Stock-AF'!L$2:L$215,'Stock-AF'!$C$2:$C$215,Shares!$B16,'Stock-AF'!$G$2:$G$215,Shares!$A$1)/SUMIFS('Stock-AF'!L$2:L$215,'Stock-AF'!$C$2:$C$215,Shares!$A16,'Stock-AF'!$G$2:$G$215,Shares!$A$1)</f>
        <v>0</v>
      </c>
      <c r="D16" s="9">
        <f ca="1">SUMIFS('Stock-AF'!M$2:M$215,'Stock-AF'!$C$2:$C$215,Shares!$B16,'Stock-AF'!$G$2:$G$215,Shares!$A$1)/SUMIFS('Stock-AF'!M$2:M$215,'Stock-AF'!$C$2:$C$215,Shares!$A16,'Stock-AF'!$G$2:$G$215,Shares!$A$1)</f>
        <v>0.26657924075513711</v>
      </c>
      <c r="E16" s="9">
        <f ca="1">SUMIFS('Stock-AF'!N$2:N$215,'Stock-AF'!$C$2:$C$215,Shares!$B16,'Stock-AF'!$G$2:$G$215,Shares!$A$1)/SUMIFS('Stock-AF'!N$2:N$215,'Stock-AF'!$C$2:$C$215,Shares!$A16,'Stock-AF'!$G$2:$G$215,Shares!$A$1)</f>
        <v>0</v>
      </c>
      <c r="F16" s="9">
        <f ca="1">SUMIFS('Stock-AF'!O$2:O$215,'Stock-AF'!$C$2:$C$215,Shares!$B16,'Stock-AF'!$G$2:$G$215,Shares!$A$1)/SUMIFS('Stock-AF'!O$2:O$215,'Stock-AF'!$C$2:$C$215,Shares!$A16,'Stock-AF'!$G$2:$G$215,Shares!$A$1)</f>
        <v>0.28771148560832077</v>
      </c>
      <c r="G16" s="9">
        <f ca="1">SUMIFS('Stock-AF'!P$2:P$215,'Stock-AF'!$C$2:$C$215,Shares!$B16,'Stock-AF'!$G$2:$G$215,Shares!$A$1)/SUMIFS('Stock-AF'!P$2:P$215,'Stock-AF'!$C$2:$C$215,Shares!$A16,'Stock-AF'!$G$2:$G$215,Shares!$A$1)</f>
        <v>0.10418197485714549</v>
      </c>
      <c r="H16" s="9">
        <f ca="1">SUMIFS('Stock-AF'!Q$2:Q$215,'Stock-AF'!$C$2:$C$215,Shares!$B16,'Stock-AF'!$G$2:$G$215,Shares!$A$1)/SUMIFS('Stock-AF'!Q$2:Q$215,'Stock-AF'!$C$2:$C$215,Shares!$A16,'Stock-AF'!$G$2:$G$215,Shares!$A$1)</f>
        <v>0.26433442103115445</v>
      </c>
      <c r="I16" s="9">
        <f ca="1">SUMIFS('Stock-AF'!R$2:R$215,'Stock-AF'!$C$2:$C$215,Shares!$B16,'Stock-AF'!$G$2:$G$215,Shares!$A$1)/SUMIFS('Stock-AF'!R$2:R$215,'Stock-AF'!$C$2:$C$215,Shares!$A16,'Stock-AF'!$G$2:$G$215,Shares!$A$1)</f>
        <v>0</v>
      </c>
      <c r="J16" s="9">
        <f ca="1">SUMIFS('Stock-AF'!S$2:S$215,'Stock-AF'!$C$2:$C$215,Shares!$B16,'Stock-AF'!$G$2:$G$215,Shares!$A$1)/SUMIFS('Stock-AF'!S$2:S$215,'Stock-AF'!$C$2:$C$215,Shares!$A16,'Stock-AF'!$G$2:$G$215,Shares!$A$1)</f>
        <v>0.50593469003936331</v>
      </c>
      <c r="K16" s="9">
        <f ca="1">SUMIFS('Stock-AF'!T$2:T$215,'Stock-AF'!$C$2:$C$215,Shares!$B16,'Stock-AF'!$G$2:$G$215,Shares!$A$1)/SUMIFS('Stock-AF'!T$2:T$215,'Stock-AF'!$C$2:$C$215,Shares!$A16,'Stock-AF'!$G$2:$G$215,Shares!$A$1)</f>
        <v>0.45213533862724042</v>
      </c>
      <c r="L16" s="9">
        <f ca="1">SUMIFS('Stock-AF'!U$2:U$215,'Stock-AF'!$C$2:$C$215,Shares!$B16,'Stock-AF'!$G$2:$G$215,Shares!$A$1)/SUMIFS('Stock-AF'!U$2:U$215,'Stock-AF'!$C$2:$C$215,Shares!$A16,'Stock-AF'!$G$2:$G$215,Shares!$A$1)</f>
        <v>0.2451291159581237</v>
      </c>
      <c r="M16" s="9">
        <f ca="1">SUMIFS('Stock-AF'!V$2:V$215,'Stock-AF'!$C$2:$C$215,Shares!$B16,'Stock-AF'!$G$2:$G$215,Shares!$A$1)/SUMIFS('Stock-AF'!V$2:V$215,'Stock-AF'!$C$2:$C$215,Shares!$A16,'Stock-AF'!$G$2:$G$215,Shares!$A$1)</f>
        <v>0.10612426306248741</v>
      </c>
      <c r="N16" s="9">
        <f ca="1">SUMIFS('Stock-AF'!W$2:W$215,'Stock-AF'!$C$2:$C$215,Shares!$B16,'Stock-AF'!$G$2:$G$215,Shares!$A$1)/SUMIFS('Stock-AF'!W$2:W$215,'Stock-AF'!$C$2:$C$215,Shares!$A16,'Stock-AF'!$G$2:$G$215,Shares!$A$1)</f>
        <v>6.8022553849903425E-2</v>
      </c>
      <c r="O16" s="9">
        <f ca="1">SUMIFS('Stock-AF'!X$2:X$215,'Stock-AF'!$C$2:$C$215,Shares!$B16,'Stock-AF'!$G$2:$G$215,Shares!$A$1)/SUMIFS('Stock-AF'!X$2:X$215,'Stock-AF'!$C$2:$C$215,Shares!$A16,'Stock-AF'!$G$2:$G$215,Shares!$A$1)</f>
        <v>0.12888365389691472</v>
      </c>
      <c r="P16" s="9">
        <f ca="1">SUMIFS('Stock-AF'!Y$2:Y$215,'Stock-AF'!$C$2:$C$215,Shares!$B16,'Stock-AF'!$G$2:$G$215,Shares!$A$1)/SUMIFS('Stock-AF'!Y$2:Y$215,'Stock-AF'!$C$2:$C$215,Shares!$A16,'Stock-AF'!$G$2:$G$215,Shares!$A$1)</f>
        <v>1.659911012225046E-2</v>
      </c>
      <c r="Q16" s="9">
        <f ca="1">SUMIFS('Stock-AF'!Z$2:Z$215,'Stock-AF'!$C$2:$C$215,Shares!$B16,'Stock-AF'!$G$2:$G$215,Shares!$A$1)/SUMIFS('Stock-AF'!Z$2:Z$215,'Stock-AF'!$C$2:$C$215,Shares!$A16,'Stock-AF'!$G$2:$G$215,Shares!$A$1)</f>
        <v>0.25319770459833502</v>
      </c>
      <c r="R16" s="9">
        <f ca="1">SUMIFS('Stock-AF'!AA$2:AA$215,'Stock-AF'!$C$2:$C$215,Shares!$B16,'Stock-AF'!$G$2:$G$215,Shares!$A$1)/SUMIFS('Stock-AF'!AA$2:AA$215,'Stock-AF'!$C$2:$C$215,Shares!$A16,'Stock-AF'!$G$2:$G$215,Shares!$A$1)</f>
        <v>0.2259485001450664</v>
      </c>
      <c r="S16" s="9">
        <f ca="1">SUMIFS('Stock-AF'!AB$2:AB$215,'Stock-AF'!$C$2:$C$215,Shares!$B16,'Stock-AF'!$G$2:$G$215,Shares!$A$1)/SUMIFS('Stock-AF'!AB$2:AB$215,'Stock-AF'!$C$2:$C$215,Shares!$A16,'Stock-AF'!$G$2:$G$215,Shares!$A$1)</f>
        <v>0.4697024646545388</v>
      </c>
      <c r="T16" s="9">
        <f ca="1">SUMIFS('Stock-AF'!AC$2:AC$215,'Stock-AF'!$C$2:$C$215,Shares!$B16,'Stock-AF'!$G$2:$G$215,Shares!$A$1)/SUMIFS('Stock-AF'!AC$2:AC$215,'Stock-AF'!$C$2:$C$215,Shares!$A16,'Stock-AF'!$G$2:$G$215,Shares!$A$1)</f>
        <v>0.3183086701472207</v>
      </c>
      <c r="U16" s="9">
        <f ca="1">SUMIFS('Stock-AF'!AD$2:AD$215,'Stock-AF'!$C$2:$C$215,Shares!$B16,'Stock-AF'!$G$2:$G$215,Shares!$A$1)/SUMIFS('Stock-AF'!AD$2:AD$215,'Stock-AF'!$C$2:$C$215,Shares!$A16,'Stock-AF'!$G$2:$G$215,Shares!$A$1)</f>
        <v>0</v>
      </c>
      <c r="V16" s="9">
        <f ca="1">SUMIFS('Stock-AF'!AE$2:AE$215,'Stock-AF'!$C$2:$C$215,Shares!$B16,'Stock-AF'!$G$2:$G$215,Shares!$A$1)/SUMIFS('Stock-AF'!AE$2:AE$215,'Stock-AF'!$C$2:$C$215,Shares!$A16,'Stock-AF'!$G$2:$G$215,Shares!$A$1)</f>
        <v>0.53405325993045361</v>
      </c>
      <c r="W16" s="9">
        <f ca="1">SUMIFS('Stock-AF'!AF$2:AF$215,'Stock-AF'!$C$2:$C$215,Shares!$B16,'Stock-AF'!$G$2:$G$215,Shares!$A$1)/SUMIFS('Stock-AF'!AF$2:AF$215,'Stock-AF'!$C$2:$C$215,Shares!$A16,'Stock-AF'!$G$2:$G$215,Shares!$A$1)</f>
        <v>0</v>
      </c>
      <c r="X16" s="9">
        <f ca="1">SUMIFS('Stock-AF'!AG$2:AG$215,'Stock-AF'!$C$2:$C$215,Shares!$B16,'Stock-AF'!$G$2:$G$215,Shares!$A$1)/SUMIFS('Stock-AF'!AG$2:AG$215,'Stock-AF'!$C$2:$C$215,Shares!$A16,'Stock-AF'!$G$2:$G$215,Shares!$A$1)</f>
        <v>0.34320047197569209</v>
      </c>
      <c r="Y16" s="9">
        <f ca="1">SUMIFS('Stock-AF'!AH$2:AH$215,'Stock-AF'!$C$2:$C$215,Shares!$B16,'Stock-AF'!$G$2:$G$215,Shares!$A$1)/SUMIFS('Stock-AF'!AH$2:AH$215,'Stock-AF'!$C$2:$C$215,Shares!$A16,'Stock-AF'!$G$2:$G$215,Shares!$A$1)</f>
        <v>0.39693661750572007</v>
      </c>
      <c r="Z16" s="9">
        <f ca="1">SUMIFS('Stock-AF'!AI$2:AI$215,'Stock-AF'!$C$2:$C$215,Shares!$B16,'Stock-AF'!$G$2:$G$215,Shares!$A$1)/SUMIFS('Stock-AF'!AI$2:AI$215,'Stock-AF'!$C$2:$C$215,Shares!$A16,'Stock-AF'!$G$2:$G$215,Shares!$A$1)</f>
        <v>0.32960000165762876</v>
      </c>
      <c r="AA16" s="9">
        <f ca="1">SUMIFS('Stock-AF'!AJ$2:AJ$215,'Stock-AF'!$C$2:$C$215,Shares!$B16,'Stock-AF'!$G$2:$G$215,Shares!$A$1)/SUMIFS('Stock-AF'!AJ$2:AJ$215,'Stock-AF'!$C$2:$C$215,Shares!$A16,'Stock-AF'!$G$2:$G$215,Shares!$A$1)</f>
        <v>0</v>
      </c>
      <c r="AB16" s="9">
        <f ca="1">SUMIFS('Stock-AF'!AK$2:AK$215,'Stock-AF'!$C$2:$C$215,Shares!$B16,'Stock-AF'!$G$2:$G$215,Shares!$A$1)/SUMIFS('Stock-AF'!AK$2:AK$215,'Stock-AF'!$C$2:$C$215,Shares!$A16,'Stock-AF'!$G$2:$G$215,Shares!$A$1)</f>
        <v>1.0831857881042664E-2</v>
      </c>
      <c r="AC16" s="9">
        <f ca="1">SUMIFS('Stock-AF'!AL$2:AL$215,'Stock-AF'!$C$2:$C$215,Shares!$B16,'Stock-AF'!$G$2:$G$215,Shares!$A$1)/SUMIFS('Stock-AF'!AL$2:AL$215,'Stock-AF'!$C$2:$C$215,Shares!$A16,'Stock-AF'!$G$2:$G$215,Shares!$A$1)</f>
        <v>0</v>
      </c>
      <c r="AD16" s="9">
        <f ca="1">SUMIFS('Stock-AF'!AM$2:AM$215,'Stock-AF'!$C$2:$C$215,Shares!$B16,'Stock-AF'!$G$2:$G$215,Shares!$A$1)/SUMIFS('Stock-AF'!AM$2:AM$215,'Stock-AF'!$C$2:$C$215,Shares!$A16,'Stock-AF'!$G$2:$G$215,Shares!$A$1)</f>
        <v>0.44842580600438581</v>
      </c>
      <c r="AE16" s="9">
        <f ca="1">SUMIFS('Stock-AF'!AN$2:AN$215,'Stock-AF'!$C$2:$C$215,Shares!$B16,'Stock-AF'!$G$2:$G$215,Shares!$A$1)/SUMIFS('Stock-AF'!AN$2:AN$215,'Stock-AF'!$C$2:$C$215,Shares!$A16,'Stock-AF'!$G$2:$G$215,Shares!$A$1)</f>
        <v>6.6476551627181078E-3</v>
      </c>
      <c r="AF16" s="9">
        <f ca="1">SUMIFS('Stock-AF'!AO$2:AO$215,'Stock-AF'!$C$2:$C$215,Shares!$B16,'Stock-AF'!$G$2:$G$215,Shares!$A$1)/SUMIFS('Stock-AF'!AO$2:AO$215,'Stock-AF'!$C$2:$C$215,Shares!$A16,'Stock-AF'!$G$2:$G$215,Shares!$A$1)</f>
        <v>0.29365857504962523</v>
      </c>
      <c r="AG16" s="9">
        <f ca="1">SUMIFS('Stock-AF'!AP$2:AP$215,'Stock-AF'!$C$2:$C$215,Shares!$B16,'Stock-AF'!$G$2:$G$215,Shares!$A$1)/SUMIFS('Stock-AF'!AP$2:AP$215,'Stock-AF'!$C$2:$C$215,Shares!$A16,'Stock-AF'!$G$2:$G$215,Shares!$A$1)</f>
        <v>0.14035096336061714</v>
      </c>
      <c r="AH16" s="9">
        <f ca="1">SUMIFS('Stock-AF'!AQ$2:AQ$215,'Stock-AF'!$C$2:$C$215,Shares!$B16,'Stock-AF'!$G$2:$G$215,Shares!$A$1)/SUMIFS('Stock-AF'!AQ$2:AQ$215,'Stock-AF'!$C$2:$C$215,Shares!$A16,'Stock-AF'!$G$2:$G$215,Shares!$A$1)</f>
        <v>0.61567275125624721</v>
      </c>
      <c r="AI16" s="9">
        <f ca="1">SUMIFS('Stock-AF'!AR$2:AR$215,'Stock-AF'!$C$2:$C$215,Shares!$B16,'Stock-AF'!$G$2:$G$215,Shares!$A$1)/SUMIFS('Stock-AF'!AR$2:AR$215,'Stock-AF'!$C$2:$C$215,Shares!$A16,'Stock-AF'!$G$2:$G$215,Shares!$A$1)</f>
        <v>0.20938137319055183</v>
      </c>
      <c r="AJ16" s="9">
        <f ca="1">SUMIFS('Stock-AF'!AS$2:AS$215,'Stock-AF'!$C$2:$C$215,Shares!$B16,'Stock-AF'!$G$2:$G$215,Shares!$A$1)/SUMIFS('Stock-AF'!AS$2:AS$215,'Stock-AF'!$C$2:$C$215,Shares!$A16,'Stock-AF'!$G$2:$G$215,Shares!$A$1)</f>
        <v>8.7396491587551518E-3</v>
      </c>
      <c r="AK16" s="9">
        <f ca="1">SUMIFS('Stock-AF'!AT$2:AT$215,'Stock-AF'!$C$2:$C$215,Shares!$B16,'Stock-AF'!$G$2:$G$215,Shares!$A$1)/SUMIFS('Stock-AF'!AT$2:AT$215,'Stock-AF'!$C$2:$C$215,Shares!$A16,'Stock-AF'!$G$2:$G$215,Shares!$A$1)</f>
        <v>8.7104025048275843E-2</v>
      </c>
      <c r="AL16" s="9">
        <f ca="1">SUMIFS('Stock-AF'!AU$2:AU$215,'Stock-AF'!$C$2:$C$215,Shares!$B16,'Stock-AF'!$G$2:$G$215,Shares!$A$1)/SUMIFS('Stock-AF'!AU$2:AU$215,'Stock-AF'!$C$2:$C$215,Shares!$A16,'Stock-AF'!$G$2:$G$215,Shares!$A$1)</f>
        <v>0.3799276542644619</v>
      </c>
      <c r="AM16" s="9">
        <f ca="1">SUMIFS('Stock-AF'!AV$2:AV$215,'Stock-AF'!$C$2:$C$215,Shares!$B16,'Stock-AF'!$G$2:$G$215,Shares!$A$1)/SUMIFS('Stock-AF'!AV$2:AV$215,'Stock-AF'!$C$2:$C$215,Shares!$A16,'Stock-AF'!$G$2:$G$215,Shares!$A$1)</f>
        <v>0.49186383549131302</v>
      </c>
    </row>
    <row r="17" spans="1:39">
      <c r="A17" t="str">
        <f t="shared" si="0"/>
        <v>C_ES-CK-SL*</v>
      </c>
      <c r="B17" s="4" t="s">
        <v>130</v>
      </c>
      <c r="C17" s="9">
        <f ca="1">SUMIFS('Stock-AF'!L$2:L$215,'Stock-AF'!$C$2:$C$215,Shares!$B17,'Stock-AF'!$G$2:$G$215,Shares!$A$1)/SUMIFS('Stock-AF'!L$2:L$215,'Stock-AF'!$C$2:$C$215,Shares!$A17,'Stock-AF'!$G$2:$G$215,Shares!$A$1)</f>
        <v>0.52524357760033824</v>
      </c>
      <c r="D17" s="9">
        <f ca="1">SUMIFS('Stock-AF'!M$2:M$215,'Stock-AF'!$C$2:$C$215,Shares!$B17,'Stock-AF'!$G$2:$G$215,Shares!$A$1)/SUMIFS('Stock-AF'!M$2:M$215,'Stock-AF'!$C$2:$C$215,Shares!$A17,'Stock-AF'!$G$2:$G$215,Shares!$A$1)</f>
        <v>0.10699564481468916</v>
      </c>
      <c r="E17" s="9">
        <f ca="1">SUMIFS('Stock-AF'!N$2:N$215,'Stock-AF'!$C$2:$C$215,Shares!$B17,'Stock-AF'!$G$2:$G$215,Shares!$A$1)/SUMIFS('Stock-AF'!N$2:N$215,'Stock-AF'!$C$2:$C$215,Shares!$A17,'Stock-AF'!$G$2:$G$215,Shares!$A$1)</f>
        <v>0</v>
      </c>
      <c r="F17" s="9">
        <f ca="1">SUMIFS('Stock-AF'!O$2:O$215,'Stock-AF'!$C$2:$C$215,Shares!$B17,'Stock-AF'!$G$2:$G$215,Shares!$A$1)/SUMIFS('Stock-AF'!O$2:O$215,'Stock-AF'!$C$2:$C$215,Shares!$A17,'Stock-AF'!$G$2:$G$215,Shares!$A$1)</f>
        <v>0.16113880092896007</v>
      </c>
      <c r="G17" s="9">
        <f ca="1">SUMIFS('Stock-AF'!P$2:P$215,'Stock-AF'!$C$2:$C$215,Shares!$B17,'Stock-AF'!$G$2:$G$215,Shares!$A$1)/SUMIFS('Stock-AF'!P$2:P$215,'Stock-AF'!$C$2:$C$215,Shares!$A17,'Stock-AF'!$G$2:$G$215,Shares!$A$1)</f>
        <v>2.1922616520859261E-2</v>
      </c>
      <c r="H17" s="9">
        <f ca="1">SUMIFS('Stock-AF'!Q$2:Q$215,'Stock-AF'!$C$2:$C$215,Shares!$B17,'Stock-AF'!$G$2:$G$215,Shares!$A$1)/SUMIFS('Stock-AF'!Q$2:Q$215,'Stock-AF'!$C$2:$C$215,Shares!$A17,'Stock-AF'!$G$2:$G$215,Shares!$A$1)</f>
        <v>0</v>
      </c>
      <c r="I17" s="9">
        <f ca="1">SUMIFS('Stock-AF'!R$2:R$215,'Stock-AF'!$C$2:$C$215,Shares!$B17,'Stock-AF'!$G$2:$G$215,Shares!$A$1)/SUMIFS('Stock-AF'!R$2:R$215,'Stock-AF'!$C$2:$C$215,Shares!$A17,'Stock-AF'!$G$2:$G$215,Shares!$A$1)</f>
        <v>0</v>
      </c>
      <c r="J17" s="9">
        <f ca="1">SUMIFS('Stock-AF'!S$2:S$215,'Stock-AF'!$C$2:$C$215,Shares!$B17,'Stock-AF'!$G$2:$G$215,Shares!$A$1)/SUMIFS('Stock-AF'!S$2:S$215,'Stock-AF'!$C$2:$C$215,Shares!$A17,'Stock-AF'!$G$2:$G$215,Shares!$A$1)</f>
        <v>0</v>
      </c>
      <c r="K17" s="9">
        <f ca="1">SUMIFS('Stock-AF'!T$2:T$215,'Stock-AF'!$C$2:$C$215,Shares!$B17,'Stock-AF'!$G$2:$G$215,Shares!$A$1)/SUMIFS('Stock-AF'!T$2:T$215,'Stock-AF'!$C$2:$C$215,Shares!$A17,'Stock-AF'!$G$2:$G$215,Shares!$A$1)</f>
        <v>0.16951584789589474</v>
      </c>
      <c r="L17" s="9">
        <f ca="1">SUMIFS('Stock-AF'!U$2:U$215,'Stock-AF'!$C$2:$C$215,Shares!$B17,'Stock-AF'!$G$2:$G$215,Shares!$A$1)/SUMIFS('Stock-AF'!U$2:U$215,'Stock-AF'!$C$2:$C$215,Shares!$A17,'Stock-AF'!$G$2:$G$215,Shares!$A$1)</f>
        <v>2.9655282576212687E-2</v>
      </c>
      <c r="M17" s="9">
        <f ca="1">SUMIFS('Stock-AF'!V$2:V$215,'Stock-AF'!$C$2:$C$215,Shares!$B17,'Stock-AF'!$G$2:$G$215,Shares!$A$1)/SUMIFS('Stock-AF'!V$2:V$215,'Stock-AF'!$C$2:$C$215,Shares!$A17,'Stock-AF'!$G$2:$G$215,Shares!$A$1)</f>
        <v>1.8343386293904595E-2</v>
      </c>
      <c r="N17" s="9">
        <f ca="1">SUMIFS('Stock-AF'!W$2:W$215,'Stock-AF'!$C$2:$C$215,Shares!$B17,'Stock-AF'!$G$2:$G$215,Shares!$A$1)/SUMIFS('Stock-AF'!W$2:W$215,'Stock-AF'!$C$2:$C$215,Shares!$A17,'Stock-AF'!$G$2:$G$215,Shares!$A$1)</f>
        <v>0.11584333035728506</v>
      </c>
      <c r="O17" s="9">
        <f ca="1">SUMIFS('Stock-AF'!X$2:X$215,'Stock-AF'!$C$2:$C$215,Shares!$B17,'Stock-AF'!$G$2:$G$215,Shares!$A$1)/SUMIFS('Stock-AF'!X$2:X$215,'Stock-AF'!$C$2:$C$215,Shares!$A17,'Stock-AF'!$G$2:$G$215,Shares!$A$1)</f>
        <v>6.9121289660169227E-2</v>
      </c>
      <c r="P17" s="9">
        <f ca="1">SUMIFS('Stock-AF'!Y$2:Y$215,'Stock-AF'!$C$2:$C$215,Shares!$B17,'Stock-AF'!$G$2:$G$215,Shares!$A$1)/SUMIFS('Stock-AF'!Y$2:Y$215,'Stock-AF'!$C$2:$C$215,Shares!$A17,'Stock-AF'!$G$2:$G$215,Shares!$A$1)</f>
        <v>0</v>
      </c>
      <c r="Q17" s="9">
        <f ca="1">SUMIFS('Stock-AF'!Z$2:Z$215,'Stock-AF'!$C$2:$C$215,Shares!$B17,'Stock-AF'!$G$2:$G$215,Shares!$A$1)/SUMIFS('Stock-AF'!Z$2:Z$215,'Stock-AF'!$C$2:$C$215,Shares!$A17,'Stock-AF'!$G$2:$G$215,Shares!$A$1)</f>
        <v>0.16069114470842308</v>
      </c>
      <c r="R17" s="9">
        <f ca="1">SUMIFS('Stock-AF'!AA$2:AA$215,'Stock-AF'!$C$2:$C$215,Shares!$B17,'Stock-AF'!$G$2:$G$215,Shares!$A$1)/SUMIFS('Stock-AF'!AA$2:AA$215,'Stock-AF'!$C$2:$C$215,Shares!$A17,'Stock-AF'!$G$2:$G$215,Shares!$A$1)</f>
        <v>9.645887276523922E-2</v>
      </c>
      <c r="S17" s="9">
        <f ca="1">SUMIFS('Stock-AF'!AB$2:AB$215,'Stock-AF'!$C$2:$C$215,Shares!$B17,'Stock-AF'!$G$2:$G$215,Shares!$A$1)/SUMIFS('Stock-AF'!AB$2:AB$215,'Stock-AF'!$C$2:$C$215,Shares!$A17,'Stock-AF'!$G$2:$G$215,Shares!$A$1)</f>
        <v>5.5114150288960641E-2</v>
      </c>
      <c r="T17" s="9">
        <f ca="1">SUMIFS('Stock-AF'!AC$2:AC$215,'Stock-AF'!$C$2:$C$215,Shares!$B17,'Stock-AF'!$G$2:$G$215,Shares!$A$1)/SUMIFS('Stock-AF'!AC$2:AC$215,'Stock-AF'!$C$2:$C$215,Shares!$A17,'Stock-AF'!$G$2:$G$215,Shares!$A$1)</f>
        <v>4.9728188201500607E-2</v>
      </c>
      <c r="U17" s="9">
        <f ca="1">SUMIFS('Stock-AF'!AD$2:AD$215,'Stock-AF'!$C$2:$C$215,Shares!$B17,'Stock-AF'!$G$2:$G$215,Shares!$A$1)/SUMIFS('Stock-AF'!AD$2:AD$215,'Stock-AF'!$C$2:$C$215,Shares!$A17,'Stock-AF'!$G$2:$G$215,Shares!$A$1)</f>
        <v>0.15803509168896909</v>
      </c>
      <c r="V17" s="9">
        <f ca="1">SUMIFS('Stock-AF'!AE$2:AE$215,'Stock-AF'!$C$2:$C$215,Shares!$B17,'Stock-AF'!$G$2:$G$215,Shares!$A$1)/SUMIFS('Stock-AF'!AE$2:AE$215,'Stock-AF'!$C$2:$C$215,Shares!$A17,'Stock-AF'!$G$2:$G$215,Shares!$A$1)</f>
        <v>0.12979028768502451</v>
      </c>
      <c r="W17" s="9">
        <f ca="1">SUMIFS('Stock-AF'!AF$2:AF$215,'Stock-AF'!$C$2:$C$215,Shares!$B17,'Stock-AF'!$G$2:$G$215,Shares!$A$1)/SUMIFS('Stock-AF'!AF$2:AF$215,'Stock-AF'!$C$2:$C$215,Shares!$A17,'Stock-AF'!$G$2:$G$215,Shares!$A$1)</f>
        <v>0.54523894301939202</v>
      </c>
      <c r="X17" s="9">
        <f ca="1">SUMIFS('Stock-AF'!AG$2:AG$215,'Stock-AF'!$C$2:$C$215,Shares!$B17,'Stock-AF'!$G$2:$G$215,Shares!$A$1)/SUMIFS('Stock-AF'!AG$2:AG$215,'Stock-AF'!$C$2:$C$215,Shares!$A17,'Stock-AF'!$G$2:$G$215,Shares!$A$1)</f>
        <v>0</v>
      </c>
      <c r="Y17" s="9">
        <f ca="1">SUMIFS('Stock-AF'!AH$2:AH$215,'Stock-AF'!$C$2:$C$215,Shares!$B17,'Stock-AF'!$G$2:$G$215,Shares!$A$1)/SUMIFS('Stock-AF'!AH$2:AH$215,'Stock-AF'!$C$2:$C$215,Shares!$A17,'Stock-AF'!$G$2:$G$215,Shares!$A$1)</f>
        <v>0.16661533215830526</v>
      </c>
      <c r="Z17" s="9">
        <f ca="1">SUMIFS('Stock-AF'!AI$2:AI$215,'Stock-AF'!$C$2:$C$215,Shares!$B17,'Stock-AF'!$G$2:$G$215,Shares!$A$1)/SUMIFS('Stock-AF'!AI$2:AI$215,'Stock-AF'!$C$2:$C$215,Shares!$A17,'Stock-AF'!$G$2:$G$215,Shares!$A$1)</f>
        <v>2.793607439535931E-2</v>
      </c>
      <c r="AA17" s="9">
        <f ca="1">SUMIFS('Stock-AF'!AJ$2:AJ$215,'Stock-AF'!$C$2:$C$215,Shares!$B17,'Stock-AF'!$G$2:$G$215,Shares!$A$1)/SUMIFS('Stock-AF'!AJ$2:AJ$215,'Stock-AF'!$C$2:$C$215,Shares!$A17,'Stock-AF'!$G$2:$G$215,Shares!$A$1)</f>
        <v>0</v>
      </c>
      <c r="AB17" s="9">
        <f ca="1">SUMIFS('Stock-AF'!AK$2:AK$215,'Stock-AF'!$C$2:$C$215,Shares!$B17,'Stock-AF'!$G$2:$G$215,Shares!$A$1)/SUMIFS('Stock-AF'!AK$2:AK$215,'Stock-AF'!$C$2:$C$215,Shares!$A17,'Stock-AF'!$G$2:$G$215,Shares!$A$1)</f>
        <v>0.17588125027540283</v>
      </c>
      <c r="AC17" s="9">
        <f ca="1">SUMIFS('Stock-AF'!AL$2:AL$215,'Stock-AF'!$C$2:$C$215,Shares!$B17,'Stock-AF'!$G$2:$G$215,Shares!$A$1)/SUMIFS('Stock-AF'!AL$2:AL$215,'Stock-AF'!$C$2:$C$215,Shares!$A17,'Stock-AF'!$G$2:$G$215,Shares!$A$1)</f>
        <v>0.1457555421032008</v>
      </c>
      <c r="AD17" s="9">
        <f ca="1">SUMIFS('Stock-AF'!AM$2:AM$215,'Stock-AF'!$C$2:$C$215,Shares!$B17,'Stock-AF'!$G$2:$G$215,Shares!$A$1)/SUMIFS('Stock-AF'!AM$2:AM$215,'Stock-AF'!$C$2:$C$215,Shares!$A17,'Stock-AF'!$G$2:$G$215,Shares!$A$1)</f>
        <v>0.11141625881515577</v>
      </c>
      <c r="AE17" s="9">
        <f ca="1">SUMIFS('Stock-AF'!AN$2:AN$215,'Stock-AF'!$C$2:$C$215,Shares!$B17,'Stock-AF'!$G$2:$G$215,Shares!$A$1)/SUMIFS('Stock-AF'!AN$2:AN$215,'Stock-AF'!$C$2:$C$215,Shares!$A17,'Stock-AF'!$G$2:$G$215,Shares!$A$1)</f>
        <v>1.0547137944500457E-2</v>
      </c>
      <c r="AF17" s="9">
        <f ca="1">SUMIFS('Stock-AF'!AO$2:AO$215,'Stock-AF'!$C$2:$C$215,Shares!$B17,'Stock-AF'!$G$2:$G$215,Shares!$A$1)/SUMIFS('Stock-AF'!AO$2:AO$215,'Stock-AF'!$C$2:$C$215,Shares!$A17,'Stock-AF'!$G$2:$G$215,Shares!$A$1)</f>
        <v>6.2188154867516977E-2</v>
      </c>
      <c r="AG17" s="9">
        <f ca="1">SUMIFS('Stock-AF'!AP$2:AP$215,'Stock-AF'!$C$2:$C$215,Shares!$B17,'Stock-AF'!$G$2:$G$215,Shares!$A$1)/SUMIFS('Stock-AF'!AP$2:AP$215,'Stock-AF'!$C$2:$C$215,Shares!$A17,'Stock-AF'!$G$2:$G$215,Shares!$A$1)</f>
        <v>0.16042448934151568</v>
      </c>
      <c r="AH17" s="9">
        <f ca="1">SUMIFS('Stock-AF'!AQ$2:AQ$215,'Stock-AF'!$C$2:$C$215,Shares!$B17,'Stock-AF'!$G$2:$G$215,Shares!$A$1)/SUMIFS('Stock-AF'!AQ$2:AQ$215,'Stock-AF'!$C$2:$C$215,Shares!$A17,'Stock-AF'!$G$2:$G$215,Shares!$A$1)</f>
        <v>5.5173860862654737E-2</v>
      </c>
      <c r="AI17" s="9">
        <f ca="1">SUMIFS('Stock-AF'!AR$2:AR$215,'Stock-AF'!$C$2:$C$215,Shares!$B17,'Stock-AF'!$G$2:$G$215,Shares!$A$1)/SUMIFS('Stock-AF'!AR$2:AR$215,'Stock-AF'!$C$2:$C$215,Shares!$A17,'Stock-AF'!$G$2:$G$215,Shares!$A$1)</f>
        <v>7.581040941521569E-2</v>
      </c>
      <c r="AJ17" s="9">
        <f ca="1">SUMIFS('Stock-AF'!AS$2:AS$215,'Stock-AF'!$C$2:$C$215,Shares!$B17,'Stock-AF'!$G$2:$G$215,Shares!$A$1)/SUMIFS('Stock-AF'!AS$2:AS$215,'Stock-AF'!$C$2:$C$215,Shares!$A17,'Stock-AF'!$G$2:$G$215,Shares!$A$1)</f>
        <v>1.6284246374497675E-2</v>
      </c>
      <c r="AK17" s="9">
        <f ca="1">SUMIFS('Stock-AF'!AT$2:AT$215,'Stock-AF'!$C$2:$C$215,Shares!$B17,'Stock-AF'!$G$2:$G$215,Shares!$A$1)/SUMIFS('Stock-AF'!AT$2:AT$215,'Stock-AF'!$C$2:$C$215,Shares!$A17,'Stock-AF'!$G$2:$G$215,Shares!$A$1)</f>
        <v>0.15033284570883765</v>
      </c>
      <c r="AL17" s="9">
        <f ca="1">SUMIFS('Stock-AF'!AU$2:AU$215,'Stock-AF'!$C$2:$C$215,Shares!$B17,'Stock-AF'!$G$2:$G$215,Shares!$A$1)/SUMIFS('Stock-AF'!AU$2:AU$215,'Stock-AF'!$C$2:$C$215,Shares!$A17,'Stock-AF'!$G$2:$G$215,Shares!$A$1)</f>
        <v>9.94925697119622E-2</v>
      </c>
      <c r="AM17" s="9">
        <f ca="1">SUMIFS('Stock-AF'!AV$2:AV$215,'Stock-AF'!$C$2:$C$215,Shares!$B17,'Stock-AF'!$G$2:$G$215,Shares!$A$1)/SUMIFS('Stock-AF'!AV$2:AV$215,'Stock-AF'!$C$2:$C$215,Shares!$A17,'Stock-AF'!$G$2:$G$215,Shares!$A$1)</f>
        <v>0</v>
      </c>
    </row>
    <row r="18" spans="1:39">
      <c r="A18" t="str">
        <f t="shared" si="0"/>
        <v>C_ES-CK-SR*</v>
      </c>
      <c r="B18" s="4" t="s">
        <v>131</v>
      </c>
      <c r="C18" s="9">
        <f ca="1">SUMIFS('Stock-AF'!L$2:L$215,'Stock-AF'!$C$2:$C$215,Shares!$B18,'Stock-AF'!$G$2:$G$215,Shares!$A$1)/SUMIFS('Stock-AF'!L$2:L$215,'Stock-AF'!$C$2:$C$215,Shares!$A18,'Stock-AF'!$G$2:$G$215,Shares!$A$1)</f>
        <v>0.11500865942751416</v>
      </c>
      <c r="D18" s="9">
        <f ca="1">SUMIFS('Stock-AF'!M$2:M$215,'Stock-AF'!$C$2:$C$215,Shares!$B18,'Stock-AF'!$G$2:$G$215,Shares!$A$1)/SUMIFS('Stock-AF'!M$2:M$215,'Stock-AF'!$C$2:$C$215,Shares!$A18,'Stock-AF'!$G$2:$G$215,Shares!$A$1)</f>
        <v>1.2147205563533452E-2</v>
      </c>
      <c r="E18" s="9">
        <f ca="1">SUMIFS('Stock-AF'!N$2:N$215,'Stock-AF'!$C$2:$C$215,Shares!$B18,'Stock-AF'!$G$2:$G$215,Shares!$A$1)/SUMIFS('Stock-AF'!N$2:N$215,'Stock-AF'!$C$2:$C$215,Shares!$A18,'Stock-AF'!$G$2:$G$215,Shares!$A$1)</f>
        <v>0</v>
      </c>
      <c r="F18" s="9">
        <f ca="1">SUMIFS('Stock-AF'!O$2:O$215,'Stock-AF'!$C$2:$C$215,Shares!$B18,'Stock-AF'!$G$2:$G$215,Shares!$A$1)/SUMIFS('Stock-AF'!O$2:O$215,'Stock-AF'!$C$2:$C$215,Shares!$A18,'Stock-AF'!$G$2:$G$215,Shares!$A$1)</f>
        <v>2.002547498539117E-3</v>
      </c>
      <c r="G18" s="9">
        <f ca="1">SUMIFS('Stock-AF'!P$2:P$215,'Stock-AF'!$C$2:$C$215,Shares!$B18,'Stock-AF'!$G$2:$G$215,Shares!$A$1)/SUMIFS('Stock-AF'!P$2:P$215,'Stock-AF'!$C$2:$C$215,Shares!$A18,'Stock-AF'!$G$2:$G$215,Shares!$A$1)</f>
        <v>8.7775715480677557E-3</v>
      </c>
      <c r="H18" s="9">
        <f ca="1">SUMIFS('Stock-AF'!Q$2:Q$215,'Stock-AF'!$C$2:$C$215,Shares!$B18,'Stock-AF'!$G$2:$G$215,Shares!$A$1)/SUMIFS('Stock-AF'!Q$2:Q$215,'Stock-AF'!$C$2:$C$215,Shares!$A18,'Stock-AF'!$G$2:$G$215,Shares!$A$1)</f>
        <v>0.10325493737952508</v>
      </c>
      <c r="I18" s="9">
        <f ca="1">SUMIFS('Stock-AF'!R$2:R$215,'Stock-AF'!$C$2:$C$215,Shares!$B18,'Stock-AF'!$G$2:$G$215,Shares!$A$1)/SUMIFS('Stock-AF'!R$2:R$215,'Stock-AF'!$C$2:$C$215,Shares!$A18,'Stock-AF'!$G$2:$G$215,Shares!$A$1)</f>
        <v>2.5443402412153406E-2</v>
      </c>
      <c r="J18" s="9">
        <f ca="1">SUMIFS('Stock-AF'!S$2:S$215,'Stock-AF'!$C$2:$C$215,Shares!$B18,'Stock-AF'!$G$2:$G$215,Shares!$A$1)/SUMIFS('Stock-AF'!S$2:S$215,'Stock-AF'!$C$2:$C$215,Shares!$A18,'Stock-AF'!$G$2:$G$215,Shares!$A$1)</f>
        <v>1.2534433239170863E-2</v>
      </c>
      <c r="K18" s="9">
        <f ca="1">SUMIFS('Stock-AF'!T$2:T$215,'Stock-AF'!$C$2:$C$215,Shares!$B18,'Stock-AF'!$G$2:$G$215,Shares!$A$1)/SUMIFS('Stock-AF'!T$2:T$215,'Stock-AF'!$C$2:$C$215,Shares!$A18,'Stock-AF'!$G$2:$G$215,Shares!$A$1)</f>
        <v>0</v>
      </c>
      <c r="L18" s="9">
        <f ca="1">SUMIFS('Stock-AF'!U$2:U$215,'Stock-AF'!$C$2:$C$215,Shares!$B18,'Stock-AF'!$G$2:$G$215,Shares!$A$1)/SUMIFS('Stock-AF'!U$2:U$215,'Stock-AF'!$C$2:$C$215,Shares!$A18,'Stock-AF'!$G$2:$G$215,Shares!$A$1)</f>
        <v>1.1683818148978715E-2</v>
      </c>
      <c r="M18" s="9">
        <f ca="1">SUMIFS('Stock-AF'!V$2:V$215,'Stock-AF'!$C$2:$C$215,Shares!$B18,'Stock-AF'!$G$2:$G$215,Shares!$A$1)/SUMIFS('Stock-AF'!V$2:V$215,'Stock-AF'!$C$2:$C$215,Shares!$A18,'Stock-AF'!$G$2:$G$215,Shares!$A$1)</f>
        <v>1.109676760510111E-2</v>
      </c>
      <c r="N18" s="9">
        <f ca="1">SUMIFS('Stock-AF'!W$2:W$215,'Stock-AF'!$C$2:$C$215,Shares!$B18,'Stock-AF'!$G$2:$G$215,Shares!$A$1)/SUMIFS('Stock-AF'!W$2:W$215,'Stock-AF'!$C$2:$C$215,Shares!$A18,'Stock-AF'!$G$2:$G$215,Shares!$A$1)</f>
        <v>0</v>
      </c>
      <c r="O18" s="9">
        <f ca="1">SUMIFS('Stock-AF'!X$2:X$215,'Stock-AF'!$C$2:$C$215,Shares!$B18,'Stock-AF'!$G$2:$G$215,Shares!$A$1)/SUMIFS('Stock-AF'!X$2:X$215,'Stock-AF'!$C$2:$C$215,Shares!$A18,'Stock-AF'!$G$2:$G$215,Shares!$A$1)</f>
        <v>8.4075163976516896E-3</v>
      </c>
      <c r="P18" s="9">
        <f ca="1">SUMIFS('Stock-AF'!Y$2:Y$215,'Stock-AF'!$C$2:$C$215,Shares!$B18,'Stock-AF'!$G$2:$G$215,Shares!$A$1)/SUMIFS('Stock-AF'!Y$2:Y$215,'Stock-AF'!$C$2:$C$215,Shares!$A18,'Stock-AF'!$G$2:$G$215,Shares!$A$1)</f>
        <v>1.066410673111041E-2</v>
      </c>
      <c r="Q18" s="9">
        <f ca="1">SUMIFS('Stock-AF'!Z$2:Z$215,'Stock-AF'!$C$2:$C$215,Shares!$B18,'Stock-AF'!$G$2:$G$215,Shares!$A$1)/SUMIFS('Stock-AF'!Z$2:Z$215,'Stock-AF'!$C$2:$C$215,Shares!$A18,'Stock-AF'!$G$2:$G$215,Shares!$A$1)</f>
        <v>1.2360888602992785E-2</v>
      </c>
      <c r="R18" s="9">
        <f ca="1">SUMIFS('Stock-AF'!AA$2:AA$215,'Stock-AF'!$C$2:$C$215,Shares!$B18,'Stock-AF'!$G$2:$G$215,Shares!$A$1)/SUMIFS('Stock-AF'!AA$2:AA$215,'Stock-AF'!$C$2:$C$215,Shares!$A18,'Stock-AF'!$G$2:$G$215,Shares!$A$1)</f>
        <v>3.5120019356528493E-3</v>
      </c>
      <c r="S18" s="9">
        <f ca="1">SUMIFS('Stock-AF'!AB$2:AB$215,'Stock-AF'!$C$2:$C$215,Shares!$B18,'Stock-AF'!$G$2:$G$215,Shares!$A$1)/SUMIFS('Stock-AF'!AB$2:AB$215,'Stock-AF'!$C$2:$C$215,Shares!$A18,'Stock-AF'!$G$2:$G$215,Shares!$A$1)</f>
        <v>1.266773066164995E-2</v>
      </c>
      <c r="T18" s="9">
        <f ca="1">SUMIFS('Stock-AF'!AC$2:AC$215,'Stock-AF'!$C$2:$C$215,Shares!$B18,'Stock-AF'!$G$2:$G$215,Shares!$A$1)/SUMIFS('Stock-AF'!AC$2:AC$215,'Stock-AF'!$C$2:$C$215,Shares!$A18,'Stock-AF'!$G$2:$G$215,Shares!$A$1)</f>
        <v>1.0595314397648024E-2</v>
      </c>
      <c r="U18" s="9">
        <f ca="1">SUMIFS('Stock-AF'!AD$2:AD$215,'Stock-AF'!$C$2:$C$215,Shares!$B18,'Stock-AF'!$G$2:$G$215,Shares!$A$1)/SUMIFS('Stock-AF'!AD$2:AD$215,'Stock-AF'!$C$2:$C$215,Shares!$A18,'Stock-AF'!$G$2:$G$215,Shares!$A$1)</f>
        <v>0</v>
      </c>
      <c r="V18" s="9">
        <f ca="1">SUMIFS('Stock-AF'!AE$2:AE$215,'Stock-AF'!$C$2:$C$215,Shares!$B18,'Stock-AF'!$G$2:$G$215,Shares!$A$1)/SUMIFS('Stock-AF'!AE$2:AE$215,'Stock-AF'!$C$2:$C$215,Shares!$A18,'Stock-AF'!$G$2:$G$215,Shares!$A$1)</f>
        <v>0</v>
      </c>
      <c r="W18" s="9">
        <f ca="1">SUMIFS('Stock-AF'!AF$2:AF$215,'Stock-AF'!$C$2:$C$215,Shares!$B18,'Stock-AF'!$G$2:$G$215,Shares!$A$1)/SUMIFS('Stock-AF'!AF$2:AF$215,'Stock-AF'!$C$2:$C$215,Shares!$A18,'Stock-AF'!$G$2:$G$215,Shares!$A$1)</f>
        <v>8.8183457580368399E-2</v>
      </c>
      <c r="X18" s="9">
        <f ca="1">SUMIFS('Stock-AF'!AG$2:AG$215,'Stock-AF'!$C$2:$C$215,Shares!$B18,'Stock-AF'!$G$2:$G$215,Shares!$A$1)/SUMIFS('Stock-AF'!AG$2:AG$215,'Stock-AF'!$C$2:$C$215,Shares!$A18,'Stock-AF'!$G$2:$G$215,Shares!$A$1)</f>
        <v>1.1912416673722885E-2</v>
      </c>
      <c r="Y18" s="9">
        <f ca="1">SUMIFS('Stock-AF'!AH$2:AH$215,'Stock-AF'!$C$2:$C$215,Shares!$B18,'Stock-AF'!$G$2:$G$215,Shares!$A$1)/SUMIFS('Stock-AF'!AH$2:AH$215,'Stock-AF'!$C$2:$C$215,Shares!$A18,'Stock-AF'!$G$2:$G$215,Shares!$A$1)</f>
        <v>0</v>
      </c>
      <c r="Z18" s="9">
        <f ca="1">SUMIFS('Stock-AF'!AI$2:AI$215,'Stock-AF'!$C$2:$C$215,Shares!$B18,'Stock-AF'!$G$2:$G$215,Shares!$A$1)/SUMIFS('Stock-AF'!AI$2:AI$215,'Stock-AF'!$C$2:$C$215,Shares!$A18,'Stock-AF'!$G$2:$G$215,Shares!$A$1)</f>
        <v>1.1998185993334562E-2</v>
      </c>
      <c r="AA18" s="9">
        <f ca="1">SUMIFS('Stock-AF'!AJ$2:AJ$215,'Stock-AF'!$C$2:$C$215,Shares!$B18,'Stock-AF'!$G$2:$G$215,Shares!$A$1)/SUMIFS('Stock-AF'!AJ$2:AJ$215,'Stock-AF'!$C$2:$C$215,Shares!$A18,'Stock-AF'!$G$2:$G$215,Shares!$A$1)</f>
        <v>0</v>
      </c>
      <c r="AB18" s="9">
        <f ca="1">SUMIFS('Stock-AF'!AK$2:AK$215,'Stock-AF'!$C$2:$C$215,Shares!$B18,'Stock-AF'!$G$2:$G$215,Shares!$A$1)/SUMIFS('Stock-AF'!AK$2:AK$215,'Stock-AF'!$C$2:$C$215,Shares!$A18,'Stock-AF'!$G$2:$G$215,Shares!$A$1)</f>
        <v>0.12612807795079906</v>
      </c>
      <c r="AC18" s="9">
        <f ca="1">SUMIFS('Stock-AF'!AL$2:AL$215,'Stock-AF'!$C$2:$C$215,Shares!$B18,'Stock-AF'!$G$2:$G$215,Shares!$A$1)/SUMIFS('Stock-AF'!AL$2:AL$215,'Stock-AF'!$C$2:$C$215,Shares!$A18,'Stock-AF'!$G$2:$G$215,Shares!$A$1)</f>
        <v>0</v>
      </c>
      <c r="AD18" s="9">
        <f ca="1">SUMIFS('Stock-AF'!AM$2:AM$215,'Stock-AF'!$C$2:$C$215,Shares!$B18,'Stock-AF'!$G$2:$G$215,Shares!$A$1)/SUMIFS('Stock-AF'!AM$2:AM$215,'Stock-AF'!$C$2:$C$215,Shares!$A18,'Stock-AF'!$G$2:$G$215,Shares!$A$1)</f>
        <v>2.5966971314535948E-3</v>
      </c>
      <c r="AE18" s="9">
        <f ca="1">SUMIFS('Stock-AF'!AN$2:AN$215,'Stock-AF'!$C$2:$C$215,Shares!$B18,'Stock-AF'!$G$2:$G$215,Shares!$A$1)/SUMIFS('Stock-AF'!AN$2:AN$215,'Stock-AF'!$C$2:$C$215,Shares!$A18,'Stock-AF'!$G$2:$G$215,Shares!$A$1)</f>
        <v>3.5954303352534536E-3</v>
      </c>
      <c r="AF18" s="9">
        <f ca="1">SUMIFS('Stock-AF'!AO$2:AO$215,'Stock-AF'!$C$2:$C$215,Shares!$B18,'Stock-AF'!$G$2:$G$215,Shares!$A$1)/SUMIFS('Stock-AF'!AO$2:AO$215,'Stock-AF'!$C$2:$C$215,Shares!$A18,'Stock-AF'!$G$2:$G$215,Shares!$A$1)</f>
        <v>1.2029747532477205E-2</v>
      </c>
      <c r="AG18" s="9">
        <f ca="1">SUMIFS('Stock-AF'!AP$2:AP$215,'Stock-AF'!$C$2:$C$215,Shares!$B18,'Stock-AF'!$G$2:$G$215,Shares!$A$1)/SUMIFS('Stock-AF'!AP$2:AP$215,'Stock-AF'!$C$2:$C$215,Shares!$A18,'Stock-AF'!$G$2:$G$215,Shares!$A$1)</f>
        <v>0</v>
      </c>
      <c r="AH18" s="9">
        <f ca="1">SUMIFS('Stock-AF'!AQ$2:AQ$215,'Stock-AF'!$C$2:$C$215,Shares!$B18,'Stock-AF'!$G$2:$G$215,Shares!$A$1)/SUMIFS('Stock-AF'!AQ$2:AQ$215,'Stock-AF'!$C$2:$C$215,Shares!$A18,'Stock-AF'!$G$2:$G$215,Shares!$A$1)</f>
        <v>0</v>
      </c>
      <c r="AI18" s="9">
        <f ca="1">SUMIFS('Stock-AF'!AR$2:AR$215,'Stock-AF'!$C$2:$C$215,Shares!$B18,'Stock-AF'!$G$2:$G$215,Shares!$A$1)/SUMIFS('Stock-AF'!AR$2:AR$215,'Stock-AF'!$C$2:$C$215,Shares!$A18,'Stock-AF'!$G$2:$G$215,Shares!$A$1)</f>
        <v>7.4892801378886181E-2</v>
      </c>
      <c r="AJ18" s="9">
        <f ca="1">SUMIFS('Stock-AF'!AS$2:AS$215,'Stock-AF'!$C$2:$C$215,Shares!$B18,'Stock-AF'!$G$2:$G$215,Shares!$A$1)/SUMIFS('Stock-AF'!AS$2:AS$215,'Stock-AF'!$C$2:$C$215,Shares!$A18,'Stock-AF'!$G$2:$G$215,Shares!$A$1)</f>
        <v>1.0714438742816058E-2</v>
      </c>
      <c r="AK18" s="9">
        <f ca="1">SUMIFS('Stock-AF'!AT$2:AT$215,'Stock-AF'!$C$2:$C$215,Shares!$B18,'Stock-AF'!$G$2:$G$215,Shares!$A$1)/SUMIFS('Stock-AF'!AT$2:AT$215,'Stock-AF'!$C$2:$C$215,Shares!$A18,'Stock-AF'!$G$2:$G$215,Shares!$A$1)</f>
        <v>0</v>
      </c>
      <c r="AL18" s="9">
        <f ca="1">SUMIFS('Stock-AF'!AU$2:AU$215,'Stock-AF'!$C$2:$C$215,Shares!$B18,'Stock-AF'!$G$2:$G$215,Shares!$A$1)/SUMIFS('Stock-AF'!AU$2:AU$215,'Stock-AF'!$C$2:$C$215,Shares!$A18,'Stock-AF'!$G$2:$G$215,Shares!$A$1)</f>
        <v>1.2543404421884669E-2</v>
      </c>
      <c r="AM18" s="9">
        <f ca="1">SUMIFS('Stock-AF'!AV$2:AV$215,'Stock-AF'!$C$2:$C$215,Shares!$B18,'Stock-AF'!$G$2:$G$215,Shares!$A$1)/SUMIFS('Stock-AF'!AV$2:AV$215,'Stock-AF'!$C$2:$C$215,Shares!$A18,'Stock-AF'!$G$2:$G$215,Shares!$A$1)</f>
        <v>3.2047543939776341E-3</v>
      </c>
    </row>
    <row r="19" spans="1:39">
      <c r="A19" t="str">
        <f t="shared" si="0"/>
        <v>C_ES-CK-SR*</v>
      </c>
      <c r="B19" s="4" t="s">
        <v>132</v>
      </c>
      <c r="C19" s="9">
        <f ca="1">SUMIFS('Stock-AF'!L$2:L$215,'Stock-AF'!$C$2:$C$215,Shares!$B19,'Stock-AF'!$G$2:$G$215,Shares!$A$1)/SUMIFS('Stock-AF'!L$2:L$215,'Stock-AF'!$C$2:$C$215,Shares!$A19,'Stock-AF'!$G$2:$G$215,Shares!$A$1)</f>
        <v>0.35974776297214756</v>
      </c>
      <c r="D19" s="9">
        <f ca="1">SUMIFS('Stock-AF'!M$2:M$215,'Stock-AF'!$C$2:$C$215,Shares!$B19,'Stock-AF'!$G$2:$G$215,Shares!$A$1)/SUMIFS('Stock-AF'!M$2:M$215,'Stock-AF'!$C$2:$C$215,Shares!$A19,'Stock-AF'!$G$2:$G$215,Shares!$A$1)</f>
        <v>0.61427790886663991</v>
      </c>
      <c r="E19" s="9">
        <f ca="1">SUMIFS('Stock-AF'!N$2:N$215,'Stock-AF'!$C$2:$C$215,Shares!$B19,'Stock-AF'!$G$2:$G$215,Shares!$A$1)/SUMIFS('Stock-AF'!N$2:N$215,'Stock-AF'!$C$2:$C$215,Shares!$A19,'Stock-AF'!$G$2:$G$215,Shares!$A$1)</f>
        <v>1</v>
      </c>
      <c r="F19" s="9">
        <f ca="1">SUMIFS('Stock-AF'!O$2:O$215,'Stock-AF'!$C$2:$C$215,Shares!$B19,'Stock-AF'!$G$2:$G$215,Shares!$A$1)/SUMIFS('Stock-AF'!O$2:O$215,'Stock-AF'!$C$2:$C$215,Shares!$A19,'Stock-AF'!$G$2:$G$215,Shares!$A$1)</f>
        <v>0.5491471659641799</v>
      </c>
      <c r="G19" s="9">
        <f ca="1">SUMIFS('Stock-AF'!P$2:P$215,'Stock-AF'!$C$2:$C$215,Shares!$B19,'Stock-AF'!$G$2:$G$215,Shares!$A$1)/SUMIFS('Stock-AF'!P$2:P$215,'Stock-AF'!$C$2:$C$215,Shares!$A19,'Stock-AF'!$G$2:$G$215,Shares!$A$1)</f>
        <v>0.86511783707392753</v>
      </c>
      <c r="H19" s="9">
        <f ca="1">SUMIFS('Stock-AF'!Q$2:Q$215,'Stock-AF'!$C$2:$C$215,Shares!$B19,'Stock-AF'!$G$2:$G$215,Shares!$A$1)/SUMIFS('Stock-AF'!Q$2:Q$215,'Stock-AF'!$C$2:$C$215,Shares!$A19,'Stock-AF'!$G$2:$G$215,Shares!$A$1)</f>
        <v>0.63241064158932059</v>
      </c>
      <c r="I19" s="9">
        <f ca="1">SUMIFS('Stock-AF'!R$2:R$215,'Stock-AF'!$C$2:$C$215,Shares!$B19,'Stock-AF'!$G$2:$G$215,Shares!$A$1)/SUMIFS('Stock-AF'!R$2:R$215,'Stock-AF'!$C$2:$C$215,Shares!$A19,'Stock-AF'!$G$2:$G$215,Shares!$A$1)</f>
        <v>0.97455659758784663</v>
      </c>
      <c r="J19" s="9">
        <f ca="1">SUMIFS('Stock-AF'!S$2:S$215,'Stock-AF'!$C$2:$C$215,Shares!$B19,'Stock-AF'!$G$2:$G$215,Shares!$A$1)/SUMIFS('Stock-AF'!S$2:S$215,'Stock-AF'!$C$2:$C$215,Shares!$A19,'Stock-AF'!$G$2:$G$215,Shares!$A$1)</f>
        <v>0.48153087672146544</v>
      </c>
      <c r="K19" s="9">
        <f ca="1">SUMIFS('Stock-AF'!T$2:T$215,'Stock-AF'!$C$2:$C$215,Shares!$B19,'Stock-AF'!$G$2:$G$215,Shares!$A$1)/SUMIFS('Stock-AF'!T$2:T$215,'Stock-AF'!$C$2:$C$215,Shares!$A19,'Stock-AF'!$G$2:$G$215,Shares!$A$1)</f>
        <v>0.37834881347686494</v>
      </c>
      <c r="L19" s="9">
        <f ca="1">SUMIFS('Stock-AF'!U$2:U$215,'Stock-AF'!$C$2:$C$215,Shares!$B19,'Stock-AF'!$G$2:$G$215,Shares!$A$1)/SUMIFS('Stock-AF'!U$2:U$215,'Stock-AF'!$C$2:$C$215,Shares!$A19,'Stock-AF'!$G$2:$G$215,Shares!$A$1)</f>
        <v>0.71353178331668454</v>
      </c>
      <c r="M19" s="9">
        <f ca="1">SUMIFS('Stock-AF'!V$2:V$215,'Stock-AF'!$C$2:$C$215,Shares!$B19,'Stock-AF'!$G$2:$G$215,Shares!$A$1)/SUMIFS('Stock-AF'!V$2:V$215,'Stock-AF'!$C$2:$C$215,Shares!$A19,'Stock-AF'!$G$2:$G$215,Shares!$A$1)</f>
        <v>0.86443558303850665</v>
      </c>
      <c r="N19" s="9">
        <f ca="1">SUMIFS('Stock-AF'!W$2:W$215,'Stock-AF'!$C$2:$C$215,Shares!$B19,'Stock-AF'!$G$2:$G$215,Shares!$A$1)/SUMIFS('Stock-AF'!W$2:W$215,'Stock-AF'!$C$2:$C$215,Shares!$A19,'Stock-AF'!$G$2:$G$215,Shares!$A$1)</f>
        <v>0.81613411579281103</v>
      </c>
      <c r="O19" s="9">
        <f ca="1">SUMIFS('Stock-AF'!X$2:X$215,'Stock-AF'!$C$2:$C$215,Shares!$B19,'Stock-AF'!$G$2:$G$215,Shares!$A$1)/SUMIFS('Stock-AF'!X$2:X$215,'Stock-AF'!$C$2:$C$215,Shares!$A19,'Stock-AF'!$G$2:$G$215,Shares!$A$1)</f>
        <v>0.79358754004526433</v>
      </c>
      <c r="P19" s="9">
        <f ca="1">SUMIFS('Stock-AF'!Y$2:Y$215,'Stock-AF'!$C$2:$C$215,Shares!$B19,'Stock-AF'!$G$2:$G$215,Shares!$A$1)/SUMIFS('Stock-AF'!Y$2:Y$215,'Stock-AF'!$C$2:$C$215,Shares!$A19,'Stock-AF'!$G$2:$G$215,Shares!$A$1)</f>
        <v>0.97273678314663914</v>
      </c>
      <c r="Q19" s="9">
        <f ca="1">SUMIFS('Stock-AF'!Z$2:Z$215,'Stock-AF'!$C$2:$C$215,Shares!$B19,'Stock-AF'!$G$2:$G$215,Shares!$A$1)/SUMIFS('Stock-AF'!Z$2:Z$215,'Stock-AF'!$C$2:$C$215,Shares!$A19,'Stock-AF'!$G$2:$G$215,Shares!$A$1)</f>
        <v>0.57375026209024849</v>
      </c>
      <c r="R19" s="9">
        <f ca="1">SUMIFS('Stock-AF'!AA$2:AA$215,'Stock-AF'!$C$2:$C$215,Shares!$B19,'Stock-AF'!$G$2:$G$215,Shares!$A$1)/SUMIFS('Stock-AF'!AA$2:AA$215,'Stock-AF'!$C$2:$C$215,Shares!$A19,'Stock-AF'!$G$2:$G$215,Shares!$A$1)</f>
        <v>0.67408062515404132</v>
      </c>
      <c r="S19" s="9">
        <f ca="1">SUMIFS('Stock-AF'!AB$2:AB$215,'Stock-AF'!$C$2:$C$215,Shares!$B19,'Stock-AF'!$G$2:$G$215,Shares!$A$1)/SUMIFS('Stock-AF'!AB$2:AB$215,'Stock-AF'!$C$2:$C$215,Shares!$A19,'Stock-AF'!$G$2:$G$215,Shares!$A$1)</f>
        <v>0.46251565439485059</v>
      </c>
      <c r="T19" s="9">
        <f ca="1">SUMIFS('Stock-AF'!AC$2:AC$215,'Stock-AF'!$C$2:$C$215,Shares!$B19,'Stock-AF'!$G$2:$G$215,Shares!$A$1)/SUMIFS('Stock-AF'!AC$2:AC$215,'Stock-AF'!$C$2:$C$215,Shares!$A19,'Stock-AF'!$G$2:$G$215,Shares!$A$1)</f>
        <v>0.62136782725363082</v>
      </c>
      <c r="U19" s="9">
        <f ca="1">SUMIFS('Stock-AF'!AD$2:AD$215,'Stock-AF'!$C$2:$C$215,Shares!$B19,'Stock-AF'!$G$2:$G$215,Shares!$A$1)/SUMIFS('Stock-AF'!AD$2:AD$215,'Stock-AF'!$C$2:$C$215,Shares!$A19,'Stock-AF'!$G$2:$G$215,Shares!$A$1)</f>
        <v>0.84196490831103088</v>
      </c>
      <c r="V19" s="9">
        <f ca="1">SUMIFS('Stock-AF'!AE$2:AE$215,'Stock-AF'!$C$2:$C$215,Shares!$B19,'Stock-AF'!$G$2:$G$215,Shares!$A$1)/SUMIFS('Stock-AF'!AE$2:AE$215,'Stock-AF'!$C$2:$C$215,Shares!$A19,'Stock-AF'!$G$2:$G$215,Shares!$A$1)</f>
        <v>0.33615645238452274</v>
      </c>
      <c r="W19" s="9">
        <f ca="1">SUMIFS('Stock-AF'!AF$2:AF$215,'Stock-AF'!$C$2:$C$215,Shares!$B19,'Stock-AF'!$G$2:$G$215,Shares!$A$1)/SUMIFS('Stock-AF'!AF$2:AF$215,'Stock-AF'!$C$2:$C$215,Shares!$A19,'Stock-AF'!$G$2:$G$215,Shares!$A$1)</f>
        <v>0.36657759940024054</v>
      </c>
      <c r="X19" s="9">
        <f ca="1">SUMIFS('Stock-AF'!AG$2:AG$215,'Stock-AF'!$C$2:$C$215,Shares!$B19,'Stock-AF'!$G$2:$G$215,Shares!$A$1)/SUMIFS('Stock-AF'!AG$2:AG$215,'Stock-AF'!$C$2:$C$215,Shares!$A19,'Stock-AF'!$G$2:$G$215,Shares!$A$1)</f>
        <v>0.64488711135058419</v>
      </c>
      <c r="Y19" s="9">
        <f ca="1">SUMIFS('Stock-AF'!AH$2:AH$215,'Stock-AF'!$C$2:$C$215,Shares!$B19,'Stock-AF'!$G$2:$G$215,Shares!$A$1)/SUMIFS('Stock-AF'!AH$2:AH$215,'Stock-AF'!$C$2:$C$215,Shares!$A19,'Stock-AF'!$G$2:$G$215,Shares!$A$1)</f>
        <v>0.43644805033597484</v>
      </c>
      <c r="Z19" s="9">
        <f ca="1">SUMIFS('Stock-AF'!AI$2:AI$215,'Stock-AF'!$C$2:$C$215,Shares!$B19,'Stock-AF'!$G$2:$G$215,Shares!$A$1)/SUMIFS('Stock-AF'!AI$2:AI$215,'Stock-AF'!$C$2:$C$215,Shares!$A19,'Stock-AF'!$G$2:$G$215,Shares!$A$1)</f>
        <v>0.63046573795367711</v>
      </c>
      <c r="AA19" s="9">
        <f ca="1">SUMIFS('Stock-AF'!AJ$2:AJ$215,'Stock-AF'!$C$2:$C$215,Shares!$B19,'Stock-AF'!$G$2:$G$215,Shares!$A$1)/SUMIFS('Stock-AF'!AJ$2:AJ$215,'Stock-AF'!$C$2:$C$215,Shares!$A19,'Stock-AF'!$G$2:$G$215,Shares!$A$1)</f>
        <v>1</v>
      </c>
      <c r="AB19" s="9">
        <f ca="1">SUMIFS('Stock-AF'!AK$2:AK$215,'Stock-AF'!$C$2:$C$215,Shares!$B19,'Stock-AF'!$G$2:$G$215,Shares!$A$1)/SUMIFS('Stock-AF'!AK$2:AK$215,'Stock-AF'!$C$2:$C$215,Shares!$A19,'Stock-AF'!$G$2:$G$215,Shares!$A$1)</f>
        <v>0.68715881389275668</v>
      </c>
      <c r="AC19" s="9">
        <f ca="1">SUMIFS('Stock-AF'!AL$2:AL$215,'Stock-AF'!$C$2:$C$215,Shares!$B19,'Stock-AF'!$G$2:$G$215,Shares!$A$1)/SUMIFS('Stock-AF'!AL$2:AL$215,'Stock-AF'!$C$2:$C$215,Shares!$A19,'Stock-AF'!$G$2:$G$215,Shares!$A$1)</f>
        <v>0.85424445789679948</v>
      </c>
      <c r="AD19" s="9">
        <f ca="1">SUMIFS('Stock-AF'!AM$2:AM$215,'Stock-AF'!$C$2:$C$215,Shares!$B19,'Stock-AF'!$G$2:$G$215,Shares!$A$1)/SUMIFS('Stock-AF'!AM$2:AM$215,'Stock-AF'!$C$2:$C$215,Shares!$A19,'Stock-AF'!$G$2:$G$215,Shares!$A$1)</f>
        <v>0.43756123804900393</v>
      </c>
      <c r="AE19" s="9">
        <f ca="1">SUMIFS('Stock-AF'!AN$2:AN$215,'Stock-AF'!$C$2:$C$215,Shares!$B19,'Stock-AF'!$G$2:$G$215,Shares!$A$1)/SUMIFS('Stock-AF'!AN$2:AN$215,'Stock-AF'!$C$2:$C$215,Shares!$A19,'Stock-AF'!$G$2:$G$215,Shares!$A$1)</f>
        <v>0.97920977655752794</v>
      </c>
      <c r="AF19" s="9">
        <f ca="1">SUMIFS('Stock-AF'!AO$2:AO$215,'Stock-AF'!$C$2:$C$215,Shares!$B19,'Stock-AF'!$G$2:$G$215,Shares!$A$1)/SUMIFS('Stock-AF'!AO$2:AO$215,'Stock-AF'!$C$2:$C$215,Shares!$A19,'Stock-AF'!$G$2:$G$215,Shares!$A$1)</f>
        <v>0.63212352255038107</v>
      </c>
      <c r="AG19" s="9">
        <f ca="1">SUMIFS('Stock-AF'!AP$2:AP$215,'Stock-AF'!$C$2:$C$215,Shares!$B19,'Stock-AF'!$G$2:$G$215,Shares!$A$1)/SUMIFS('Stock-AF'!AP$2:AP$215,'Stock-AF'!$C$2:$C$215,Shares!$A19,'Stock-AF'!$G$2:$G$215,Shares!$A$1)</f>
        <v>0.6992245472978672</v>
      </c>
      <c r="AH19" s="9">
        <f ca="1">SUMIFS('Stock-AF'!AQ$2:AQ$215,'Stock-AF'!$C$2:$C$215,Shares!$B19,'Stock-AF'!$G$2:$G$215,Shares!$A$1)/SUMIFS('Stock-AF'!AQ$2:AQ$215,'Stock-AF'!$C$2:$C$215,Shares!$A19,'Stock-AF'!$G$2:$G$215,Shares!$A$1)</f>
        <v>0.32915338788109766</v>
      </c>
      <c r="AI19" s="9">
        <f ca="1">SUMIFS('Stock-AF'!AR$2:AR$215,'Stock-AF'!$C$2:$C$215,Shares!$B19,'Stock-AF'!$G$2:$G$215,Shares!$A$1)/SUMIFS('Stock-AF'!AR$2:AR$215,'Stock-AF'!$C$2:$C$215,Shares!$A19,'Stock-AF'!$G$2:$G$215,Shares!$A$1)</f>
        <v>0.63991541601534596</v>
      </c>
      <c r="AJ19" s="9">
        <f ca="1">SUMIFS('Stock-AF'!AS$2:AS$215,'Stock-AF'!$C$2:$C$215,Shares!$B19,'Stock-AF'!$G$2:$G$215,Shares!$A$1)/SUMIFS('Stock-AF'!AS$2:AS$215,'Stock-AF'!$C$2:$C$215,Shares!$A19,'Stock-AF'!$G$2:$G$215,Shares!$A$1)</f>
        <v>0.96426166572393113</v>
      </c>
      <c r="AK19" s="9">
        <f ca="1">SUMIFS('Stock-AF'!AT$2:AT$215,'Stock-AF'!$C$2:$C$215,Shares!$B19,'Stock-AF'!$G$2:$G$215,Shares!$A$1)/SUMIFS('Stock-AF'!AT$2:AT$215,'Stock-AF'!$C$2:$C$215,Shares!$A19,'Stock-AF'!$G$2:$G$215,Shares!$A$1)</f>
        <v>0.76256312924288627</v>
      </c>
      <c r="AL19" s="9">
        <f ca="1">SUMIFS('Stock-AF'!AU$2:AU$215,'Stock-AF'!$C$2:$C$215,Shares!$B19,'Stock-AF'!$G$2:$G$215,Shares!$A$1)/SUMIFS('Stock-AF'!AU$2:AU$215,'Stock-AF'!$C$2:$C$215,Shares!$A19,'Stock-AF'!$G$2:$G$215,Shares!$A$1)</f>
        <v>0.50803637160169157</v>
      </c>
      <c r="AM19" s="9">
        <f ca="1">SUMIFS('Stock-AF'!AV$2:AV$215,'Stock-AF'!$C$2:$C$215,Shares!$B19,'Stock-AF'!$G$2:$G$215,Shares!$A$1)/SUMIFS('Stock-AF'!AV$2:AV$215,'Stock-AF'!$C$2:$C$215,Shares!$A19,'Stock-AF'!$G$2:$G$215,Shares!$A$1)</f>
        <v>0.5049314101147091</v>
      </c>
    </row>
    <row r="20" spans="1:39">
      <c r="A20" t="str">
        <f t="shared" si="0"/>
        <v>C_ES-CK-SR*</v>
      </c>
      <c r="B20" s="4" t="s">
        <v>133</v>
      </c>
      <c r="C20" s="9">
        <f ca="1">SUMIFS('Stock-AF'!L$2:L$215,'Stock-AF'!$C$2:$C$215,Shares!$B20,'Stock-AF'!$G$2:$G$215,Shares!$A$1)/SUMIFS('Stock-AF'!L$2:L$215,'Stock-AF'!$C$2:$C$215,Shares!$A20,'Stock-AF'!$G$2:$G$215,Shares!$A$1)</f>
        <v>0</v>
      </c>
      <c r="D20" s="9">
        <f ca="1">SUMIFS('Stock-AF'!M$2:M$215,'Stock-AF'!$C$2:$C$215,Shares!$B20,'Stock-AF'!$G$2:$G$215,Shares!$A$1)/SUMIFS('Stock-AF'!M$2:M$215,'Stock-AF'!$C$2:$C$215,Shares!$A20,'Stock-AF'!$G$2:$G$215,Shares!$A$1)</f>
        <v>0.26657924075513745</v>
      </c>
      <c r="E20" s="9">
        <f ca="1">SUMIFS('Stock-AF'!N$2:N$215,'Stock-AF'!$C$2:$C$215,Shares!$B20,'Stock-AF'!$G$2:$G$215,Shares!$A$1)/SUMIFS('Stock-AF'!N$2:N$215,'Stock-AF'!$C$2:$C$215,Shares!$A20,'Stock-AF'!$G$2:$G$215,Shares!$A$1)</f>
        <v>0</v>
      </c>
      <c r="F20" s="9">
        <f ca="1">SUMIFS('Stock-AF'!O$2:O$215,'Stock-AF'!$C$2:$C$215,Shares!$B20,'Stock-AF'!$G$2:$G$215,Shares!$A$1)/SUMIFS('Stock-AF'!O$2:O$215,'Stock-AF'!$C$2:$C$215,Shares!$A20,'Stock-AF'!$G$2:$G$215,Shares!$A$1)</f>
        <v>0.28771148560832088</v>
      </c>
      <c r="G20" s="9">
        <f ca="1">SUMIFS('Stock-AF'!P$2:P$215,'Stock-AF'!$C$2:$C$215,Shares!$B20,'Stock-AF'!$G$2:$G$215,Shares!$A$1)/SUMIFS('Stock-AF'!P$2:P$215,'Stock-AF'!$C$2:$C$215,Shares!$A20,'Stock-AF'!$G$2:$G$215,Shares!$A$1)</f>
        <v>0.10418197485714545</v>
      </c>
      <c r="H20" s="9">
        <f ca="1">SUMIFS('Stock-AF'!Q$2:Q$215,'Stock-AF'!$C$2:$C$215,Shares!$B20,'Stock-AF'!$G$2:$G$215,Shares!$A$1)/SUMIFS('Stock-AF'!Q$2:Q$215,'Stock-AF'!$C$2:$C$215,Shares!$A20,'Stock-AF'!$G$2:$G$215,Shares!$A$1)</f>
        <v>0.26433442103115434</v>
      </c>
      <c r="I20" s="9">
        <f ca="1">SUMIFS('Stock-AF'!R$2:R$215,'Stock-AF'!$C$2:$C$215,Shares!$B20,'Stock-AF'!$G$2:$G$215,Shares!$A$1)/SUMIFS('Stock-AF'!R$2:R$215,'Stock-AF'!$C$2:$C$215,Shares!$A20,'Stock-AF'!$G$2:$G$215,Shares!$A$1)</f>
        <v>0</v>
      </c>
      <c r="J20" s="9">
        <f ca="1">SUMIFS('Stock-AF'!S$2:S$215,'Stock-AF'!$C$2:$C$215,Shares!$B20,'Stock-AF'!$G$2:$G$215,Shares!$A$1)/SUMIFS('Stock-AF'!S$2:S$215,'Stock-AF'!$C$2:$C$215,Shares!$A20,'Stock-AF'!$G$2:$G$215,Shares!$A$1)</f>
        <v>0.50593469003936364</v>
      </c>
      <c r="K20" s="9">
        <f ca="1">SUMIFS('Stock-AF'!T$2:T$215,'Stock-AF'!$C$2:$C$215,Shares!$B20,'Stock-AF'!$G$2:$G$215,Shares!$A$1)/SUMIFS('Stock-AF'!T$2:T$215,'Stock-AF'!$C$2:$C$215,Shares!$A20,'Stock-AF'!$G$2:$G$215,Shares!$A$1)</f>
        <v>0.4521353386272397</v>
      </c>
      <c r="L20" s="9">
        <f ca="1">SUMIFS('Stock-AF'!U$2:U$215,'Stock-AF'!$C$2:$C$215,Shares!$B20,'Stock-AF'!$G$2:$G$215,Shares!$A$1)/SUMIFS('Stock-AF'!U$2:U$215,'Stock-AF'!$C$2:$C$215,Shares!$A20,'Stock-AF'!$G$2:$G$215,Shares!$A$1)</f>
        <v>0.24512911595812403</v>
      </c>
      <c r="M20" s="9">
        <f ca="1">SUMIFS('Stock-AF'!V$2:V$215,'Stock-AF'!$C$2:$C$215,Shares!$B20,'Stock-AF'!$G$2:$G$215,Shares!$A$1)/SUMIFS('Stock-AF'!V$2:V$215,'Stock-AF'!$C$2:$C$215,Shares!$A20,'Stock-AF'!$G$2:$G$215,Shares!$A$1)</f>
        <v>0.10612426306248778</v>
      </c>
      <c r="N20" s="9">
        <f ca="1">SUMIFS('Stock-AF'!W$2:W$215,'Stock-AF'!$C$2:$C$215,Shares!$B20,'Stock-AF'!$G$2:$G$215,Shares!$A$1)/SUMIFS('Stock-AF'!W$2:W$215,'Stock-AF'!$C$2:$C$215,Shares!$A20,'Stock-AF'!$G$2:$G$215,Shares!$A$1)</f>
        <v>6.802255384990355E-2</v>
      </c>
      <c r="O20" s="9">
        <f ca="1">SUMIFS('Stock-AF'!X$2:X$215,'Stock-AF'!$C$2:$C$215,Shares!$B20,'Stock-AF'!$G$2:$G$215,Shares!$A$1)/SUMIFS('Stock-AF'!X$2:X$215,'Stock-AF'!$C$2:$C$215,Shares!$A20,'Stock-AF'!$G$2:$G$215,Shares!$A$1)</f>
        <v>0.12888365389691497</v>
      </c>
      <c r="P20" s="9">
        <f ca="1">SUMIFS('Stock-AF'!Y$2:Y$215,'Stock-AF'!$C$2:$C$215,Shares!$B20,'Stock-AF'!$G$2:$G$215,Shares!$A$1)/SUMIFS('Stock-AF'!Y$2:Y$215,'Stock-AF'!$C$2:$C$215,Shares!$A20,'Stock-AF'!$G$2:$G$215,Shares!$A$1)</f>
        <v>1.6599110122250436E-2</v>
      </c>
      <c r="Q20" s="9">
        <f ca="1">SUMIFS('Stock-AF'!Z$2:Z$215,'Stock-AF'!$C$2:$C$215,Shares!$B20,'Stock-AF'!$G$2:$G$215,Shares!$A$1)/SUMIFS('Stock-AF'!Z$2:Z$215,'Stock-AF'!$C$2:$C$215,Shares!$A20,'Stock-AF'!$G$2:$G$215,Shares!$A$1)</f>
        <v>0.25319770459833535</v>
      </c>
      <c r="R20" s="9">
        <f ca="1">SUMIFS('Stock-AF'!AA$2:AA$215,'Stock-AF'!$C$2:$C$215,Shares!$B20,'Stock-AF'!$G$2:$G$215,Shares!$A$1)/SUMIFS('Stock-AF'!AA$2:AA$215,'Stock-AF'!$C$2:$C$215,Shares!$A20,'Stock-AF'!$G$2:$G$215,Shares!$A$1)</f>
        <v>0.22594850014506698</v>
      </c>
      <c r="S20" s="9">
        <f ca="1">SUMIFS('Stock-AF'!AB$2:AB$215,'Stock-AF'!$C$2:$C$215,Shares!$B20,'Stock-AF'!$G$2:$G$215,Shares!$A$1)/SUMIFS('Stock-AF'!AB$2:AB$215,'Stock-AF'!$C$2:$C$215,Shares!$A20,'Stock-AF'!$G$2:$G$215,Shares!$A$1)</f>
        <v>0.46970246465453869</v>
      </c>
      <c r="T20" s="9">
        <f ca="1">SUMIFS('Stock-AF'!AC$2:AC$215,'Stock-AF'!$C$2:$C$215,Shares!$B20,'Stock-AF'!$G$2:$G$215,Shares!$A$1)/SUMIFS('Stock-AF'!AC$2:AC$215,'Stock-AF'!$C$2:$C$215,Shares!$A20,'Stock-AF'!$G$2:$G$215,Shares!$A$1)</f>
        <v>0.31830867014722064</v>
      </c>
      <c r="U20" s="9">
        <f ca="1">SUMIFS('Stock-AF'!AD$2:AD$215,'Stock-AF'!$C$2:$C$215,Shares!$B20,'Stock-AF'!$G$2:$G$215,Shares!$A$1)/SUMIFS('Stock-AF'!AD$2:AD$215,'Stock-AF'!$C$2:$C$215,Shares!$A20,'Stock-AF'!$G$2:$G$215,Shares!$A$1)</f>
        <v>0</v>
      </c>
      <c r="V20" s="9">
        <f ca="1">SUMIFS('Stock-AF'!AE$2:AE$215,'Stock-AF'!$C$2:$C$215,Shares!$B20,'Stock-AF'!$G$2:$G$215,Shares!$A$1)/SUMIFS('Stock-AF'!AE$2:AE$215,'Stock-AF'!$C$2:$C$215,Shares!$A20,'Stock-AF'!$G$2:$G$215,Shares!$A$1)</f>
        <v>0.53405325993045283</v>
      </c>
      <c r="W20" s="9">
        <f ca="1">SUMIFS('Stock-AF'!AF$2:AF$215,'Stock-AF'!$C$2:$C$215,Shares!$B20,'Stock-AF'!$G$2:$G$215,Shares!$A$1)/SUMIFS('Stock-AF'!AF$2:AF$215,'Stock-AF'!$C$2:$C$215,Shares!$A20,'Stock-AF'!$G$2:$G$215,Shares!$A$1)</f>
        <v>0</v>
      </c>
      <c r="X20" s="9">
        <f ca="1">SUMIFS('Stock-AF'!AG$2:AG$215,'Stock-AF'!$C$2:$C$215,Shares!$B20,'Stock-AF'!$G$2:$G$215,Shares!$A$1)/SUMIFS('Stock-AF'!AG$2:AG$215,'Stock-AF'!$C$2:$C$215,Shares!$A20,'Stock-AF'!$G$2:$G$215,Shares!$A$1)</f>
        <v>0.34320047197569292</v>
      </c>
      <c r="Y20" s="9">
        <f ca="1">SUMIFS('Stock-AF'!AH$2:AH$215,'Stock-AF'!$C$2:$C$215,Shares!$B20,'Stock-AF'!$G$2:$G$215,Shares!$A$1)/SUMIFS('Stock-AF'!AH$2:AH$215,'Stock-AF'!$C$2:$C$215,Shares!$A20,'Stock-AF'!$G$2:$G$215,Shares!$A$1)</f>
        <v>0.39693661750571974</v>
      </c>
      <c r="Z20" s="9">
        <f ca="1">SUMIFS('Stock-AF'!AI$2:AI$215,'Stock-AF'!$C$2:$C$215,Shares!$B20,'Stock-AF'!$G$2:$G$215,Shares!$A$1)/SUMIFS('Stock-AF'!AI$2:AI$215,'Stock-AF'!$C$2:$C$215,Shares!$A20,'Stock-AF'!$G$2:$G$215,Shares!$A$1)</f>
        <v>0.32960000165762915</v>
      </c>
      <c r="AA20" s="9">
        <f ca="1">SUMIFS('Stock-AF'!AJ$2:AJ$215,'Stock-AF'!$C$2:$C$215,Shares!$B20,'Stock-AF'!$G$2:$G$215,Shares!$A$1)/SUMIFS('Stock-AF'!AJ$2:AJ$215,'Stock-AF'!$C$2:$C$215,Shares!$A20,'Stock-AF'!$G$2:$G$215,Shares!$A$1)</f>
        <v>0</v>
      </c>
      <c r="AB20" s="9">
        <f ca="1">SUMIFS('Stock-AF'!AK$2:AK$215,'Stock-AF'!$C$2:$C$215,Shares!$B20,'Stock-AF'!$G$2:$G$215,Shares!$A$1)/SUMIFS('Stock-AF'!AK$2:AK$215,'Stock-AF'!$C$2:$C$215,Shares!$A20,'Stock-AF'!$G$2:$G$215,Shares!$A$1)</f>
        <v>1.0831857881042623E-2</v>
      </c>
      <c r="AC20" s="9">
        <f ca="1">SUMIFS('Stock-AF'!AL$2:AL$215,'Stock-AF'!$C$2:$C$215,Shares!$B20,'Stock-AF'!$G$2:$G$215,Shares!$A$1)/SUMIFS('Stock-AF'!AL$2:AL$215,'Stock-AF'!$C$2:$C$215,Shares!$A20,'Stock-AF'!$G$2:$G$215,Shares!$A$1)</f>
        <v>0</v>
      </c>
      <c r="AD20" s="9">
        <f ca="1">SUMIFS('Stock-AF'!AM$2:AM$215,'Stock-AF'!$C$2:$C$215,Shares!$B20,'Stock-AF'!$G$2:$G$215,Shares!$A$1)/SUMIFS('Stock-AF'!AM$2:AM$215,'Stock-AF'!$C$2:$C$215,Shares!$A20,'Stock-AF'!$G$2:$G$215,Shares!$A$1)</f>
        <v>0.44842580600438681</v>
      </c>
      <c r="AE20" s="9">
        <f ca="1">SUMIFS('Stock-AF'!AN$2:AN$215,'Stock-AF'!$C$2:$C$215,Shares!$B20,'Stock-AF'!$G$2:$G$215,Shares!$A$1)/SUMIFS('Stock-AF'!AN$2:AN$215,'Stock-AF'!$C$2:$C$215,Shares!$A20,'Stock-AF'!$G$2:$G$215,Shares!$A$1)</f>
        <v>6.6476551627181225E-3</v>
      </c>
      <c r="AF20" s="9">
        <f ca="1">SUMIFS('Stock-AF'!AO$2:AO$215,'Stock-AF'!$C$2:$C$215,Shares!$B20,'Stock-AF'!$G$2:$G$215,Shares!$A$1)/SUMIFS('Stock-AF'!AO$2:AO$215,'Stock-AF'!$C$2:$C$215,Shares!$A20,'Stock-AF'!$G$2:$G$215,Shares!$A$1)</f>
        <v>0.29365857504962473</v>
      </c>
      <c r="AG20" s="9">
        <f ca="1">SUMIFS('Stock-AF'!AP$2:AP$215,'Stock-AF'!$C$2:$C$215,Shares!$B20,'Stock-AF'!$G$2:$G$215,Shares!$A$1)/SUMIFS('Stock-AF'!AP$2:AP$215,'Stock-AF'!$C$2:$C$215,Shares!$A20,'Stock-AF'!$G$2:$G$215,Shares!$A$1)</f>
        <v>0.14035096336061678</v>
      </c>
      <c r="AH20" s="9">
        <f ca="1">SUMIFS('Stock-AF'!AQ$2:AQ$215,'Stock-AF'!$C$2:$C$215,Shares!$B20,'Stock-AF'!$G$2:$G$215,Shares!$A$1)/SUMIFS('Stock-AF'!AQ$2:AQ$215,'Stock-AF'!$C$2:$C$215,Shares!$A20,'Stock-AF'!$G$2:$G$215,Shares!$A$1)</f>
        <v>0.61567275125624754</v>
      </c>
      <c r="AI20" s="9">
        <f ca="1">SUMIFS('Stock-AF'!AR$2:AR$215,'Stock-AF'!$C$2:$C$215,Shares!$B20,'Stock-AF'!$G$2:$G$215,Shares!$A$1)/SUMIFS('Stock-AF'!AR$2:AR$215,'Stock-AF'!$C$2:$C$215,Shares!$A20,'Stock-AF'!$G$2:$G$215,Shares!$A$1)</f>
        <v>0.20938137319055225</v>
      </c>
      <c r="AJ20" s="9">
        <f ca="1">SUMIFS('Stock-AF'!AS$2:AS$215,'Stock-AF'!$C$2:$C$215,Shares!$B20,'Stock-AF'!$G$2:$G$215,Shares!$A$1)/SUMIFS('Stock-AF'!AS$2:AS$215,'Stock-AF'!$C$2:$C$215,Shares!$A20,'Stock-AF'!$G$2:$G$215,Shares!$A$1)</f>
        <v>8.7396491587551275E-3</v>
      </c>
      <c r="AK20" s="9">
        <f ca="1">SUMIFS('Stock-AF'!AT$2:AT$215,'Stock-AF'!$C$2:$C$215,Shares!$B20,'Stock-AF'!$G$2:$G$215,Shares!$A$1)/SUMIFS('Stock-AF'!AT$2:AT$215,'Stock-AF'!$C$2:$C$215,Shares!$A20,'Stock-AF'!$G$2:$G$215,Shares!$A$1)</f>
        <v>8.7104025048275927E-2</v>
      </c>
      <c r="AL20" s="9">
        <f ca="1">SUMIFS('Stock-AF'!AU$2:AU$215,'Stock-AF'!$C$2:$C$215,Shares!$B20,'Stock-AF'!$G$2:$G$215,Shares!$A$1)/SUMIFS('Stock-AF'!AU$2:AU$215,'Stock-AF'!$C$2:$C$215,Shares!$A20,'Stock-AF'!$G$2:$G$215,Shares!$A$1)</f>
        <v>0.37992765426446173</v>
      </c>
      <c r="AM20" s="9">
        <f ca="1">SUMIFS('Stock-AF'!AV$2:AV$215,'Stock-AF'!$C$2:$C$215,Shares!$B20,'Stock-AF'!$G$2:$G$215,Shares!$A$1)/SUMIFS('Stock-AF'!AV$2:AV$215,'Stock-AF'!$C$2:$C$215,Shares!$A20,'Stock-AF'!$G$2:$G$215,Shares!$A$1)</f>
        <v>0.49186383549131329</v>
      </c>
    </row>
    <row r="21" spans="1:39">
      <c r="A21" t="str">
        <f t="shared" si="0"/>
        <v>C_ES-CK-SR*</v>
      </c>
      <c r="B21" s="4" t="s">
        <v>134</v>
      </c>
      <c r="C21" s="9">
        <f ca="1">SUMIFS('Stock-AF'!L$2:L$215,'Stock-AF'!$C$2:$C$215,Shares!$B21,'Stock-AF'!$G$2:$G$215,Shares!$A$1)/SUMIFS('Stock-AF'!L$2:L$215,'Stock-AF'!$C$2:$C$215,Shares!$A21,'Stock-AF'!$G$2:$G$215,Shares!$A$1)</f>
        <v>0.52524357760033835</v>
      </c>
      <c r="D21" s="9">
        <f ca="1">SUMIFS('Stock-AF'!M$2:M$215,'Stock-AF'!$C$2:$C$215,Shares!$B21,'Stock-AF'!$G$2:$G$215,Shares!$A$1)/SUMIFS('Stock-AF'!M$2:M$215,'Stock-AF'!$C$2:$C$215,Shares!$A21,'Stock-AF'!$G$2:$G$215,Shares!$A$1)</f>
        <v>0.10699564481468919</v>
      </c>
      <c r="E21" s="9">
        <f ca="1">SUMIFS('Stock-AF'!N$2:N$215,'Stock-AF'!$C$2:$C$215,Shares!$B21,'Stock-AF'!$G$2:$G$215,Shares!$A$1)/SUMIFS('Stock-AF'!N$2:N$215,'Stock-AF'!$C$2:$C$215,Shares!$A21,'Stock-AF'!$G$2:$G$215,Shares!$A$1)</f>
        <v>0</v>
      </c>
      <c r="F21" s="9">
        <f ca="1">SUMIFS('Stock-AF'!O$2:O$215,'Stock-AF'!$C$2:$C$215,Shares!$B21,'Stock-AF'!$G$2:$G$215,Shares!$A$1)/SUMIFS('Stock-AF'!O$2:O$215,'Stock-AF'!$C$2:$C$215,Shares!$A21,'Stock-AF'!$G$2:$G$215,Shares!$A$1)</f>
        <v>0.16113880092896016</v>
      </c>
      <c r="G21" s="9">
        <f ca="1">SUMIFS('Stock-AF'!P$2:P$215,'Stock-AF'!$C$2:$C$215,Shares!$B21,'Stock-AF'!$G$2:$G$215,Shares!$A$1)/SUMIFS('Stock-AF'!P$2:P$215,'Stock-AF'!$C$2:$C$215,Shares!$A21,'Stock-AF'!$G$2:$G$215,Shares!$A$1)</f>
        <v>2.1922616520859299E-2</v>
      </c>
      <c r="H21" s="9">
        <f ca="1">SUMIFS('Stock-AF'!Q$2:Q$215,'Stock-AF'!$C$2:$C$215,Shares!$B21,'Stock-AF'!$G$2:$G$215,Shares!$A$1)/SUMIFS('Stock-AF'!Q$2:Q$215,'Stock-AF'!$C$2:$C$215,Shares!$A21,'Stock-AF'!$G$2:$G$215,Shares!$A$1)</f>
        <v>0</v>
      </c>
      <c r="I21" s="9">
        <f ca="1">SUMIFS('Stock-AF'!R$2:R$215,'Stock-AF'!$C$2:$C$215,Shares!$B21,'Stock-AF'!$G$2:$G$215,Shares!$A$1)/SUMIFS('Stock-AF'!R$2:R$215,'Stock-AF'!$C$2:$C$215,Shares!$A21,'Stock-AF'!$G$2:$G$215,Shares!$A$1)</f>
        <v>0</v>
      </c>
      <c r="J21" s="9">
        <f ca="1">SUMIFS('Stock-AF'!S$2:S$215,'Stock-AF'!$C$2:$C$215,Shares!$B21,'Stock-AF'!$G$2:$G$215,Shares!$A$1)/SUMIFS('Stock-AF'!S$2:S$215,'Stock-AF'!$C$2:$C$215,Shares!$A21,'Stock-AF'!$G$2:$G$215,Shares!$A$1)</f>
        <v>0</v>
      </c>
      <c r="K21" s="9">
        <f ca="1">SUMIFS('Stock-AF'!T$2:T$215,'Stock-AF'!$C$2:$C$215,Shares!$B21,'Stock-AF'!$G$2:$G$215,Shares!$A$1)/SUMIFS('Stock-AF'!T$2:T$215,'Stock-AF'!$C$2:$C$215,Shares!$A21,'Stock-AF'!$G$2:$G$215,Shares!$A$1)</f>
        <v>0.1695158478958953</v>
      </c>
      <c r="L21" s="9">
        <f ca="1">SUMIFS('Stock-AF'!U$2:U$215,'Stock-AF'!$C$2:$C$215,Shares!$B21,'Stock-AF'!$G$2:$G$215,Shares!$A$1)/SUMIFS('Stock-AF'!U$2:U$215,'Stock-AF'!$C$2:$C$215,Shares!$A21,'Stock-AF'!$G$2:$G$215,Shares!$A$1)</f>
        <v>2.965528257621278E-2</v>
      </c>
      <c r="M21" s="9">
        <f ca="1">SUMIFS('Stock-AF'!V$2:V$215,'Stock-AF'!$C$2:$C$215,Shares!$B21,'Stock-AF'!$G$2:$G$215,Shares!$A$1)/SUMIFS('Stock-AF'!V$2:V$215,'Stock-AF'!$C$2:$C$215,Shares!$A21,'Stock-AF'!$G$2:$G$215,Shares!$A$1)</f>
        <v>1.8343386293904557E-2</v>
      </c>
      <c r="N21" s="9">
        <f ca="1">SUMIFS('Stock-AF'!W$2:W$215,'Stock-AF'!$C$2:$C$215,Shares!$B21,'Stock-AF'!$G$2:$G$215,Shares!$A$1)/SUMIFS('Stock-AF'!W$2:W$215,'Stock-AF'!$C$2:$C$215,Shares!$A21,'Stock-AF'!$G$2:$G$215,Shares!$A$1)</f>
        <v>0.1158433303572855</v>
      </c>
      <c r="O21" s="9">
        <f ca="1">SUMIFS('Stock-AF'!X$2:X$215,'Stock-AF'!$C$2:$C$215,Shares!$B21,'Stock-AF'!$G$2:$G$215,Shares!$A$1)/SUMIFS('Stock-AF'!X$2:X$215,'Stock-AF'!$C$2:$C$215,Shares!$A21,'Stock-AF'!$G$2:$G$215,Shares!$A$1)</f>
        <v>6.9121289660169144E-2</v>
      </c>
      <c r="P21" s="9">
        <f ca="1">SUMIFS('Stock-AF'!Y$2:Y$215,'Stock-AF'!$C$2:$C$215,Shares!$B21,'Stock-AF'!$G$2:$G$215,Shares!$A$1)/SUMIFS('Stock-AF'!Y$2:Y$215,'Stock-AF'!$C$2:$C$215,Shares!$A21,'Stock-AF'!$G$2:$G$215,Shares!$A$1)</f>
        <v>0</v>
      </c>
      <c r="Q21" s="9">
        <f ca="1">SUMIFS('Stock-AF'!Z$2:Z$215,'Stock-AF'!$C$2:$C$215,Shares!$B21,'Stock-AF'!$G$2:$G$215,Shares!$A$1)/SUMIFS('Stock-AF'!Z$2:Z$215,'Stock-AF'!$C$2:$C$215,Shares!$A21,'Stock-AF'!$G$2:$G$215,Shares!$A$1)</f>
        <v>0.16069114470842336</v>
      </c>
      <c r="R21" s="9">
        <f ca="1">SUMIFS('Stock-AF'!AA$2:AA$215,'Stock-AF'!$C$2:$C$215,Shares!$B21,'Stock-AF'!$G$2:$G$215,Shares!$A$1)/SUMIFS('Stock-AF'!AA$2:AA$215,'Stock-AF'!$C$2:$C$215,Shares!$A21,'Stock-AF'!$G$2:$G$215,Shares!$A$1)</f>
        <v>9.6458872765238887E-2</v>
      </c>
      <c r="S21" s="9">
        <f ca="1">SUMIFS('Stock-AF'!AB$2:AB$215,'Stock-AF'!$C$2:$C$215,Shares!$B21,'Stock-AF'!$G$2:$G$215,Shares!$A$1)/SUMIFS('Stock-AF'!AB$2:AB$215,'Stock-AF'!$C$2:$C$215,Shares!$A21,'Stock-AF'!$G$2:$G$215,Shares!$A$1)</f>
        <v>5.5114150288960682E-2</v>
      </c>
      <c r="T21" s="9">
        <f ca="1">SUMIFS('Stock-AF'!AC$2:AC$215,'Stock-AF'!$C$2:$C$215,Shares!$B21,'Stock-AF'!$G$2:$G$215,Shares!$A$1)/SUMIFS('Stock-AF'!AC$2:AC$215,'Stock-AF'!$C$2:$C$215,Shares!$A21,'Stock-AF'!$G$2:$G$215,Shares!$A$1)</f>
        <v>4.972818820150058E-2</v>
      </c>
      <c r="U21" s="9">
        <f ca="1">SUMIFS('Stock-AF'!AD$2:AD$215,'Stock-AF'!$C$2:$C$215,Shares!$B21,'Stock-AF'!$G$2:$G$215,Shares!$A$1)/SUMIFS('Stock-AF'!AD$2:AD$215,'Stock-AF'!$C$2:$C$215,Shares!$A21,'Stock-AF'!$G$2:$G$215,Shares!$A$1)</f>
        <v>0.15803509168896906</v>
      </c>
      <c r="V21" s="9">
        <f ca="1">SUMIFS('Stock-AF'!AE$2:AE$215,'Stock-AF'!$C$2:$C$215,Shares!$B21,'Stock-AF'!$G$2:$G$215,Shares!$A$1)/SUMIFS('Stock-AF'!AE$2:AE$215,'Stock-AF'!$C$2:$C$215,Shares!$A21,'Stock-AF'!$G$2:$G$215,Shares!$A$1)</f>
        <v>0.12979028768502446</v>
      </c>
      <c r="W21" s="9">
        <f ca="1">SUMIFS('Stock-AF'!AF$2:AF$215,'Stock-AF'!$C$2:$C$215,Shares!$B21,'Stock-AF'!$G$2:$G$215,Shares!$A$1)/SUMIFS('Stock-AF'!AF$2:AF$215,'Stock-AF'!$C$2:$C$215,Shares!$A21,'Stock-AF'!$G$2:$G$215,Shares!$A$1)</f>
        <v>0.54523894301939113</v>
      </c>
      <c r="X21" s="9">
        <f ca="1">SUMIFS('Stock-AF'!AG$2:AG$215,'Stock-AF'!$C$2:$C$215,Shares!$B21,'Stock-AF'!$G$2:$G$215,Shares!$A$1)/SUMIFS('Stock-AF'!AG$2:AG$215,'Stock-AF'!$C$2:$C$215,Shares!$A21,'Stock-AF'!$G$2:$G$215,Shares!$A$1)</f>
        <v>0</v>
      </c>
      <c r="Y21" s="9">
        <f ca="1">SUMIFS('Stock-AF'!AH$2:AH$215,'Stock-AF'!$C$2:$C$215,Shares!$B21,'Stock-AF'!$G$2:$G$215,Shares!$A$1)/SUMIFS('Stock-AF'!AH$2:AH$215,'Stock-AF'!$C$2:$C$215,Shares!$A21,'Stock-AF'!$G$2:$G$215,Shares!$A$1)</f>
        <v>0.16661533215830548</v>
      </c>
      <c r="Z21" s="9">
        <f ca="1">SUMIFS('Stock-AF'!AI$2:AI$215,'Stock-AF'!$C$2:$C$215,Shares!$B21,'Stock-AF'!$G$2:$G$215,Shares!$A$1)/SUMIFS('Stock-AF'!AI$2:AI$215,'Stock-AF'!$C$2:$C$215,Shares!$A21,'Stock-AF'!$G$2:$G$215,Shares!$A$1)</f>
        <v>2.7936074395359327E-2</v>
      </c>
      <c r="AA21" s="9">
        <f ca="1">SUMIFS('Stock-AF'!AJ$2:AJ$215,'Stock-AF'!$C$2:$C$215,Shares!$B21,'Stock-AF'!$G$2:$G$215,Shares!$A$1)/SUMIFS('Stock-AF'!AJ$2:AJ$215,'Stock-AF'!$C$2:$C$215,Shares!$A21,'Stock-AF'!$G$2:$G$215,Shares!$A$1)</f>
        <v>0</v>
      </c>
      <c r="AB21" s="9">
        <f ca="1">SUMIFS('Stock-AF'!AK$2:AK$215,'Stock-AF'!$C$2:$C$215,Shares!$B21,'Stock-AF'!$G$2:$G$215,Shares!$A$1)/SUMIFS('Stock-AF'!AK$2:AK$215,'Stock-AF'!$C$2:$C$215,Shares!$A21,'Stock-AF'!$G$2:$G$215,Shares!$A$1)</f>
        <v>0.17588125027540172</v>
      </c>
      <c r="AC21" s="9">
        <f ca="1">SUMIFS('Stock-AF'!AL$2:AL$215,'Stock-AF'!$C$2:$C$215,Shares!$B21,'Stock-AF'!$G$2:$G$215,Shares!$A$1)/SUMIFS('Stock-AF'!AL$2:AL$215,'Stock-AF'!$C$2:$C$215,Shares!$A21,'Stock-AF'!$G$2:$G$215,Shares!$A$1)</f>
        <v>0.14575554210320041</v>
      </c>
      <c r="AD21" s="9">
        <f ca="1">SUMIFS('Stock-AF'!AM$2:AM$215,'Stock-AF'!$C$2:$C$215,Shares!$B21,'Stock-AF'!$G$2:$G$215,Shares!$A$1)/SUMIFS('Stock-AF'!AM$2:AM$215,'Stock-AF'!$C$2:$C$215,Shares!$A21,'Stock-AF'!$G$2:$G$215,Shares!$A$1)</f>
        <v>0.11141625881515566</v>
      </c>
      <c r="AE21" s="9">
        <f ca="1">SUMIFS('Stock-AF'!AN$2:AN$215,'Stock-AF'!$C$2:$C$215,Shares!$B21,'Stock-AF'!$G$2:$G$215,Shares!$A$1)/SUMIFS('Stock-AF'!AN$2:AN$215,'Stock-AF'!$C$2:$C$215,Shares!$A21,'Stock-AF'!$G$2:$G$215,Shares!$A$1)</f>
        <v>1.0547137944500472E-2</v>
      </c>
      <c r="AF21" s="9">
        <f ca="1">SUMIFS('Stock-AF'!AO$2:AO$215,'Stock-AF'!$C$2:$C$215,Shares!$B21,'Stock-AF'!$G$2:$G$215,Shares!$A$1)/SUMIFS('Stock-AF'!AO$2:AO$215,'Stock-AF'!$C$2:$C$215,Shares!$A21,'Stock-AF'!$G$2:$G$215,Shares!$A$1)</f>
        <v>6.2188154867517061E-2</v>
      </c>
      <c r="AG21" s="9">
        <f ca="1">SUMIFS('Stock-AF'!AP$2:AP$215,'Stock-AF'!$C$2:$C$215,Shares!$B21,'Stock-AF'!$G$2:$G$215,Shares!$A$1)/SUMIFS('Stock-AF'!AP$2:AP$215,'Stock-AF'!$C$2:$C$215,Shares!$A21,'Stock-AF'!$G$2:$G$215,Shares!$A$1)</f>
        <v>0.1604244893415161</v>
      </c>
      <c r="AH21" s="9">
        <f ca="1">SUMIFS('Stock-AF'!AQ$2:AQ$215,'Stock-AF'!$C$2:$C$215,Shares!$B21,'Stock-AF'!$G$2:$G$215,Shares!$A$1)/SUMIFS('Stock-AF'!AQ$2:AQ$215,'Stock-AF'!$C$2:$C$215,Shares!$A21,'Stock-AF'!$G$2:$G$215,Shares!$A$1)</f>
        <v>5.5173860862654793E-2</v>
      </c>
      <c r="AI21" s="9">
        <f ca="1">SUMIFS('Stock-AF'!AR$2:AR$215,'Stock-AF'!$C$2:$C$215,Shares!$B21,'Stock-AF'!$G$2:$G$215,Shares!$A$1)/SUMIFS('Stock-AF'!AR$2:AR$215,'Stock-AF'!$C$2:$C$215,Shares!$A21,'Stock-AF'!$G$2:$G$215,Shares!$A$1)</f>
        <v>7.5810409415215621E-2</v>
      </c>
      <c r="AJ21" s="9">
        <f ca="1">SUMIFS('Stock-AF'!AS$2:AS$215,'Stock-AF'!$C$2:$C$215,Shares!$B21,'Stock-AF'!$G$2:$G$215,Shares!$A$1)/SUMIFS('Stock-AF'!AS$2:AS$215,'Stock-AF'!$C$2:$C$215,Shares!$A21,'Stock-AF'!$G$2:$G$215,Shares!$A$1)</f>
        <v>1.6284246374497616E-2</v>
      </c>
      <c r="AK21" s="9">
        <f ca="1">SUMIFS('Stock-AF'!AT$2:AT$215,'Stock-AF'!$C$2:$C$215,Shares!$B21,'Stock-AF'!$G$2:$G$215,Shares!$A$1)/SUMIFS('Stock-AF'!AT$2:AT$215,'Stock-AF'!$C$2:$C$215,Shares!$A21,'Stock-AF'!$G$2:$G$215,Shares!$A$1)</f>
        <v>0.15033284570883787</v>
      </c>
      <c r="AL21" s="9">
        <f ca="1">SUMIFS('Stock-AF'!AU$2:AU$215,'Stock-AF'!$C$2:$C$215,Shares!$B21,'Stock-AF'!$G$2:$G$215,Shares!$A$1)/SUMIFS('Stock-AF'!AU$2:AU$215,'Stock-AF'!$C$2:$C$215,Shares!$A21,'Stock-AF'!$G$2:$G$215,Shares!$A$1)</f>
        <v>9.9492569711962062E-2</v>
      </c>
      <c r="AM21" s="9">
        <f ca="1">SUMIFS('Stock-AF'!AV$2:AV$215,'Stock-AF'!$C$2:$C$215,Shares!$B21,'Stock-AF'!$G$2:$G$215,Shares!$A$1)/SUMIFS('Stock-AF'!AV$2:AV$215,'Stock-AF'!$C$2:$C$215,Shares!$A21,'Stock-AF'!$G$2:$G$215,Shares!$A$1)</f>
        <v>0</v>
      </c>
    </row>
    <row r="22" spans="1:39">
      <c r="A22" t="str">
        <f t="shared" si="0"/>
        <v>C_ES-CK-SS*</v>
      </c>
      <c r="B22" s="4" t="s">
        <v>135</v>
      </c>
      <c r="C22" s="9">
        <f ca="1">SUMIFS('Stock-AF'!L$2:L$215,'Stock-AF'!$C$2:$C$215,Shares!$B22,'Stock-AF'!$G$2:$G$215,Shares!$A$1)/SUMIFS('Stock-AF'!L$2:L$215,'Stock-AF'!$C$2:$C$215,Shares!$A22,'Stock-AF'!$G$2:$G$215,Shares!$A$1)</f>
        <v>0.11500865942751397</v>
      </c>
      <c r="D22" s="9">
        <f ca="1">SUMIFS('Stock-AF'!M$2:M$215,'Stock-AF'!$C$2:$C$215,Shares!$B22,'Stock-AF'!$G$2:$G$215,Shares!$A$1)/SUMIFS('Stock-AF'!M$2:M$215,'Stock-AF'!$C$2:$C$215,Shares!$A22,'Stock-AF'!$G$2:$G$215,Shares!$A$1)</f>
        <v>1.2147205563533527E-2</v>
      </c>
      <c r="E22" s="9">
        <f ca="1">SUMIFS('Stock-AF'!N$2:N$215,'Stock-AF'!$C$2:$C$215,Shares!$B22,'Stock-AF'!$G$2:$G$215,Shares!$A$1)/SUMIFS('Stock-AF'!N$2:N$215,'Stock-AF'!$C$2:$C$215,Shares!$A22,'Stock-AF'!$G$2:$G$215,Shares!$A$1)</f>
        <v>0</v>
      </c>
      <c r="F22" s="9">
        <f ca="1">SUMIFS('Stock-AF'!O$2:O$215,'Stock-AF'!$C$2:$C$215,Shares!$B22,'Stock-AF'!$G$2:$G$215,Shares!$A$1)/SUMIFS('Stock-AF'!O$2:O$215,'Stock-AF'!$C$2:$C$215,Shares!$A22,'Stock-AF'!$G$2:$G$215,Shares!$A$1)</f>
        <v>2.0025474985391162E-3</v>
      </c>
      <c r="G22" s="9">
        <f ca="1">SUMIFS('Stock-AF'!P$2:P$215,'Stock-AF'!$C$2:$C$215,Shares!$B22,'Stock-AF'!$G$2:$G$215,Shares!$A$1)/SUMIFS('Stock-AF'!P$2:P$215,'Stock-AF'!$C$2:$C$215,Shares!$A22,'Stock-AF'!$G$2:$G$215,Shares!$A$1)</f>
        <v>8.7775715480677488E-3</v>
      </c>
      <c r="H22" s="9">
        <f ca="1">SUMIFS('Stock-AF'!Q$2:Q$215,'Stock-AF'!$C$2:$C$215,Shares!$B22,'Stock-AF'!$G$2:$G$215,Shares!$A$1)/SUMIFS('Stock-AF'!Q$2:Q$215,'Stock-AF'!$C$2:$C$215,Shares!$A22,'Stock-AF'!$G$2:$G$215,Shares!$A$1)</f>
        <v>0.10325493737952506</v>
      </c>
      <c r="I22" s="9">
        <f ca="1">SUMIFS('Stock-AF'!R$2:R$215,'Stock-AF'!$C$2:$C$215,Shares!$B22,'Stock-AF'!$G$2:$G$215,Shares!$A$1)/SUMIFS('Stock-AF'!R$2:R$215,'Stock-AF'!$C$2:$C$215,Shares!$A22,'Stock-AF'!$G$2:$G$215,Shares!$A$1)</f>
        <v>2.544340241215344E-2</v>
      </c>
      <c r="J22" s="9">
        <f ca="1">SUMIFS('Stock-AF'!S$2:S$215,'Stock-AF'!$C$2:$C$215,Shares!$B22,'Stock-AF'!$G$2:$G$215,Shares!$A$1)/SUMIFS('Stock-AF'!S$2:S$215,'Stock-AF'!$C$2:$C$215,Shares!$A22,'Stock-AF'!$G$2:$G$215,Shares!$A$1)</f>
        <v>1.2534433239170842E-2</v>
      </c>
      <c r="K22" s="9">
        <f ca="1">SUMIFS('Stock-AF'!T$2:T$215,'Stock-AF'!$C$2:$C$215,Shares!$B22,'Stock-AF'!$G$2:$G$215,Shares!$A$1)/SUMIFS('Stock-AF'!T$2:T$215,'Stock-AF'!$C$2:$C$215,Shares!$A22,'Stock-AF'!$G$2:$G$215,Shares!$A$1)</f>
        <v>0</v>
      </c>
      <c r="L22" s="9">
        <f ca="1">SUMIFS('Stock-AF'!U$2:U$215,'Stock-AF'!$C$2:$C$215,Shares!$B22,'Stock-AF'!$G$2:$G$215,Shares!$A$1)/SUMIFS('Stock-AF'!U$2:U$215,'Stock-AF'!$C$2:$C$215,Shares!$A22,'Stock-AF'!$G$2:$G$215,Shares!$A$1)</f>
        <v>1.1683818148978689E-2</v>
      </c>
      <c r="M22" s="9">
        <f ca="1">SUMIFS('Stock-AF'!V$2:V$215,'Stock-AF'!$C$2:$C$215,Shares!$B22,'Stock-AF'!$G$2:$G$215,Shares!$A$1)/SUMIFS('Stock-AF'!V$2:V$215,'Stock-AF'!$C$2:$C$215,Shares!$A22,'Stock-AF'!$G$2:$G$215,Shares!$A$1)</f>
        <v>1.1096767605101152E-2</v>
      </c>
      <c r="N22" s="9">
        <f ca="1">SUMIFS('Stock-AF'!W$2:W$215,'Stock-AF'!$C$2:$C$215,Shares!$B22,'Stock-AF'!$G$2:$G$215,Shares!$A$1)/SUMIFS('Stock-AF'!W$2:W$215,'Stock-AF'!$C$2:$C$215,Shares!$A22,'Stock-AF'!$G$2:$G$215,Shares!$A$1)</f>
        <v>0</v>
      </c>
      <c r="O22" s="9">
        <f ca="1">SUMIFS('Stock-AF'!X$2:X$215,'Stock-AF'!$C$2:$C$215,Shares!$B22,'Stock-AF'!$G$2:$G$215,Shares!$A$1)/SUMIFS('Stock-AF'!X$2:X$215,'Stock-AF'!$C$2:$C$215,Shares!$A22,'Stock-AF'!$G$2:$G$215,Shares!$A$1)</f>
        <v>8.4075163976516983E-3</v>
      </c>
      <c r="P22" s="9">
        <f ca="1">SUMIFS('Stock-AF'!Y$2:Y$215,'Stock-AF'!$C$2:$C$215,Shares!$B22,'Stock-AF'!$G$2:$G$215,Shares!$A$1)/SUMIFS('Stock-AF'!Y$2:Y$215,'Stock-AF'!$C$2:$C$215,Shares!$A22,'Stock-AF'!$G$2:$G$215,Shares!$A$1)</f>
        <v>1.0664106731110441E-2</v>
      </c>
      <c r="Q22" s="9">
        <f ca="1">SUMIFS('Stock-AF'!Z$2:Z$215,'Stock-AF'!$C$2:$C$215,Shares!$B22,'Stock-AF'!$G$2:$G$215,Shares!$A$1)/SUMIFS('Stock-AF'!Z$2:Z$215,'Stock-AF'!$C$2:$C$215,Shares!$A22,'Stock-AF'!$G$2:$G$215,Shares!$A$1)</f>
        <v>1.2360888602992852E-2</v>
      </c>
      <c r="R22" s="9">
        <f ca="1">SUMIFS('Stock-AF'!AA$2:AA$215,'Stock-AF'!$C$2:$C$215,Shares!$B22,'Stock-AF'!$G$2:$G$215,Shares!$A$1)/SUMIFS('Stock-AF'!AA$2:AA$215,'Stock-AF'!$C$2:$C$215,Shares!$A22,'Stock-AF'!$G$2:$G$215,Shares!$A$1)</f>
        <v>3.5120019356528493E-3</v>
      </c>
      <c r="S22" s="9">
        <f ca="1">SUMIFS('Stock-AF'!AB$2:AB$215,'Stock-AF'!$C$2:$C$215,Shares!$B22,'Stock-AF'!$G$2:$G$215,Shares!$A$1)/SUMIFS('Stock-AF'!AB$2:AB$215,'Stock-AF'!$C$2:$C$215,Shares!$A22,'Stock-AF'!$G$2:$G$215,Shares!$A$1)</f>
        <v>1.2667730661649964E-2</v>
      </c>
      <c r="T22" s="9">
        <f ca="1">SUMIFS('Stock-AF'!AC$2:AC$215,'Stock-AF'!$C$2:$C$215,Shares!$B22,'Stock-AF'!$G$2:$G$215,Shares!$A$1)/SUMIFS('Stock-AF'!AC$2:AC$215,'Stock-AF'!$C$2:$C$215,Shares!$A22,'Stock-AF'!$G$2:$G$215,Shares!$A$1)</f>
        <v>1.0595314397648098E-2</v>
      </c>
      <c r="U22" s="9">
        <f ca="1">SUMIFS('Stock-AF'!AD$2:AD$215,'Stock-AF'!$C$2:$C$215,Shares!$B22,'Stock-AF'!$G$2:$G$215,Shares!$A$1)/SUMIFS('Stock-AF'!AD$2:AD$215,'Stock-AF'!$C$2:$C$215,Shares!$A22,'Stock-AF'!$G$2:$G$215,Shares!$A$1)</f>
        <v>0</v>
      </c>
      <c r="V22" s="9">
        <f ca="1">SUMIFS('Stock-AF'!AE$2:AE$215,'Stock-AF'!$C$2:$C$215,Shares!$B22,'Stock-AF'!$G$2:$G$215,Shares!$A$1)/SUMIFS('Stock-AF'!AE$2:AE$215,'Stock-AF'!$C$2:$C$215,Shares!$A22,'Stock-AF'!$G$2:$G$215,Shares!$A$1)</f>
        <v>0</v>
      </c>
      <c r="W22" s="9">
        <f ca="1">SUMIFS('Stock-AF'!AF$2:AF$215,'Stock-AF'!$C$2:$C$215,Shares!$B22,'Stock-AF'!$G$2:$G$215,Shares!$A$1)/SUMIFS('Stock-AF'!AF$2:AF$215,'Stock-AF'!$C$2:$C$215,Shares!$A22,'Stock-AF'!$G$2:$G$215,Shares!$A$1)</f>
        <v>8.818345758036826E-2</v>
      </c>
      <c r="X22" s="9">
        <f ca="1">SUMIFS('Stock-AF'!AG$2:AG$215,'Stock-AF'!$C$2:$C$215,Shares!$B22,'Stock-AF'!$G$2:$G$215,Shares!$A$1)/SUMIFS('Stock-AF'!AG$2:AG$215,'Stock-AF'!$C$2:$C$215,Shares!$A22,'Stock-AF'!$G$2:$G$215,Shares!$A$1)</f>
        <v>1.1912416673722876E-2</v>
      </c>
      <c r="Y22" s="9">
        <f ca="1">SUMIFS('Stock-AF'!AH$2:AH$215,'Stock-AF'!$C$2:$C$215,Shares!$B22,'Stock-AF'!$G$2:$G$215,Shares!$A$1)/SUMIFS('Stock-AF'!AH$2:AH$215,'Stock-AF'!$C$2:$C$215,Shares!$A22,'Stock-AF'!$G$2:$G$215,Shares!$A$1)</f>
        <v>0</v>
      </c>
      <c r="Z22" s="9">
        <f ca="1">SUMIFS('Stock-AF'!AI$2:AI$215,'Stock-AF'!$C$2:$C$215,Shares!$B22,'Stock-AF'!$G$2:$G$215,Shares!$A$1)/SUMIFS('Stock-AF'!AI$2:AI$215,'Stock-AF'!$C$2:$C$215,Shares!$A22,'Stock-AF'!$G$2:$G$215,Shares!$A$1)</f>
        <v>1.1998185993334579E-2</v>
      </c>
      <c r="AA22" s="9">
        <f ca="1">SUMIFS('Stock-AF'!AJ$2:AJ$215,'Stock-AF'!$C$2:$C$215,Shares!$B22,'Stock-AF'!$G$2:$G$215,Shares!$A$1)/SUMIFS('Stock-AF'!AJ$2:AJ$215,'Stock-AF'!$C$2:$C$215,Shares!$A22,'Stock-AF'!$G$2:$G$215,Shares!$A$1)</f>
        <v>0</v>
      </c>
      <c r="AB22" s="9">
        <f ca="1">SUMIFS('Stock-AF'!AK$2:AK$215,'Stock-AF'!$C$2:$C$215,Shares!$B22,'Stock-AF'!$G$2:$G$215,Shares!$A$1)/SUMIFS('Stock-AF'!AK$2:AK$215,'Stock-AF'!$C$2:$C$215,Shares!$A22,'Stock-AF'!$G$2:$G$215,Shares!$A$1)</f>
        <v>0.12612807795079936</v>
      </c>
      <c r="AC22" s="9">
        <f ca="1">SUMIFS('Stock-AF'!AL$2:AL$215,'Stock-AF'!$C$2:$C$215,Shares!$B22,'Stock-AF'!$G$2:$G$215,Shares!$A$1)/SUMIFS('Stock-AF'!AL$2:AL$215,'Stock-AF'!$C$2:$C$215,Shares!$A22,'Stock-AF'!$G$2:$G$215,Shares!$A$1)</f>
        <v>0</v>
      </c>
      <c r="AD22" s="9">
        <f ca="1">SUMIFS('Stock-AF'!AM$2:AM$215,'Stock-AF'!$C$2:$C$215,Shares!$B22,'Stock-AF'!$G$2:$G$215,Shares!$A$1)/SUMIFS('Stock-AF'!AM$2:AM$215,'Stock-AF'!$C$2:$C$215,Shares!$A22,'Stock-AF'!$G$2:$G$215,Shares!$A$1)</f>
        <v>2.5966971314535818E-3</v>
      </c>
      <c r="AE22" s="9">
        <f ca="1">SUMIFS('Stock-AF'!AN$2:AN$215,'Stock-AF'!$C$2:$C$215,Shares!$B22,'Stock-AF'!$G$2:$G$215,Shares!$A$1)/SUMIFS('Stock-AF'!AN$2:AN$215,'Stock-AF'!$C$2:$C$215,Shares!$A22,'Stock-AF'!$G$2:$G$215,Shares!$A$1)</f>
        <v>3.595430335253438E-3</v>
      </c>
      <c r="AF22" s="9">
        <f ca="1">SUMIFS('Stock-AF'!AO$2:AO$215,'Stock-AF'!$C$2:$C$215,Shares!$B22,'Stock-AF'!$G$2:$G$215,Shares!$A$1)/SUMIFS('Stock-AF'!AO$2:AO$215,'Stock-AF'!$C$2:$C$215,Shares!$A22,'Stock-AF'!$G$2:$G$215,Shares!$A$1)</f>
        <v>1.2029747532477217E-2</v>
      </c>
      <c r="AG22" s="9">
        <f ca="1">SUMIFS('Stock-AF'!AP$2:AP$215,'Stock-AF'!$C$2:$C$215,Shares!$B22,'Stock-AF'!$G$2:$G$215,Shares!$A$1)/SUMIFS('Stock-AF'!AP$2:AP$215,'Stock-AF'!$C$2:$C$215,Shares!$A22,'Stock-AF'!$G$2:$G$215,Shares!$A$1)</f>
        <v>0</v>
      </c>
      <c r="AH22" s="9">
        <f ca="1">SUMIFS('Stock-AF'!AQ$2:AQ$215,'Stock-AF'!$C$2:$C$215,Shares!$B22,'Stock-AF'!$G$2:$G$215,Shares!$A$1)/SUMIFS('Stock-AF'!AQ$2:AQ$215,'Stock-AF'!$C$2:$C$215,Shares!$A22,'Stock-AF'!$G$2:$G$215,Shares!$A$1)</f>
        <v>0</v>
      </c>
      <c r="AI22" s="9">
        <f ca="1">SUMIFS('Stock-AF'!AR$2:AR$215,'Stock-AF'!$C$2:$C$215,Shares!$B22,'Stock-AF'!$G$2:$G$215,Shares!$A$1)/SUMIFS('Stock-AF'!AR$2:AR$215,'Stock-AF'!$C$2:$C$215,Shares!$A22,'Stock-AF'!$G$2:$G$215,Shares!$A$1)</f>
        <v>7.4892801378886251E-2</v>
      </c>
      <c r="AJ22" s="9">
        <f ca="1">SUMIFS('Stock-AF'!AS$2:AS$215,'Stock-AF'!$C$2:$C$215,Shares!$B22,'Stock-AF'!$G$2:$G$215,Shares!$A$1)/SUMIFS('Stock-AF'!AS$2:AS$215,'Stock-AF'!$C$2:$C$215,Shares!$A22,'Stock-AF'!$G$2:$G$215,Shares!$A$1)</f>
        <v>1.0714438742816076E-2</v>
      </c>
      <c r="AK22" s="9">
        <f ca="1">SUMIFS('Stock-AF'!AT$2:AT$215,'Stock-AF'!$C$2:$C$215,Shares!$B22,'Stock-AF'!$G$2:$G$215,Shares!$A$1)/SUMIFS('Stock-AF'!AT$2:AT$215,'Stock-AF'!$C$2:$C$215,Shares!$A22,'Stock-AF'!$G$2:$G$215,Shares!$A$1)</f>
        <v>0</v>
      </c>
      <c r="AL22" s="9">
        <f ca="1">SUMIFS('Stock-AF'!AU$2:AU$215,'Stock-AF'!$C$2:$C$215,Shares!$B22,'Stock-AF'!$G$2:$G$215,Shares!$A$1)/SUMIFS('Stock-AF'!AU$2:AU$215,'Stock-AF'!$C$2:$C$215,Shares!$A22,'Stock-AF'!$G$2:$G$215,Shares!$A$1)</f>
        <v>1.2543404421884688E-2</v>
      </c>
      <c r="AM22" s="9">
        <f ca="1">SUMIFS('Stock-AF'!AV$2:AV$215,'Stock-AF'!$C$2:$C$215,Shares!$B22,'Stock-AF'!$G$2:$G$215,Shares!$A$1)/SUMIFS('Stock-AF'!AV$2:AV$215,'Stock-AF'!$C$2:$C$215,Shares!$A22,'Stock-AF'!$G$2:$G$215,Shares!$A$1)</f>
        <v>3.2047543939776445E-3</v>
      </c>
    </row>
    <row r="23" spans="1:39">
      <c r="A23" t="str">
        <f t="shared" si="0"/>
        <v>C_ES-CK-SS*</v>
      </c>
      <c r="B23" s="4" t="s">
        <v>136</v>
      </c>
      <c r="C23" s="9">
        <f ca="1">SUMIFS('Stock-AF'!L$2:L$215,'Stock-AF'!$C$2:$C$215,Shares!$B23,'Stock-AF'!$G$2:$G$215,Shares!$A$1)/SUMIFS('Stock-AF'!L$2:L$215,'Stock-AF'!$C$2:$C$215,Shares!$A23,'Stock-AF'!$G$2:$G$215,Shares!$A$1)</f>
        <v>0.35974776297214706</v>
      </c>
      <c r="D23" s="9">
        <f ca="1">SUMIFS('Stock-AF'!M$2:M$215,'Stock-AF'!$C$2:$C$215,Shares!$B23,'Stock-AF'!$G$2:$G$215,Shares!$A$1)/SUMIFS('Stock-AF'!M$2:M$215,'Stock-AF'!$C$2:$C$215,Shares!$A23,'Stock-AF'!$G$2:$G$215,Shares!$A$1)</f>
        <v>0.61427790886664024</v>
      </c>
      <c r="E23" s="9">
        <f ca="1">SUMIFS('Stock-AF'!N$2:N$215,'Stock-AF'!$C$2:$C$215,Shares!$B23,'Stock-AF'!$G$2:$G$215,Shares!$A$1)/SUMIFS('Stock-AF'!N$2:N$215,'Stock-AF'!$C$2:$C$215,Shares!$A23,'Stock-AF'!$G$2:$G$215,Shares!$A$1)</f>
        <v>1</v>
      </c>
      <c r="F23" s="9">
        <f ca="1">SUMIFS('Stock-AF'!O$2:O$215,'Stock-AF'!$C$2:$C$215,Shares!$B23,'Stock-AF'!$G$2:$G$215,Shares!$A$1)/SUMIFS('Stock-AF'!O$2:O$215,'Stock-AF'!$C$2:$C$215,Shares!$A23,'Stock-AF'!$G$2:$G$215,Shares!$A$1)</f>
        <v>0.54914716596418001</v>
      </c>
      <c r="G23" s="9">
        <f ca="1">SUMIFS('Stock-AF'!P$2:P$215,'Stock-AF'!$C$2:$C$215,Shares!$B23,'Stock-AF'!$G$2:$G$215,Shares!$A$1)/SUMIFS('Stock-AF'!P$2:P$215,'Stock-AF'!$C$2:$C$215,Shares!$A23,'Stock-AF'!$G$2:$G$215,Shares!$A$1)</f>
        <v>0.86511783707392764</v>
      </c>
      <c r="H23" s="9">
        <f ca="1">SUMIFS('Stock-AF'!Q$2:Q$215,'Stock-AF'!$C$2:$C$215,Shares!$B23,'Stock-AF'!$G$2:$G$215,Shares!$A$1)/SUMIFS('Stock-AF'!Q$2:Q$215,'Stock-AF'!$C$2:$C$215,Shares!$A23,'Stock-AF'!$G$2:$G$215,Shares!$A$1)</f>
        <v>0.63241064158931981</v>
      </c>
      <c r="I23" s="9">
        <f ca="1">SUMIFS('Stock-AF'!R$2:R$215,'Stock-AF'!$C$2:$C$215,Shares!$B23,'Stock-AF'!$G$2:$G$215,Shares!$A$1)/SUMIFS('Stock-AF'!R$2:R$215,'Stock-AF'!$C$2:$C$215,Shares!$A23,'Stock-AF'!$G$2:$G$215,Shares!$A$1)</f>
        <v>0.97455659758784663</v>
      </c>
      <c r="J23" s="9">
        <f ca="1">SUMIFS('Stock-AF'!S$2:S$215,'Stock-AF'!$C$2:$C$215,Shares!$B23,'Stock-AF'!$G$2:$G$215,Shares!$A$1)/SUMIFS('Stock-AF'!S$2:S$215,'Stock-AF'!$C$2:$C$215,Shares!$A23,'Stock-AF'!$G$2:$G$215,Shares!$A$1)</f>
        <v>0.48153087672146622</v>
      </c>
      <c r="K23" s="9">
        <f ca="1">SUMIFS('Stock-AF'!T$2:T$215,'Stock-AF'!$C$2:$C$215,Shares!$B23,'Stock-AF'!$G$2:$G$215,Shares!$A$1)/SUMIFS('Stock-AF'!T$2:T$215,'Stock-AF'!$C$2:$C$215,Shares!$A23,'Stock-AF'!$G$2:$G$215,Shares!$A$1)</f>
        <v>0.37834881347686461</v>
      </c>
      <c r="L23" s="9">
        <f ca="1">SUMIFS('Stock-AF'!U$2:U$215,'Stock-AF'!$C$2:$C$215,Shares!$B23,'Stock-AF'!$G$2:$G$215,Shares!$A$1)/SUMIFS('Stock-AF'!U$2:U$215,'Stock-AF'!$C$2:$C$215,Shares!$A23,'Stock-AF'!$G$2:$G$215,Shares!$A$1)</f>
        <v>0.71353178331668543</v>
      </c>
      <c r="M23" s="9">
        <f ca="1">SUMIFS('Stock-AF'!V$2:V$215,'Stock-AF'!$C$2:$C$215,Shares!$B23,'Stock-AF'!$G$2:$G$215,Shares!$A$1)/SUMIFS('Stock-AF'!V$2:V$215,'Stock-AF'!$C$2:$C$215,Shares!$A23,'Stock-AF'!$G$2:$G$215,Shares!$A$1)</f>
        <v>0.86443558303850654</v>
      </c>
      <c r="N23" s="9">
        <f ca="1">SUMIFS('Stock-AF'!W$2:W$215,'Stock-AF'!$C$2:$C$215,Shares!$B23,'Stock-AF'!$G$2:$G$215,Shares!$A$1)/SUMIFS('Stock-AF'!W$2:W$215,'Stock-AF'!$C$2:$C$215,Shares!$A23,'Stock-AF'!$G$2:$G$215,Shares!$A$1)</f>
        <v>0.81613411579281059</v>
      </c>
      <c r="O23" s="9">
        <f ca="1">SUMIFS('Stock-AF'!X$2:X$215,'Stock-AF'!$C$2:$C$215,Shares!$B23,'Stock-AF'!$G$2:$G$215,Shares!$A$1)/SUMIFS('Stock-AF'!X$2:X$215,'Stock-AF'!$C$2:$C$215,Shares!$A23,'Stock-AF'!$G$2:$G$215,Shares!$A$1)</f>
        <v>0.79358754004526388</v>
      </c>
      <c r="P23" s="9">
        <f ca="1">SUMIFS('Stock-AF'!Y$2:Y$215,'Stock-AF'!$C$2:$C$215,Shares!$B23,'Stock-AF'!$G$2:$G$215,Shares!$A$1)/SUMIFS('Stock-AF'!Y$2:Y$215,'Stock-AF'!$C$2:$C$215,Shares!$A23,'Stock-AF'!$G$2:$G$215,Shares!$A$1)</f>
        <v>0.97273678314663903</v>
      </c>
      <c r="Q23" s="9">
        <f ca="1">SUMIFS('Stock-AF'!Z$2:Z$215,'Stock-AF'!$C$2:$C$215,Shares!$B23,'Stock-AF'!$G$2:$G$215,Shares!$A$1)/SUMIFS('Stock-AF'!Z$2:Z$215,'Stock-AF'!$C$2:$C$215,Shares!$A23,'Stock-AF'!$G$2:$G$215,Shares!$A$1)</f>
        <v>0.57375026209024904</v>
      </c>
      <c r="R23" s="9">
        <f ca="1">SUMIFS('Stock-AF'!AA$2:AA$215,'Stock-AF'!$C$2:$C$215,Shares!$B23,'Stock-AF'!$G$2:$G$215,Shares!$A$1)/SUMIFS('Stock-AF'!AA$2:AA$215,'Stock-AF'!$C$2:$C$215,Shares!$A23,'Stock-AF'!$G$2:$G$215,Shares!$A$1)</f>
        <v>0.67408062515404166</v>
      </c>
      <c r="S23" s="9">
        <f ca="1">SUMIFS('Stock-AF'!AB$2:AB$215,'Stock-AF'!$C$2:$C$215,Shares!$B23,'Stock-AF'!$G$2:$G$215,Shares!$A$1)/SUMIFS('Stock-AF'!AB$2:AB$215,'Stock-AF'!$C$2:$C$215,Shares!$A23,'Stock-AF'!$G$2:$G$215,Shares!$A$1)</f>
        <v>0.46251565439485032</v>
      </c>
      <c r="T23" s="9">
        <f ca="1">SUMIFS('Stock-AF'!AC$2:AC$215,'Stock-AF'!$C$2:$C$215,Shares!$B23,'Stock-AF'!$G$2:$G$215,Shares!$A$1)/SUMIFS('Stock-AF'!AC$2:AC$215,'Stock-AF'!$C$2:$C$215,Shares!$A23,'Stock-AF'!$G$2:$G$215,Shares!$A$1)</f>
        <v>0.62136782725363082</v>
      </c>
      <c r="U23" s="9">
        <f ca="1">SUMIFS('Stock-AF'!AD$2:AD$215,'Stock-AF'!$C$2:$C$215,Shares!$B23,'Stock-AF'!$G$2:$G$215,Shares!$A$1)/SUMIFS('Stock-AF'!AD$2:AD$215,'Stock-AF'!$C$2:$C$215,Shares!$A23,'Stock-AF'!$G$2:$G$215,Shares!$A$1)</f>
        <v>0.84196490831103077</v>
      </c>
      <c r="V23" s="9">
        <f ca="1">SUMIFS('Stock-AF'!AE$2:AE$215,'Stock-AF'!$C$2:$C$215,Shares!$B23,'Stock-AF'!$G$2:$G$215,Shares!$A$1)/SUMIFS('Stock-AF'!AE$2:AE$215,'Stock-AF'!$C$2:$C$215,Shares!$A23,'Stock-AF'!$G$2:$G$215,Shares!$A$1)</f>
        <v>0.33615645238452241</v>
      </c>
      <c r="W23" s="9">
        <f ca="1">SUMIFS('Stock-AF'!AF$2:AF$215,'Stock-AF'!$C$2:$C$215,Shares!$B23,'Stock-AF'!$G$2:$G$215,Shares!$A$1)/SUMIFS('Stock-AF'!AF$2:AF$215,'Stock-AF'!$C$2:$C$215,Shares!$A23,'Stock-AF'!$G$2:$G$215,Shares!$A$1)</f>
        <v>0.36657759940023987</v>
      </c>
      <c r="X23" s="9">
        <f ca="1">SUMIFS('Stock-AF'!AG$2:AG$215,'Stock-AF'!$C$2:$C$215,Shares!$B23,'Stock-AF'!$G$2:$G$215,Shares!$A$1)/SUMIFS('Stock-AF'!AG$2:AG$215,'Stock-AF'!$C$2:$C$215,Shares!$A23,'Stock-AF'!$G$2:$G$215,Shares!$A$1)</f>
        <v>0.64488711135058352</v>
      </c>
      <c r="Y23" s="9">
        <f ca="1">SUMIFS('Stock-AF'!AH$2:AH$215,'Stock-AF'!$C$2:$C$215,Shares!$B23,'Stock-AF'!$G$2:$G$215,Shares!$A$1)/SUMIFS('Stock-AF'!AH$2:AH$215,'Stock-AF'!$C$2:$C$215,Shares!$A23,'Stock-AF'!$G$2:$G$215,Shares!$A$1)</f>
        <v>0.43644805033597478</v>
      </c>
      <c r="Z23" s="9">
        <f ca="1">SUMIFS('Stock-AF'!AI$2:AI$215,'Stock-AF'!$C$2:$C$215,Shares!$B23,'Stock-AF'!$G$2:$G$215,Shares!$A$1)/SUMIFS('Stock-AF'!AI$2:AI$215,'Stock-AF'!$C$2:$C$215,Shares!$A23,'Stock-AF'!$G$2:$G$215,Shares!$A$1)</f>
        <v>0.63046573795367744</v>
      </c>
      <c r="AA23" s="9">
        <f ca="1">SUMIFS('Stock-AF'!AJ$2:AJ$215,'Stock-AF'!$C$2:$C$215,Shares!$B23,'Stock-AF'!$G$2:$G$215,Shares!$A$1)/SUMIFS('Stock-AF'!AJ$2:AJ$215,'Stock-AF'!$C$2:$C$215,Shares!$A23,'Stock-AF'!$G$2:$G$215,Shares!$A$1)</f>
        <v>1</v>
      </c>
      <c r="AB23" s="9">
        <f ca="1">SUMIFS('Stock-AF'!AK$2:AK$215,'Stock-AF'!$C$2:$C$215,Shares!$B23,'Stock-AF'!$G$2:$G$215,Shares!$A$1)/SUMIFS('Stock-AF'!AK$2:AK$215,'Stock-AF'!$C$2:$C$215,Shares!$A23,'Stock-AF'!$G$2:$G$215,Shares!$A$1)</f>
        <v>0.68715881389275568</v>
      </c>
      <c r="AC23" s="9">
        <f ca="1">SUMIFS('Stock-AF'!AL$2:AL$215,'Stock-AF'!$C$2:$C$215,Shares!$B23,'Stock-AF'!$G$2:$G$215,Shares!$A$1)/SUMIFS('Stock-AF'!AL$2:AL$215,'Stock-AF'!$C$2:$C$215,Shares!$A23,'Stock-AF'!$G$2:$G$215,Shares!$A$1)</f>
        <v>0.85424445789679948</v>
      </c>
      <c r="AD23" s="9">
        <f ca="1">SUMIFS('Stock-AF'!AM$2:AM$215,'Stock-AF'!$C$2:$C$215,Shares!$B23,'Stock-AF'!$G$2:$G$215,Shares!$A$1)/SUMIFS('Stock-AF'!AM$2:AM$215,'Stock-AF'!$C$2:$C$215,Shares!$A23,'Stock-AF'!$G$2:$G$215,Shares!$A$1)</f>
        <v>0.43756123804900476</v>
      </c>
      <c r="AE23" s="9">
        <f ca="1">SUMIFS('Stock-AF'!AN$2:AN$215,'Stock-AF'!$C$2:$C$215,Shares!$B23,'Stock-AF'!$G$2:$G$215,Shares!$A$1)/SUMIFS('Stock-AF'!AN$2:AN$215,'Stock-AF'!$C$2:$C$215,Shares!$A23,'Stock-AF'!$G$2:$G$215,Shares!$A$1)</f>
        <v>0.97920977655752806</v>
      </c>
      <c r="AF23" s="9">
        <f ca="1">SUMIFS('Stock-AF'!AO$2:AO$215,'Stock-AF'!$C$2:$C$215,Shares!$B23,'Stock-AF'!$G$2:$G$215,Shares!$A$1)/SUMIFS('Stock-AF'!AO$2:AO$215,'Stock-AF'!$C$2:$C$215,Shares!$A23,'Stock-AF'!$G$2:$G$215,Shares!$A$1)</f>
        <v>0.63212352255038073</v>
      </c>
      <c r="AG23" s="9">
        <f ca="1">SUMIFS('Stock-AF'!AP$2:AP$215,'Stock-AF'!$C$2:$C$215,Shares!$B23,'Stock-AF'!$G$2:$G$215,Shares!$A$1)/SUMIFS('Stock-AF'!AP$2:AP$215,'Stock-AF'!$C$2:$C$215,Shares!$A23,'Stock-AF'!$G$2:$G$215,Shares!$A$1)</f>
        <v>0.69922454729786632</v>
      </c>
      <c r="AH23" s="9">
        <f ca="1">SUMIFS('Stock-AF'!AQ$2:AQ$215,'Stock-AF'!$C$2:$C$215,Shares!$B23,'Stock-AF'!$G$2:$G$215,Shares!$A$1)/SUMIFS('Stock-AF'!AQ$2:AQ$215,'Stock-AF'!$C$2:$C$215,Shares!$A23,'Stock-AF'!$G$2:$G$215,Shares!$A$1)</f>
        <v>0.32915338788109738</v>
      </c>
      <c r="AI23" s="9">
        <f ca="1">SUMIFS('Stock-AF'!AR$2:AR$215,'Stock-AF'!$C$2:$C$215,Shares!$B23,'Stock-AF'!$G$2:$G$215,Shares!$A$1)/SUMIFS('Stock-AF'!AR$2:AR$215,'Stock-AF'!$C$2:$C$215,Shares!$A23,'Stock-AF'!$G$2:$G$215,Shares!$A$1)</f>
        <v>0.63991541601534629</v>
      </c>
      <c r="AJ23" s="9">
        <f ca="1">SUMIFS('Stock-AF'!AS$2:AS$215,'Stock-AF'!$C$2:$C$215,Shares!$B23,'Stock-AF'!$G$2:$G$215,Shares!$A$1)/SUMIFS('Stock-AF'!AS$2:AS$215,'Stock-AF'!$C$2:$C$215,Shares!$A23,'Stock-AF'!$G$2:$G$215,Shares!$A$1)</f>
        <v>0.96426166572393113</v>
      </c>
      <c r="AK23" s="9">
        <f ca="1">SUMIFS('Stock-AF'!AT$2:AT$215,'Stock-AF'!$C$2:$C$215,Shares!$B23,'Stock-AF'!$G$2:$G$215,Shares!$A$1)/SUMIFS('Stock-AF'!AT$2:AT$215,'Stock-AF'!$C$2:$C$215,Shares!$A23,'Stock-AF'!$G$2:$G$215,Shares!$A$1)</f>
        <v>0.76256312924288627</v>
      </c>
      <c r="AL23" s="9">
        <f ca="1">SUMIFS('Stock-AF'!AU$2:AU$215,'Stock-AF'!$C$2:$C$215,Shares!$B23,'Stock-AF'!$G$2:$G$215,Shares!$A$1)/SUMIFS('Stock-AF'!AU$2:AU$215,'Stock-AF'!$C$2:$C$215,Shares!$A23,'Stock-AF'!$G$2:$G$215,Shares!$A$1)</f>
        <v>0.50803637160169135</v>
      </c>
      <c r="AM23" s="9">
        <f ca="1">SUMIFS('Stock-AF'!AV$2:AV$215,'Stock-AF'!$C$2:$C$215,Shares!$B23,'Stock-AF'!$G$2:$G$215,Shares!$A$1)/SUMIFS('Stock-AF'!AV$2:AV$215,'Stock-AF'!$C$2:$C$215,Shares!$A23,'Stock-AF'!$G$2:$G$215,Shares!$A$1)</f>
        <v>0.5049314101147091</v>
      </c>
    </row>
    <row r="24" spans="1:39">
      <c r="A24" t="str">
        <f t="shared" si="0"/>
        <v>C_ES-CK-SS*</v>
      </c>
      <c r="B24" s="4" t="s">
        <v>137</v>
      </c>
      <c r="C24" s="9">
        <f ca="1">SUMIFS('Stock-AF'!L$2:L$215,'Stock-AF'!$C$2:$C$215,Shares!$B24,'Stock-AF'!$G$2:$G$215,Shares!$A$1)/SUMIFS('Stock-AF'!L$2:L$215,'Stock-AF'!$C$2:$C$215,Shares!$A24,'Stock-AF'!$G$2:$G$215,Shares!$A$1)</f>
        <v>0</v>
      </c>
      <c r="D24" s="9">
        <f ca="1">SUMIFS('Stock-AF'!M$2:M$215,'Stock-AF'!$C$2:$C$215,Shares!$B24,'Stock-AF'!$G$2:$G$215,Shares!$A$1)/SUMIFS('Stock-AF'!M$2:M$215,'Stock-AF'!$C$2:$C$215,Shares!$A24,'Stock-AF'!$G$2:$G$215,Shares!$A$1)</f>
        <v>0.26657924075513684</v>
      </c>
      <c r="E24" s="9">
        <f ca="1">SUMIFS('Stock-AF'!N$2:N$215,'Stock-AF'!$C$2:$C$215,Shares!$B24,'Stock-AF'!$G$2:$G$215,Shares!$A$1)/SUMIFS('Stock-AF'!N$2:N$215,'Stock-AF'!$C$2:$C$215,Shares!$A24,'Stock-AF'!$G$2:$G$215,Shares!$A$1)</f>
        <v>0</v>
      </c>
      <c r="F24" s="9">
        <f ca="1">SUMIFS('Stock-AF'!O$2:O$215,'Stock-AF'!$C$2:$C$215,Shares!$B24,'Stock-AF'!$G$2:$G$215,Shares!$A$1)/SUMIFS('Stock-AF'!O$2:O$215,'Stock-AF'!$C$2:$C$215,Shares!$A24,'Stock-AF'!$G$2:$G$215,Shares!$A$1)</f>
        <v>0.28771148560832077</v>
      </c>
      <c r="G24" s="9">
        <f ca="1">SUMIFS('Stock-AF'!P$2:P$215,'Stock-AF'!$C$2:$C$215,Shares!$B24,'Stock-AF'!$G$2:$G$215,Shares!$A$1)/SUMIFS('Stock-AF'!P$2:P$215,'Stock-AF'!$C$2:$C$215,Shares!$A24,'Stock-AF'!$G$2:$G$215,Shares!$A$1)</f>
        <v>0.10418197485714552</v>
      </c>
      <c r="H24" s="9">
        <f ca="1">SUMIFS('Stock-AF'!Q$2:Q$215,'Stock-AF'!$C$2:$C$215,Shares!$B24,'Stock-AF'!$G$2:$G$215,Shares!$A$1)/SUMIFS('Stock-AF'!Q$2:Q$215,'Stock-AF'!$C$2:$C$215,Shares!$A24,'Stock-AF'!$G$2:$G$215,Shares!$A$1)</f>
        <v>0.26433442103115506</v>
      </c>
      <c r="I24" s="9">
        <f ca="1">SUMIFS('Stock-AF'!R$2:R$215,'Stock-AF'!$C$2:$C$215,Shares!$B24,'Stock-AF'!$G$2:$G$215,Shares!$A$1)/SUMIFS('Stock-AF'!R$2:R$215,'Stock-AF'!$C$2:$C$215,Shares!$A24,'Stock-AF'!$G$2:$G$215,Shares!$A$1)</f>
        <v>0</v>
      </c>
      <c r="J24" s="9">
        <f ca="1">SUMIFS('Stock-AF'!S$2:S$215,'Stock-AF'!$C$2:$C$215,Shares!$B24,'Stock-AF'!$G$2:$G$215,Shares!$A$1)/SUMIFS('Stock-AF'!S$2:S$215,'Stock-AF'!$C$2:$C$215,Shares!$A24,'Stock-AF'!$G$2:$G$215,Shares!$A$1)</f>
        <v>0.50593469003936287</v>
      </c>
      <c r="K24" s="9">
        <f ca="1">SUMIFS('Stock-AF'!T$2:T$215,'Stock-AF'!$C$2:$C$215,Shares!$B24,'Stock-AF'!$G$2:$G$215,Shares!$A$1)/SUMIFS('Stock-AF'!T$2:T$215,'Stock-AF'!$C$2:$C$215,Shares!$A24,'Stock-AF'!$G$2:$G$215,Shares!$A$1)</f>
        <v>0.45213533862724026</v>
      </c>
      <c r="L24" s="9">
        <f ca="1">SUMIFS('Stock-AF'!U$2:U$215,'Stock-AF'!$C$2:$C$215,Shares!$B24,'Stock-AF'!$G$2:$G$215,Shares!$A$1)/SUMIFS('Stock-AF'!U$2:U$215,'Stock-AF'!$C$2:$C$215,Shares!$A24,'Stock-AF'!$G$2:$G$215,Shares!$A$1)</f>
        <v>0.24512911595812334</v>
      </c>
      <c r="M24" s="9">
        <f ca="1">SUMIFS('Stock-AF'!V$2:V$215,'Stock-AF'!$C$2:$C$215,Shares!$B24,'Stock-AF'!$G$2:$G$215,Shares!$A$1)/SUMIFS('Stock-AF'!V$2:V$215,'Stock-AF'!$C$2:$C$215,Shares!$A24,'Stock-AF'!$G$2:$G$215,Shares!$A$1)</f>
        <v>0.10612426306248787</v>
      </c>
      <c r="N24" s="9">
        <f ca="1">SUMIFS('Stock-AF'!W$2:W$215,'Stock-AF'!$C$2:$C$215,Shares!$B24,'Stock-AF'!$G$2:$G$215,Shares!$A$1)/SUMIFS('Stock-AF'!W$2:W$215,'Stock-AF'!$C$2:$C$215,Shares!$A24,'Stock-AF'!$G$2:$G$215,Shares!$A$1)</f>
        <v>6.8022553849903702E-2</v>
      </c>
      <c r="O24" s="9">
        <f ca="1">SUMIFS('Stock-AF'!X$2:X$215,'Stock-AF'!$C$2:$C$215,Shares!$B24,'Stock-AF'!$G$2:$G$215,Shares!$A$1)/SUMIFS('Stock-AF'!X$2:X$215,'Stock-AF'!$C$2:$C$215,Shares!$A24,'Stock-AF'!$G$2:$G$215,Shares!$A$1)</f>
        <v>0.12888365389691503</v>
      </c>
      <c r="P24" s="9">
        <f ca="1">SUMIFS('Stock-AF'!Y$2:Y$215,'Stock-AF'!$C$2:$C$215,Shares!$B24,'Stock-AF'!$G$2:$G$215,Shares!$A$1)/SUMIFS('Stock-AF'!Y$2:Y$215,'Stock-AF'!$C$2:$C$215,Shares!$A24,'Stock-AF'!$G$2:$G$215,Shares!$A$1)</f>
        <v>1.6599110122250509E-2</v>
      </c>
      <c r="Q24" s="9">
        <f ca="1">SUMIFS('Stock-AF'!Z$2:Z$215,'Stock-AF'!$C$2:$C$215,Shares!$B24,'Stock-AF'!$G$2:$G$215,Shares!$A$1)/SUMIFS('Stock-AF'!Z$2:Z$215,'Stock-AF'!$C$2:$C$215,Shares!$A24,'Stock-AF'!$G$2:$G$215,Shares!$A$1)</f>
        <v>0.25319770459833502</v>
      </c>
      <c r="R24" s="9">
        <f ca="1">SUMIFS('Stock-AF'!AA$2:AA$215,'Stock-AF'!$C$2:$C$215,Shares!$B24,'Stock-AF'!$G$2:$G$215,Shares!$A$1)/SUMIFS('Stock-AF'!AA$2:AA$215,'Stock-AF'!$C$2:$C$215,Shares!$A24,'Stock-AF'!$G$2:$G$215,Shares!$A$1)</f>
        <v>0.22594850014506668</v>
      </c>
      <c r="S24" s="9">
        <f ca="1">SUMIFS('Stock-AF'!AB$2:AB$215,'Stock-AF'!$C$2:$C$215,Shares!$B24,'Stock-AF'!$G$2:$G$215,Shares!$A$1)/SUMIFS('Stock-AF'!AB$2:AB$215,'Stock-AF'!$C$2:$C$215,Shares!$A24,'Stock-AF'!$G$2:$G$215,Shares!$A$1)</f>
        <v>0.46970246465453896</v>
      </c>
      <c r="T24" s="9">
        <f ca="1">SUMIFS('Stock-AF'!AC$2:AC$215,'Stock-AF'!$C$2:$C$215,Shares!$B24,'Stock-AF'!$G$2:$G$215,Shares!$A$1)/SUMIFS('Stock-AF'!AC$2:AC$215,'Stock-AF'!$C$2:$C$215,Shares!$A24,'Stock-AF'!$G$2:$G$215,Shares!$A$1)</f>
        <v>0.31830867014722047</v>
      </c>
      <c r="U24" s="9">
        <f ca="1">SUMIFS('Stock-AF'!AD$2:AD$215,'Stock-AF'!$C$2:$C$215,Shares!$B24,'Stock-AF'!$G$2:$G$215,Shares!$A$1)/SUMIFS('Stock-AF'!AD$2:AD$215,'Stock-AF'!$C$2:$C$215,Shares!$A24,'Stock-AF'!$G$2:$G$215,Shares!$A$1)</f>
        <v>0</v>
      </c>
      <c r="V24" s="9">
        <f ca="1">SUMIFS('Stock-AF'!AE$2:AE$215,'Stock-AF'!$C$2:$C$215,Shares!$B24,'Stock-AF'!$G$2:$G$215,Shares!$A$1)/SUMIFS('Stock-AF'!AE$2:AE$215,'Stock-AF'!$C$2:$C$215,Shares!$A24,'Stock-AF'!$G$2:$G$215,Shares!$A$1)</f>
        <v>0.5340532599304525</v>
      </c>
      <c r="W24" s="9">
        <f ca="1">SUMIFS('Stock-AF'!AF$2:AF$215,'Stock-AF'!$C$2:$C$215,Shares!$B24,'Stock-AF'!$G$2:$G$215,Shares!$A$1)/SUMIFS('Stock-AF'!AF$2:AF$215,'Stock-AF'!$C$2:$C$215,Shares!$A24,'Stock-AF'!$G$2:$G$215,Shares!$A$1)</f>
        <v>0</v>
      </c>
      <c r="X24" s="9">
        <f ca="1">SUMIFS('Stock-AF'!AG$2:AG$215,'Stock-AF'!$C$2:$C$215,Shares!$B24,'Stock-AF'!$G$2:$G$215,Shares!$A$1)/SUMIFS('Stock-AF'!AG$2:AG$215,'Stock-AF'!$C$2:$C$215,Shares!$A24,'Stock-AF'!$G$2:$G$215,Shares!$A$1)</f>
        <v>0.34320047197569364</v>
      </c>
      <c r="Y24" s="9">
        <f ca="1">SUMIFS('Stock-AF'!AH$2:AH$215,'Stock-AF'!$C$2:$C$215,Shares!$B24,'Stock-AF'!$G$2:$G$215,Shares!$A$1)/SUMIFS('Stock-AF'!AH$2:AH$215,'Stock-AF'!$C$2:$C$215,Shares!$A24,'Stock-AF'!$G$2:$G$215,Shares!$A$1)</f>
        <v>0.39693661750571968</v>
      </c>
      <c r="Z24" s="9">
        <f ca="1">SUMIFS('Stock-AF'!AI$2:AI$215,'Stock-AF'!$C$2:$C$215,Shares!$B24,'Stock-AF'!$G$2:$G$215,Shares!$A$1)/SUMIFS('Stock-AF'!AI$2:AI$215,'Stock-AF'!$C$2:$C$215,Shares!$A24,'Stock-AF'!$G$2:$G$215,Shares!$A$1)</f>
        <v>0.32960000165762876</v>
      </c>
      <c r="AA24" s="9">
        <f ca="1">SUMIFS('Stock-AF'!AJ$2:AJ$215,'Stock-AF'!$C$2:$C$215,Shares!$B24,'Stock-AF'!$G$2:$G$215,Shares!$A$1)/SUMIFS('Stock-AF'!AJ$2:AJ$215,'Stock-AF'!$C$2:$C$215,Shares!$A24,'Stock-AF'!$G$2:$G$215,Shares!$A$1)</f>
        <v>0</v>
      </c>
      <c r="AB24" s="9">
        <f ca="1">SUMIFS('Stock-AF'!AK$2:AK$215,'Stock-AF'!$C$2:$C$215,Shares!$B24,'Stock-AF'!$G$2:$G$215,Shares!$A$1)/SUMIFS('Stock-AF'!AK$2:AK$215,'Stock-AF'!$C$2:$C$215,Shares!$A24,'Stock-AF'!$G$2:$G$215,Shares!$A$1)</f>
        <v>1.0831857881042652E-2</v>
      </c>
      <c r="AC24" s="9">
        <f ca="1">SUMIFS('Stock-AF'!AL$2:AL$215,'Stock-AF'!$C$2:$C$215,Shares!$B24,'Stock-AF'!$G$2:$G$215,Shares!$A$1)/SUMIFS('Stock-AF'!AL$2:AL$215,'Stock-AF'!$C$2:$C$215,Shares!$A24,'Stock-AF'!$G$2:$G$215,Shares!$A$1)</f>
        <v>0</v>
      </c>
      <c r="AD24" s="9">
        <f ca="1">SUMIFS('Stock-AF'!AM$2:AM$215,'Stock-AF'!$C$2:$C$215,Shares!$B24,'Stock-AF'!$G$2:$G$215,Shares!$A$1)/SUMIFS('Stock-AF'!AM$2:AM$215,'Stock-AF'!$C$2:$C$215,Shares!$A24,'Stock-AF'!$G$2:$G$215,Shares!$A$1)</f>
        <v>0.44842580600438581</v>
      </c>
      <c r="AE24" s="9">
        <f ca="1">SUMIFS('Stock-AF'!AN$2:AN$215,'Stock-AF'!$C$2:$C$215,Shares!$B24,'Stock-AF'!$G$2:$G$215,Shares!$A$1)/SUMIFS('Stock-AF'!AN$2:AN$215,'Stock-AF'!$C$2:$C$215,Shares!$A24,'Stock-AF'!$G$2:$G$215,Shares!$A$1)</f>
        <v>6.6476551627181035E-3</v>
      </c>
      <c r="AF24" s="9">
        <f ca="1">SUMIFS('Stock-AF'!AO$2:AO$215,'Stock-AF'!$C$2:$C$215,Shares!$B24,'Stock-AF'!$G$2:$G$215,Shares!$A$1)/SUMIFS('Stock-AF'!AO$2:AO$215,'Stock-AF'!$C$2:$C$215,Shares!$A24,'Stock-AF'!$G$2:$G$215,Shares!$A$1)</f>
        <v>0.293658575049625</v>
      </c>
      <c r="AG24" s="9">
        <f ca="1">SUMIFS('Stock-AF'!AP$2:AP$215,'Stock-AF'!$C$2:$C$215,Shares!$B24,'Stock-AF'!$G$2:$G$215,Shares!$A$1)/SUMIFS('Stock-AF'!AP$2:AP$215,'Stock-AF'!$C$2:$C$215,Shares!$A24,'Stock-AF'!$G$2:$G$215,Shares!$A$1)</f>
        <v>0.14035096336061745</v>
      </c>
      <c r="AH24" s="9">
        <f ca="1">SUMIFS('Stock-AF'!AQ$2:AQ$215,'Stock-AF'!$C$2:$C$215,Shares!$B24,'Stock-AF'!$G$2:$G$215,Shares!$A$1)/SUMIFS('Stock-AF'!AQ$2:AQ$215,'Stock-AF'!$C$2:$C$215,Shares!$A24,'Stock-AF'!$G$2:$G$215,Shares!$A$1)</f>
        <v>0.61567275125624787</v>
      </c>
      <c r="AI24" s="9">
        <f ca="1">SUMIFS('Stock-AF'!AR$2:AR$215,'Stock-AF'!$C$2:$C$215,Shares!$B24,'Stock-AF'!$G$2:$G$215,Shares!$A$1)/SUMIFS('Stock-AF'!AR$2:AR$215,'Stock-AF'!$C$2:$C$215,Shares!$A24,'Stock-AF'!$G$2:$G$215,Shares!$A$1)</f>
        <v>0.20938137319055192</v>
      </c>
      <c r="AJ24" s="9">
        <f ca="1">SUMIFS('Stock-AF'!AS$2:AS$215,'Stock-AF'!$C$2:$C$215,Shares!$B24,'Stock-AF'!$G$2:$G$215,Shares!$A$1)/SUMIFS('Stock-AF'!AS$2:AS$215,'Stock-AF'!$C$2:$C$215,Shares!$A24,'Stock-AF'!$G$2:$G$215,Shares!$A$1)</f>
        <v>8.7396491587551535E-3</v>
      </c>
      <c r="AK24" s="9">
        <f ca="1">SUMIFS('Stock-AF'!AT$2:AT$215,'Stock-AF'!$C$2:$C$215,Shares!$B24,'Stock-AF'!$G$2:$G$215,Shares!$A$1)/SUMIFS('Stock-AF'!AT$2:AT$215,'Stock-AF'!$C$2:$C$215,Shares!$A24,'Stock-AF'!$G$2:$G$215,Shares!$A$1)</f>
        <v>8.710402504827576E-2</v>
      </c>
      <c r="AL24" s="9">
        <f ca="1">SUMIFS('Stock-AF'!AU$2:AU$215,'Stock-AF'!$C$2:$C$215,Shares!$B24,'Stock-AF'!$G$2:$G$215,Shares!$A$1)/SUMIFS('Stock-AF'!AU$2:AU$215,'Stock-AF'!$C$2:$C$215,Shares!$A24,'Stock-AF'!$G$2:$G$215,Shares!$A$1)</f>
        <v>0.37992765426446179</v>
      </c>
      <c r="AM24" s="9">
        <f ca="1">SUMIFS('Stock-AF'!AV$2:AV$215,'Stock-AF'!$C$2:$C$215,Shares!$B24,'Stock-AF'!$G$2:$G$215,Shares!$A$1)/SUMIFS('Stock-AF'!AV$2:AV$215,'Stock-AF'!$C$2:$C$215,Shares!$A24,'Stock-AF'!$G$2:$G$215,Shares!$A$1)</f>
        <v>0.49186383549131324</v>
      </c>
    </row>
    <row r="25" spans="1:39">
      <c r="A25" t="str">
        <f t="shared" si="0"/>
        <v>C_ES-CK-SS*</v>
      </c>
      <c r="B25" s="4" t="s">
        <v>138</v>
      </c>
      <c r="C25" s="9">
        <f ca="1">SUMIFS('Stock-AF'!L$2:L$215,'Stock-AF'!$C$2:$C$215,Shares!$B25,'Stock-AF'!$G$2:$G$215,Shares!$A$1)/SUMIFS('Stock-AF'!L$2:L$215,'Stock-AF'!$C$2:$C$215,Shares!$A25,'Stock-AF'!$G$2:$G$215,Shares!$A$1)</f>
        <v>0.52524357760033902</v>
      </c>
      <c r="D25" s="9">
        <f ca="1">SUMIFS('Stock-AF'!M$2:M$215,'Stock-AF'!$C$2:$C$215,Shares!$B25,'Stock-AF'!$G$2:$G$215,Shares!$A$1)/SUMIFS('Stock-AF'!M$2:M$215,'Stock-AF'!$C$2:$C$215,Shares!$A25,'Stock-AF'!$G$2:$G$215,Shares!$A$1)</f>
        <v>0.10699564481468943</v>
      </c>
      <c r="E25" s="9">
        <f ca="1">SUMIFS('Stock-AF'!N$2:N$215,'Stock-AF'!$C$2:$C$215,Shares!$B25,'Stock-AF'!$G$2:$G$215,Shares!$A$1)/SUMIFS('Stock-AF'!N$2:N$215,'Stock-AF'!$C$2:$C$215,Shares!$A25,'Stock-AF'!$G$2:$G$215,Shares!$A$1)</f>
        <v>0</v>
      </c>
      <c r="F25" s="9">
        <f ca="1">SUMIFS('Stock-AF'!O$2:O$215,'Stock-AF'!$C$2:$C$215,Shares!$B25,'Stock-AF'!$G$2:$G$215,Shares!$A$1)/SUMIFS('Stock-AF'!O$2:O$215,'Stock-AF'!$C$2:$C$215,Shares!$A25,'Stock-AF'!$G$2:$G$215,Shares!$A$1)</f>
        <v>0.16113880092896007</v>
      </c>
      <c r="G25" s="9">
        <f ca="1">SUMIFS('Stock-AF'!P$2:P$215,'Stock-AF'!$C$2:$C$215,Shares!$B25,'Stock-AF'!$G$2:$G$215,Shares!$A$1)/SUMIFS('Stock-AF'!P$2:P$215,'Stock-AF'!$C$2:$C$215,Shares!$A25,'Stock-AF'!$G$2:$G$215,Shares!$A$1)</f>
        <v>2.1922616520859198E-2</v>
      </c>
      <c r="H25" s="9">
        <f ca="1">SUMIFS('Stock-AF'!Q$2:Q$215,'Stock-AF'!$C$2:$C$215,Shares!$B25,'Stock-AF'!$G$2:$G$215,Shares!$A$1)/SUMIFS('Stock-AF'!Q$2:Q$215,'Stock-AF'!$C$2:$C$215,Shares!$A25,'Stock-AF'!$G$2:$G$215,Shares!$A$1)</f>
        <v>0</v>
      </c>
      <c r="I25" s="9">
        <f ca="1">SUMIFS('Stock-AF'!R$2:R$215,'Stock-AF'!$C$2:$C$215,Shares!$B25,'Stock-AF'!$G$2:$G$215,Shares!$A$1)/SUMIFS('Stock-AF'!R$2:R$215,'Stock-AF'!$C$2:$C$215,Shares!$A25,'Stock-AF'!$G$2:$G$215,Shares!$A$1)</f>
        <v>0</v>
      </c>
      <c r="J25" s="9">
        <f ca="1">SUMIFS('Stock-AF'!S$2:S$215,'Stock-AF'!$C$2:$C$215,Shares!$B25,'Stock-AF'!$G$2:$G$215,Shares!$A$1)/SUMIFS('Stock-AF'!S$2:S$215,'Stock-AF'!$C$2:$C$215,Shares!$A25,'Stock-AF'!$G$2:$G$215,Shares!$A$1)</f>
        <v>0</v>
      </c>
      <c r="K25" s="9">
        <f ca="1">SUMIFS('Stock-AF'!T$2:T$215,'Stock-AF'!$C$2:$C$215,Shares!$B25,'Stock-AF'!$G$2:$G$215,Shares!$A$1)/SUMIFS('Stock-AF'!T$2:T$215,'Stock-AF'!$C$2:$C$215,Shares!$A25,'Stock-AF'!$G$2:$G$215,Shares!$A$1)</f>
        <v>0.16951584789589505</v>
      </c>
      <c r="L25" s="9">
        <f ca="1">SUMIFS('Stock-AF'!U$2:U$215,'Stock-AF'!$C$2:$C$215,Shares!$B25,'Stock-AF'!$G$2:$G$215,Shares!$A$1)/SUMIFS('Stock-AF'!U$2:U$215,'Stock-AF'!$C$2:$C$215,Shares!$A25,'Stock-AF'!$G$2:$G$215,Shares!$A$1)</f>
        <v>2.9655282576212649E-2</v>
      </c>
      <c r="M25" s="9">
        <f ca="1">SUMIFS('Stock-AF'!V$2:V$215,'Stock-AF'!$C$2:$C$215,Shares!$B25,'Stock-AF'!$G$2:$G$215,Shares!$A$1)/SUMIFS('Stock-AF'!V$2:V$215,'Stock-AF'!$C$2:$C$215,Shares!$A25,'Stock-AF'!$G$2:$G$215,Shares!$A$1)</f>
        <v>1.8343386293904525E-2</v>
      </c>
      <c r="N25" s="9">
        <f ca="1">SUMIFS('Stock-AF'!W$2:W$215,'Stock-AF'!$C$2:$C$215,Shares!$B25,'Stock-AF'!$G$2:$G$215,Shares!$A$1)/SUMIFS('Stock-AF'!W$2:W$215,'Stock-AF'!$C$2:$C$215,Shares!$A25,'Stock-AF'!$G$2:$G$215,Shares!$A$1)</f>
        <v>0.11584333035728565</v>
      </c>
      <c r="O25" s="9">
        <f ca="1">SUMIFS('Stock-AF'!X$2:X$215,'Stock-AF'!$C$2:$C$215,Shares!$B25,'Stock-AF'!$G$2:$G$215,Shares!$A$1)/SUMIFS('Stock-AF'!X$2:X$215,'Stock-AF'!$C$2:$C$215,Shares!$A25,'Stock-AF'!$G$2:$G$215,Shares!$A$1)</f>
        <v>6.9121289660169255E-2</v>
      </c>
      <c r="P25" s="9">
        <f ca="1">SUMIFS('Stock-AF'!Y$2:Y$215,'Stock-AF'!$C$2:$C$215,Shares!$B25,'Stock-AF'!$G$2:$G$215,Shares!$A$1)/SUMIFS('Stock-AF'!Y$2:Y$215,'Stock-AF'!$C$2:$C$215,Shares!$A25,'Stock-AF'!$G$2:$G$215,Shares!$A$1)</f>
        <v>0</v>
      </c>
      <c r="Q25" s="9">
        <f ca="1">SUMIFS('Stock-AF'!Z$2:Z$215,'Stock-AF'!$C$2:$C$215,Shares!$B25,'Stock-AF'!$G$2:$G$215,Shares!$A$1)/SUMIFS('Stock-AF'!Z$2:Z$215,'Stock-AF'!$C$2:$C$215,Shares!$A25,'Stock-AF'!$G$2:$G$215,Shares!$A$1)</f>
        <v>0.16069114470842308</v>
      </c>
      <c r="R25" s="9">
        <f ca="1">SUMIFS('Stock-AF'!AA$2:AA$215,'Stock-AF'!$C$2:$C$215,Shares!$B25,'Stock-AF'!$G$2:$G$215,Shares!$A$1)/SUMIFS('Stock-AF'!AA$2:AA$215,'Stock-AF'!$C$2:$C$215,Shares!$A25,'Stock-AF'!$G$2:$G$215,Shares!$A$1)</f>
        <v>9.6458872765238832E-2</v>
      </c>
      <c r="S25" s="9">
        <f ca="1">SUMIFS('Stock-AF'!AB$2:AB$215,'Stock-AF'!$C$2:$C$215,Shares!$B25,'Stock-AF'!$G$2:$G$215,Shares!$A$1)/SUMIFS('Stock-AF'!AB$2:AB$215,'Stock-AF'!$C$2:$C$215,Shares!$A25,'Stock-AF'!$G$2:$G$215,Shares!$A$1)</f>
        <v>5.511415028896071E-2</v>
      </c>
      <c r="T25" s="9">
        <f ca="1">SUMIFS('Stock-AF'!AC$2:AC$215,'Stock-AF'!$C$2:$C$215,Shares!$B25,'Stock-AF'!$G$2:$G$215,Shares!$A$1)/SUMIFS('Stock-AF'!AC$2:AC$215,'Stock-AF'!$C$2:$C$215,Shares!$A25,'Stock-AF'!$G$2:$G$215,Shares!$A$1)</f>
        <v>4.9728188201500531E-2</v>
      </c>
      <c r="U25" s="9">
        <f ca="1">SUMIFS('Stock-AF'!AD$2:AD$215,'Stock-AF'!$C$2:$C$215,Shares!$B25,'Stock-AF'!$G$2:$G$215,Shares!$A$1)/SUMIFS('Stock-AF'!AD$2:AD$215,'Stock-AF'!$C$2:$C$215,Shares!$A25,'Stock-AF'!$G$2:$G$215,Shares!$A$1)</f>
        <v>0.15803509168896923</v>
      </c>
      <c r="V25" s="9">
        <f ca="1">SUMIFS('Stock-AF'!AE$2:AE$215,'Stock-AF'!$C$2:$C$215,Shares!$B25,'Stock-AF'!$G$2:$G$215,Shares!$A$1)/SUMIFS('Stock-AF'!AE$2:AE$215,'Stock-AF'!$C$2:$C$215,Shares!$A25,'Stock-AF'!$G$2:$G$215,Shares!$A$1)</f>
        <v>0.12979028768502496</v>
      </c>
      <c r="W25" s="9">
        <f ca="1">SUMIFS('Stock-AF'!AF$2:AF$215,'Stock-AF'!$C$2:$C$215,Shares!$B25,'Stock-AF'!$G$2:$G$215,Shares!$A$1)/SUMIFS('Stock-AF'!AF$2:AF$215,'Stock-AF'!$C$2:$C$215,Shares!$A25,'Stock-AF'!$G$2:$G$215,Shares!$A$1)</f>
        <v>0.54523894301939191</v>
      </c>
      <c r="X25" s="9">
        <f ca="1">SUMIFS('Stock-AF'!AG$2:AG$215,'Stock-AF'!$C$2:$C$215,Shares!$B25,'Stock-AF'!$G$2:$G$215,Shares!$A$1)/SUMIFS('Stock-AF'!AG$2:AG$215,'Stock-AF'!$C$2:$C$215,Shares!$A25,'Stock-AF'!$G$2:$G$215,Shares!$A$1)</f>
        <v>0</v>
      </c>
      <c r="Y25" s="9">
        <f ca="1">SUMIFS('Stock-AF'!AH$2:AH$215,'Stock-AF'!$C$2:$C$215,Shares!$B25,'Stock-AF'!$G$2:$G$215,Shares!$A$1)/SUMIFS('Stock-AF'!AH$2:AH$215,'Stock-AF'!$C$2:$C$215,Shares!$A25,'Stock-AF'!$G$2:$G$215,Shares!$A$1)</f>
        <v>0.16661533215830554</v>
      </c>
      <c r="Z25" s="9">
        <f ca="1">SUMIFS('Stock-AF'!AI$2:AI$215,'Stock-AF'!$C$2:$C$215,Shares!$B25,'Stock-AF'!$G$2:$G$215,Shares!$A$1)/SUMIFS('Stock-AF'!AI$2:AI$215,'Stock-AF'!$C$2:$C$215,Shares!$A25,'Stock-AF'!$G$2:$G$215,Shares!$A$1)</f>
        <v>2.793607439535931E-2</v>
      </c>
      <c r="AA25" s="9">
        <f ca="1">SUMIFS('Stock-AF'!AJ$2:AJ$215,'Stock-AF'!$C$2:$C$215,Shares!$B25,'Stock-AF'!$G$2:$G$215,Shares!$A$1)/SUMIFS('Stock-AF'!AJ$2:AJ$215,'Stock-AF'!$C$2:$C$215,Shares!$A25,'Stock-AF'!$G$2:$G$215,Shares!$A$1)</f>
        <v>0</v>
      </c>
      <c r="AB25" s="9">
        <f ca="1">SUMIFS('Stock-AF'!AK$2:AK$215,'Stock-AF'!$C$2:$C$215,Shares!$B25,'Stock-AF'!$G$2:$G$215,Shares!$A$1)/SUMIFS('Stock-AF'!AK$2:AK$215,'Stock-AF'!$C$2:$C$215,Shares!$A25,'Stock-AF'!$G$2:$G$215,Shares!$A$1)</f>
        <v>0.1758812502754025</v>
      </c>
      <c r="AC25" s="9">
        <f ca="1">SUMIFS('Stock-AF'!AL$2:AL$215,'Stock-AF'!$C$2:$C$215,Shares!$B25,'Stock-AF'!$G$2:$G$215,Shares!$A$1)/SUMIFS('Stock-AF'!AL$2:AL$215,'Stock-AF'!$C$2:$C$215,Shares!$A25,'Stock-AF'!$G$2:$G$215,Shares!$A$1)</f>
        <v>0.14575554210320041</v>
      </c>
      <c r="AD25" s="9">
        <f ca="1">SUMIFS('Stock-AF'!AM$2:AM$215,'Stock-AF'!$C$2:$C$215,Shares!$B25,'Stock-AF'!$G$2:$G$215,Shares!$A$1)/SUMIFS('Stock-AF'!AM$2:AM$215,'Stock-AF'!$C$2:$C$215,Shares!$A25,'Stock-AF'!$G$2:$G$215,Shares!$A$1)</f>
        <v>0.11141625881515577</v>
      </c>
      <c r="AE25" s="9">
        <f ca="1">SUMIFS('Stock-AF'!AN$2:AN$215,'Stock-AF'!$C$2:$C$215,Shares!$B25,'Stock-AF'!$G$2:$G$215,Shares!$A$1)/SUMIFS('Stock-AF'!AN$2:AN$215,'Stock-AF'!$C$2:$C$215,Shares!$A25,'Stock-AF'!$G$2:$G$215,Shares!$A$1)</f>
        <v>1.0547137944500471E-2</v>
      </c>
      <c r="AF25" s="9">
        <f ca="1">SUMIFS('Stock-AF'!AO$2:AO$215,'Stock-AF'!$C$2:$C$215,Shares!$B25,'Stock-AF'!$G$2:$G$215,Shares!$A$1)/SUMIFS('Stock-AF'!AO$2:AO$215,'Stock-AF'!$C$2:$C$215,Shares!$A25,'Stock-AF'!$G$2:$G$215,Shares!$A$1)</f>
        <v>6.2188154867516963E-2</v>
      </c>
      <c r="AG25" s="9">
        <f ca="1">SUMIFS('Stock-AF'!AP$2:AP$215,'Stock-AF'!$C$2:$C$215,Shares!$B25,'Stock-AF'!$G$2:$G$215,Shares!$A$1)/SUMIFS('Stock-AF'!AP$2:AP$215,'Stock-AF'!$C$2:$C$215,Shares!$A25,'Stock-AF'!$G$2:$G$215,Shares!$A$1)</f>
        <v>0.16042448934151632</v>
      </c>
      <c r="AH25" s="9">
        <f ca="1">SUMIFS('Stock-AF'!AQ$2:AQ$215,'Stock-AF'!$C$2:$C$215,Shares!$B25,'Stock-AF'!$G$2:$G$215,Shares!$A$1)/SUMIFS('Stock-AF'!AQ$2:AQ$215,'Stock-AF'!$C$2:$C$215,Shares!$A25,'Stock-AF'!$G$2:$G$215,Shares!$A$1)</f>
        <v>5.5173860862654744E-2</v>
      </c>
      <c r="AI25" s="9">
        <f ca="1">SUMIFS('Stock-AF'!AR$2:AR$215,'Stock-AF'!$C$2:$C$215,Shares!$B25,'Stock-AF'!$G$2:$G$215,Shares!$A$1)/SUMIFS('Stock-AF'!AR$2:AR$215,'Stock-AF'!$C$2:$C$215,Shares!$A25,'Stock-AF'!$G$2:$G$215,Shares!$A$1)</f>
        <v>7.5810409415215579E-2</v>
      </c>
      <c r="AJ25" s="9">
        <f ca="1">SUMIFS('Stock-AF'!AS$2:AS$215,'Stock-AF'!$C$2:$C$215,Shares!$B25,'Stock-AF'!$G$2:$G$215,Shares!$A$1)/SUMIFS('Stock-AF'!AS$2:AS$215,'Stock-AF'!$C$2:$C$215,Shares!$A25,'Stock-AF'!$G$2:$G$215,Shares!$A$1)</f>
        <v>1.6284246374497675E-2</v>
      </c>
      <c r="AK25" s="9">
        <f ca="1">SUMIFS('Stock-AF'!AT$2:AT$215,'Stock-AF'!$C$2:$C$215,Shares!$B25,'Stock-AF'!$G$2:$G$215,Shares!$A$1)/SUMIFS('Stock-AF'!AT$2:AT$215,'Stock-AF'!$C$2:$C$215,Shares!$A25,'Stock-AF'!$G$2:$G$215,Shares!$A$1)</f>
        <v>0.15033284570883784</v>
      </c>
      <c r="AL25" s="9">
        <f ca="1">SUMIFS('Stock-AF'!AU$2:AU$215,'Stock-AF'!$C$2:$C$215,Shares!$B25,'Stock-AF'!$G$2:$G$215,Shares!$A$1)/SUMIFS('Stock-AF'!AU$2:AU$215,'Stock-AF'!$C$2:$C$215,Shares!$A25,'Stock-AF'!$G$2:$G$215,Shares!$A$1)</f>
        <v>9.9492569711962214E-2</v>
      </c>
      <c r="AM25" s="9">
        <f ca="1">SUMIFS('Stock-AF'!AV$2:AV$215,'Stock-AF'!$C$2:$C$215,Shares!$B25,'Stock-AF'!$G$2:$G$215,Shares!$A$1)/SUMIFS('Stock-AF'!AV$2:AV$215,'Stock-AF'!$C$2:$C$215,Shares!$A25,'Stock-AF'!$G$2:$G$215,Shares!$A$1)</f>
        <v>0</v>
      </c>
    </row>
    <row r="26" spans="1:39">
      <c r="A26" t="str">
        <f t="shared" si="0"/>
        <v>C_ES-SC-HO*</v>
      </c>
      <c r="B26" s="4" t="s">
        <v>139</v>
      </c>
      <c r="C26" s="9">
        <f ca="1">SUMIFS('Stock-AF'!L$2:L$215,'Stock-AF'!$C$2:$C$215,Shares!$B26,'Stock-AF'!$G$2:$G$215,Shares!$A$1)/SUMIFS('Stock-AF'!L$2:L$215,'Stock-AF'!$C$2:$C$215,Shares!$A26,'Stock-AF'!$G$2:$G$215,Shares!$A$1)</f>
        <v>1</v>
      </c>
      <c r="D26" s="9">
        <f ca="1">SUMIFS('Stock-AF'!M$2:M$215,'Stock-AF'!$C$2:$C$215,Shares!$B26,'Stock-AF'!$G$2:$G$215,Shares!$A$1)/SUMIFS('Stock-AF'!M$2:M$215,'Stock-AF'!$C$2:$C$215,Shares!$A26,'Stock-AF'!$G$2:$G$215,Shares!$A$1)</f>
        <v>0.9970175498277225</v>
      </c>
      <c r="E26" s="9">
        <f ca="1">SUMIFS('Stock-AF'!N$2:N$215,'Stock-AF'!$C$2:$C$215,Shares!$B26,'Stock-AF'!$G$2:$G$215,Shares!$A$1)/SUMIFS('Stock-AF'!N$2:N$215,'Stock-AF'!$C$2:$C$215,Shares!$A26,'Stock-AF'!$G$2:$G$215,Shares!$A$1)</f>
        <v>1</v>
      </c>
      <c r="F26" s="9">
        <f ca="1">SUMIFS('Stock-AF'!O$2:O$215,'Stock-AF'!$C$2:$C$215,Shares!$B26,'Stock-AF'!$G$2:$G$215,Shares!$A$1)/SUMIFS('Stock-AF'!O$2:O$215,'Stock-AF'!$C$2:$C$215,Shares!$A26,'Stock-AF'!$G$2:$G$215,Shares!$A$1)</f>
        <v>0.99655886262435422</v>
      </c>
      <c r="G26" s="9">
        <f ca="1">SUMIFS('Stock-AF'!P$2:P$215,'Stock-AF'!$C$2:$C$215,Shares!$B26,'Stock-AF'!$G$2:$G$215,Shares!$A$1)/SUMIFS('Stock-AF'!P$2:P$215,'Stock-AF'!$C$2:$C$215,Shares!$A26,'Stock-AF'!$G$2:$G$215,Shares!$A$1)</f>
        <v>1</v>
      </c>
      <c r="H26" s="9">
        <f ca="1">SUMIFS('Stock-AF'!Q$2:Q$215,'Stock-AF'!$C$2:$C$215,Shares!$B26,'Stock-AF'!$G$2:$G$215,Shares!$A$1)/SUMIFS('Stock-AF'!Q$2:Q$215,'Stock-AF'!$C$2:$C$215,Shares!$A26,'Stock-AF'!$G$2:$G$215,Shares!$A$1)</f>
        <v>0.99901812320749894</v>
      </c>
      <c r="I26" s="9">
        <f ca="1">SUMIFS('Stock-AF'!R$2:R$215,'Stock-AF'!$C$2:$C$215,Shares!$B26,'Stock-AF'!$G$2:$G$215,Shares!$A$1)/SUMIFS('Stock-AF'!R$2:R$215,'Stock-AF'!$C$2:$C$215,Shares!$A26,'Stock-AF'!$G$2:$G$215,Shares!$A$1)</f>
        <v>1</v>
      </c>
      <c r="J26" s="9">
        <f ca="1">SUMIFS('Stock-AF'!S$2:S$215,'Stock-AF'!$C$2:$C$215,Shares!$B26,'Stock-AF'!$G$2:$G$215,Shares!$A$1)/SUMIFS('Stock-AF'!S$2:S$215,'Stock-AF'!$C$2:$C$215,Shares!$A26,'Stock-AF'!$G$2:$G$215,Shares!$A$1)</f>
        <v>0.9975724781428571</v>
      </c>
      <c r="K26" s="9">
        <f ca="1">SUMIFS('Stock-AF'!T$2:T$215,'Stock-AF'!$C$2:$C$215,Shares!$B26,'Stock-AF'!$G$2:$G$215,Shares!$A$1)/SUMIFS('Stock-AF'!T$2:T$215,'Stock-AF'!$C$2:$C$215,Shares!$A26,'Stock-AF'!$G$2:$G$215,Shares!$A$1)</f>
        <v>0.99719788147463184</v>
      </c>
      <c r="L26" s="9">
        <f ca="1">SUMIFS('Stock-AF'!U$2:U$215,'Stock-AF'!$C$2:$C$215,Shares!$B26,'Stock-AF'!$G$2:$G$215,Shares!$A$1)/SUMIFS('Stock-AF'!U$2:U$215,'Stock-AF'!$C$2:$C$215,Shares!$A26,'Stock-AF'!$G$2:$G$215,Shares!$A$1)</f>
        <v>0.99840857138789285</v>
      </c>
      <c r="M26" s="9">
        <f ca="1">SUMIFS('Stock-AF'!V$2:V$215,'Stock-AF'!$C$2:$C$215,Shares!$B26,'Stock-AF'!$G$2:$G$215,Shares!$A$1)/SUMIFS('Stock-AF'!V$2:V$215,'Stock-AF'!$C$2:$C$215,Shares!$A26,'Stock-AF'!$G$2:$G$215,Shares!$A$1)</f>
        <v>1</v>
      </c>
      <c r="N26" s="9">
        <f ca="1">SUMIFS('Stock-AF'!W$2:W$215,'Stock-AF'!$C$2:$C$215,Shares!$B26,'Stock-AF'!$G$2:$G$215,Shares!$A$1)/SUMIFS('Stock-AF'!W$2:W$215,'Stock-AF'!$C$2:$C$215,Shares!$A26,'Stock-AF'!$G$2:$G$215,Shares!$A$1)</f>
        <v>0.99949303978994675</v>
      </c>
      <c r="O26" s="9">
        <f ca="1">SUMIFS('Stock-AF'!X$2:X$215,'Stock-AF'!$C$2:$C$215,Shares!$B26,'Stock-AF'!$G$2:$G$215,Shares!$A$1)/SUMIFS('Stock-AF'!X$2:X$215,'Stock-AF'!$C$2:$C$215,Shares!$A26,'Stock-AF'!$G$2:$G$215,Shares!$A$1)</f>
        <v>0.99746900653299531</v>
      </c>
      <c r="P26" s="9">
        <f ca="1">SUMIFS('Stock-AF'!Y$2:Y$215,'Stock-AF'!$C$2:$C$215,Shares!$B26,'Stock-AF'!$G$2:$G$215,Shares!$A$1)/SUMIFS('Stock-AF'!Y$2:Y$215,'Stock-AF'!$C$2:$C$215,Shares!$A26,'Stock-AF'!$G$2:$G$215,Shares!$A$1)</f>
        <v>1</v>
      </c>
      <c r="Q26" s="9">
        <f ca="1">SUMIFS('Stock-AF'!Z$2:Z$215,'Stock-AF'!$C$2:$C$215,Shares!$B26,'Stock-AF'!$G$2:$G$215,Shares!$A$1)/SUMIFS('Stock-AF'!Z$2:Z$215,'Stock-AF'!$C$2:$C$215,Shares!$A26,'Stock-AF'!$G$2:$G$215,Shares!$A$1)</f>
        <v>0.99772922630934413</v>
      </c>
      <c r="R26" s="9">
        <f ca="1">SUMIFS('Stock-AF'!AA$2:AA$215,'Stock-AF'!$C$2:$C$215,Shares!$B26,'Stock-AF'!$G$2:$G$215,Shares!$A$1)/SUMIFS('Stock-AF'!AA$2:AA$215,'Stock-AF'!$C$2:$C$215,Shares!$A26,'Stock-AF'!$G$2:$G$215,Shares!$A$1)</f>
        <v>0.99871482757785945</v>
      </c>
      <c r="S26" s="9">
        <f ca="1">SUMIFS('Stock-AF'!AB$2:AB$215,'Stock-AF'!$C$2:$C$215,Shares!$B26,'Stock-AF'!$G$2:$G$215,Shares!$A$1)/SUMIFS('Stock-AF'!AB$2:AB$215,'Stock-AF'!$C$2:$C$215,Shares!$A26,'Stock-AF'!$G$2:$G$215,Shares!$A$1)</f>
        <v>0.99652226316194237</v>
      </c>
      <c r="T26" s="9">
        <f ca="1">SUMIFS('Stock-AF'!AC$2:AC$215,'Stock-AF'!$C$2:$C$215,Shares!$B26,'Stock-AF'!$G$2:$G$215,Shares!$A$1)/SUMIFS('Stock-AF'!AC$2:AC$215,'Stock-AF'!$C$2:$C$215,Shares!$A26,'Stock-AF'!$G$2:$G$215,Shares!$A$1)</f>
        <v>0.9972399428281169</v>
      </c>
      <c r="U26" s="9">
        <f ca="1">SUMIFS('Stock-AF'!AD$2:AD$215,'Stock-AF'!$C$2:$C$215,Shares!$B26,'Stock-AF'!$G$2:$G$215,Shares!$A$1)/SUMIFS('Stock-AF'!AD$2:AD$215,'Stock-AF'!$C$2:$C$215,Shares!$A26,'Stock-AF'!$G$2:$G$215,Shares!$A$1)</f>
        <v>1</v>
      </c>
      <c r="V26" s="9">
        <f ca="1">SUMIFS('Stock-AF'!AE$2:AE$215,'Stock-AF'!$C$2:$C$215,Shares!$B26,'Stock-AF'!$G$2:$G$215,Shares!$A$1)/SUMIFS('Stock-AF'!AE$2:AE$215,'Stock-AF'!$C$2:$C$215,Shares!$A26,'Stock-AF'!$G$2:$G$215,Shares!$A$1)</f>
        <v>0.99757316426225184</v>
      </c>
      <c r="W26" s="9">
        <f ca="1">SUMIFS('Stock-AF'!AF$2:AF$215,'Stock-AF'!$C$2:$C$215,Shares!$B26,'Stock-AF'!$G$2:$G$215,Shares!$A$1)/SUMIFS('Stock-AF'!AF$2:AF$215,'Stock-AF'!$C$2:$C$215,Shares!$A26,'Stock-AF'!$G$2:$G$215,Shares!$A$1)</f>
        <v>1</v>
      </c>
      <c r="X26" s="9">
        <f ca="1">SUMIFS('Stock-AF'!AG$2:AG$215,'Stock-AF'!$C$2:$C$215,Shares!$B26,'Stock-AF'!$G$2:$G$215,Shares!$A$1)/SUMIFS('Stock-AF'!AG$2:AG$215,'Stock-AF'!$C$2:$C$215,Shares!$A26,'Stock-AF'!$G$2:$G$215,Shares!$A$1)</f>
        <v>1</v>
      </c>
      <c r="Y26" s="9">
        <f ca="1">SUMIFS('Stock-AF'!AH$2:AH$215,'Stock-AF'!$C$2:$C$215,Shares!$B26,'Stock-AF'!$G$2:$G$215,Shares!$A$1)/SUMIFS('Stock-AF'!AH$2:AH$215,'Stock-AF'!$C$2:$C$215,Shares!$A26,'Stock-AF'!$G$2:$G$215,Shares!$A$1)</f>
        <v>0.99486763102792242</v>
      </c>
      <c r="Z26" s="9">
        <f ca="1">SUMIFS('Stock-AF'!AI$2:AI$215,'Stock-AF'!$C$2:$C$215,Shares!$B26,'Stock-AF'!$G$2:$G$215,Shares!$A$1)/SUMIFS('Stock-AF'!AI$2:AI$215,'Stock-AF'!$C$2:$C$215,Shares!$A26,'Stock-AF'!$G$2:$G$215,Shares!$A$1)</f>
        <v>1</v>
      </c>
      <c r="AA26" s="9">
        <f ca="1">SUMIFS('Stock-AF'!AJ$2:AJ$215,'Stock-AF'!$C$2:$C$215,Shares!$B26,'Stock-AF'!$G$2:$G$215,Shares!$A$1)/SUMIFS('Stock-AF'!AJ$2:AJ$215,'Stock-AF'!$C$2:$C$215,Shares!$A26,'Stock-AF'!$G$2:$G$215,Shares!$A$1)</f>
        <v>1</v>
      </c>
      <c r="AB26" s="9">
        <f ca="1">SUMIFS('Stock-AF'!AK$2:AK$215,'Stock-AF'!$C$2:$C$215,Shares!$B26,'Stock-AF'!$G$2:$G$215,Shares!$A$1)/SUMIFS('Stock-AF'!AK$2:AK$215,'Stock-AF'!$C$2:$C$215,Shares!$A26,'Stock-AF'!$G$2:$G$215,Shares!$A$1)</f>
        <v>0.99993948810134536</v>
      </c>
      <c r="AC26" s="9">
        <f ca="1">SUMIFS('Stock-AF'!AL$2:AL$215,'Stock-AF'!$C$2:$C$215,Shares!$B26,'Stock-AF'!$G$2:$G$215,Shares!$A$1)/SUMIFS('Stock-AF'!AL$2:AL$215,'Stock-AF'!$C$2:$C$215,Shares!$A26,'Stock-AF'!$G$2:$G$215,Shares!$A$1)</f>
        <v>1</v>
      </c>
      <c r="AD26" s="9">
        <f ca="1">SUMIFS('Stock-AF'!AM$2:AM$215,'Stock-AF'!$C$2:$C$215,Shares!$B26,'Stock-AF'!$G$2:$G$215,Shares!$A$1)/SUMIFS('Stock-AF'!AM$2:AM$215,'Stock-AF'!$C$2:$C$215,Shares!$A26,'Stock-AF'!$G$2:$G$215,Shares!$A$1)</f>
        <v>0.99378036952603155</v>
      </c>
      <c r="AE26" s="9">
        <f ca="1">SUMIFS('Stock-AF'!AN$2:AN$215,'Stock-AF'!$C$2:$C$215,Shares!$B26,'Stock-AF'!$G$2:$G$215,Shares!$A$1)/SUMIFS('Stock-AF'!AN$2:AN$215,'Stock-AF'!$C$2:$C$215,Shares!$A26,'Stock-AF'!$G$2:$G$215,Shares!$A$1)</f>
        <v>0.99996850248091185</v>
      </c>
      <c r="AF26" s="9">
        <f ca="1">SUMIFS('Stock-AF'!AO$2:AO$215,'Stock-AF'!$C$2:$C$215,Shares!$B26,'Stock-AF'!$G$2:$G$215,Shares!$A$1)/SUMIFS('Stock-AF'!AO$2:AO$215,'Stock-AF'!$C$2:$C$215,Shares!$A26,'Stock-AF'!$G$2:$G$215,Shares!$A$1)</f>
        <v>0.997552323717111</v>
      </c>
      <c r="AG26" s="9">
        <f ca="1">SUMIFS('Stock-AF'!AP$2:AP$215,'Stock-AF'!$C$2:$C$215,Shares!$B26,'Stock-AF'!$G$2:$G$215,Shares!$A$1)/SUMIFS('Stock-AF'!AP$2:AP$215,'Stock-AF'!$C$2:$C$215,Shares!$A26,'Stock-AF'!$G$2:$G$215,Shares!$A$1)</f>
        <v>0.9959370402380382</v>
      </c>
      <c r="AH26" s="9">
        <f ca="1">SUMIFS('Stock-AF'!AQ$2:AQ$215,'Stock-AF'!$C$2:$C$215,Shares!$B26,'Stock-AF'!$G$2:$G$215,Shares!$A$1)/SUMIFS('Stock-AF'!AQ$2:AQ$215,'Stock-AF'!$C$2:$C$215,Shares!$A26,'Stock-AF'!$G$2:$G$215,Shares!$A$1)</f>
        <v>0.99897260048698677</v>
      </c>
      <c r="AI26" s="9">
        <f ca="1">SUMIFS('Stock-AF'!AR$2:AR$215,'Stock-AF'!$C$2:$C$215,Shares!$B26,'Stock-AF'!$G$2:$G$215,Shares!$A$1)/SUMIFS('Stock-AF'!AR$2:AR$215,'Stock-AF'!$C$2:$C$215,Shares!$A26,'Stock-AF'!$G$2:$G$215,Shares!$A$1)</f>
        <v>0.99874543979042929</v>
      </c>
      <c r="AJ26" s="9">
        <f ca="1">SUMIFS('Stock-AF'!AS$2:AS$215,'Stock-AF'!$C$2:$C$215,Shares!$B26,'Stock-AF'!$G$2:$G$215,Shares!$A$1)/SUMIFS('Stock-AF'!AS$2:AS$215,'Stock-AF'!$C$2:$C$215,Shares!$A26,'Stock-AF'!$G$2:$G$215,Shares!$A$1)</f>
        <v>1</v>
      </c>
      <c r="AK26" s="9">
        <f ca="1">SUMIFS('Stock-AF'!AT$2:AT$215,'Stock-AF'!$C$2:$C$215,Shares!$B26,'Stock-AF'!$G$2:$G$215,Shares!$A$1)/SUMIFS('Stock-AF'!AT$2:AT$215,'Stock-AF'!$C$2:$C$215,Shares!$A26,'Stock-AF'!$G$2:$G$215,Shares!$A$1)</f>
        <v>1</v>
      </c>
      <c r="AL26" s="9">
        <f ca="1">SUMIFS('Stock-AF'!AU$2:AU$215,'Stock-AF'!$C$2:$C$215,Shares!$B26,'Stock-AF'!$G$2:$G$215,Shares!$A$1)/SUMIFS('Stock-AF'!AU$2:AU$215,'Stock-AF'!$C$2:$C$215,Shares!$A26,'Stock-AF'!$G$2:$G$215,Shares!$A$1)</f>
        <v>0.99792870355503394</v>
      </c>
      <c r="AM26" s="9">
        <f ca="1">SUMIFS('Stock-AF'!AV$2:AV$215,'Stock-AF'!$C$2:$C$215,Shares!$B26,'Stock-AF'!$G$2:$G$215,Shares!$A$1)/SUMIFS('Stock-AF'!AV$2:AV$215,'Stock-AF'!$C$2:$C$215,Shares!$A26,'Stock-AF'!$G$2:$G$215,Shares!$A$1)</f>
        <v>0.9954703540339026</v>
      </c>
    </row>
    <row r="27" spans="1:39">
      <c r="A27" t="str">
        <f t="shared" si="0"/>
        <v>C_ES-SC-HO*</v>
      </c>
      <c r="B27" s="4" t="s">
        <v>140</v>
      </c>
      <c r="C27" s="9">
        <f ca="1">SUMIFS('Stock-AF'!L$2:L$215,'Stock-AF'!$C$2:$C$215,Shares!$B27,'Stock-AF'!$G$2:$G$215,Shares!$A$1)/SUMIFS('Stock-AF'!L$2:L$215,'Stock-AF'!$C$2:$C$215,Shares!$A27,'Stock-AF'!$G$2:$G$215,Shares!$A$1)</f>
        <v>0</v>
      </c>
      <c r="D27" s="9">
        <f ca="1">SUMIFS('Stock-AF'!M$2:M$215,'Stock-AF'!$C$2:$C$215,Shares!$B27,'Stock-AF'!$G$2:$G$215,Shares!$A$1)/SUMIFS('Stock-AF'!M$2:M$215,'Stock-AF'!$C$2:$C$215,Shares!$A27,'Stock-AF'!$G$2:$G$215,Shares!$A$1)</f>
        <v>2.9824501722775037E-3</v>
      </c>
      <c r="E27" s="9">
        <f ca="1">SUMIFS('Stock-AF'!N$2:N$215,'Stock-AF'!$C$2:$C$215,Shares!$B27,'Stock-AF'!$G$2:$G$215,Shares!$A$1)/SUMIFS('Stock-AF'!N$2:N$215,'Stock-AF'!$C$2:$C$215,Shares!$A27,'Stock-AF'!$G$2:$G$215,Shares!$A$1)</f>
        <v>0</v>
      </c>
      <c r="F27" s="9">
        <f ca="1">SUMIFS('Stock-AF'!O$2:O$215,'Stock-AF'!$C$2:$C$215,Shares!$B27,'Stock-AF'!$G$2:$G$215,Shares!$A$1)/SUMIFS('Stock-AF'!O$2:O$215,'Stock-AF'!$C$2:$C$215,Shares!$A27,'Stock-AF'!$G$2:$G$215,Shares!$A$1)</f>
        <v>3.4411373756457896E-3</v>
      </c>
      <c r="G27" s="9">
        <f ca="1">SUMIFS('Stock-AF'!P$2:P$215,'Stock-AF'!$C$2:$C$215,Shares!$B27,'Stock-AF'!$G$2:$G$215,Shares!$A$1)/SUMIFS('Stock-AF'!P$2:P$215,'Stock-AF'!$C$2:$C$215,Shares!$A27,'Stock-AF'!$G$2:$G$215,Shares!$A$1)</f>
        <v>0</v>
      </c>
      <c r="H27" s="9">
        <f ca="1">SUMIFS('Stock-AF'!Q$2:Q$215,'Stock-AF'!$C$2:$C$215,Shares!$B27,'Stock-AF'!$G$2:$G$215,Shares!$A$1)/SUMIFS('Stock-AF'!Q$2:Q$215,'Stock-AF'!$C$2:$C$215,Shares!$A27,'Stock-AF'!$G$2:$G$215,Shares!$A$1)</f>
        <v>9.8187679250106219E-4</v>
      </c>
      <c r="I27" s="9">
        <f ca="1">SUMIFS('Stock-AF'!R$2:R$215,'Stock-AF'!$C$2:$C$215,Shares!$B27,'Stock-AF'!$G$2:$G$215,Shares!$A$1)/SUMIFS('Stock-AF'!R$2:R$215,'Stock-AF'!$C$2:$C$215,Shares!$A27,'Stock-AF'!$G$2:$G$215,Shares!$A$1)</f>
        <v>0</v>
      </c>
      <c r="J27" s="9">
        <f ca="1">SUMIFS('Stock-AF'!S$2:S$215,'Stock-AF'!$C$2:$C$215,Shares!$B27,'Stock-AF'!$G$2:$G$215,Shares!$A$1)/SUMIFS('Stock-AF'!S$2:S$215,'Stock-AF'!$C$2:$C$215,Shares!$A27,'Stock-AF'!$G$2:$G$215,Shares!$A$1)</f>
        <v>2.4275218571429675E-3</v>
      </c>
      <c r="K27" s="9">
        <f ca="1">SUMIFS('Stock-AF'!T$2:T$215,'Stock-AF'!$C$2:$C$215,Shares!$B27,'Stock-AF'!$G$2:$G$215,Shares!$A$1)/SUMIFS('Stock-AF'!T$2:T$215,'Stock-AF'!$C$2:$C$215,Shares!$A27,'Stock-AF'!$G$2:$G$215,Shares!$A$1)</f>
        <v>2.8021185253682573E-3</v>
      </c>
      <c r="L27" s="9">
        <f ca="1">SUMIFS('Stock-AF'!U$2:U$215,'Stock-AF'!$C$2:$C$215,Shares!$B27,'Stock-AF'!$G$2:$G$215,Shares!$A$1)/SUMIFS('Stock-AF'!U$2:U$215,'Stock-AF'!$C$2:$C$215,Shares!$A27,'Stock-AF'!$G$2:$G$215,Shares!$A$1)</f>
        <v>1.5914286121072097E-3</v>
      </c>
      <c r="M27" s="9">
        <f ca="1">SUMIFS('Stock-AF'!V$2:V$215,'Stock-AF'!$C$2:$C$215,Shares!$B27,'Stock-AF'!$G$2:$G$215,Shares!$A$1)/SUMIFS('Stock-AF'!V$2:V$215,'Stock-AF'!$C$2:$C$215,Shares!$A27,'Stock-AF'!$G$2:$G$215,Shares!$A$1)</f>
        <v>0</v>
      </c>
      <c r="N27" s="9">
        <f ca="1">SUMIFS('Stock-AF'!W$2:W$215,'Stock-AF'!$C$2:$C$215,Shares!$B27,'Stock-AF'!$G$2:$G$215,Shares!$A$1)/SUMIFS('Stock-AF'!W$2:W$215,'Stock-AF'!$C$2:$C$215,Shares!$A27,'Stock-AF'!$G$2:$G$215,Shares!$A$1)</f>
        <v>5.0696021005329126E-4</v>
      </c>
      <c r="O27" s="9">
        <f ca="1">SUMIFS('Stock-AF'!X$2:X$215,'Stock-AF'!$C$2:$C$215,Shares!$B27,'Stock-AF'!$G$2:$G$215,Shares!$A$1)/SUMIFS('Stock-AF'!X$2:X$215,'Stock-AF'!$C$2:$C$215,Shares!$A27,'Stock-AF'!$G$2:$G$215,Shares!$A$1)</f>
        <v>2.5309934670047496E-3</v>
      </c>
      <c r="P27" s="9">
        <f ca="1">SUMIFS('Stock-AF'!Y$2:Y$215,'Stock-AF'!$C$2:$C$215,Shares!$B27,'Stock-AF'!$G$2:$G$215,Shares!$A$1)/SUMIFS('Stock-AF'!Y$2:Y$215,'Stock-AF'!$C$2:$C$215,Shares!$A27,'Stock-AF'!$G$2:$G$215,Shares!$A$1)</f>
        <v>0</v>
      </c>
      <c r="Q27" s="9">
        <f ca="1">SUMIFS('Stock-AF'!Z$2:Z$215,'Stock-AF'!$C$2:$C$215,Shares!$B27,'Stock-AF'!$G$2:$G$215,Shares!$A$1)/SUMIFS('Stock-AF'!Z$2:Z$215,'Stock-AF'!$C$2:$C$215,Shares!$A27,'Stock-AF'!$G$2:$G$215,Shares!$A$1)</f>
        <v>2.2707736906558652E-3</v>
      </c>
      <c r="R27" s="9">
        <f ca="1">SUMIFS('Stock-AF'!AA$2:AA$215,'Stock-AF'!$C$2:$C$215,Shares!$B27,'Stock-AF'!$G$2:$G$215,Shares!$A$1)/SUMIFS('Stock-AF'!AA$2:AA$215,'Stock-AF'!$C$2:$C$215,Shares!$A27,'Stock-AF'!$G$2:$G$215,Shares!$A$1)</f>
        <v>1.2851724221404676E-3</v>
      </c>
      <c r="S27" s="9">
        <f ca="1">SUMIFS('Stock-AF'!AB$2:AB$215,'Stock-AF'!$C$2:$C$215,Shares!$B27,'Stock-AF'!$G$2:$G$215,Shares!$A$1)/SUMIFS('Stock-AF'!AB$2:AB$215,'Stock-AF'!$C$2:$C$215,Shares!$A27,'Stock-AF'!$G$2:$G$215,Shares!$A$1)</f>
        <v>3.4777368380576722E-3</v>
      </c>
      <c r="T27" s="9">
        <f ca="1">SUMIFS('Stock-AF'!AC$2:AC$215,'Stock-AF'!$C$2:$C$215,Shares!$B27,'Stock-AF'!$G$2:$G$215,Shares!$A$1)/SUMIFS('Stock-AF'!AC$2:AC$215,'Stock-AF'!$C$2:$C$215,Shares!$A27,'Stock-AF'!$G$2:$G$215,Shares!$A$1)</f>
        <v>2.7600571718830627E-3</v>
      </c>
      <c r="U27" s="9">
        <f ca="1">SUMIFS('Stock-AF'!AD$2:AD$215,'Stock-AF'!$C$2:$C$215,Shares!$B27,'Stock-AF'!$G$2:$G$215,Shares!$A$1)/SUMIFS('Stock-AF'!AD$2:AD$215,'Stock-AF'!$C$2:$C$215,Shares!$A27,'Stock-AF'!$G$2:$G$215,Shares!$A$1)</f>
        <v>0</v>
      </c>
      <c r="V27" s="9">
        <f ca="1">SUMIFS('Stock-AF'!AE$2:AE$215,'Stock-AF'!$C$2:$C$215,Shares!$B27,'Stock-AF'!$G$2:$G$215,Shares!$A$1)/SUMIFS('Stock-AF'!AE$2:AE$215,'Stock-AF'!$C$2:$C$215,Shares!$A27,'Stock-AF'!$G$2:$G$215,Shares!$A$1)</f>
        <v>2.4268357377482406E-3</v>
      </c>
      <c r="W27" s="9">
        <f ca="1">SUMIFS('Stock-AF'!AF$2:AF$215,'Stock-AF'!$C$2:$C$215,Shares!$B27,'Stock-AF'!$G$2:$G$215,Shares!$A$1)/SUMIFS('Stock-AF'!AF$2:AF$215,'Stock-AF'!$C$2:$C$215,Shares!$A27,'Stock-AF'!$G$2:$G$215,Shares!$A$1)</f>
        <v>0</v>
      </c>
      <c r="X27" s="9">
        <f ca="1">SUMIFS('Stock-AF'!AG$2:AG$215,'Stock-AF'!$C$2:$C$215,Shares!$B27,'Stock-AF'!$G$2:$G$215,Shares!$A$1)/SUMIFS('Stock-AF'!AG$2:AG$215,'Stock-AF'!$C$2:$C$215,Shares!$A27,'Stock-AF'!$G$2:$G$215,Shares!$A$1)</f>
        <v>0</v>
      </c>
      <c r="Y27" s="9">
        <f ca="1">SUMIFS('Stock-AF'!AH$2:AH$215,'Stock-AF'!$C$2:$C$215,Shares!$B27,'Stock-AF'!$G$2:$G$215,Shares!$A$1)/SUMIFS('Stock-AF'!AH$2:AH$215,'Stock-AF'!$C$2:$C$215,Shares!$A27,'Stock-AF'!$G$2:$G$215,Shares!$A$1)</f>
        <v>5.1323689720775469E-3</v>
      </c>
      <c r="Z27" s="9">
        <f ca="1">SUMIFS('Stock-AF'!AI$2:AI$215,'Stock-AF'!$C$2:$C$215,Shares!$B27,'Stock-AF'!$G$2:$G$215,Shares!$A$1)/SUMIFS('Stock-AF'!AI$2:AI$215,'Stock-AF'!$C$2:$C$215,Shares!$A27,'Stock-AF'!$G$2:$G$215,Shares!$A$1)</f>
        <v>0</v>
      </c>
      <c r="AA27" s="9">
        <f ca="1">SUMIFS('Stock-AF'!AJ$2:AJ$215,'Stock-AF'!$C$2:$C$215,Shares!$B27,'Stock-AF'!$G$2:$G$215,Shares!$A$1)/SUMIFS('Stock-AF'!AJ$2:AJ$215,'Stock-AF'!$C$2:$C$215,Shares!$A27,'Stock-AF'!$G$2:$G$215,Shares!$A$1)</f>
        <v>0</v>
      </c>
      <c r="AB27" s="9">
        <f ca="1">SUMIFS('Stock-AF'!AK$2:AK$215,'Stock-AF'!$C$2:$C$215,Shares!$B27,'Stock-AF'!$G$2:$G$215,Shares!$A$1)/SUMIFS('Stock-AF'!AK$2:AK$215,'Stock-AF'!$C$2:$C$215,Shares!$A27,'Stock-AF'!$G$2:$G$215,Shares!$A$1)</f>
        <v>6.0511898654671257E-5</v>
      </c>
      <c r="AC27" s="9">
        <f ca="1">SUMIFS('Stock-AF'!AL$2:AL$215,'Stock-AF'!$C$2:$C$215,Shares!$B27,'Stock-AF'!$G$2:$G$215,Shares!$A$1)/SUMIFS('Stock-AF'!AL$2:AL$215,'Stock-AF'!$C$2:$C$215,Shares!$A27,'Stock-AF'!$G$2:$G$215,Shares!$A$1)</f>
        <v>0</v>
      </c>
      <c r="AD27" s="9">
        <f ca="1">SUMIFS('Stock-AF'!AM$2:AM$215,'Stock-AF'!$C$2:$C$215,Shares!$B27,'Stock-AF'!$G$2:$G$215,Shares!$A$1)/SUMIFS('Stock-AF'!AM$2:AM$215,'Stock-AF'!$C$2:$C$215,Shares!$A27,'Stock-AF'!$G$2:$G$215,Shares!$A$1)</f>
        <v>6.219630473968364E-3</v>
      </c>
      <c r="AE27" s="9">
        <f ca="1">SUMIFS('Stock-AF'!AN$2:AN$215,'Stock-AF'!$C$2:$C$215,Shares!$B27,'Stock-AF'!$G$2:$G$215,Shares!$A$1)/SUMIFS('Stock-AF'!AN$2:AN$215,'Stock-AF'!$C$2:$C$215,Shares!$A27,'Stock-AF'!$G$2:$G$215,Shares!$A$1)</f>
        <v>3.1497519088093906E-5</v>
      </c>
      <c r="AF27" s="9">
        <f ca="1">SUMIFS('Stock-AF'!AO$2:AO$215,'Stock-AF'!$C$2:$C$215,Shares!$B27,'Stock-AF'!$G$2:$G$215,Shares!$A$1)/SUMIFS('Stock-AF'!AO$2:AO$215,'Stock-AF'!$C$2:$C$215,Shares!$A27,'Stock-AF'!$G$2:$G$215,Shares!$A$1)</f>
        <v>2.4476762828889976E-3</v>
      </c>
      <c r="AG27" s="9">
        <f ca="1">SUMIFS('Stock-AF'!AP$2:AP$215,'Stock-AF'!$C$2:$C$215,Shares!$B27,'Stock-AF'!$G$2:$G$215,Shares!$A$1)/SUMIFS('Stock-AF'!AP$2:AP$215,'Stock-AF'!$C$2:$C$215,Shares!$A27,'Stock-AF'!$G$2:$G$215,Shares!$A$1)</f>
        <v>4.0629597619617226E-3</v>
      </c>
      <c r="AH27" s="9">
        <f ca="1">SUMIFS('Stock-AF'!AQ$2:AQ$215,'Stock-AF'!$C$2:$C$215,Shares!$B27,'Stock-AF'!$G$2:$G$215,Shares!$A$1)/SUMIFS('Stock-AF'!AQ$2:AQ$215,'Stock-AF'!$C$2:$C$215,Shares!$A27,'Stock-AF'!$G$2:$G$215,Shares!$A$1)</f>
        <v>1.0273995130132062E-3</v>
      </c>
      <c r="AI27" s="9">
        <f ca="1">SUMIFS('Stock-AF'!AR$2:AR$215,'Stock-AF'!$C$2:$C$215,Shares!$B27,'Stock-AF'!$G$2:$G$215,Shares!$A$1)/SUMIFS('Stock-AF'!AR$2:AR$215,'Stock-AF'!$C$2:$C$215,Shares!$A27,'Stock-AF'!$G$2:$G$215,Shares!$A$1)</f>
        <v>1.2545602095707176E-3</v>
      </c>
      <c r="AJ27" s="9">
        <f ca="1">SUMIFS('Stock-AF'!AS$2:AS$215,'Stock-AF'!$C$2:$C$215,Shares!$B27,'Stock-AF'!$G$2:$G$215,Shares!$A$1)/SUMIFS('Stock-AF'!AS$2:AS$215,'Stock-AF'!$C$2:$C$215,Shares!$A27,'Stock-AF'!$G$2:$G$215,Shares!$A$1)</f>
        <v>0</v>
      </c>
      <c r="AK27" s="9">
        <f ca="1">SUMIFS('Stock-AF'!AT$2:AT$215,'Stock-AF'!$C$2:$C$215,Shares!$B27,'Stock-AF'!$G$2:$G$215,Shares!$A$1)/SUMIFS('Stock-AF'!AT$2:AT$215,'Stock-AF'!$C$2:$C$215,Shares!$A27,'Stock-AF'!$G$2:$G$215,Shares!$A$1)</f>
        <v>0</v>
      </c>
      <c r="AL27" s="9">
        <f ca="1">SUMIFS('Stock-AF'!AU$2:AU$215,'Stock-AF'!$C$2:$C$215,Shares!$B27,'Stock-AF'!$G$2:$G$215,Shares!$A$1)/SUMIFS('Stock-AF'!AU$2:AU$215,'Stock-AF'!$C$2:$C$215,Shares!$A27,'Stock-AF'!$G$2:$G$215,Shares!$A$1)</f>
        <v>2.0712964449661037E-3</v>
      </c>
      <c r="AM27" s="9">
        <f ca="1">SUMIFS('Stock-AF'!AV$2:AV$215,'Stock-AF'!$C$2:$C$215,Shares!$B27,'Stock-AF'!$G$2:$G$215,Shares!$A$1)/SUMIFS('Stock-AF'!AV$2:AV$215,'Stock-AF'!$C$2:$C$215,Shares!$A27,'Stock-AF'!$G$2:$G$215,Shares!$A$1)</f>
        <v>4.5296459660974257E-3</v>
      </c>
    </row>
    <row r="28" spans="1:39">
      <c r="A28" t="str">
        <f t="shared" si="0"/>
        <v>C_ES-SC-HR*</v>
      </c>
      <c r="B28" s="4" t="s">
        <v>141</v>
      </c>
      <c r="C28" s="9">
        <f ca="1">SUMIFS('Stock-AF'!L$2:L$215,'Stock-AF'!$C$2:$C$215,Shares!$B28,'Stock-AF'!$G$2:$G$215,Shares!$A$1)/SUMIFS('Stock-AF'!L$2:L$215,'Stock-AF'!$C$2:$C$215,Shares!$A28,'Stock-AF'!$G$2:$G$215,Shares!$A$1)</f>
        <v>1</v>
      </c>
      <c r="D28" s="9">
        <f ca="1">SUMIFS('Stock-AF'!M$2:M$215,'Stock-AF'!$C$2:$C$215,Shares!$B28,'Stock-AF'!$G$2:$G$215,Shares!$A$1)/SUMIFS('Stock-AF'!M$2:M$215,'Stock-AF'!$C$2:$C$215,Shares!$A28,'Stock-AF'!$G$2:$G$215,Shares!$A$1)</f>
        <v>0.99701754982772262</v>
      </c>
      <c r="E28" s="9">
        <f ca="1">SUMIFS('Stock-AF'!N$2:N$215,'Stock-AF'!$C$2:$C$215,Shares!$B28,'Stock-AF'!$G$2:$G$215,Shares!$A$1)/SUMIFS('Stock-AF'!N$2:N$215,'Stock-AF'!$C$2:$C$215,Shares!$A28,'Stock-AF'!$G$2:$G$215,Shares!$A$1)</f>
        <v>1</v>
      </c>
      <c r="F28" s="9">
        <f ca="1">SUMIFS('Stock-AF'!O$2:O$215,'Stock-AF'!$C$2:$C$215,Shares!$B28,'Stock-AF'!$G$2:$G$215,Shares!$A$1)/SUMIFS('Stock-AF'!O$2:O$215,'Stock-AF'!$C$2:$C$215,Shares!$A28,'Stock-AF'!$G$2:$G$215,Shares!$A$1)</f>
        <v>0.99655886262435422</v>
      </c>
      <c r="G28" s="9">
        <f ca="1">SUMIFS('Stock-AF'!P$2:P$215,'Stock-AF'!$C$2:$C$215,Shares!$B28,'Stock-AF'!$G$2:$G$215,Shares!$A$1)/SUMIFS('Stock-AF'!P$2:P$215,'Stock-AF'!$C$2:$C$215,Shares!$A28,'Stock-AF'!$G$2:$G$215,Shares!$A$1)</f>
        <v>1</v>
      </c>
      <c r="H28" s="9">
        <f ca="1">SUMIFS('Stock-AF'!Q$2:Q$215,'Stock-AF'!$C$2:$C$215,Shares!$B28,'Stock-AF'!$G$2:$G$215,Shares!$A$1)/SUMIFS('Stock-AF'!Q$2:Q$215,'Stock-AF'!$C$2:$C$215,Shares!$A28,'Stock-AF'!$G$2:$G$215,Shares!$A$1)</f>
        <v>0.99901812320749894</v>
      </c>
      <c r="I28" s="9">
        <f ca="1">SUMIFS('Stock-AF'!R$2:R$215,'Stock-AF'!$C$2:$C$215,Shares!$B28,'Stock-AF'!$G$2:$G$215,Shares!$A$1)/SUMIFS('Stock-AF'!R$2:R$215,'Stock-AF'!$C$2:$C$215,Shares!$A28,'Stock-AF'!$G$2:$G$215,Shares!$A$1)</f>
        <v>1</v>
      </c>
      <c r="J28" s="9">
        <f ca="1">SUMIFS('Stock-AF'!S$2:S$215,'Stock-AF'!$C$2:$C$215,Shares!$B28,'Stock-AF'!$G$2:$G$215,Shares!$A$1)/SUMIFS('Stock-AF'!S$2:S$215,'Stock-AF'!$C$2:$C$215,Shares!$A28,'Stock-AF'!$G$2:$G$215,Shares!$A$1)</f>
        <v>0.9975724781428571</v>
      </c>
      <c r="K28" s="9">
        <f ca="1">SUMIFS('Stock-AF'!T$2:T$215,'Stock-AF'!$C$2:$C$215,Shares!$B28,'Stock-AF'!$G$2:$G$215,Shares!$A$1)/SUMIFS('Stock-AF'!T$2:T$215,'Stock-AF'!$C$2:$C$215,Shares!$A28,'Stock-AF'!$G$2:$G$215,Shares!$A$1)</f>
        <v>0.99719788147463173</v>
      </c>
      <c r="L28" s="9">
        <f ca="1">SUMIFS('Stock-AF'!U$2:U$215,'Stock-AF'!$C$2:$C$215,Shares!$B28,'Stock-AF'!$G$2:$G$215,Shares!$A$1)/SUMIFS('Stock-AF'!U$2:U$215,'Stock-AF'!$C$2:$C$215,Shares!$A28,'Stock-AF'!$G$2:$G$215,Shares!$A$1)</f>
        <v>0.99840857138789274</v>
      </c>
      <c r="M28" s="9">
        <f ca="1">SUMIFS('Stock-AF'!V$2:V$215,'Stock-AF'!$C$2:$C$215,Shares!$B28,'Stock-AF'!$G$2:$G$215,Shares!$A$1)/SUMIFS('Stock-AF'!V$2:V$215,'Stock-AF'!$C$2:$C$215,Shares!$A28,'Stock-AF'!$G$2:$G$215,Shares!$A$1)</f>
        <v>1</v>
      </c>
      <c r="N28" s="9">
        <f ca="1">SUMIFS('Stock-AF'!W$2:W$215,'Stock-AF'!$C$2:$C$215,Shares!$B28,'Stock-AF'!$G$2:$G$215,Shares!$A$1)/SUMIFS('Stock-AF'!W$2:W$215,'Stock-AF'!$C$2:$C$215,Shares!$A28,'Stock-AF'!$G$2:$G$215,Shares!$A$1)</f>
        <v>0.99949303978994675</v>
      </c>
      <c r="O28" s="9">
        <f ca="1">SUMIFS('Stock-AF'!X$2:X$215,'Stock-AF'!$C$2:$C$215,Shares!$B28,'Stock-AF'!$G$2:$G$215,Shares!$A$1)/SUMIFS('Stock-AF'!X$2:X$215,'Stock-AF'!$C$2:$C$215,Shares!$A28,'Stock-AF'!$G$2:$G$215,Shares!$A$1)</f>
        <v>0.99746900653299519</v>
      </c>
      <c r="P28" s="9">
        <f ca="1">SUMIFS('Stock-AF'!Y$2:Y$215,'Stock-AF'!$C$2:$C$215,Shares!$B28,'Stock-AF'!$G$2:$G$215,Shares!$A$1)/SUMIFS('Stock-AF'!Y$2:Y$215,'Stock-AF'!$C$2:$C$215,Shares!$A28,'Stock-AF'!$G$2:$G$215,Shares!$A$1)</f>
        <v>1</v>
      </c>
      <c r="Q28" s="9">
        <f ca="1">SUMIFS('Stock-AF'!Z$2:Z$215,'Stock-AF'!$C$2:$C$215,Shares!$B28,'Stock-AF'!$G$2:$G$215,Shares!$A$1)/SUMIFS('Stock-AF'!Z$2:Z$215,'Stock-AF'!$C$2:$C$215,Shares!$A28,'Stock-AF'!$G$2:$G$215,Shares!$A$1)</f>
        <v>0.99772922630934413</v>
      </c>
      <c r="R28" s="9">
        <f ca="1">SUMIFS('Stock-AF'!AA$2:AA$215,'Stock-AF'!$C$2:$C$215,Shares!$B28,'Stock-AF'!$G$2:$G$215,Shares!$A$1)/SUMIFS('Stock-AF'!AA$2:AA$215,'Stock-AF'!$C$2:$C$215,Shares!$A28,'Stock-AF'!$G$2:$G$215,Shares!$A$1)</f>
        <v>0.99871482757785945</v>
      </c>
      <c r="S28" s="9">
        <f ca="1">SUMIFS('Stock-AF'!AB$2:AB$215,'Stock-AF'!$C$2:$C$215,Shares!$B28,'Stock-AF'!$G$2:$G$215,Shares!$A$1)/SUMIFS('Stock-AF'!AB$2:AB$215,'Stock-AF'!$C$2:$C$215,Shares!$A28,'Stock-AF'!$G$2:$G$215,Shares!$A$1)</f>
        <v>0.99652226316194237</v>
      </c>
      <c r="T28" s="9">
        <f ca="1">SUMIFS('Stock-AF'!AC$2:AC$215,'Stock-AF'!$C$2:$C$215,Shares!$B28,'Stock-AF'!$G$2:$G$215,Shares!$A$1)/SUMIFS('Stock-AF'!AC$2:AC$215,'Stock-AF'!$C$2:$C$215,Shares!$A28,'Stock-AF'!$G$2:$G$215,Shares!$A$1)</f>
        <v>0.9972399428281169</v>
      </c>
      <c r="U28" s="9">
        <f ca="1">SUMIFS('Stock-AF'!AD$2:AD$215,'Stock-AF'!$C$2:$C$215,Shares!$B28,'Stock-AF'!$G$2:$G$215,Shares!$A$1)/SUMIFS('Stock-AF'!AD$2:AD$215,'Stock-AF'!$C$2:$C$215,Shares!$A28,'Stock-AF'!$G$2:$G$215,Shares!$A$1)</f>
        <v>1</v>
      </c>
      <c r="V28" s="9">
        <f ca="1">SUMIFS('Stock-AF'!AE$2:AE$215,'Stock-AF'!$C$2:$C$215,Shares!$B28,'Stock-AF'!$G$2:$G$215,Shares!$A$1)/SUMIFS('Stock-AF'!AE$2:AE$215,'Stock-AF'!$C$2:$C$215,Shares!$A28,'Stock-AF'!$G$2:$G$215,Shares!$A$1)</f>
        <v>0.99757316426225184</v>
      </c>
      <c r="W28" s="9">
        <f ca="1">SUMIFS('Stock-AF'!AF$2:AF$215,'Stock-AF'!$C$2:$C$215,Shares!$B28,'Stock-AF'!$G$2:$G$215,Shares!$A$1)/SUMIFS('Stock-AF'!AF$2:AF$215,'Stock-AF'!$C$2:$C$215,Shares!$A28,'Stock-AF'!$G$2:$G$215,Shares!$A$1)</f>
        <v>1</v>
      </c>
      <c r="X28" s="9">
        <f ca="1">SUMIFS('Stock-AF'!AG$2:AG$215,'Stock-AF'!$C$2:$C$215,Shares!$B28,'Stock-AF'!$G$2:$G$215,Shares!$A$1)/SUMIFS('Stock-AF'!AG$2:AG$215,'Stock-AF'!$C$2:$C$215,Shares!$A28,'Stock-AF'!$G$2:$G$215,Shares!$A$1)</f>
        <v>1</v>
      </c>
      <c r="Y28" s="9">
        <f ca="1">SUMIFS('Stock-AF'!AH$2:AH$215,'Stock-AF'!$C$2:$C$215,Shares!$B28,'Stock-AF'!$G$2:$G$215,Shares!$A$1)/SUMIFS('Stock-AF'!AH$2:AH$215,'Stock-AF'!$C$2:$C$215,Shares!$A28,'Stock-AF'!$G$2:$G$215,Shares!$A$1)</f>
        <v>0.99486763102792253</v>
      </c>
      <c r="Z28" s="9">
        <f ca="1">SUMIFS('Stock-AF'!AI$2:AI$215,'Stock-AF'!$C$2:$C$215,Shares!$B28,'Stock-AF'!$G$2:$G$215,Shares!$A$1)/SUMIFS('Stock-AF'!AI$2:AI$215,'Stock-AF'!$C$2:$C$215,Shares!$A28,'Stock-AF'!$G$2:$G$215,Shares!$A$1)</f>
        <v>1</v>
      </c>
      <c r="AA28" s="9">
        <f ca="1">SUMIFS('Stock-AF'!AJ$2:AJ$215,'Stock-AF'!$C$2:$C$215,Shares!$B28,'Stock-AF'!$G$2:$G$215,Shares!$A$1)/SUMIFS('Stock-AF'!AJ$2:AJ$215,'Stock-AF'!$C$2:$C$215,Shares!$A28,'Stock-AF'!$G$2:$G$215,Shares!$A$1)</f>
        <v>1</v>
      </c>
      <c r="AB28" s="9">
        <f ca="1">SUMIFS('Stock-AF'!AK$2:AK$215,'Stock-AF'!$C$2:$C$215,Shares!$B28,'Stock-AF'!$G$2:$G$215,Shares!$A$1)/SUMIFS('Stock-AF'!AK$2:AK$215,'Stock-AF'!$C$2:$C$215,Shares!$A28,'Stock-AF'!$G$2:$G$215,Shares!$A$1)</f>
        <v>0.99993948810134536</v>
      </c>
      <c r="AC28" s="9">
        <f ca="1">SUMIFS('Stock-AF'!AL$2:AL$215,'Stock-AF'!$C$2:$C$215,Shares!$B28,'Stock-AF'!$G$2:$G$215,Shares!$A$1)/SUMIFS('Stock-AF'!AL$2:AL$215,'Stock-AF'!$C$2:$C$215,Shares!$A28,'Stock-AF'!$G$2:$G$215,Shares!$A$1)</f>
        <v>1</v>
      </c>
      <c r="AD28" s="9">
        <f ca="1">SUMIFS('Stock-AF'!AM$2:AM$215,'Stock-AF'!$C$2:$C$215,Shares!$B28,'Stock-AF'!$G$2:$G$215,Shares!$A$1)/SUMIFS('Stock-AF'!AM$2:AM$215,'Stock-AF'!$C$2:$C$215,Shares!$A28,'Stock-AF'!$G$2:$G$215,Shares!$A$1)</f>
        <v>0.99378036952603155</v>
      </c>
      <c r="AE28" s="9">
        <f ca="1">SUMIFS('Stock-AF'!AN$2:AN$215,'Stock-AF'!$C$2:$C$215,Shares!$B28,'Stock-AF'!$G$2:$G$215,Shares!$A$1)/SUMIFS('Stock-AF'!AN$2:AN$215,'Stock-AF'!$C$2:$C$215,Shares!$A28,'Stock-AF'!$G$2:$G$215,Shares!$A$1)</f>
        <v>0.99996850248091185</v>
      </c>
      <c r="AF28" s="9">
        <f ca="1">SUMIFS('Stock-AF'!AO$2:AO$215,'Stock-AF'!$C$2:$C$215,Shares!$B28,'Stock-AF'!$G$2:$G$215,Shares!$A$1)/SUMIFS('Stock-AF'!AO$2:AO$215,'Stock-AF'!$C$2:$C$215,Shares!$A28,'Stock-AF'!$G$2:$G$215,Shares!$A$1)</f>
        <v>0.997552323717111</v>
      </c>
      <c r="AG28" s="9">
        <f ca="1">SUMIFS('Stock-AF'!AP$2:AP$215,'Stock-AF'!$C$2:$C$215,Shares!$B28,'Stock-AF'!$G$2:$G$215,Shares!$A$1)/SUMIFS('Stock-AF'!AP$2:AP$215,'Stock-AF'!$C$2:$C$215,Shares!$A28,'Stock-AF'!$G$2:$G$215,Shares!$A$1)</f>
        <v>0.99593704023803831</v>
      </c>
      <c r="AH28" s="9">
        <f ca="1">SUMIFS('Stock-AF'!AQ$2:AQ$215,'Stock-AF'!$C$2:$C$215,Shares!$B28,'Stock-AF'!$G$2:$G$215,Shares!$A$1)/SUMIFS('Stock-AF'!AQ$2:AQ$215,'Stock-AF'!$C$2:$C$215,Shares!$A28,'Stock-AF'!$G$2:$G$215,Shares!$A$1)</f>
        <v>0.99897260048698677</v>
      </c>
      <c r="AI28" s="9">
        <f ca="1">SUMIFS('Stock-AF'!AR$2:AR$215,'Stock-AF'!$C$2:$C$215,Shares!$B28,'Stock-AF'!$G$2:$G$215,Shares!$A$1)/SUMIFS('Stock-AF'!AR$2:AR$215,'Stock-AF'!$C$2:$C$215,Shares!$A28,'Stock-AF'!$G$2:$G$215,Shares!$A$1)</f>
        <v>0.9987454397904294</v>
      </c>
      <c r="AJ28" s="9">
        <f ca="1">SUMIFS('Stock-AF'!AS$2:AS$215,'Stock-AF'!$C$2:$C$215,Shares!$B28,'Stock-AF'!$G$2:$G$215,Shares!$A$1)/SUMIFS('Stock-AF'!AS$2:AS$215,'Stock-AF'!$C$2:$C$215,Shares!$A28,'Stock-AF'!$G$2:$G$215,Shares!$A$1)</f>
        <v>1</v>
      </c>
      <c r="AK28" s="9">
        <f ca="1">SUMIFS('Stock-AF'!AT$2:AT$215,'Stock-AF'!$C$2:$C$215,Shares!$B28,'Stock-AF'!$G$2:$G$215,Shares!$A$1)/SUMIFS('Stock-AF'!AT$2:AT$215,'Stock-AF'!$C$2:$C$215,Shares!$A28,'Stock-AF'!$G$2:$G$215,Shares!$A$1)</f>
        <v>1</v>
      </c>
      <c r="AL28" s="9">
        <f ca="1">SUMIFS('Stock-AF'!AU$2:AU$215,'Stock-AF'!$C$2:$C$215,Shares!$B28,'Stock-AF'!$G$2:$G$215,Shares!$A$1)/SUMIFS('Stock-AF'!AU$2:AU$215,'Stock-AF'!$C$2:$C$215,Shares!$A28,'Stock-AF'!$G$2:$G$215,Shares!$A$1)</f>
        <v>0.99792870355503394</v>
      </c>
      <c r="AM28" s="9">
        <f ca="1">SUMIFS('Stock-AF'!AV$2:AV$215,'Stock-AF'!$C$2:$C$215,Shares!$B28,'Stock-AF'!$G$2:$G$215,Shares!$A$1)/SUMIFS('Stock-AF'!AV$2:AV$215,'Stock-AF'!$C$2:$C$215,Shares!$A28,'Stock-AF'!$G$2:$G$215,Shares!$A$1)</f>
        <v>0.99547035403390272</v>
      </c>
    </row>
    <row r="29" spans="1:39">
      <c r="A29" t="str">
        <f t="shared" si="0"/>
        <v>C_ES-SC-HR*</v>
      </c>
      <c r="B29" s="4" t="s">
        <v>142</v>
      </c>
      <c r="C29" s="9">
        <f ca="1">SUMIFS('Stock-AF'!L$2:L$215,'Stock-AF'!$C$2:$C$215,Shares!$B29,'Stock-AF'!$G$2:$G$215,Shares!$A$1)/SUMIFS('Stock-AF'!L$2:L$215,'Stock-AF'!$C$2:$C$215,Shares!$A29,'Stock-AF'!$G$2:$G$215,Shares!$A$1)</f>
        <v>0</v>
      </c>
      <c r="D29" s="9">
        <f ca="1">SUMIFS('Stock-AF'!M$2:M$215,'Stock-AF'!$C$2:$C$215,Shares!$B29,'Stock-AF'!$G$2:$G$215,Shares!$A$1)/SUMIFS('Stock-AF'!M$2:M$215,'Stock-AF'!$C$2:$C$215,Shares!$A29,'Stock-AF'!$G$2:$G$215,Shares!$A$1)</f>
        <v>2.9824501722775188E-3</v>
      </c>
      <c r="E29" s="9">
        <f ca="1">SUMIFS('Stock-AF'!N$2:N$215,'Stock-AF'!$C$2:$C$215,Shares!$B29,'Stock-AF'!$G$2:$G$215,Shares!$A$1)/SUMIFS('Stock-AF'!N$2:N$215,'Stock-AF'!$C$2:$C$215,Shares!$A29,'Stock-AF'!$G$2:$G$215,Shares!$A$1)</f>
        <v>0</v>
      </c>
      <c r="F29" s="9">
        <f ca="1">SUMIFS('Stock-AF'!O$2:O$215,'Stock-AF'!$C$2:$C$215,Shares!$B29,'Stock-AF'!$G$2:$G$215,Shares!$A$1)/SUMIFS('Stock-AF'!O$2:O$215,'Stock-AF'!$C$2:$C$215,Shares!$A29,'Stock-AF'!$G$2:$G$215,Shares!$A$1)</f>
        <v>3.441137375645803E-3</v>
      </c>
      <c r="G29" s="9">
        <f ca="1">SUMIFS('Stock-AF'!P$2:P$215,'Stock-AF'!$C$2:$C$215,Shares!$B29,'Stock-AF'!$G$2:$G$215,Shares!$A$1)/SUMIFS('Stock-AF'!P$2:P$215,'Stock-AF'!$C$2:$C$215,Shares!$A29,'Stock-AF'!$G$2:$G$215,Shares!$A$1)</f>
        <v>0</v>
      </c>
      <c r="H29" s="9">
        <f ca="1">SUMIFS('Stock-AF'!Q$2:Q$215,'Stock-AF'!$C$2:$C$215,Shares!$B29,'Stock-AF'!$G$2:$G$215,Shares!$A$1)/SUMIFS('Stock-AF'!Q$2:Q$215,'Stock-AF'!$C$2:$C$215,Shares!$A29,'Stock-AF'!$G$2:$G$215,Shares!$A$1)</f>
        <v>9.8187679250106479E-4</v>
      </c>
      <c r="I29" s="9">
        <f ca="1">SUMIFS('Stock-AF'!R$2:R$215,'Stock-AF'!$C$2:$C$215,Shares!$B29,'Stock-AF'!$G$2:$G$215,Shares!$A$1)/SUMIFS('Stock-AF'!R$2:R$215,'Stock-AF'!$C$2:$C$215,Shares!$A29,'Stock-AF'!$G$2:$G$215,Shares!$A$1)</f>
        <v>0</v>
      </c>
      <c r="J29" s="9">
        <f ca="1">SUMIFS('Stock-AF'!S$2:S$215,'Stock-AF'!$C$2:$C$215,Shares!$B29,'Stock-AF'!$G$2:$G$215,Shares!$A$1)/SUMIFS('Stock-AF'!S$2:S$215,'Stock-AF'!$C$2:$C$215,Shares!$A29,'Stock-AF'!$G$2:$G$215,Shares!$A$1)</f>
        <v>2.4275218571429709E-3</v>
      </c>
      <c r="K29" s="9">
        <f ca="1">SUMIFS('Stock-AF'!T$2:T$215,'Stock-AF'!$C$2:$C$215,Shares!$B29,'Stock-AF'!$G$2:$G$215,Shares!$A$1)/SUMIFS('Stock-AF'!T$2:T$215,'Stock-AF'!$C$2:$C$215,Shares!$A29,'Stock-AF'!$G$2:$G$215,Shares!$A$1)</f>
        <v>2.8021185253682647E-3</v>
      </c>
      <c r="L29" s="9">
        <f ca="1">SUMIFS('Stock-AF'!U$2:U$215,'Stock-AF'!$C$2:$C$215,Shares!$B29,'Stock-AF'!$G$2:$G$215,Shares!$A$1)/SUMIFS('Stock-AF'!U$2:U$215,'Stock-AF'!$C$2:$C$215,Shares!$A29,'Stock-AF'!$G$2:$G$215,Shares!$A$1)</f>
        <v>1.5914286121072095E-3</v>
      </c>
      <c r="M29" s="9">
        <f ca="1">SUMIFS('Stock-AF'!V$2:V$215,'Stock-AF'!$C$2:$C$215,Shares!$B29,'Stock-AF'!$G$2:$G$215,Shares!$A$1)/SUMIFS('Stock-AF'!V$2:V$215,'Stock-AF'!$C$2:$C$215,Shares!$A29,'Stock-AF'!$G$2:$G$215,Shares!$A$1)</f>
        <v>0</v>
      </c>
      <c r="N29" s="9">
        <f ca="1">SUMIFS('Stock-AF'!W$2:W$215,'Stock-AF'!$C$2:$C$215,Shares!$B29,'Stock-AF'!$G$2:$G$215,Shares!$A$1)/SUMIFS('Stock-AF'!W$2:W$215,'Stock-AF'!$C$2:$C$215,Shares!$A29,'Stock-AF'!$G$2:$G$215,Shares!$A$1)</f>
        <v>5.069602100532892E-4</v>
      </c>
      <c r="O29" s="9">
        <f ca="1">SUMIFS('Stock-AF'!X$2:X$215,'Stock-AF'!$C$2:$C$215,Shares!$B29,'Stock-AF'!$G$2:$G$215,Shares!$A$1)/SUMIFS('Stock-AF'!X$2:X$215,'Stock-AF'!$C$2:$C$215,Shares!$A29,'Stock-AF'!$G$2:$G$215,Shares!$A$1)</f>
        <v>2.5309934670047418E-3</v>
      </c>
      <c r="P29" s="9">
        <f ca="1">SUMIFS('Stock-AF'!Y$2:Y$215,'Stock-AF'!$C$2:$C$215,Shares!$B29,'Stock-AF'!$G$2:$G$215,Shares!$A$1)/SUMIFS('Stock-AF'!Y$2:Y$215,'Stock-AF'!$C$2:$C$215,Shares!$A29,'Stock-AF'!$G$2:$G$215,Shares!$A$1)</f>
        <v>0</v>
      </c>
      <c r="Q29" s="9">
        <f ca="1">SUMIFS('Stock-AF'!Z$2:Z$215,'Stock-AF'!$C$2:$C$215,Shares!$B29,'Stock-AF'!$G$2:$G$215,Shares!$A$1)/SUMIFS('Stock-AF'!Z$2:Z$215,'Stock-AF'!$C$2:$C$215,Shares!$A29,'Stock-AF'!$G$2:$G$215,Shares!$A$1)</f>
        <v>2.2707736906558682E-3</v>
      </c>
      <c r="R29" s="9">
        <f ca="1">SUMIFS('Stock-AF'!AA$2:AA$215,'Stock-AF'!$C$2:$C$215,Shares!$B29,'Stock-AF'!$G$2:$G$215,Shares!$A$1)/SUMIFS('Stock-AF'!AA$2:AA$215,'Stock-AF'!$C$2:$C$215,Shares!$A29,'Stock-AF'!$G$2:$G$215,Shares!$A$1)</f>
        <v>1.2851724221404691E-3</v>
      </c>
      <c r="S29" s="9">
        <f ca="1">SUMIFS('Stock-AF'!AB$2:AB$215,'Stock-AF'!$C$2:$C$215,Shares!$B29,'Stock-AF'!$G$2:$G$215,Shares!$A$1)/SUMIFS('Stock-AF'!AB$2:AB$215,'Stock-AF'!$C$2:$C$215,Shares!$A29,'Stock-AF'!$G$2:$G$215,Shares!$A$1)</f>
        <v>3.4777368380576666E-3</v>
      </c>
      <c r="T29" s="9">
        <f ca="1">SUMIFS('Stock-AF'!AC$2:AC$215,'Stock-AF'!$C$2:$C$215,Shares!$B29,'Stock-AF'!$G$2:$G$215,Shares!$A$1)/SUMIFS('Stock-AF'!AC$2:AC$215,'Stock-AF'!$C$2:$C$215,Shares!$A29,'Stock-AF'!$G$2:$G$215,Shares!$A$1)</f>
        <v>2.7600571718830597E-3</v>
      </c>
      <c r="U29" s="9">
        <f ca="1">SUMIFS('Stock-AF'!AD$2:AD$215,'Stock-AF'!$C$2:$C$215,Shares!$B29,'Stock-AF'!$G$2:$G$215,Shares!$A$1)/SUMIFS('Stock-AF'!AD$2:AD$215,'Stock-AF'!$C$2:$C$215,Shares!$A29,'Stock-AF'!$G$2:$G$215,Shares!$A$1)</f>
        <v>0</v>
      </c>
      <c r="V29" s="9">
        <f ca="1">SUMIFS('Stock-AF'!AE$2:AE$215,'Stock-AF'!$C$2:$C$215,Shares!$B29,'Stock-AF'!$G$2:$G$215,Shares!$A$1)/SUMIFS('Stock-AF'!AE$2:AE$215,'Stock-AF'!$C$2:$C$215,Shares!$A29,'Stock-AF'!$G$2:$G$215,Shares!$A$1)</f>
        <v>2.4268357377482471E-3</v>
      </c>
      <c r="W29" s="9">
        <f ca="1">SUMIFS('Stock-AF'!AF$2:AF$215,'Stock-AF'!$C$2:$C$215,Shares!$B29,'Stock-AF'!$G$2:$G$215,Shares!$A$1)/SUMIFS('Stock-AF'!AF$2:AF$215,'Stock-AF'!$C$2:$C$215,Shares!$A29,'Stock-AF'!$G$2:$G$215,Shares!$A$1)</f>
        <v>0</v>
      </c>
      <c r="X29" s="9">
        <f ca="1">SUMIFS('Stock-AF'!AG$2:AG$215,'Stock-AF'!$C$2:$C$215,Shares!$B29,'Stock-AF'!$G$2:$G$215,Shares!$A$1)/SUMIFS('Stock-AF'!AG$2:AG$215,'Stock-AF'!$C$2:$C$215,Shares!$A29,'Stock-AF'!$G$2:$G$215,Shares!$A$1)</f>
        <v>0</v>
      </c>
      <c r="Y29" s="9">
        <f ca="1">SUMIFS('Stock-AF'!AH$2:AH$215,'Stock-AF'!$C$2:$C$215,Shares!$B29,'Stock-AF'!$G$2:$G$215,Shares!$A$1)/SUMIFS('Stock-AF'!AH$2:AH$215,'Stock-AF'!$C$2:$C$215,Shares!$A29,'Stock-AF'!$G$2:$G$215,Shares!$A$1)</f>
        <v>5.1323689720775478E-3</v>
      </c>
      <c r="Z29" s="9">
        <f ca="1">SUMIFS('Stock-AF'!AI$2:AI$215,'Stock-AF'!$C$2:$C$215,Shares!$B29,'Stock-AF'!$G$2:$G$215,Shares!$A$1)/SUMIFS('Stock-AF'!AI$2:AI$215,'Stock-AF'!$C$2:$C$215,Shares!$A29,'Stock-AF'!$G$2:$G$215,Shares!$A$1)</f>
        <v>0</v>
      </c>
      <c r="AA29" s="9">
        <f ca="1">SUMIFS('Stock-AF'!AJ$2:AJ$215,'Stock-AF'!$C$2:$C$215,Shares!$B29,'Stock-AF'!$G$2:$G$215,Shares!$A$1)/SUMIFS('Stock-AF'!AJ$2:AJ$215,'Stock-AF'!$C$2:$C$215,Shares!$A29,'Stock-AF'!$G$2:$G$215,Shares!$A$1)</f>
        <v>0</v>
      </c>
      <c r="AB29" s="9">
        <f ca="1">SUMIFS('Stock-AF'!AK$2:AK$215,'Stock-AF'!$C$2:$C$215,Shares!$B29,'Stock-AF'!$G$2:$G$215,Shares!$A$1)/SUMIFS('Stock-AF'!AK$2:AK$215,'Stock-AF'!$C$2:$C$215,Shares!$A29,'Stock-AF'!$G$2:$G$215,Shares!$A$1)</f>
        <v>6.0511898654671074E-5</v>
      </c>
      <c r="AC29" s="9">
        <f ca="1">SUMIFS('Stock-AF'!AL$2:AL$215,'Stock-AF'!$C$2:$C$215,Shares!$B29,'Stock-AF'!$G$2:$G$215,Shares!$A$1)/SUMIFS('Stock-AF'!AL$2:AL$215,'Stock-AF'!$C$2:$C$215,Shares!$A29,'Stock-AF'!$G$2:$G$215,Shares!$A$1)</f>
        <v>0</v>
      </c>
      <c r="AD29" s="9">
        <f ca="1">SUMIFS('Stock-AF'!AM$2:AM$215,'Stock-AF'!$C$2:$C$215,Shares!$B29,'Stock-AF'!$G$2:$G$215,Shares!$A$1)/SUMIFS('Stock-AF'!AM$2:AM$215,'Stock-AF'!$C$2:$C$215,Shares!$A29,'Stock-AF'!$G$2:$G$215,Shares!$A$1)</f>
        <v>6.2196304739683701E-3</v>
      </c>
      <c r="AE29" s="9">
        <f ca="1">SUMIFS('Stock-AF'!AN$2:AN$215,'Stock-AF'!$C$2:$C$215,Shares!$B29,'Stock-AF'!$G$2:$G$215,Shares!$A$1)/SUMIFS('Stock-AF'!AN$2:AN$215,'Stock-AF'!$C$2:$C$215,Shares!$A29,'Stock-AF'!$G$2:$G$215,Shares!$A$1)</f>
        <v>3.1497519088093852E-5</v>
      </c>
      <c r="AF29" s="9">
        <f ca="1">SUMIFS('Stock-AF'!AO$2:AO$215,'Stock-AF'!$C$2:$C$215,Shares!$B29,'Stock-AF'!$G$2:$G$215,Shares!$A$1)/SUMIFS('Stock-AF'!AO$2:AO$215,'Stock-AF'!$C$2:$C$215,Shares!$A29,'Stock-AF'!$G$2:$G$215,Shares!$A$1)</f>
        <v>2.4476762828889885E-3</v>
      </c>
      <c r="AG29" s="9">
        <f ca="1">SUMIFS('Stock-AF'!AP$2:AP$215,'Stock-AF'!$C$2:$C$215,Shares!$B29,'Stock-AF'!$G$2:$G$215,Shares!$A$1)/SUMIFS('Stock-AF'!AP$2:AP$215,'Stock-AF'!$C$2:$C$215,Shares!$A29,'Stock-AF'!$G$2:$G$215,Shares!$A$1)</f>
        <v>4.0629597619617269E-3</v>
      </c>
      <c r="AH29" s="9">
        <f ca="1">SUMIFS('Stock-AF'!AQ$2:AQ$215,'Stock-AF'!$C$2:$C$215,Shares!$B29,'Stock-AF'!$G$2:$G$215,Shares!$A$1)/SUMIFS('Stock-AF'!AQ$2:AQ$215,'Stock-AF'!$C$2:$C$215,Shares!$A29,'Stock-AF'!$G$2:$G$215,Shares!$A$1)</f>
        <v>1.0273995130132083E-3</v>
      </c>
      <c r="AI29" s="9">
        <f ca="1">SUMIFS('Stock-AF'!AR$2:AR$215,'Stock-AF'!$C$2:$C$215,Shares!$B29,'Stock-AF'!$G$2:$G$215,Shares!$A$1)/SUMIFS('Stock-AF'!AR$2:AR$215,'Stock-AF'!$C$2:$C$215,Shares!$A29,'Stock-AF'!$G$2:$G$215,Shares!$A$1)</f>
        <v>1.2545602095707196E-3</v>
      </c>
      <c r="AJ29" s="9">
        <f ca="1">SUMIFS('Stock-AF'!AS$2:AS$215,'Stock-AF'!$C$2:$C$215,Shares!$B29,'Stock-AF'!$G$2:$G$215,Shares!$A$1)/SUMIFS('Stock-AF'!AS$2:AS$215,'Stock-AF'!$C$2:$C$215,Shares!$A29,'Stock-AF'!$G$2:$G$215,Shares!$A$1)</f>
        <v>0</v>
      </c>
      <c r="AK29" s="9">
        <f ca="1">SUMIFS('Stock-AF'!AT$2:AT$215,'Stock-AF'!$C$2:$C$215,Shares!$B29,'Stock-AF'!$G$2:$G$215,Shares!$A$1)/SUMIFS('Stock-AF'!AT$2:AT$215,'Stock-AF'!$C$2:$C$215,Shares!$A29,'Stock-AF'!$G$2:$G$215,Shares!$A$1)</f>
        <v>0</v>
      </c>
      <c r="AL29" s="9">
        <f ca="1">SUMIFS('Stock-AF'!AU$2:AU$215,'Stock-AF'!$C$2:$C$215,Shares!$B29,'Stock-AF'!$G$2:$G$215,Shares!$A$1)/SUMIFS('Stock-AF'!AU$2:AU$215,'Stock-AF'!$C$2:$C$215,Shares!$A29,'Stock-AF'!$G$2:$G$215,Shares!$A$1)</f>
        <v>2.0712964449661063E-3</v>
      </c>
      <c r="AM29" s="9">
        <f ca="1">SUMIFS('Stock-AF'!AV$2:AV$215,'Stock-AF'!$C$2:$C$215,Shares!$B29,'Stock-AF'!$G$2:$G$215,Shares!$A$1)/SUMIFS('Stock-AF'!AV$2:AV$215,'Stock-AF'!$C$2:$C$215,Shares!$A29,'Stock-AF'!$G$2:$G$215,Shares!$A$1)</f>
        <v>4.5296459660974153E-3</v>
      </c>
    </row>
    <row r="30" spans="1:39">
      <c r="A30" t="str">
        <f t="shared" si="0"/>
        <v>C_ES-SC-OF*</v>
      </c>
      <c r="B30" s="4" t="s">
        <v>143</v>
      </c>
      <c r="C30" s="9">
        <f ca="1">SUMIFS('Stock-AF'!L$2:L$215,'Stock-AF'!$C$2:$C$215,Shares!$B30,'Stock-AF'!$G$2:$G$215,Shares!$A$1)/SUMIFS('Stock-AF'!L$2:L$215,'Stock-AF'!$C$2:$C$215,Shares!$A30,'Stock-AF'!$G$2:$G$215,Shares!$A$1)</f>
        <v>1</v>
      </c>
      <c r="D30" s="9">
        <f ca="1">SUMIFS('Stock-AF'!M$2:M$215,'Stock-AF'!$C$2:$C$215,Shares!$B30,'Stock-AF'!$G$2:$G$215,Shares!$A$1)/SUMIFS('Stock-AF'!M$2:M$215,'Stock-AF'!$C$2:$C$215,Shares!$A30,'Stock-AF'!$G$2:$G$215,Shares!$A$1)</f>
        <v>0.9970175498277225</v>
      </c>
      <c r="E30" s="9">
        <f ca="1">SUMIFS('Stock-AF'!N$2:N$215,'Stock-AF'!$C$2:$C$215,Shares!$B30,'Stock-AF'!$G$2:$G$215,Shares!$A$1)/SUMIFS('Stock-AF'!N$2:N$215,'Stock-AF'!$C$2:$C$215,Shares!$A30,'Stock-AF'!$G$2:$G$215,Shares!$A$1)</f>
        <v>1</v>
      </c>
      <c r="F30" s="9">
        <f ca="1">SUMIFS('Stock-AF'!O$2:O$215,'Stock-AF'!$C$2:$C$215,Shares!$B30,'Stock-AF'!$G$2:$G$215,Shares!$A$1)/SUMIFS('Stock-AF'!O$2:O$215,'Stock-AF'!$C$2:$C$215,Shares!$A30,'Stock-AF'!$G$2:$G$215,Shares!$A$1)</f>
        <v>0.99655886262435411</v>
      </c>
      <c r="G30" s="9">
        <f ca="1">SUMIFS('Stock-AF'!P$2:P$215,'Stock-AF'!$C$2:$C$215,Shares!$B30,'Stock-AF'!$G$2:$G$215,Shares!$A$1)/SUMIFS('Stock-AF'!P$2:P$215,'Stock-AF'!$C$2:$C$215,Shares!$A30,'Stock-AF'!$G$2:$G$215,Shares!$A$1)</f>
        <v>1</v>
      </c>
      <c r="H30" s="9">
        <f ca="1">SUMIFS('Stock-AF'!Q$2:Q$215,'Stock-AF'!$C$2:$C$215,Shares!$B30,'Stock-AF'!$G$2:$G$215,Shares!$A$1)/SUMIFS('Stock-AF'!Q$2:Q$215,'Stock-AF'!$C$2:$C$215,Shares!$A30,'Stock-AF'!$G$2:$G$215,Shares!$A$1)</f>
        <v>0.99901812320749894</v>
      </c>
      <c r="I30" s="9">
        <f ca="1">SUMIFS('Stock-AF'!R$2:R$215,'Stock-AF'!$C$2:$C$215,Shares!$B30,'Stock-AF'!$G$2:$G$215,Shares!$A$1)/SUMIFS('Stock-AF'!R$2:R$215,'Stock-AF'!$C$2:$C$215,Shares!$A30,'Stock-AF'!$G$2:$G$215,Shares!$A$1)</f>
        <v>1</v>
      </c>
      <c r="J30" s="9">
        <f ca="1">SUMIFS('Stock-AF'!S$2:S$215,'Stock-AF'!$C$2:$C$215,Shares!$B30,'Stock-AF'!$G$2:$G$215,Shares!$A$1)/SUMIFS('Stock-AF'!S$2:S$215,'Stock-AF'!$C$2:$C$215,Shares!$A30,'Stock-AF'!$G$2:$G$215,Shares!$A$1)</f>
        <v>0.9975724781428571</v>
      </c>
      <c r="K30" s="9">
        <f ca="1">SUMIFS('Stock-AF'!T$2:T$215,'Stock-AF'!$C$2:$C$215,Shares!$B30,'Stock-AF'!$G$2:$G$215,Shares!$A$1)/SUMIFS('Stock-AF'!T$2:T$215,'Stock-AF'!$C$2:$C$215,Shares!$A30,'Stock-AF'!$G$2:$G$215,Shares!$A$1)</f>
        <v>0.99719788147463173</v>
      </c>
      <c r="L30" s="9">
        <f ca="1">SUMIFS('Stock-AF'!U$2:U$215,'Stock-AF'!$C$2:$C$215,Shares!$B30,'Stock-AF'!$G$2:$G$215,Shares!$A$1)/SUMIFS('Stock-AF'!U$2:U$215,'Stock-AF'!$C$2:$C$215,Shares!$A30,'Stock-AF'!$G$2:$G$215,Shares!$A$1)</f>
        <v>0.99840857138789274</v>
      </c>
      <c r="M30" s="9">
        <f ca="1">SUMIFS('Stock-AF'!V$2:V$215,'Stock-AF'!$C$2:$C$215,Shares!$B30,'Stock-AF'!$G$2:$G$215,Shares!$A$1)/SUMIFS('Stock-AF'!V$2:V$215,'Stock-AF'!$C$2:$C$215,Shares!$A30,'Stock-AF'!$G$2:$G$215,Shares!$A$1)</f>
        <v>1</v>
      </c>
      <c r="N30" s="9">
        <f ca="1">SUMIFS('Stock-AF'!W$2:W$215,'Stock-AF'!$C$2:$C$215,Shares!$B30,'Stock-AF'!$G$2:$G$215,Shares!$A$1)/SUMIFS('Stock-AF'!W$2:W$215,'Stock-AF'!$C$2:$C$215,Shares!$A30,'Stock-AF'!$G$2:$G$215,Shares!$A$1)</f>
        <v>0.99949303978994664</v>
      </c>
      <c r="O30" s="9">
        <f ca="1">SUMIFS('Stock-AF'!X$2:X$215,'Stock-AF'!$C$2:$C$215,Shares!$B30,'Stock-AF'!$G$2:$G$215,Shares!$A$1)/SUMIFS('Stock-AF'!X$2:X$215,'Stock-AF'!$C$2:$C$215,Shares!$A30,'Stock-AF'!$G$2:$G$215,Shares!$A$1)</f>
        <v>0.99746900653299531</v>
      </c>
      <c r="P30" s="9">
        <f ca="1">SUMIFS('Stock-AF'!Y$2:Y$215,'Stock-AF'!$C$2:$C$215,Shares!$B30,'Stock-AF'!$G$2:$G$215,Shares!$A$1)/SUMIFS('Stock-AF'!Y$2:Y$215,'Stock-AF'!$C$2:$C$215,Shares!$A30,'Stock-AF'!$G$2:$G$215,Shares!$A$1)</f>
        <v>1</v>
      </c>
      <c r="Q30" s="9">
        <f ca="1">SUMIFS('Stock-AF'!Z$2:Z$215,'Stock-AF'!$C$2:$C$215,Shares!$B30,'Stock-AF'!$G$2:$G$215,Shares!$A$1)/SUMIFS('Stock-AF'!Z$2:Z$215,'Stock-AF'!$C$2:$C$215,Shares!$A30,'Stock-AF'!$G$2:$G$215,Shares!$A$1)</f>
        <v>0.99772922630934402</v>
      </c>
      <c r="R30" s="9">
        <f ca="1">SUMIFS('Stock-AF'!AA$2:AA$215,'Stock-AF'!$C$2:$C$215,Shares!$B30,'Stock-AF'!$G$2:$G$215,Shares!$A$1)/SUMIFS('Stock-AF'!AA$2:AA$215,'Stock-AF'!$C$2:$C$215,Shares!$A30,'Stock-AF'!$G$2:$G$215,Shares!$A$1)</f>
        <v>0.99871482757785957</v>
      </c>
      <c r="S30" s="9">
        <f ca="1">SUMIFS('Stock-AF'!AB$2:AB$215,'Stock-AF'!$C$2:$C$215,Shares!$B30,'Stock-AF'!$G$2:$G$215,Shares!$A$1)/SUMIFS('Stock-AF'!AB$2:AB$215,'Stock-AF'!$C$2:$C$215,Shares!$A30,'Stock-AF'!$G$2:$G$215,Shares!$A$1)</f>
        <v>0.99652226316194226</v>
      </c>
      <c r="T30" s="9">
        <f ca="1">SUMIFS('Stock-AF'!AC$2:AC$215,'Stock-AF'!$C$2:$C$215,Shares!$B30,'Stock-AF'!$G$2:$G$215,Shares!$A$1)/SUMIFS('Stock-AF'!AC$2:AC$215,'Stock-AF'!$C$2:$C$215,Shares!$A30,'Stock-AF'!$G$2:$G$215,Shares!$A$1)</f>
        <v>0.9972399428281169</v>
      </c>
      <c r="U30" s="9">
        <f ca="1">SUMIFS('Stock-AF'!AD$2:AD$215,'Stock-AF'!$C$2:$C$215,Shares!$B30,'Stock-AF'!$G$2:$G$215,Shares!$A$1)/SUMIFS('Stock-AF'!AD$2:AD$215,'Stock-AF'!$C$2:$C$215,Shares!$A30,'Stock-AF'!$G$2:$G$215,Shares!$A$1)</f>
        <v>1</v>
      </c>
      <c r="V30" s="9">
        <f ca="1">SUMIFS('Stock-AF'!AE$2:AE$215,'Stock-AF'!$C$2:$C$215,Shares!$B30,'Stock-AF'!$G$2:$G$215,Shares!$A$1)/SUMIFS('Stock-AF'!AE$2:AE$215,'Stock-AF'!$C$2:$C$215,Shares!$A30,'Stock-AF'!$G$2:$G$215,Shares!$A$1)</f>
        <v>0.99757316426225184</v>
      </c>
      <c r="W30" s="9">
        <f ca="1">SUMIFS('Stock-AF'!AF$2:AF$215,'Stock-AF'!$C$2:$C$215,Shares!$B30,'Stock-AF'!$G$2:$G$215,Shares!$A$1)/SUMIFS('Stock-AF'!AF$2:AF$215,'Stock-AF'!$C$2:$C$215,Shares!$A30,'Stock-AF'!$G$2:$G$215,Shares!$A$1)</f>
        <v>1</v>
      </c>
      <c r="X30" s="9">
        <f ca="1">SUMIFS('Stock-AF'!AG$2:AG$215,'Stock-AF'!$C$2:$C$215,Shares!$B30,'Stock-AF'!$G$2:$G$215,Shares!$A$1)/SUMIFS('Stock-AF'!AG$2:AG$215,'Stock-AF'!$C$2:$C$215,Shares!$A30,'Stock-AF'!$G$2:$G$215,Shares!$A$1)</f>
        <v>1</v>
      </c>
      <c r="Y30" s="9">
        <f ca="1">SUMIFS('Stock-AF'!AH$2:AH$215,'Stock-AF'!$C$2:$C$215,Shares!$B30,'Stock-AF'!$G$2:$G$215,Shares!$A$1)/SUMIFS('Stock-AF'!AH$2:AH$215,'Stock-AF'!$C$2:$C$215,Shares!$A30,'Stock-AF'!$G$2:$G$215,Shares!$A$1)</f>
        <v>0.99486763102792242</v>
      </c>
      <c r="Z30" s="9">
        <f ca="1">SUMIFS('Stock-AF'!AI$2:AI$215,'Stock-AF'!$C$2:$C$215,Shares!$B30,'Stock-AF'!$G$2:$G$215,Shares!$A$1)/SUMIFS('Stock-AF'!AI$2:AI$215,'Stock-AF'!$C$2:$C$215,Shares!$A30,'Stock-AF'!$G$2:$G$215,Shares!$A$1)</f>
        <v>1</v>
      </c>
      <c r="AA30" s="9">
        <f ca="1">SUMIFS('Stock-AF'!AJ$2:AJ$215,'Stock-AF'!$C$2:$C$215,Shares!$B30,'Stock-AF'!$G$2:$G$215,Shares!$A$1)/SUMIFS('Stock-AF'!AJ$2:AJ$215,'Stock-AF'!$C$2:$C$215,Shares!$A30,'Stock-AF'!$G$2:$G$215,Shares!$A$1)</f>
        <v>1</v>
      </c>
      <c r="AB30" s="9">
        <f ca="1">SUMIFS('Stock-AF'!AK$2:AK$215,'Stock-AF'!$C$2:$C$215,Shares!$B30,'Stock-AF'!$G$2:$G$215,Shares!$A$1)/SUMIFS('Stock-AF'!AK$2:AK$215,'Stock-AF'!$C$2:$C$215,Shares!$A30,'Stock-AF'!$G$2:$G$215,Shares!$A$1)</f>
        <v>0.99993948810134536</v>
      </c>
      <c r="AC30" s="9">
        <f ca="1">SUMIFS('Stock-AF'!AL$2:AL$215,'Stock-AF'!$C$2:$C$215,Shares!$B30,'Stock-AF'!$G$2:$G$215,Shares!$A$1)/SUMIFS('Stock-AF'!AL$2:AL$215,'Stock-AF'!$C$2:$C$215,Shares!$A30,'Stock-AF'!$G$2:$G$215,Shares!$A$1)</f>
        <v>1</v>
      </c>
      <c r="AD30" s="9">
        <f ca="1">SUMIFS('Stock-AF'!AM$2:AM$215,'Stock-AF'!$C$2:$C$215,Shares!$B30,'Stock-AF'!$G$2:$G$215,Shares!$A$1)/SUMIFS('Stock-AF'!AM$2:AM$215,'Stock-AF'!$C$2:$C$215,Shares!$A30,'Stock-AF'!$G$2:$G$215,Shares!$A$1)</f>
        <v>0.99378036952603155</v>
      </c>
      <c r="AE30" s="9">
        <f ca="1">SUMIFS('Stock-AF'!AN$2:AN$215,'Stock-AF'!$C$2:$C$215,Shares!$B30,'Stock-AF'!$G$2:$G$215,Shares!$A$1)/SUMIFS('Stock-AF'!AN$2:AN$215,'Stock-AF'!$C$2:$C$215,Shares!$A30,'Stock-AF'!$G$2:$G$215,Shares!$A$1)</f>
        <v>0.99996850248091185</v>
      </c>
      <c r="AF30" s="9">
        <f ca="1">SUMIFS('Stock-AF'!AO$2:AO$215,'Stock-AF'!$C$2:$C$215,Shares!$B30,'Stock-AF'!$G$2:$G$215,Shares!$A$1)/SUMIFS('Stock-AF'!AO$2:AO$215,'Stock-AF'!$C$2:$C$215,Shares!$A30,'Stock-AF'!$G$2:$G$215,Shares!$A$1)</f>
        <v>0.997552323717111</v>
      </c>
      <c r="AG30" s="9">
        <f ca="1">SUMIFS('Stock-AF'!AP$2:AP$215,'Stock-AF'!$C$2:$C$215,Shares!$B30,'Stock-AF'!$G$2:$G$215,Shares!$A$1)/SUMIFS('Stock-AF'!AP$2:AP$215,'Stock-AF'!$C$2:$C$215,Shares!$A30,'Stock-AF'!$G$2:$G$215,Shares!$A$1)</f>
        <v>0.99593704023803831</v>
      </c>
      <c r="AH30" s="9">
        <f ca="1">SUMIFS('Stock-AF'!AQ$2:AQ$215,'Stock-AF'!$C$2:$C$215,Shares!$B30,'Stock-AF'!$G$2:$G$215,Shares!$A$1)/SUMIFS('Stock-AF'!AQ$2:AQ$215,'Stock-AF'!$C$2:$C$215,Shares!$A30,'Stock-AF'!$G$2:$G$215,Shares!$A$1)</f>
        <v>0.99897260048698677</v>
      </c>
      <c r="AI30" s="9">
        <f ca="1">SUMIFS('Stock-AF'!AR$2:AR$215,'Stock-AF'!$C$2:$C$215,Shares!$B30,'Stock-AF'!$G$2:$G$215,Shares!$A$1)/SUMIFS('Stock-AF'!AR$2:AR$215,'Stock-AF'!$C$2:$C$215,Shares!$A30,'Stock-AF'!$G$2:$G$215,Shares!$A$1)</f>
        <v>0.99874543979042929</v>
      </c>
      <c r="AJ30" s="9">
        <f ca="1">SUMIFS('Stock-AF'!AS$2:AS$215,'Stock-AF'!$C$2:$C$215,Shares!$B30,'Stock-AF'!$G$2:$G$215,Shares!$A$1)/SUMIFS('Stock-AF'!AS$2:AS$215,'Stock-AF'!$C$2:$C$215,Shares!$A30,'Stock-AF'!$G$2:$G$215,Shares!$A$1)</f>
        <v>1</v>
      </c>
      <c r="AK30" s="9">
        <f ca="1">SUMIFS('Stock-AF'!AT$2:AT$215,'Stock-AF'!$C$2:$C$215,Shares!$B30,'Stock-AF'!$G$2:$G$215,Shares!$A$1)/SUMIFS('Stock-AF'!AT$2:AT$215,'Stock-AF'!$C$2:$C$215,Shares!$A30,'Stock-AF'!$G$2:$G$215,Shares!$A$1)</f>
        <v>1</v>
      </c>
      <c r="AL30" s="9">
        <f ca="1">SUMIFS('Stock-AF'!AU$2:AU$215,'Stock-AF'!$C$2:$C$215,Shares!$B30,'Stock-AF'!$G$2:$G$215,Shares!$A$1)/SUMIFS('Stock-AF'!AU$2:AU$215,'Stock-AF'!$C$2:$C$215,Shares!$A30,'Stock-AF'!$G$2:$G$215,Shares!$A$1)</f>
        <v>0.99792870355503382</v>
      </c>
      <c r="AM30" s="9">
        <f ca="1">SUMIFS('Stock-AF'!AV$2:AV$215,'Stock-AF'!$C$2:$C$215,Shares!$B30,'Stock-AF'!$G$2:$G$215,Shares!$A$1)/SUMIFS('Stock-AF'!AV$2:AV$215,'Stock-AF'!$C$2:$C$215,Shares!$A30,'Stock-AF'!$G$2:$G$215,Shares!$A$1)</f>
        <v>0.99547035403390249</v>
      </c>
    </row>
    <row r="31" spans="1:39">
      <c r="A31" t="str">
        <f t="shared" si="0"/>
        <v>C_ES-SC-OF*</v>
      </c>
      <c r="B31" s="4" t="s">
        <v>144</v>
      </c>
      <c r="C31" s="9">
        <f ca="1">SUMIFS('Stock-AF'!L$2:L$215,'Stock-AF'!$C$2:$C$215,Shares!$B31,'Stock-AF'!$G$2:$G$215,Shares!$A$1)/SUMIFS('Stock-AF'!L$2:L$215,'Stock-AF'!$C$2:$C$215,Shares!$A31,'Stock-AF'!$G$2:$G$215,Shares!$A$1)</f>
        <v>0</v>
      </c>
      <c r="D31" s="9">
        <f ca="1">SUMIFS('Stock-AF'!M$2:M$215,'Stock-AF'!$C$2:$C$215,Shares!$B31,'Stock-AF'!$G$2:$G$215,Shares!$A$1)/SUMIFS('Stock-AF'!M$2:M$215,'Stock-AF'!$C$2:$C$215,Shares!$A31,'Stock-AF'!$G$2:$G$215,Shares!$A$1)</f>
        <v>2.9824501722775132E-3</v>
      </c>
      <c r="E31" s="9">
        <f ca="1">SUMIFS('Stock-AF'!N$2:N$215,'Stock-AF'!$C$2:$C$215,Shares!$B31,'Stock-AF'!$G$2:$G$215,Shares!$A$1)/SUMIFS('Stock-AF'!N$2:N$215,'Stock-AF'!$C$2:$C$215,Shares!$A31,'Stock-AF'!$G$2:$G$215,Shares!$A$1)</f>
        <v>0</v>
      </c>
      <c r="F31" s="9">
        <f ca="1">SUMIFS('Stock-AF'!O$2:O$215,'Stock-AF'!$C$2:$C$215,Shares!$B31,'Stock-AF'!$G$2:$G$215,Shares!$A$1)/SUMIFS('Stock-AF'!O$2:O$215,'Stock-AF'!$C$2:$C$215,Shares!$A31,'Stock-AF'!$G$2:$G$215,Shares!$A$1)</f>
        <v>3.4411373756457904E-3</v>
      </c>
      <c r="G31" s="9">
        <f ca="1">SUMIFS('Stock-AF'!P$2:P$215,'Stock-AF'!$C$2:$C$215,Shares!$B31,'Stock-AF'!$G$2:$G$215,Shares!$A$1)/SUMIFS('Stock-AF'!P$2:P$215,'Stock-AF'!$C$2:$C$215,Shares!$A31,'Stock-AF'!$G$2:$G$215,Shares!$A$1)</f>
        <v>0</v>
      </c>
      <c r="H31" s="9">
        <f ca="1">SUMIFS('Stock-AF'!Q$2:Q$215,'Stock-AF'!$C$2:$C$215,Shares!$B31,'Stock-AF'!$G$2:$G$215,Shares!$A$1)/SUMIFS('Stock-AF'!Q$2:Q$215,'Stock-AF'!$C$2:$C$215,Shares!$A31,'Stock-AF'!$G$2:$G$215,Shares!$A$1)</f>
        <v>9.8187679250106414E-4</v>
      </c>
      <c r="I31" s="9">
        <f ca="1">SUMIFS('Stock-AF'!R$2:R$215,'Stock-AF'!$C$2:$C$215,Shares!$B31,'Stock-AF'!$G$2:$G$215,Shares!$A$1)/SUMIFS('Stock-AF'!R$2:R$215,'Stock-AF'!$C$2:$C$215,Shares!$A31,'Stock-AF'!$G$2:$G$215,Shares!$A$1)</f>
        <v>0</v>
      </c>
      <c r="J31" s="9">
        <f ca="1">SUMIFS('Stock-AF'!S$2:S$215,'Stock-AF'!$C$2:$C$215,Shares!$B31,'Stock-AF'!$G$2:$G$215,Shares!$A$1)/SUMIFS('Stock-AF'!S$2:S$215,'Stock-AF'!$C$2:$C$215,Shares!$A31,'Stock-AF'!$G$2:$G$215,Shares!$A$1)</f>
        <v>2.4275218571429696E-3</v>
      </c>
      <c r="K31" s="9">
        <f ca="1">SUMIFS('Stock-AF'!T$2:T$215,'Stock-AF'!$C$2:$C$215,Shares!$B31,'Stock-AF'!$G$2:$G$215,Shares!$A$1)/SUMIFS('Stock-AF'!T$2:T$215,'Stock-AF'!$C$2:$C$215,Shares!$A31,'Stock-AF'!$G$2:$G$215,Shares!$A$1)</f>
        <v>2.8021185253682595E-3</v>
      </c>
      <c r="L31" s="9">
        <f ca="1">SUMIFS('Stock-AF'!U$2:U$215,'Stock-AF'!$C$2:$C$215,Shares!$B31,'Stock-AF'!$G$2:$G$215,Shares!$A$1)/SUMIFS('Stock-AF'!U$2:U$215,'Stock-AF'!$C$2:$C$215,Shares!$A31,'Stock-AF'!$G$2:$G$215,Shares!$A$1)</f>
        <v>1.59142861210721E-3</v>
      </c>
      <c r="M31" s="9">
        <f ca="1">SUMIFS('Stock-AF'!V$2:V$215,'Stock-AF'!$C$2:$C$215,Shares!$B31,'Stock-AF'!$G$2:$G$215,Shares!$A$1)/SUMIFS('Stock-AF'!V$2:V$215,'Stock-AF'!$C$2:$C$215,Shares!$A31,'Stock-AF'!$G$2:$G$215,Shares!$A$1)</f>
        <v>0</v>
      </c>
      <c r="N31" s="9">
        <f ca="1">SUMIFS('Stock-AF'!W$2:W$215,'Stock-AF'!$C$2:$C$215,Shares!$B31,'Stock-AF'!$G$2:$G$215,Shares!$A$1)/SUMIFS('Stock-AF'!W$2:W$215,'Stock-AF'!$C$2:$C$215,Shares!$A31,'Stock-AF'!$G$2:$G$215,Shares!$A$1)</f>
        <v>5.069602100532918E-4</v>
      </c>
      <c r="O31" s="9">
        <f ca="1">SUMIFS('Stock-AF'!X$2:X$215,'Stock-AF'!$C$2:$C$215,Shares!$B31,'Stock-AF'!$G$2:$G$215,Shares!$A$1)/SUMIFS('Stock-AF'!X$2:X$215,'Stock-AF'!$C$2:$C$215,Shares!$A31,'Stock-AF'!$G$2:$G$215,Shares!$A$1)</f>
        <v>2.5309934670047548E-3</v>
      </c>
      <c r="P31" s="9">
        <f ca="1">SUMIFS('Stock-AF'!Y$2:Y$215,'Stock-AF'!$C$2:$C$215,Shares!$B31,'Stock-AF'!$G$2:$G$215,Shares!$A$1)/SUMIFS('Stock-AF'!Y$2:Y$215,'Stock-AF'!$C$2:$C$215,Shares!$A31,'Stock-AF'!$G$2:$G$215,Shares!$A$1)</f>
        <v>0</v>
      </c>
      <c r="Q31" s="9">
        <f ca="1">SUMIFS('Stock-AF'!Z$2:Z$215,'Stock-AF'!$C$2:$C$215,Shares!$B31,'Stock-AF'!$G$2:$G$215,Shares!$A$1)/SUMIFS('Stock-AF'!Z$2:Z$215,'Stock-AF'!$C$2:$C$215,Shares!$A31,'Stock-AF'!$G$2:$G$215,Shares!$A$1)</f>
        <v>2.2707736906558695E-3</v>
      </c>
      <c r="R31" s="9">
        <f ca="1">SUMIFS('Stock-AF'!AA$2:AA$215,'Stock-AF'!$C$2:$C$215,Shares!$B31,'Stock-AF'!$G$2:$G$215,Shares!$A$1)/SUMIFS('Stock-AF'!AA$2:AA$215,'Stock-AF'!$C$2:$C$215,Shares!$A31,'Stock-AF'!$G$2:$G$215,Shares!$A$1)</f>
        <v>1.2851724221404676E-3</v>
      </c>
      <c r="S31" s="9">
        <f ca="1">SUMIFS('Stock-AF'!AB$2:AB$215,'Stock-AF'!$C$2:$C$215,Shares!$B31,'Stock-AF'!$G$2:$G$215,Shares!$A$1)/SUMIFS('Stock-AF'!AB$2:AB$215,'Stock-AF'!$C$2:$C$215,Shares!$A31,'Stock-AF'!$G$2:$G$215,Shares!$A$1)</f>
        <v>3.4777368380576839E-3</v>
      </c>
      <c r="T31" s="9">
        <f ca="1">SUMIFS('Stock-AF'!AC$2:AC$215,'Stock-AF'!$C$2:$C$215,Shares!$B31,'Stock-AF'!$G$2:$G$215,Shares!$A$1)/SUMIFS('Stock-AF'!AC$2:AC$215,'Stock-AF'!$C$2:$C$215,Shares!$A31,'Stock-AF'!$G$2:$G$215,Shares!$A$1)</f>
        <v>2.7600571718830627E-3</v>
      </c>
      <c r="U31" s="9">
        <f ca="1">SUMIFS('Stock-AF'!AD$2:AD$215,'Stock-AF'!$C$2:$C$215,Shares!$B31,'Stock-AF'!$G$2:$G$215,Shares!$A$1)/SUMIFS('Stock-AF'!AD$2:AD$215,'Stock-AF'!$C$2:$C$215,Shares!$A31,'Stock-AF'!$G$2:$G$215,Shares!$A$1)</f>
        <v>0</v>
      </c>
      <c r="V31" s="9">
        <f ca="1">SUMIFS('Stock-AF'!AE$2:AE$215,'Stock-AF'!$C$2:$C$215,Shares!$B31,'Stock-AF'!$G$2:$G$215,Shares!$A$1)/SUMIFS('Stock-AF'!AE$2:AE$215,'Stock-AF'!$C$2:$C$215,Shares!$A31,'Stock-AF'!$G$2:$G$215,Shares!$A$1)</f>
        <v>2.426835737748244E-3</v>
      </c>
      <c r="W31" s="9">
        <f ca="1">SUMIFS('Stock-AF'!AF$2:AF$215,'Stock-AF'!$C$2:$C$215,Shares!$B31,'Stock-AF'!$G$2:$G$215,Shares!$A$1)/SUMIFS('Stock-AF'!AF$2:AF$215,'Stock-AF'!$C$2:$C$215,Shares!$A31,'Stock-AF'!$G$2:$G$215,Shares!$A$1)</f>
        <v>0</v>
      </c>
      <c r="X31" s="9">
        <f ca="1">SUMIFS('Stock-AF'!AG$2:AG$215,'Stock-AF'!$C$2:$C$215,Shares!$B31,'Stock-AF'!$G$2:$G$215,Shares!$A$1)/SUMIFS('Stock-AF'!AG$2:AG$215,'Stock-AF'!$C$2:$C$215,Shares!$A31,'Stock-AF'!$G$2:$G$215,Shares!$A$1)</f>
        <v>0</v>
      </c>
      <c r="Y31" s="9">
        <f ca="1">SUMIFS('Stock-AF'!AH$2:AH$215,'Stock-AF'!$C$2:$C$215,Shares!$B31,'Stock-AF'!$G$2:$G$215,Shares!$A$1)/SUMIFS('Stock-AF'!AH$2:AH$215,'Stock-AF'!$C$2:$C$215,Shares!$A31,'Stock-AF'!$G$2:$G$215,Shares!$A$1)</f>
        <v>5.1323689720775469E-3</v>
      </c>
      <c r="Z31" s="9">
        <f ca="1">SUMIFS('Stock-AF'!AI$2:AI$215,'Stock-AF'!$C$2:$C$215,Shares!$B31,'Stock-AF'!$G$2:$G$215,Shares!$A$1)/SUMIFS('Stock-AF'!AI$2:AI$215,'Stock-AF'!$C$2:$C$215,Shares!$A31,'Stock-AF'!$G$2:$G$215,Shares!$A$1)</f>
        <v>0</v>
      </c>
      <c r="AA31" s="9">
        <f ca="1">SUMIFS('Stock-AF'!AJ$2:AJ$215,'Stock-AF'!$C$2:$C$215,Shares!$B31,'Stock-AF'!$G$2:$G$215,Shares!$A$1)/SUMIFS('Stock-AF'!AJ$2:AJ$215,'Stock-AF'!$C$2:$C$215,Shares!$A31,'Stock-AF'!$G$2:$G$215,Shares!$A$1)</f>
        <v>0</v>
      </c>
      <c r="AB31" s="9">
        <f ca="1">SUMIFS('Stock-AF'!AK$2:AK$215,'Stock-AF'!$C$2:$C$215,Shares!$B31,'Stock-AF'!$G$2:$G$215,Shares!$A$1)/SUMIFS('Stock-AF'!AK$2:AK$215,'Stock-AF'!$C$2:$C$215,Shares!$A31,'Stock-AF'!$G$2:$G$215,Shares!$A$1)</f>
        <v>6.0511898654671189E-5</v>
      </c>
      <c r="AC31" s="9">
        <f ca="1">SUMIFS('Stock-AF'!AL$2:AL$215,'Stock-AF'!$C$2:$C$215,Shares!$B31,'Stock-AF'!$G$2:$G$215,Shares!$A$1)/SUMIFS('Stock-AF'!AL$2:AL$215,'Stock-AF'!$C$2:$C$215,Shares!$A31,'Stock-AF'!$G$2:$G$215,Shares!$A$1)</f>
        <v>0</v>
      </c>
      <c r="AD31" s="9">
        <f ca="1">SUMIFS('Stock-AF'!AM$2:AM$215,'Stock-AF'!$C$2:$C$215,Shares!$B31,'Stock-AF'!$G$2:$G$215,Shares!$A$1)/SUMIFS('Stock-AF'!AM$2:AM$215,'Stock-AF'!$C$2:$C$215,Shares!$A31,'Stock-AF'!$G$2:$G$215,Shares!$A$1)</f>
        <v>6.2196304739683631E-3</v>
      </c>
      <c r="AE31" s="9">
        <f ca="1">SUMIFS('Stock-AF'!AN$2:AN$215,'Stock-AF'!$C$2:$C$215,Shares!$B31,'Stock-AF'!$G$2:$G$215,Shares!$A$1)/SUMIFS('Stock-AF'!AN$2:AN$215,'Stock-AF'!$C$2:$C$215,Shares!$A31,'Stock-AF'!$G$2:$G$215,Shares!$A$1)</f>
        <v>3.1497519088093913E-5</v>
      </c>
      <c r="AF31" s="9">
        <f ca="1">SUMIFS('Stock-AF'!AO$2:AO$215,'Stock-AF'!$C$2:$C$215,Shares!$B31,'Stock-AF'!$G$2:$G$215,Shares!$A$1)/SUMIFS('Stock-AF'!AO$2:AO$215,'Stock-AF'!$C$2:$C$215,Shares!$A31,'Stock-AF'!$G$2:$G$215,Shares!$A$1)</f>
        <v>2.4476762828889984E-3</v>
      </c>
      <c r="AG31" s="9">
        <f ca="1">SUMIFS('Stock-AF'!AP$2:AP$215,'Stock-AF'!$C$2:$C$215,Shares!$B31,'Stock-AF'!$G$2:$G$215,Shares!$A$1)/SUMIFS('Stock-AF'!AP$2:AP$215,'Stock-AF'!$C$2:$C$215,Shares!$A31,'Stock-AF'!$G$2:$G$215,Shares!$A$1)</f>
        <v>4.0629597619617208E-3</v>
      </c>
      <c r="AH31" s="9">
        <f ca="1">SUMIFS('Stock-AF'!AQ$2:AQ$215,'Stock-AF'!$C$2:$C$215,Shares!$B31,'Stock-AF'!$G$2:$G$215,Shares!$A$1)/SUMIFS('Stock-AF'!AQ$2:AQ$215,'Stock-AF'!$C$2:$C$215,Shares!$A31,'Stock-AF'!$G$2:$G$215,Shares!$A$1)</f>
        <v>1.0273995130132059E-3</v>
      </c>
      <c r="AI31" s="9">
        <f ca="1">SUMIFS('Stock-AF'!AR$2:AR$215,'Stock-AF'!$C$2:$C$215,Shares!$B31,'Stock-AF'!$G$2:$G$215,Shares!$A$1)/SUMIFS('Stock-AF'!AR$2:AR$215,'Stock-AF'!$C$2:$C$215,Shares!$A31,'Stock-AF'!$G$2:$G$215,Shares!$A$1)</f>
        <v>1.2545602095707124E-3</v>
      </c>
      <c r="AJ31" s="9">
        <f ca="1">SUMIFS('Stock-AF'!AS$2:AS$215,'Stock-AF'!$C$2:$C$215,Shares!$B31,'Stock-AF'!$G$2:$G$215,Shares!$A$1)/SUMIFS('Stock-AF'!AS$2:AS$215,'Stock-AF'!$C$2:$C$215,Shares!$A31,'Stock-AF'!$G$2:$G$215,Shares!$A$1)</f>
        <v>0</v>
      </c>
      <c r="AK31" s="9">
        <f ca="1">SUMIFS('Stock-AF'!AT$2:AT$215,'Stock-AF'!$C$2:$C$215,Shares!$B31,'Stock-AF'!$G$2:$G$215,Shares!$A$1)/SUMIFS('Stock-AF'!AT$2:AT$215,'Stock-AF'!$C$2:$C$215,Shares!$A31,'Stock-AF'!$G$2:$G$215,Shares!$A$1)</f>
        <v>0</v>
      </c>
      <c r="AL31" s="9">
        <f ca="1">SUMIFS('Stock-AF'!AU$2:AU$215,'Stock-AF'!$C$2:$C$215,Shares!$B31,'Stock-AF'!$G$2:$G$215,Shares!$A$1)/SUMIFS('Stock-AF'!AU$2:AU$215,'Stock-AF'!$C$2:$C$215,Shares!$A31,'Stock-AF'!$G$2:$G$215,Shares!$A$1)</f>
        <v>2.0712964449661115E-3</v>
      </c>
      <c r="AM31" s="9">
        <f ca="1">SUMIFS('Stock-AF'!AV$2:AV$215,'Stock-AF'!$C$2:$C$215,Shares!$B31,'Stock-AF'!$G$2:$G$215,Shares!$A$1)/SUMIFS('Stock-AF'!AV$2:AV$215,'Stock-AF'!$C$2:$C$215,Shares!$A31,'Stock-AF'!$G$2:$G$215,Shares!$A$1)</f>
        <v>4.5296459660974231E-3</v>
      </c>
    </row>
    <row r="32" spans="1:39">
      <c r="A32" t="str">
        <f t="shared" si="0"/>
        <v>C_ES-SC-SL*</v>
      </c>
      <c r="B32" s="4" t="s">
        <v>145</v>
      </c>
      <c r="C32" s="9">
        <f ca="1">SUMIFS('Stock-AF'!L$2:L$215,'Stock-AF'!$C$2:$C$215,Shares!$B32,'Stock-AF'!$G$2:$G$215,Shares!$A$1)/SUMIFS('Stock-AF'!L$2:L$215,'Stock-AF'!$C$2:$C$215,Shares!$A32,'Stock-AF'!$G$2:$G$215,Shares!$A$1)</f>
        <v>1</v>
      </c>
      <c r="D32" s="9">
        <f ca="1">SUMIFS('Stock-AF'!M$2:M$215,'Stock-AF'!$C$2:$C$215,Shares!$B32,'Stock-AF'!$G$2:$G$215,Shares!$A$1)/SUMIFS('Stock-AF'!M$2:M$215,'Stock-AF'!$C$2:$C$215,Shares!$A32,'Stock-AF'!$G$2:$G$215,Shares!$A$1)</f>
        <v>0.9970175498277225</v>
      </c>
      <c r="E32" s="9">
        <f ca="1">SUMIFS('Stock-AF'!N$2:N$215,'Stock-AF'!$C$2:$C$215,Shares!$B32,'Stock-AF'!$G$2:$G$215,Shares!$A$1)/SUMIFS('Stock-AF'!N$2:N$215,'Stock-AF'!$C$2:$C$215,Shares!$A32,'Stock-AF'!$G$2:$G$215,Shares!$A$1)</f>
        <v>1</v>
      </c>
      <c r="F32" s="9">
        <f ca="1">SUMIFS('Stock-AF'!O$2:O$215,'Stock-AF'!$C$2:$C$215,Shares!$B32,'Stock-AF'!$G$2:$G$215,Shares!$A$1)/SUMIFS('Stock-AF'!O$2:O$215,'Stock-AF'!$C$2:$C$215,Shares!$A32,'Stock-AF'!$G$2:$G$215,Shares!$A$1)</f>
        <v>0.99655886262435411</v>
      </c>
      <c r="G32" s="9">
        <f ca="1">SUMIFS('Stock-AF'!P$2:P$215,'Stock-AF'!$C$2:$C$215,Shares!$B32,'Stock-AF'!$G$2:$G$215,Shares!$A$1)/SUMIFS('Stock-AF'!P$2:P$215,'Stock-AF'!$C$2:$C$215,Shares!$A32,'Stock-AF'!$G$2:$G$215,Shares!$A$1)</f>
        <v>1</v>
      </c>
      <c r="H32" s="9">
        <f ca="1">SUMIFS('Stock-AF'!Q$2:Q$215,'Stock-AF'!$C$2:$C$215,Shares!$B32,'Stock-AF'!$G$2:$G$215,Shares!$A$1)/SUMIFS('Stock-AF'!Q$2:Q$215,'Stock-AF'!$C$2:$C$215,Shares!$A32,'Stock-AF'!$G$2:$G$215,Shares!$A$1)</f>
        <v>0.99901812320749883</v>
      </c>
      <c r="I32" s="9">
        <f ca="1">SUMIFS('Stock-AF'!R$2:R$215,'Stock-AF'!$C$2:$C$215,Shares!$B32,'Stock-AF'!$G$2:$G$215,Shares!$A$1)/SUMIFS('Stock-AF'!R$2:R$215,'Stock-AF'!$C$2:$C$215,Shares!$A32,'Stock-AF'!$G$2:$G$215,Shares!$A$1)</f>
        <v>1</v>
      </c>
      <c r="J32" s="9">
        <f ca="1">SUMIFS('Stock-AF'!S$2:S$215,'Stock-AF'!$C$2:$C$215,Shares!$B32,'Stock-AF'!$G$2:$G$215,Shares!$A$1)/SUMIFS('Stock-AF'!S$2:S$215,'Stock-AF'!$C$2:$C$215,Shares!$A32,'Stock-AF'!$G$2:$G$215,Shares!$A$1)</f>
        <v>0.99757247814285699</v>
      </c>
      <c r="K32" s="9">
        <f ca="1">SUMIFS('Stock-AF'!T$2:T$215,'Stock-AF'!$C$2:$C$215,Shares!$B32,'Stock-AF'!$G$2:$G$215,Shares!$A$1)/SUMIFS('Stock-AF'!T$2:T$215,'Stock-AF'!$C$2:$C$215,Shares!$A32,'Stock-AF'!$G$2:$G$215,Shares!$A$1)</f>
        <v>0.99719788147463173</v>
      </c>
      <c r="L32" s="9">
        <f ca="1">SUMIFS('Stock-AF'!U$2:U$215,'Stock-AF'!$C$2:$C$215,Shares!$B32,'Stock-AF'!$G$2:$G$215,Shares!$A$1)/SUMIFS('Stock-AF'!U$2:U$215,'Stock-AF'!$C$2:$C$215,Shares!$A32,'Stock-AF'!$G$2:$G$215,Shares!$A$1)</f>
        <v>0.99840857138789274</v>
      </c>
      <c r="M32" s="9">
        <f ca="1">SUMIFS('Stock-AF'!V$2:V$215,'Stock-AF'!$C$2:$C$215,Shares!$B32,'Stock-AF'!$G$2:$G$215,Shares!$A$1)/SUMIFS('Stock-AF'!V$2:V$215,'Stock-AF'!$C$2:$C$215,Shares!$A32,'Stock-AF'!$G$2:$G$215,Shares!$A$1)</f>
        <v>1</v>
      </c>
      <c r="N32" s="9">
        <f ca="1">SUMIFS('Stock-AF'!W$2:W$215,'Stock-AF'!$C$2:$C$215,Shares!$B32,'Stock-AF'!$G$2:$G$215,Shares!$A$1)/SUMIFS('Stock-AF'!W$2:W$215,'Stock-AF'!$C$2:$C$215,Shares!$A32,'Stock-AF'!$G$2:$G$215,Shares!$A$1)</f>
        <v>0.99949303978994675</v>
      </c>
      <c r="O32" s="9">
        <f ca="1">SUMIFS('Stock-AF'!X$2:X$215,'Stock-AF'!$C$2:$C$215,Shares!$B32,'Stock-AF'!$G$2:$G$215,Shares!$A$1)/SUMIFS('Stock-AF'!X$2:X$215,'Stock-AF'!$C$2:$C$215,Shares!$A32,'Stock-AF'!$G$2:$G$215,Shares!$A$1)</f>
        <v>0.99746900653299531</v>
      </c>
      <c r="P32" s="9">
        <f ca="1">SUMIFS('Stock-AF'!Y$2:Y$215,'Stock-AF'!$C$2:$C$215,Shares!$B32,'Stock-AF'!$G$2:$G$215,Shares!$A$1)/SUMIFS('Stock-AF'!Y$2:Y$215,'Stock-AF'!$C$2:$C$215,Shares!$A32,'Stock-AF'!$G$2:$G$215,Shares!$A$1)</f>
        <v>1</v>
      </c>
      <c r="Q32" s="9">
        <f ca="1">SUMIFS('Stock-AF'!Z$2:Z$215,'Stock-AF'!$C$2:$C$215,Shares!$B32,'Stock-AF'!$G$2:$G$215,Shares!$A$1)/SUMIFS('Stock-AF'!Z$2:Z$215,'Stock-AF'!$C$2:$C$215,Shares!$A32,'Stock-AF'!$G$2:$G$215,Shares!$A$1)</f>
        <v>0.99772922630934413</v>
      </c>
      <c r="R32" s="9">
        <f ca="1">SUMIFS('Stock-AF'!AA$2:AA$215,'Stock-AF'!$C$2:$C$215,Shares!$B32,'Stock-AF'!$G$2:$G$215,Shares!$A$1)/SUMIFS('Stock-AF'!AA$2:AA$215,'Stock-AF'!$C$2:$C$215,Shares!$A32,'Stock-AF'!$G$2:$G$215,Shares!$A$1)</f>
        <v>0.99871482757785945</v>
      </c>
      <c r="S32" s="9">
        <f ca="1">SUMIFS('Stock-AF'!AB$2:AB$215,'Stock-AF'!$C$2:$C$215,Shares!$B32,'Stock-AF'!$G$2:$G$215,Shares!$A$1)/SUMIFS('Stock-AF'!AB$2:AB$215,'Stock-AF'!$C$2:$C$215,Shares!$A32,'Stock-AF'!$G$2:$G$215,Shares!$A$1)</f>
        <v>0.99652226316194226</v>
      </c>
      <c r="T32" s="9">
        <f ca="1">SUMIFS('Stock-AF'!AC$2:AC$215,'Stock-AF'!$C$2:$C$215,Shares!$B32,'Stock-AF'!$G$2:$G$215,Shares!$A$1)/SUMIFS('Stock-AF'!AC$2:AC$215,'Stock-AF'!$C$2:$C$215,Shares!$A32,'Stock-AF'!$G$2:$G$215,Shares!$A$1)</f>
        <v>0.9972399428281169</v>
      </c>
      <c r="U32" s="9">
        <f ca="1">SUMIFS('Stock-AF'!AD$2:AD$215,'Stock-AF'!$C$2:$C$215,Shares!$B32,'Stock-AF'!$G$2:$G$215,Shares!$A$1)/SUMIFS('Stock-AF'!AD$2:AD$215,'Stock-AF'!$C$2:$C$215,Shares!$A32,'Stock-AF'!$G$2:$G$215,Shares!$A$1)</f>
        <v>1</v>
      </c>
      <c r="V32" s="9">
        <f ca="1">SUMIFS('Stock-AF'!AE$2:AE$215,'Stock-AF'!$C$2:$C$215,Shares!$B32,'Stock-AF'!$G$2:$G$215,Shares!$A$1)/SUMIFS('Stock-AF'!AE$2:AE$215,'Stock-AF'!$C$2:$C$215,Shares!$A32,'Stock-AF'!$G$2:$G$215,Shares!$A$1)</f>
        <v>0.99757316426225173</v>
      </c>
      <c r="W32" s="9">
        <f ca="1">SUMIFS('Stock-AF'!AF$2:AF$215,'Stock-AF'!$C$2:$C$215,Shares!$B32,'Stock-AF'!$G$2:$G$215,Shares!$A$1)/SUMIFS('Stock-AF'!AF$2:AF$215,'Stock-AF'!$C$2:$C$215,Shares!$A32,'Stock-AF'!$G$2:$G$215,Shares!$A$1)</f>
        <v>1</v>
      </c>
      <c r="X32" s="9">
        <f ca="1">SUMIFS('Stock-AF'!AG$2:AG$215,'Stock-AF'!$C$2:$C$215,Shares!$B32,'Stock-AF'!$G$2:$G$215,Shares!$A$1)/SUMIFS('Stock-AF'!AG$2:AG$215,'Stock-AF'!$C$2:$C$215,Shares!$A32,'Stock-AF'!$G$2:$G$215,Shares!$A$1)</f>
        <v>1</v>
      </c>
      <c r="Y32" s="9">
        <f ca="1">SUMIFS('Stock-AF'!AH$2:AH$215,'Stock-AF'!$C$2:$C$215,Shares!$B32,'Stock-AF'!$G$2:$G$215,Shares!$A$1)/SUMIFS('Stock-AF'!AH$2:AH$215,'Stock-AF'!$C$2:$C$215,Shares!$A32,'Stock-AF'!$G$2:$G$215,Shares!$A$1)</f>
        <v>0.99486763102792253</v>
      </c>
      <c r="Z32" s="9">
        <f ca="1">SUMIFS('Stock-AF'!AI$2:AI$215,'Stock-AF'!$C$2:$C$215,Shares!$B32,'Stock-AF'!$G$2:$G$215,Shares!$A$1)/SUMIFS('Stock-AF'!AI$2:AI$215,'Stock-AF'!$C$2:$C$215,Shares!$A32,'Stock-AF'!$G$2:$G$215,Shares!$A$1)</f>
        <v>1</v>
      </c>
      <c r="AA32" s="9">
        <f ca="1">SUMIFS('Stock-AF'!AJ$2:AJ$215,'Stock-AF'!$C$2:$C$215,Shares!$B32,'Stock-AF'!$G$2:$G$215,Shares!$A$1)/SUMIFS('Stock-AF'!AJ$2:AJ$215,'Stock-AF'!$C$2:$C$215,Shares!$A32,'Stock-AF'!$G$2:$G$215,Shares!$A$1)</f>
        <v>1</v>
      </c>
      <c r="AB32" s="9">
        <f ca="1">SUMIFS('Stock-AF'!AK$2:AK$215,'Stock-AF'!$C$2:$C$215,Shares!$B32,'Stock-AF'!$G$2:$G$215,Shares!$A$1)/SUMIFS('Stock-AF'!AK$2:AK$215,'Stock-AF'!$C$2:$C$215,Shares!$A32,'Stock-AF'!$G$2:$G$215,Shares!$A$1)</f>
        <v>0.99993948810134536</v>
      </c>
      <c r="AC32" s="9">
        <f ca="1">SUMIFS('Stock-AF'!AL$2:AL$215,'Stock-AF'!$C$2:$C$215,Shares!$B32,'Stock-AF'!$G$2:$G$215,Shares!$A$1)/SUMIFS('Stock-AF'!AL$2:AL$215,'Stock-AF'!$C$2:$C$215,Shares!$A32,'Stock-AF'!$G$2:$G$215,Shares!$A$1)</f>
        <v>1</v>
      </c>
      <c r="AD32" s="9">
        <f ca="1">SUMIFS('Stock-AF'!AM$2:AM$215,'Stock-AF'!$C$2:$C$215,Shares!$B32,'Stock-AF'!$G$2:$G$215,Shares!$A$1)/SUMIFS('Stock-AF'!AM$2:AM$215,'Stock-AF'!$C$2:$C$215,Shares!$A32,'Stock-AF'!$G$2:$G$215,Shares!$A$1)</f>
        <v>0.99378036952603155</v>
      </c>
      <c r="AE32" s="9">
        <f ca="1">SUMIFS('Stock-AF'!AN$2:AN$215,'Stock-AF'!$C$2:$C$215,Shares!$B32,'Stock-AF'!$G$2:$G$215,Shares!$A$1)/SUMIFS('Stock-AF'!AN$2:AN$215,'Stock-AF'!$C$2:$C$215,Shares!$A32,'Stock-AF'!$G$2:$G$215,Shares!$A$1)</f>
        <v>0.99996850248091185</v>
      </c>
      <c r="AF32" s="9">
        <f ca="1">SUMIFS('Stock-AF'!AO$2:AO$215,'Stock-AF'!$C$2:$C$215,Shares!$B32,'Stock-AF'!$G$2:$G$215,Shares!$A$1)/SUMIFS('Stock-AF'!AO$2:AO$215,'Stock-AF'!$C$2:$C$215,Shares!$A32,'Stock-AF'!$G$2:$G$215,Shares!$A$1)</f>
        <v>0.997552323717111</v>
      </c>
      <c r="AG32" s="9">
        <f ca="1">SUMIFS('Stock-AF'!AP$2:AP$215,'Stock-AF'!$C$2:$C$215,Shares!$B32,'Stock-AF'!$G$2:$G$215,Shares!$A$1)/SUMIFS('Stock-AF'!AP$2:AP$215,'Stock-AF'!$C$2:$C$215,Shares!$A32,'Stock-AF'!$G$2:$G$215,Shares!$A$1)</f>
        <v>0.99593704023803831</v>
      </c>
      <c r="AH32" s="9">
        <f ca="1">SUMIFS('Stock-AF'!AQ$2:AQ$215,'Stock-AF'!$C$2:$C$215,Shares!$B32,'Stock-AF'!$G$2:$G$215,Shares!$A$1)/SUMIFS('Stock-AF'!AQ$2:AQ$215,'Stock-AF'!$C$2:$C$215,Shares!$A32,'Stock-AF'!$G$2:$G$215,Shares!$A$1)</f>
        <v>0.99897260048698677</v>
      </c>
      <c r="AI32" s="9">
        <f ca="1">SUMIFS('Stock-AF'!AR$2:AR$215,'Stock-AF'!$C$2:$C$215,Shares!$B32,'Stock-AF'!$G$2:$G$215,Shares!$A$1)/SUMIFS('Stock-AF'!AR$2:AR$215,'Stock-AF'!$C$2:$C$215,Shares!$A32,'Stock-AF'!$G$2:$G$215,Shares!$A$1)</f>
        <v>0.99874543979042918</v>
      </c>
      <c r="AJ32" s="9">
        <f ca="1">SUMIFS('Stock-AF'!AS$2:AS$215,'Stock-AF'!$C$2:$C$215,Shares!$B32,'Stock-AF'!$G$2:$G$215,Shares!$A$1)/SUMIFS('Stock-AF'!AS$2:AS$215,'Stock-AF'!$C$2:$C$215,Shares!$A32,'Stock-AF'!$G$2:$G$215,Shares!$A$1)</f>
        <v>1</v>
      </c>
      <c r="AK32" s="9">
        <f ca="1">SUMIFS('Stock-AF'!AT$2:AT$215,'Stock-AF'!$C$2:$C$215,Shares!$B32,'Stock-AF'!$G$2:$G$215,Shares!$A$1)/SUMIFS('Stock-AF'!AT$2:AT$215,'Stock-AF'!$C$2:$C$215,Shares!$A32,'Stock-AF'!$G$2:$G$215,Shares!$A$1)</f>
        <v>1</v>
      </c>
      <c r="AL32" s="9">
        <f ca="1">SUMIFS('Stock-AF'!AU$2:AU$215,'Stock-AF'!$C$2:$C$215,Shares!$B32,'Stock-AF'!$G$2:$G$215,Shares!$A$1)/SUMIFS('Stock-AF'!AU$2:AU$215,'Stock-AF'!$C$2:$C$215,Shares!$A32,'Stock-AF'!$G$2:$G$215,Shares!$A$1)</f>
        <v>0.99792870355503394</v>
      </c>
      <c r="AM32" s="9">
        <f ca="1">SUMIFS('Stock-AF'!AV$2:AV$215,'Stock-AF'!$C$2:$C$215,Shares!$B32,'Stock-AF'!$G$2:$G$215,Shares!$A$1)/SUMIFS('Stock-AF'!AV$2:AV$215,'Stock-AF'!$C$2:$C$215,Shares!$A32,'Stock-AF'!$G$2:$G$215,Shares!$A$1)</f>
        <v>0.9954703540339026</v>
      </c>
    </row>
    <row r="33" spans="1:39">
      <c r="A33" t="str">
        <f t="shared" si="0"/>
        <v>C_ES-SC-SL*</v>
      </c>
      <c r="B33" s="4" t="s">
        <v>146</v>
      </c>
      <c r="C33" s="9">
        <f ca="1">SUMIFS('Stock-AF'!L$2:L$215,'Stock-AF'!$C$2:$C$215,Shares!$B33,'Stock-AF'!$G$2:$G$215,Shares!$A$1)/SUMIFS('Stock-AF'!L$2:L$215,'Stock-AF'!$C$2:$C$215,Shares!$A33,'Stock-AF'!$G$2:$G$215,Shares!$A$1)</f>
        <v>0</v>
      </c>
      <c r="D33" s="9">
        <f ca="1">SUMIFS('Stock-AF'!M$2:M$215,'Stock-AF'!$C$2:$C$215,Shares!$B33,'Stock-AF'!$G$2:$G$215,Shares!$A$1)/SUMIFS('Stock-AF'!M$2:M$215,'Stock-AF'!$C$2:$C$215,Shares!$A33,'Stock-AF'!$G$2:$G$215,Shares!$A$1)</f>
        <v>2.9824501722775054E-3</v>
      </c>
      <c r="E33" s="9">
        <f ca="1">SUMIFS('Stock-AF'!N$2:N$215,'Stock-AF'!$C$2:$C$215,Shares!$B33,'Stock-AF'!$G$2:$G$215,Shares!$A$1)/SUMIFS('Stock-AF'!N$2:N$215,'Stock-AF'!$C$2:$C$215,Shares!$A33,'Stock-AF'!$G$2:$G$215,Shares!$A$1)</f>
        <v>0</v>
      </c>
      <c r="F33" s="9">
        <f ca="1">SUMIFS('Stock-AF'!O$2:O$215,'Stock-AF'!$C$2:$C$215,Shares!$B33,'Stock-AF'!$G$2:$G$215,Shares!$A$1)/SUMIFS('Stock-AF'!O$2:O$215,'Stock-AF'!$C$2:$C$215,Shares!$A33,'Stock-AF'!$G$2:$G$215,Shares!$A$1)</f>
        <v>3.4411373756458108E-3</v>
      </c>
      <c r="G33" s="9">
        <f ca="1">SUMIFS('Stock-AF'!P$2:P$215,'Stock-AF'!$C$2:$C$215,Shares!$B33,'Stock-AF'!$G$2:$G$215,Shares!$A$1)/SUMIFS('Stock-AF'!P$2:P$215,'Stock-AF'!$C$2:$C$215,Shares!$A33,'Stock-AF'!$G$2:$G$215,Shares!$A$1)</f>
        <v>0</v>
      </c>
      <c r="H33" s="9">
        <f ca="1">SUMIFS('Stock-AF'!Q$2:Q$215,'Stock-AF'!$C$2:$C$215,Shares!$B33,'Stock-AF'!$G$2:$G$215,Shares!$A$1)/SUMIFS('Stock-AF'!Q$2:Q$215,'Stock-AF'!$C$2:$C$215,Shares!$A33,'Stock-AF'!$G$2:$G$215,Shares!$A$1)</f>
        <v>9.8187679250106435E-4</v>
      </c>
      <c r="I33" s="9">
        <f ca="1">SUMIFS('Stock-AF'!R$2:R$215,'Stock-AF'!$C$2:$C$215,Shares!$B33,'Stock-AF'!$G$2:$G$215,Shares!$A$1)/SUMIFS('Stock-AF'!R$2:R$215,'Stock-AF'!$C$2:$C$215,Shares!$A33,'Stock-AF'!$G$2:$G$215,Shares!$A$1)</f>
        <v>0</v>
      </c>
      <c r="J33" s="9">
        <f ca="1">SUMIFS('Stock-AF'!S$2:S$215,'Stock-AF'!$C$2:$C$215,Shares!$B33,'Stock-AF'!$G$2:$G$215,Shares!$A$1)/SUMIFS('Stock-AF'!S$2:S$215,'Stock-AF'!$C$2:$C$215,Shares!$A33,'Stock-AF'!$G$2:$G$215,Shares!$A$1)</f>
        <v>2.4275218571429705E-3</v>
      </c>
      <c r="K33" s="9">
        <f ca="1">SUMIFS('Stock-AF'!T$2:T$215,'Stock-AF'!$C$2:$C$215,Shares!$B33,'Stock-AF'!$G$2:$G$215,Shares!$A$1)/SUMIFS('Stock-AF'!T$2:T$215,'Stock-AF'!$C$2:$C$215,Shares!$A33,'Stock-AF'!$G$2:$G$215,Shares!$A$1)</f>
        <v>2.8021185253682686E-3</v>
      </c>
      <c r="L33" s="9">
        <f ca="1">SUMIFS('Stock-AF'!U$2:U$215,'Stock-AF'!$C$2:$C$215,Shares!$B33,'Stock-AF'!$G$2:$G$215,Shares!$A$1)/SUMIFS('Stock-AF'!U$2:U$215,'Stock-AF'!$C$2:$C$215,Shares!$A33,'Stock-AF'!$G$2:$G$215,Shares!$A$1)</f>
        <v>1.5914286121072091E-3</v>
      </c>
      <c r="M33" s="9">
        <f ca="1">SUMIFS('Stock-AF'!V$2:V$215,'Stock-AF'!$C$2:$C$215,Shares!$B33,'Stock-AF'!$G$2:$G$215,Shares!$A$1)/SUMIFS('Stock-AF'!V$2:V$215,'Stock-AF'!$C$2:$C$215,Shares!$A33,'Stock-AF'!$G$2:$G$215,Shares!$A$1)</f>
        <v>0</v>
      </c>
      <c r="N33" s="9">
        <f ca="1">SUMIFS('Stock-AF'!W$2:W$215,'Stock-AF'!$C$2:$C$215,Shares!$B33,'Stock-AF'!$G$2:$G$215,Shares!$A$1)/SUMIFS('Stock-AF'!W$2:W$215,'Stock-AF'!$C$2:$C$215,Shares!$A33,'Stock-AF'!$G$2:$G$215,Shares!$A$1)</f>
        <v>5.0696021005328974E-4</v>
      </c>
      <c r="O33" s="9">
        <f ca="1">SUMIFS('Stock-AF'!X$2:X$215,'Stock-AF'!$C$2:$C$215,Shares!$B33,'Stock-AF'!$G$2:$G$215,Shares!$A$1)/SUMIFS('Stock-AF'!X$2:X$215,'Stock-AF'!$C$2:$C$215,Shares!$A33,'Stock-AF'!$G$2:$G$215,Shares!$A$1)</f>
        <v>2.5309934670047439E-3</v>
      </c>
      <c r="P33" s="9">
        <f ca="1">SUMIFS('Stock-AF'!Y$2:Y$215,'Stock-AF'!$C$2:$C$215,Shares!$B33,'Stock-AF'!$G$2:$G$215,Shares!$A$1)/SUMIFS('Stock-AF'!Y$2:Y$215,'Stock-AF'!$C$2:$C$215,Shares!$A33,'Stock-AF'!$G$2:$G$215,Shares!$A$1)</f>
        <v>0</v>
      </c>
      <c r="Q33" s="9">
        <f ca="1">SUMIFS('Stock-AF'!Z$2:Z$215,'Stock-AF'!$C$2:$C$215,Shares!$B33,'Stock-AF'!$G$2:$G$215,Shares!$A$1)/SUMIFS('Stock-AF'!Z$2:Z$215,'Stock-AF'!$C$2:$C$215,Shares!$A33,'Stock-AF'!$G$2:$G$215,Shares!$A$1)</f>
        <v>2.2707736906558726E-3</v>
      </c>
      <c r="R33" s="9">
        <f ca="1">SUMIFS('Stock-AF'!AA$2:AA$215,'Stock-AF'!$C$2:$C$215,Shares!$B33,'Stock-AF'!$G$2:$G$215,Shares!$A$1)/SUMIFS('Stock-AF'!AA$2:AA$215,'Stock-AF'!$C$2:$C$215,Shares!$A33,'Stock-AF'!$G$2:$G$215,Shares!$A$1)</f>
        <v>1.2851724221404652E-3</v>
      </c>
      <c r="S33" s="9">
        <f ca="1">SUMIFS('Stock-AF'!AB$2:AB$215,'Stock-AF'!$C$2:$C$215,Shares!$B33,'Stock-AF'!$G$2:$G$215,Shares!$A$1)/SUMIFS('Stock-AF'!AB$2:AB$215,'Stock-AF'!$C$2:$C$215,Shares!$A33,'Stock-AF'!$G$2:$G$215,Shares!$A$1)</f>
        <v>3.4777368380576636E-3</v>
      </c>
      <c r="T33" s="9">
        <f ca="1">SUMIFS('Stock-AF'!AC$2:AC$215,'Stock-AF'!$C$2:$C$215,Shares!$B33,'Stock-AF'!$G$2:$G$215,Shares!$A$1)/SUMIFS('Stock-AF'!AC$2:AC$215,'Stock-AF'!$C$2:$C$215,Shares!$A33,'Stock-AF'!$G$2:$G$215,Shares!$A$1)</f>
        <v>2.7600571718830592E-3</v>
      </c>
      <c r="U33" s="9">
        <f ca="1">SUMIFS('Stock-AF'!AD$2:AD$215,'Stock-AF'!$C$2:$C$215,Shares!$B33,'Stock-AF'!$G$2:$G$215,Shares!$A$1)/SUMIFS('Stock-AF'!AD$2:AD$215,'Stock-AF'!$C$2:$C$215,Shares!$A33,'Stock-AF'!$G$2:$G$215,Shares!$A$1)</f>
        <v>0</v>
      </c>
      <c r="V33" s="9">
        <f ca="1">SUMIFS('Stock-AF'!AE$2:AE$215,'Stock-AF'!$C$2:$C$215,Shares!$B33,'Stock-AF'!$G$2:$G$215,Shares!$A$1)/SUMIFS('Stock-AF'!AE$2:AE$215,'Stock-AF'!$C$2:$C$215,Shares!$A33,'Stock-AF'!$G$2:$G$215,Shares!$A$1)</f>
        <v>2.4268357377482423E-3</v>
      </c>
      <c r="W33" s="9">
        <f ca="1">SUMIFS('Stock-AF'!AF$2:AF$215,'Stock-AF'!$C$2:$C$215,Shares!$B33,'Stock-AF'!$G$2:$G$215,Shares!$A$1)/SUMIFS('Stock-AF'!AF$2:AF$215,'Stock-AF'!$C$2:$C$215,Shares!$A33,'Stock-AF'!$G$2:$G$215,Shares!$A$1)</f>
        <v>0</v>
      </c>
      <c r="X33" s="9">
        <f ca="1">SUMIFS('Stock-AF'!AG$2:AG$215,'Stock-AF'!$C$2:$C$215,Shares!$B33,'Stock-AF'!$G$2:$G$215,Shares!$A$1)/SUMIFS('Stock-AF'!AG$2:AG$215,'Stock-AF'!$C$2:$C$215,Shares!$A33,'Stock-AF'!$G$2:$G$215,Shares!$A$1)</f>
        <v>0</v>
      </c>
      <c r="Y33" s="9">
        <f ca="1">SUMIFS('Stock-AF'!AH$2:AH$215,'Stock-AF'!$C$2:$C$215,Shares!$B33,'Stock-AF'!$G$2:$G$215,Shares!$A$1)/SUMIFS('Stock-AF'!AH$2:AH$215,'Stock-AF'!$C$2:$C$215,Shares!$A33,'Stock-AF'!$G$2:$G$215,Shares!$A$1)</f>
        <v>5.1323689720775374E-3</v>
      </c>
      <c r="Z33" s="9">
        <f ca="1">SUMIFS('Stock-AF'!AI$2:AI$215,'Stock-AF'!$C$2:$C$215,Shares!$B33,'Stock-AF'!$G$2:$G$215,Shares!$A$1)/SUMIFS('Stock-AF'!AI$2:AI$215,'Stock-AF'!$C$2:$C$215,Shares!$A33,'Stock-AF'!$G$2:$G$215,Shares!$A$1)</f>
        <v>0</v>
      </c>
      <c r="AA33" s="9">
        <f ca="1">SUMIFS('Stock-AF'!AJ$2:AJ$215,'Stock-AF'!$C$2:$C$215,Shares!$B33,'Stock-AF'!$G$2:$G$215,Shares!$A$1)/SUMIFS('Stock-AF'!AJ$2:AJ$215,'Stock-AF'!$C$2:$C$215,Shares!$A33,'Stock-AF'!$G$2:$G$215,Shares!$A$1)</f>
        <v>0</v>
      </c>
      <c r="AB33" s="9">
        <f ca="1">SUMIFS('Stock-AF'!AK$2:AK$215,'Stock-AF'!$C$2:$C$215,Shares!$B33,'Stock-AF'!$G$2:$G$215,Shares!$A$1)/SUMIFS('Stock-AF'!AK$2:AK$215,'Stock-AF'!$C$2:$C$215,Shares!$A33,'Stock-AF'!$G$2:$G$215,Shares!$A$1)</f>
        <v>6.051189865467125E-5</v>
      </c>
      <c r="AC33" s="9">
        <f ca="1">SUMIFS('Stock-AF'!AL$2:AL$215,'Stock-AF'!$C$2:$C$215,Shares!$B33,'Stock-AF'!$G$2:$G$215,Shares!$A$1)/SUMIFS('Stock-AF'!AL$2:AL$215,'Stock-AF'!$C$2:$C$215,Shares!$A33,'Stock-AF'!$G$2:$G$215,Shares!$A$1)</f>
        <v>0</v>
      </c>
      <c r="AD33" s="9">
        <f ca="1">SUMIFS('Stock-AF'!AM$2:AM$215,'Stock-AF'!$C$2:$C$215,Shares!$B33,'Stock-AF'!$G$2:$G$215,Shares!$A$1)/SUMIFS('Stock-AF'!AM$2:AM$215,'Stock-AF'!$C$2:$C$215,Shares!$A33,'Stock-AF'!$G$2:$G$215,Shares!$A$1)</f>
        <v>6.2196304739683614E-3</v>
      </c>
      <c r="AE33" s="9">
        <f ca="1">SUMIFS('Stock-AF'!AN$2:AN$215,'Stock-AF'!$C$2:$C$215,Shares!$B33,'Stock-AF'!$G$2:$G$215,Shares!$A$1)/SUMIFS('Stock-AF'!AN$2:AN$215,'Stock-AF'!$C$2:$C$215,Shares!$A33,'Stock-AF'!$G$2:$G$215,Shares!$A$1)</f>
        <v>3.1497519088093859E-5</v>
      </c>
      <c r="AF33" s="9">
        <f ca="1">SUMIFS('Stock-AF'!AO$2:AO$215,'Stock-AF'!$C$2:$C$215,Shares!$B33,'Stock-AF'!$G$2:$G$215,Shares!$A$1)/SUMIFS('Stock-AF'!AO$2:AO$215,'Stock-AF'!$C$2:$C$215,Shares!$A33,'Stock-AF'!$G$2:$G$215,Shares!$A$1)</f>
        <v>2.4476762828889932E-3</v>
      </c>
      <c r="AG33" s="9">
        <f ca="1">SUMIFS('Stock-AF'!AP$2:AP$215,'Stock-AF'!$C$2:$C$215,Shares!$B33,'Stock-AF'!$G$2:$G$215,Shares!$A$1)/SUMIFS('Stock-AF'!AP$2:AP$215,'Stock-AF'!$C$2:$C$215,Shares!$A33,'Stock-AF'!$G$2:$G$215,Shares!$A$1)</f>
        <v>4.0629597619617278E-3</v>
      </c>
      <c r="AH33" s="9">
        <f ca="1">SUMIFS('Stock-AF'!AQ$2:AQ$215,'Stock-AF'!$C$2:$C$215,Shares!$B33,'Stock-AF'!$G$2:$G$215,Shares!$A$1)/SUMIFS('Stock-AF'!AQ$2:AQ$215,'Stock-AF'!$C$2:$C$215,Shares!$A33,'Stock-AF'!$G$2:$G$215,Shares!$A$1)</f>
        <v>1.0273995130132068E-3</v>
      </c>
      <c r="AI33" s="9">
        <f ca="1">SUMIFS('Stock-AF'!AR$2:AR$215,'Stock-AF'!$C$2:$C$215,Shares!$B33,'Stock-AF'!$G$2:$G$215,Shares!$A$1)/SUMIFS('Stock-AF'!AR$2:AR$215,'Stock-AF'!$C$2:$C$215,Shares!$A33,'Stock-AF'!$G$2:$G$215,Shares!$A$1)</f>
        <v>1.2545602095707185E-3</v>
      </c>
      <c r="AJ33" s="9">
        <f ca="1">SUMIFS('Stock-AF'!AS$2:AS$215,'Stock-AF'!$C$2:$C$215,Shares!$B33,'Stock-AF'!$G$2:$G$215,Shares!$A$1)/SUMIFS('Stock-AF'!AS$2:AS$215,'Stock-AF'!$C$2:$C$215,Shares!$A33,'Stock-AF'!$G$2:$G$215,Shares!$A$1)</f>
        <v>0</v>
      </c>
      <c r="AK33" s="9">
        <f ca="1">SUMIFS('Stock-AF'!AT$2:AT$215,'Stock-AF'!$C$2:$C$215,Shares!$B33,'Stock-AF'!$G$2:$G$215,Shares!$A$1)/SUMIFS('Stock-AF'!AT$2:AT$215,'Stock-AF'!$C$2:$C$215,Shares!$A33,'Stock-AF'!$G$2:$G$215,Shares!$A$1)</f>
        <v>0</v>
      </c>
      <c r="AL33" s="9">
        <f ca="1">SUMIFS('Stock-AF'!AU$2:AU$215,'Stock-AF'!$C$2:$C$215,Shares!$B33,'Stock-AF'!$G$2:$G$215,Shares!$A$1)/SUMIFS('Stock-AF'!AU$2:AU$215,'Stock-AF'!$C$2:$C$215,Shares!$A33,'Stock-AF'!$G$2:$G$215,Shares!$A$1)</f>
        <v>2.0712964449661076E-3</v>
      </c>
      <c r="AM33" s="9">
        <f ca="1">SUMIFS('Stock-AF'!AV$2:AV$215,'Stock-AF'!$C$2:$C$215,Shares!$B33,'Stock-AF'!$G$2:$G$215,Shares!$A$1)/SUMIFS('Stock-AF'!AV$2:AV$215,'Stock-AF'!$C$2:$C$215,Shares!$A33,'Stock-AF'!$G$2:$G$215,Shares!$A$1)</f>
        <v>4.5296459660973979E-3</v>
      </c>
    </row>
    <row r="34" spans="1:39">
      <c r="A34" t="str">
        <f t="shared" si="0"/>
        <v>C_ES-SC-SR*</v>
      </c>
      <c r="B34" s="4" t="s">
        <v>147</v>
      </c>
      <c r="C34" s="9">
        <f ca="1">SUMIFS('Stock-AF'!L$2:L$215,'Stock-AF'!$C$2:$C$215,Shares!$B34,'Stock-AF'!$G$2:$G$215,Shares!$A$1)/SUMIFS('Stock-AF'!L$2:L$215,'Stock-AF'!$C$2:$C$215,Shares!$A34,'Stock-AF'!$G$2:$G$215,Shares!$A$1)</f>
        <v>1</v>
      </c>
      <c r="D34" s="9">
        <f ca="1">SUMIFS('Stock-AF'!M$2:M$215,'Stock-AF'!$C$2:$C$215,Shares!$B34,'Stock-AF'!$G$2:$G$215,Shares!$A$1)/SUMIFS('Stock-AF'!M$2:M$215,'Stock-AF'!$C$2:$C$215,Shares!$A34,'Stock-AF'!$G$2:$G$215,Shares!$A$1)</f>
        <v>0.9970175498277225</v>
      </c>
      <c r="E34" s="9">
        <f ca="1">SUMIFS('Stock-AF'!N$2:N$215,'Stock-AF'!$C$2:$C$215,Shares!$B34,'Stock-AF'!$G$2:$G$215,Shares!$A$1)/SUMIFS('Stock-AF'!N$2:N$215,'Stock-AF'!$C$2:$C$215,Shares!$A34,'Stock-AF'!$G$2:$G$215,Shares!$A$1)</f>
        <v>1</v>
      </c>
      <c r="F34" s="9">
        <f ca="1">SUMIFS('Stock-AF'!O$2:O$215,'Stock-AF'!$C$2:$C$215,Shares!$B34,'Stock-AF'!$G$2:$G$215,Shares!$A$1)/SUMIFS('Stock-AF'!O$2:O$215,'Stock-AF'!$C$2:$C$215,Shares!$A34,'Stock-AF'!$G$2:$G$215,Shares!$A$1)</f>
        <v>0.99655886262435434</v>
      </c>
      <c r="G34" s="9">
        <f ca="1">SUMIFS('Stock-AF'!P$2:P$215,'Stock-AF'!$C$2:$C$215,Shares!$B34,'Stock-AF'!$G$2:$G$215,Shares!$A$1)/SUMIFS('Stock-AF'!P$2:P$215,'Stock-AF'!$C$2:$C$215,Shares!$A34,'Stock-AF'!$G$2:$G$215,Shares!$A$1)</f>
        <v>1</v>
      </c>
      <c r="H34" s="9">
        <f ca="1">SUMIFS('Stock-AF'!Q$2:Q$215,'Stock-AF'!$C$2:$C$215,Shares!$B34,'Stock-AF'!$G$2:$G$215,Shares!$A$1)/SUMIFS('Stock-AF'!Q$2:Q$215,'Stock-AF'!$C$2:$C$215,Shares!$A34,'Stock-AF'!$G$2:$G$215,Shares!$A$1)</f>
        <v>0.99901812320749894</v>
      </c>
      <c r="I34" s="9">
        <f ca="1">SUMIFS('Stock-AF'!R$2:R$215,'Stock-AF'!$C$2:$C$215,Shares!$B34,'Stock-AF'!$G$2:$G$215,Shares!$A$1)/SUMIFS('Stock-AF'!R$2:R$215,'Stock-AF'!$C$2:$C$215,Shares!$A34,'Stock-AF'!$G$2:$G$215,Shares!$A$1)</f>
        <v>1</v>
      </c>
      <c r="J34" s="9">
        <f ca="1">SUMIFS('Stock-AF'!S$2:S$215,'Stock-AF'!$C$2:$C$215,Shares!$B34,'Stock-AF'!$G$2:$G$215,Shares!$A$1)/SUMIFS('Stock-AF'!S$2:S$215,'Stock-AF'!$C$2:$C$215,Shares!$A34,'Stock-AF'!$G$2:$G$215,Shares!$A$1)</f>
        <v>0.9975724781428571</v>
      </c>
      <c r="K34" s="9">
        <f ca="1">SUMIFS('Stock-AF'!T$2:T$215,'Stock-AF'!$C$2:$C$215,Shares!$B34,'Stock-AF'!$G$2:$G$215,Shares!$A$1)/SUMIFS('Stock-AF'!T$2:T$215,'Stock-AF'!$C$2:$C$215,Shares!$A34,'Stock-AF'!$G$2:$G$215,Shares!$A$1)</f>
        <v>0.99719788147463173</v>
      </c>
      <c r="L34" s="9">
        <f ca="1">SUMIFS('Stock-AF'!U$2:U$215,'Stock-AF'!$C$2:$C$215,Shares!$B34,'Stock-AF'!$G$2:$G$215,Shares!$A$1)/SUMIFS('Stock-AF'!U$2:U$215,'Stock-AF'!$C$2:$C$215,Shares!$A34,'Stock-AF'!$G$2:$G$215,Shares!$A$1)</f>
        <v>0.99840857138789274</v>
      </c>
      <c r="M34" s="9">
        <f ca="1">SUMIFS('Stock-AF'!V$2:V$215,'Stock-AF'!$C$2:$C$215,Shares!$B34,'Stock-AF'!$G$2:$G$215,Shares!$A$1)/SUMIFS('Stock-AF'!V$2:V$215,'Stock-AF'!$C$2:$C$215,Shares!$A34,'Stock-AF'!$G$2:$G$215,Shares!$A$1)</f>
        <v>1</v>
      </c>
      <c r="N34" s="9">
        <f ca="1">SUMIFS('Stock-AF'!W$2:W$215,'Stock-AF'!$C$2:$C$215,Shares!$B34,'Stock-AF'!$G$2:$G$215,Shares!$A$1)/SUMIFS('Stock-AF'!W$2:W$215,'Stock-AF'!$C$2:$C$215,Shares!$A34,'Stock-AF'!$G$2:$G$215,Shares!$A$1)</f>
        <v>0.99949303978994675</v>
      </c>
      <c r="O34" s="9">
        <f ca="1">SUMIFS('Stock-AF'!X$2:X$215,'Stock-AF'!$C$2:$C$215,Shares!$B34,'Stock-AF'!$G$2:$G$215,Shares!$A$1)/SUMIFS('Stock-AF'!X$2:X$215,'Stock-AF'!$C$2:$C$215,Shares!$A34,'Stock-AF'!$G$2:$G$215,Shares!$A$1)</f>
        <v>0.99746900653299519</v>
      </c>
      <c r="P34" s="9">
        <f ca="1">SUMIFS('Stock-AF'!Y$2:Y$215,'Stock-AF'!$C$2:$C$215,Shares!$B34,'Stock-AF'!$G$2:$G$215,Shares!$A$1)/SUMIFS('Stock-AF'!Y$2:Y$215,'Stock-AF'!$C$2:$C$215,Shares!$A34,'Stock-AF'!$G$2:$G$215,Shares!$A$1)</f>
        <v>1</v>
      </c>
      <c r="Q34" s="9">
        <f ca="1">SUMIFS('Stock-AF'!Z$2:Z$215,'Stock-AF'!$C$2:$C$215,Shares!$B34,'Stock-AF'!$G$2:$G$215,Shares!$A$1)/SUMIFS('Stock-AF'!Z$2:Z$215,'Stock-AF'!$C$2:$C$215,Shares!$A34,'Stock-AF'!$G$2:$G$215,Shares!$A$1)</f>
        <v>0.99772922630934424</v>
      </c>
      <c r="R34" s="9">
        <f ca="1">SUMIFS('Stock-AF'!AA$2:AA$215,'Stock-AF'!$C$2:$C$215,Shares!$B34,'Stock-AF'!$G$2:$G$215,Shares!$A$1)/SUMIFS('Stock-AF'!AA$2:AA$215,'Stock-AF'!$C$2:$C$215,Shares!$A34,'Stock-AF'!$G$2:$G$215,Shares!$A$1)</f>
        <v>0.99871482757785957</v>
      </c>
      <c r="S34" s="9">
        <f ca="1">SUMIFS('Stock-AF'!AB$2:AB$215,'Stock-AF'!$C$2:$C$215,Shares!$B34,'Stock-AF'!$G$2:$G$215,Shares!$A$1)/SUMIFS('Stock-AF'!AB$2:AB$215,'Stock-AF'!$C$2:$C$215,Shares!$A34,'Stock-AF'!$G$2:$G$215,Shares!$A$1)</f>
        <v>0.99652226316194237</v>
      </c>
      <c r="T34" s="9">
        <f ca="1">SUMIFS('Stock-AF'!AC$2:AC$215,'Stock-AF'!$C$2:$C$215,Shares!$B34,'Stock-AF'!$G$2:$G$215,Shares!$A$1)/SUMIFS('Stock-AF'!AC$2:AC$215,'Stock-AF'!$C$2:$C$215,Shares!$A34,'Stock-AF'!$G$2:$G$215,Shares!$A$1)</f>
        <v>0.9972399428281169</v>
      </c>
      <c r="U34" s="9">
        <f ca="1">SUMIFS('Stock-AF'!AD$2:AD$215,'Stock-AF'!$C$2:$C$215,Shares!$B34,'Stock-AF'!$G$2:$G$215,Shares!$A$1)/SUMIFS('Stock-AF'!AD$2:AD$215,'Stock-AF'!$C$2:$C$215,Shares!$A34,'Stock-AF'!$G$2:$G$215,Shares!$A$1)</f>
        <v>1</v>
      </c>
      <c r="V34" s="9">
        <f ca="1">SUMIFS('Stock-AF'!AE$2:AE$215,'Stock-AF'!$C$2:$C$215,Shares!$B34,'Stock-AF'!$G$2:$G$215,Shares!$A$1)/SUMIFS('Stock-AF'!AE$2:AE$215,'Stock-AF'!$C$2:$C$215,Shares!$A34,'Stock-AF'!$G$2:$G$215,Shares!$A$1)</f>
        <v>0.99757316426225184</v>
      </c>
      <c r="W34" s="9">
        <f ca="1">SUMIFS('Stock-AF'!AF$2:AF$215,'Stock-AF'!$C$2:$C$215,Shares!$B34,'Stock-AF'!$G$2:$G$215,Shares!$A$1)/SUMIFS('Stock-AF'!AF$2:AF$215,'Stock-AF'!$C$2:$C$215,Shares!$A34,'Stock-AF'!$G$2:$G$215,Shares!$A$1)</f>
        <v>1</v>
      </c>
      <c r="X34" s="9">
        <f ca="1">SUMIFS('Stock-AF'!AG$2:AG$215,'Stock-AF'!$C$2:$C$215,Shares!$B34,'Stock-AF'!$G$2:$G$215,Shares!$A$1)/SUMIFS('Stock-AF'!AG$2:AG$215,'Stock-AF'!$C$2:$C$215,Shares!$A34,'Stock-AF'!$G$2:$G$215,Shares!$A$1)</f>
        <v>1</v>
      </c>
      <c r="Y34" s="9">
        <f ca="1">SUMIFS('Stock-AF'!AH$2:AH$215,'Stock-AF'!$C$2:$C$215,Shares!$B34,'Stock-AF'!$G$2:$G$215,Shares!$A$1)/SUMIFS('Stock-AF'!AH$2:AH$215,'Stock-AF'!$C$2:$C$215,Shares!$A34,'Stock-AF'!$G$2:$G$215,Shares!$A$1)</f>
        <v>0.99486763102792242</v>
      </c>
      <c r="Z34" s="9">
        <f ca="1">SUMIFS('Stock-AF'!AI$2:AI$215,'Stock-AF'!$C$2:$C$215,Shares!$B34,'Stock-AF'!$G$2:$G$215,Shares!$A$1)/SUMIFS('Stock-AF'!AI$2:AI$215,'Stock-AF'!$C$2:$C$215,Shares!$A34,'Stock-AF'!$G$2:$G$215,Shares!$A$1)</f>
        <v>1</v>
      </c>
      <c r="AA34" s="9">
        <f ca="1">SUMIFS('Stock-AF'!AJ$2:AJ$215,'Stock-AF'!$C$2:$C$215,Shares!$B34,'Stock-AF'!$G$2:$G$215,Shares!$A$1)/SUMIFS('Stock-AF'!AJ$2:AJ$215,'Stock-AF'!$C$2:$C$215,Shares!$A34,'Stock-AF'!$G$2:$G$215,Shares!$A$1)</f>
        <v>1</v>
      </c>
      <c r="AB34" s="9">
        <f ca="1">SUMIFS('Stock-AF'!AK$2:AK$215,'Stock-AF'!$C$2:$C$215,Shares!$B34,'Stock-AF'!$G$2:$G$215,Shares!$A$1)/SUMIFS('Stock-AF'!AK$2:AK$215,'Stock-AF'!$C$2:$C$215,Shares!$A34,'Stock-AF'!$G$2:$G$215,Shares!$A$1)</f>
        <v>0.99993948810134525</v>
      </c>
      <c r="AC34" s="9">
        <f ca="1">SUMIFS('Stock-AF'!AL$2:AL$215,'Stock-AF'!$C$2:$C$215,Shares!$B34,'Stock-AF'!$G$2:$G$215,Shares!$A$1)/SUMIFS('Stock-AF'!AL$2:AL$215,'Stock-AF'!$C$2:$C$215,Shares!$A34,'Stock-AF'!$G$2:$G$215,Shares!$A$1)</f>
        <v>1</v>
      </c>
      <c r="AD34" s="9">
        <f ca="1">SUMIFS('Stock-AF'!AM$2:AM$215,'Stock-AF'!$C$2:$C$215,Shares!$B34,'Stock-AF'!$G$2:$G$215,Shares!$A$1)/SUMIFS('Stock-AF'!AM$2:AM$215,'Stock-AF'!$C$2:$C$215,Shares!$A34,'Stock-AF'!$G$2:$G$215,Shares!$A$1)</f>
        <v>0.99378036952603155</v>
      </c>
      <c r="AE34" s="9">
        <f ca="1">SUMIFS('Stock-AF'!AN$2:AN$215,'Stock-AF'!$C$2:$C$215,Shares!$B34,'Stock-AF'!$G$2:$G$215,Shares!$A$1)/SUMIFS('Stock-AF'!AN$2:AN$215,'Stock-AF'!$C$2:$C$215,Shares!$A34,'Stock-AF'!$G$2:$G$215,Shares!$A$1)</f>
        <v>0.99996850248091185</v>
      </c>
      <c r="AF34" s="9">
        <f ca="1">SUMIFS('Stock-AF'!AO$2:AO$215,'Stock-AF'!$C$2:$C$215,Shares!$B34,'Stock-AF'!$G$2:$G$215,Shares!$A$1)/SUMIFS('Stock-AF'!AO$2:AO$215,'Stock-AF'!$C$2:$C$215,Shares!$A34,'Stock-AF'!$G$2:$G$215,Shares!$A$1)</f>
        <v>0.997552323717111</v>
      </c>
      <c r="AG34" s="9">
        <f ca="1">SUMIFS('Stock-AF'!AP$2:AP$215,'Stock-AF'!$C$2:$C$215,Shares!$B34,'Stock-AF'!$G$2:$G$215,Shares!$A$1)/SUMIFS('Stock-AF'!AP$2:AP$215,'Stock-AF'!$C$2:$C$215,Shares!$A34,'Stock-AF'!$G$2:$G$215,Shares!$A$1)</f>
        <v>0.99593704023803831</v>
      </c>
      <c r="AH34" s="9">
        <f ca="1">SUMIFS('Stock-AF'!AQ$2:AQ$215,'Stock-AF'!$C$2:$C$215,Shares!$B34,'Stock-AF'!$G$2:$G$215,Shares!$A$1)/SUMIFS('Stock-AF'!AQ$2:AQ$215,'Stock-AF'!$C$2:$C$215,Shares!$A34,'Stock-AF'!$G$2:$G$215,Shares!$A$1)</f>
        <v>0.99897260048698666</v>
      </c>
      <c r="AI34" s="9">
        <f ca="1">SUMIFS('Stock-AF'!AR$2:AR$215,'Stock-AF'!$C$2:$C$215,Shares!$B34,'Stock-AF'!$G$2:$G$215,Shares!$A$1)/SUMIFS('Stock-AF'!AR$2:AR$215,'Stock-AF'!$C$2:$C$215,Shares!$A34,'Stock-AF'!$G$2:$G$215,Shares!$A$1)</f>
        <v>0.99874543979042929</v>
      </c>
      <c r="AJ34" s="9">
        <f ca="1">SUMIFS('Stock-AF'!AS$2:AS$215,'Stock-AF'!$C$2:$C$215,Shares!$B34,'Stock-AF'!$G$2:$G$215,Shares!$A$1)/SUMIFS('Stock-AF'!AS$2:AS$215,'Stock-AF'!$C$2:$C$215,Shares!$A34,'Stock-AF'!$G$2:$G$215,Shares!$A$1)</f>
        <v>1</v>
      </c>
      <c r="AK34" s="9">
        <f ca="1">SUMIFS('Stock-AF'!AT$2:AT$215,'Stock-AF'!$C$2:$C$215,Shares!$B34,'Stock-AF'!$G$2:$G$215,Shares!$A$1)/SUMIFS('Stock-AF'!AT$2:AT$215,'Stock-AF'!$C$2:$C$215,Shares!$A34,'Stock-AF'!$G$2:$G$215,Shares!$A$1)</f>
        <v>1</v>
      </c>
      <c r="AL34" s="9">
        <f ca="1">SUMIFS('Stock-AF'!AU$2:AU$215,'Stock-AF'!$C$2:$C$215,Shares!$B34,'Stock-AF'!$G$2:$G$215,Shares!$A$1)/SUMIFS('Stock-AF'!AU$2:AU$215,'Stock-AF'!$C$2:$C$215,Shares!$A34,'Stock-AF'!$G$2:$G$215,Shares!$A$1)</f>
        <v>0.99792870355503394</v>
      </c>
      <c r="AM34" s="9">
        <f ca="1">SUMIFS('Stock-AF'!AV$2:AV$215,'Stock-AF'!$C$2:$C$215,Shares!$B34,'Stock-AF'!$G$2:$G$215,Shares!$A$1)/SUMIFS('Stock-AF'!AV$2:AV$215,'Stock-AF'!$C$2:$C$215,Shares!$A34,'Stock-AF'!$G$2:$G$215,Shares!$A$1)</f>
        <v>0.9954703540339026</v>
      </c>
    </row>
    <row r="35" spans="1:39">
      <c r="A35" t="str">
        <f t="shared" si="0"/>
        <v>C_ES-SC-SR*</v>
      </c>
      <c r="B35" s="4" t="s">
        <v>148</v>
      </c>
      <c r="C35" s="9">
        <f ca="1">SUMIFS('Stock-AF'!L$2:L$215,'Stock-AF'!$C$2:$C$215,Shares!$B35,'Stock-AF'!$G$2:$G$215,Shares!$A$1)/SUMIFS('Stock-AF'!L$2:L$215,'Stock-AF'!$C$2:$C$215,Shares!$A35,'Stock-AF'!$G$2:$G$215,Shares!$A$1)</f>
        <v>0</v>
      </c>
      <c r="D35" s="9">
        <f ca="1">SUMIFS('Stock-AF'!M$2:M$215,'Stock-AF'!$C$2:$C$215,Shares!$B35,'Stock-AF'!$G$2:$G$215,Shares!$A$1)/SUMIFS('Stock-AF'!M$2:M$215,'Stock-AF'!$C$2:$C$215,Shares!$A35,'Stock-AF'!$G$2:$G$215,Shares!$A$1)</f>
        <v>2.9824501722775154E-3</v>
      </c>
      <c r="E35" s="9">
        <f ca="1">SUMIFS('Stock-AF'!N$2:N$215,'Stock-AF'!$C$2:$C$215,Shares!$B35,'Stock-AF'!$G$2:$G$215,Shares!$A$1)/SUMIFS('Stock-AF'!N$2:N$215,'Stock-AF'!$C$2:$C$215,Shares!$A35,'Stock-AF'!$G$2:$G$215,Shares!$A$1)</f>
        <v>0</v>
      </c>
      <c r="F35" s="9">
        <f ca="1">SUMIFS('Stock-AF'!O$2:O$215,'Stock-AF'!$C$2:$C$215,Shares!$B35,'Stock-AF'!$G$2:$G$215,Shares!$A$1)/SUMIFS('Stock-AF'!O$2:O$215,'Stock-AF'!$C$2:$C$215,Shares!$A35,'Stock-AF'!$G$2:$G$215,Shares!$A$1)</f>
        <v>3.4411373756457917E-3</v>
      </c>
      <c r="G35" s="9">
        <f ca="1">SUMIFS('Stock-AF'!P$2:P$215,'Stock-AF'!$C$2:$C$215,Shares!$B35,'Stock-AF'!$G$2:$G$215,Shares!$A$1)/SUMIFS('Stock-AF'!P$2:P$215,'Stock-AF'!$C$2:$C$215,Shares!$A35,'Stock-AF'!$G$2:$G$215,Shares!$A$1)</f>
        <v>0</v>
      </c>
      <c r="H35" s="9">
        <f ca="1">SUMIFS('Stock-AF'!Q$2:Q$215,'Stock-AF'!$C$2:$C$215,Shares!$B35,'Stock-AF'!$G$2:$G$215,Shares!$A$1)/SUMIFS('Stock-AF'!Q$2:Q$215,'Stock-AF'!$C$2:$C$215,Shares!$A35,'Stock-AF'!$G$2:$G$215,Shares!$A$1)</f>
        <v>9.8187679250106761E-4</v>
      </c>
      <c r="I35" s="9">
        <f ca="1">SUMIFS('Stock-AF'!R$2:R$215,'Stock-AF'!$C$2:$C$215,Shares!$B35,'Stock-AF'!$G$2:$G$215,Shares!$A$1)/SUMIFS('Stock-AF'!R$2:R$215,'Stock-AF'!$C$2:$C$215,Shares!$A35,'Stock-AF'!$G$2:$G$215,Shares!$A$1)</f>
        <v>0</v>
      </c>
      <c r="J35" s="9">
        <f ca="1">SUMIFS('Stock-AF'!S$2:S$215,'Stock-AF'!$C$2:$C$215,Shares!$B35,'Stock-AF'!$G$2:$G$215,Shares!$A$1)/SUMIFS('Stock-AF'!S$2:S$215,'Stock-AF'!$C$2:$C$215,Shares!$A35,'Stock-AF'!$G$2:$G$215,Shares!$A$1)</f>
        <v>2.4275218571429666E-3</v>
      </c>
      <c r="K35" s="9">
        <f ca="1">SUMIFS('Stock-AF'!T$2:T$215,'Stock-AF'!$C$2:$C$215,Shares!$B35,'Stock-AF'!$G$2:$G$215,Shares!$A$1)/SUMIFS('Stock-AF'!T$2:T$215,'Stock-AF'!$C$2:$C$215,Shares!$A35,'Stock-AF'!$G$2:$G$215,Shares!$A$1)</f>
        <v>2.8021185253682733E-3</v>
      </c>
      <c r="L35" s="9">
        <f ca="1">SUMIFS('Stock-AF'!U$2:U$215,'Stock-AF'!$C$2:$C$215,Shares!$B35,'Stock-AF'!$G$2:$G$215,Shares!$A$1)/SUMIFS('Stock-AF'!U$2:U$215,'Stock-AF'!$C$2:$C$215,Shares!$A35,'Stock-AF'!$G$2:$G$215,Shares!$A$1)</f>
        <v>1.5914286121072106E-3</v>
      </c>
      <c r="M35" s="9">
        <f ca="1">SUMIFS('Stock-AF'!V$2:V$215,'Stock-AF'!$C$2:$C$215,Shares!$B35,'Stock-AF'!$G$2:$G$215,Shares!$A$1)/SUMIFS('Stock-AF'!V$2:V$215,'Stock-AF'!$C$2:$C$215,Shares!$A35,'Stock-AF'!$G$2:$G$215,Shares!$A$1)</f>
        <v>0</v>
      </c>
      <c r="N35" s="9">
        <f ca="1">SUMIFS('Stock-AF'!W$2:W$215,'Stock-AF'!$C$2:$C$215,Shares!$B35,'Stock-AF'!$G$2:$G$215,Shares!$A$1)/SUMIFS('Stock-AF'!W$2:W$215,'Stock-AF'!$C$2:$C$215,Shares!$A35,'Stock-AF'!$G$2:$G$215,Shares!$A$1)</f>
        <v>5.0696021005329137E-4</v>
      </c>
      <c r="O35" s="9">
        <f ca="1">SUMIFS('Stock-AF'!X$2:X$215,'Stock-AF'!$C$2:$C$215,Shares!$B35,'Stock-AF'!$G$2:$G$215,Shares!$A$1)/SUMIFS('Stock-AF'!X$2:X$215,'Stock-AF'!$C$2:$C$215,Shares!$A35,'Stock-AF'!$G$2:$G$215,Shares!$A$1)</f>
        <v>2.5309934670047418E-3</v>
      </c>
      <c r="P35" s="9">
        <f ca="1">SUMIFS('Stock-AF'!Y$2:Y$215,'Stock-AF'!$C$2:$C$215,Shares!$B35,'Stock-AF'!$G$2:$G$215,Shares!$A$1)/SUMIFS('Stock-AF'!Y$2:Y$215,'Stock-AF'!$C$2:$C$215,Shares!$A35,'Stock-AF'!$G$2:$G$215,Shares!$A$1)</f>
        <v>0</v>
      </c>
      <c r="Q35" s="9">
        <f ca="1">SUMIFS('Stock-AF'!Z$2:Z$215,'Stock-AF'!$C$2:$C$215,Shares!$B35,'Stock-AF'!$G$2:$G$215,Shares!$A$1)/SUMIFS('Stock-AF'!Z$2:Z$215,'Stock-AF'!$C$2:$C$215,Shares!$A35,'Stock-AF'!$G$2:$G$215,Shares!$A$1)</f>
        <v>2.2707736906558687E-3</v>
      </c>
      <c r="R35" s="9">
        <f ca="1">SUMIFS('Stock-AF'!AA$2:AA$215,'Stock-AF'!$C$2:$C$215,Shares!$B35,'Stock-AF'!$G$2:$G$215,Shares!$A$1)/SUMIFS('Stock-AF'!AA$2:AA$215,'Stock-AF'!$C$2:$C$215,Shares!$A35,'Stock-AF'!$G$2:$G$215,Shares!$A$1)</f>
        <v>1.2851724221404704E-3</v>
      </c>
      <c r="S35" s="9">
        <f ca="1">SUMIFS('Stock-AF'!AB$2:AB$215,'Stock-AF'!$C$2:$C$215,Shares!$B35,'Stock-AF'!$G$2:$G$215,Shares!$A$1)/SUMIFS('Stock-AF'!AB$2:AB$215,'Stock-AF'!$C$2:$C$215,Shares!$A35,'Stock-AF'!$G$2:$G$215,Shares!$A$1)</f>
        <v>3.4777368380576722E-3</v>
      </c>
      <c r="T35" s="9">
        <f ca="1">SUMIFS('Stock-AF'!AC$2:AC$215,'Stock-AF'!$C$2:$C$215,Shares!$B35,'Stock-AF'!$G$2:$G$215,Shares!$A$1)/SUMIFS('Stock-AF'!AC$2:AC$215,'Stock-AF'!$C$2:$C$215,Shares!$A35,'Stock-AF'!$G$2:$G$215,Shares!$A$1)</f>
        <v>2.7600571718830679E-3</v>
      </c>
      <c r="U35" s="9">
        <f ca="1">SUMIFS('Stock-AF'!AD$2:AD$215,'Stock-AF'!$C$2:$C$215,Shares!$B35,'Stock-AF'!$G$2:$G$215,Shares!$A$1)/SUMIFS('Stock-AF'!AD$2:AD$215,'Stock-AF'!$C$2:$C$215,Shares!$A35,'Stock-AF'!$G$2:$G$215,Shares!$A$1)</f>
        <v>0</v>
      </c>
      <c r="V35" s="9">
        <f ca="1">SUMIFS('Stock-AF'!AE$2:AE$215,'Stock-AF'!$C$2:$C$215,Shares!$B35,'Stock-AF'!$G$2:$G$215,Shares!$A$1)/SUMIFS('Stock-AF'!AE$2:AE$215,'Stock-AF'!$C$2:$C$215,Shares!$A35,'Stock-AF'!$G$2:$G$215,Shares!$A$1)</f>
        <v>2.4268357377482388E-3</v>
      </c>
      <c r="W35" s="9">
        <f ca="1">SUMIFS('Stock-AF'!AF$2:AF$215,'Stock-AF'!$C$2:$C$215,Shares!$B35,'Stock-AF'!$G$2:$G$215,Shares!$A$1)/SUMIFS('Stock-AF'!AF$2:AF$215,'Stock-AF'!$C$2:$C$215,Shares!$A35,'Stock-AF'!$G$2:$G$215,Shares!$A$1)</f>
        <v>0</v>
      </c>
      <c r="X35" s="9">
        <f ca="1">SUMIFS('Stock-AF'!AG$2:AG$215,'Stock-AF'!$C$2:$C$215,Shares!$B35,'Stock-AF'!$G$2:$G$215,Shares!$A$1)/SUMIFS('Stock-AF'!AG$2:AG$215,'Stock-AF'!$C$2:$C$215,Shares!$A35,'Stock-AF'!$G$2:$G$215,Shares!$A$1)</f>
        <v>0</v>
      </c>
      <c r="Y35" s="9">
        <f ca="1">SUMIFS('Stock-AF'!AH$2:AH$215,'Stock-AF'!$C$2:$C$215,Shares!$B35,'Stock-AF'!$G$2:$G$215,Shares!$A$1)/SUMIFS('Stock-AF'!AH$2:AH$215,'Stock-AF'!$C$2:$C$215,Shares!$A35,'Stock-AF'!$G$2:$G$215,Shares!$A$1)</f>
        <v>5.1323689720775435E-3</v>
      </c>
      <c r="Z35" s="9">
        <f ca="1">SUMIFS('Stock-AF'!AI$2:AI$215,'Stock-AF'!$C$2:$C$215,Shares!$B35,'Stock-AF'!$G$2:$G$215,Shares!$A$1)/SUMIFS('Stock-AF'!AI$2:AI$215,'Stock-AF'!$C$2:$C$215,Shares!$A35,'Stock-AF'!$G$2:$G$215,Shares!$A$1)</f>
        <v>0</v>
      </c>
      <c r="AA35" s="9">
        <f ca="1">SUMIFS('Stock-AF'!AJ$2:AJ$215,'Stock-AF'!$C$2:$C$215,Shares!$B35,'Stock-AF'!$G$2:$G$215,Shares!$A$1)/SUMIFS('Stock-AF'!AJ$2:AJ$215,'Stock-AF'!$C$2:$C$215,Shares!$A35,'Stock-AF'!$G$2:$G$215,Shares!$A$1)</f>
        <v>0</v>
      </c>
      <c r="AB35" s="9">
        <f ca="1">SUMIFS('Stock-AF'!AK$2:AK$215,'Stock-AF'!$C$2:$C$215,Shares!$B35,'Stock-AF'!$G$2:$G$215,Shares!$A$1)/SUMIFS('Stock-AF'!AK$2:AK$215,'Stock-AF'!$C$2:$C$215,Shares!$A35,'Stock-AF'!$G$2:$G$215,Shares!$A$1)</f>
        <v>6.0511898654671094E-5</v>
      </c>
      <c r="AC35" s="9">
        <f ca="1">SUMIFS('Stock-AF'!AL$2:AL$215,'Stock-AF'!$C$2:$C$215,Shares!$B35,'Stock-AF'!$G$2:$G$215,Shares!$A$1)/SUMIFS('Stock-AF'!AL$2:AL$215,'Stock-AF'!$C$2:$C$215,Shares!$A35,'Stock-AF'!$G$2:$G$215,Shares!$A$1)</f>
        <v>0</v>
      </c>
      <c r="AD35" s="9">
        <f ca="1">SUMIFS('Stock-AF'!AM$2:AM$215,'Stock-AF'!$C$2:$C$215,Shares!$B35,'Stock-AF'!$G$2:$G$215,Shares!$A$1)/SUMIFS('Stock-AF'!AM$2:AM$215,'Stock-AF'!$C$2:$C$215,Shares!$A35,'Stock-AF'!$G$2:$G$215,Shares!$A$1)</f>
        <v>6.2196304739683692E-3</v>
      </c>
      <c r="AE35" s="9">
        <f ca="1">SUMIFS('Stock-AF'!AN$2:AN$215,'Stock-AF'!$C$2:$C$215,Shares!$B35,'Stock-AF'!$G$2:$G$215,Shares!$A$1)/SUMIFS('Stock-AF'!AN$2:AN$215,'Stock-AF'!$C$2:$C$215,Shares!$A35,'Stock-AF'!$G$2:$G$215,Shares!$A$1)</f>
        <v>3.1497519088093791E-5</v>
      </c>
      <c r="AF35" s="9">
        <f ca="1">SUMIFS('Stock-AF'!AO$2:AO$215,'Stock-AF'!$C$2:$C$215,Shares!$B35,'Stock-AF'!$G$2:$G$215,Shares!$A$1)/SUMIFS('Stock-AF'!AO$2:AO$215,'Stock-AF'!$C$2:$C$215,Shares!$A35,'Stock-AF'!$G$2:$G$215,Shares!$A$1)</f>
        <v>2.4476762828889924E-3</v>
      </c>
      <c r="AG35" s="9">
        <f ca="1">SUMIFS('Stock-AF'!AP$2:AP$215,'Stock-AF'!$C$2:$C$215,Shares!$B35,'Stock-AF'!$G$2:$G$215,Shares!$A$1)/SUMIFS('Stock-AF'!AP$2:AP$215,'Stock-AF'!$C$2:$C$215,Shares!$A35,'Stock-AF'!$G$2:$G$215,Shares!$A$1)</f>
        <v>4.0629597619617208E-3</v>
      </c>
      <c r="AH35" s="9">
        <f ca="1">SUMIFS('Stock-AF'!AQ$2:AQ$215,'Stock-AF'!$C$2:$C$215,Shares!$B35,'Stock-AF'!$G$2:$G$215,Shares!$A$1)/SUMIFS('Stock-AF'!AQ$2:AQ$215,'Stock-AF'!$C$2:$C$215,Shares!$A35,'Stock-AF'!$G$2:$G$215,Shares!$A$1)</f>
        <v>1.0273995130132068E-3</v>
      </c>
      <c r="AI35" s="9">
        <f ca="1">SUMIFS('Stock-AF'!AR$2:AR$215,'Stock-AF'!$C$2:$C$215,Shares!$B35,'Stock-AF'!$G$2:$G$215,Shares!$A$1)/SUMIFS('Stock-AF'!AR$2:AR$215,'Stock-AF'!$C$2:$C$215,Shares!$A35,'Stock-AF'!$G$2:$G$215,Shares!$A$1)</f>
        <v>1.254560209570718E-3</v>
      </c>
      <c r="AJ35" s="9">
        <f ca="1">SUMIFS('Stock-AF'!AS$2:AS$215,'Stock-AF'!$C$2:$C$215,Shares!$B35,'Stock-AF'!$G$2:$G$215,Shares!$A$1)/SUMIFS('Stock-AF'!AS$2:AS$215,'Stock-AF'!$C$2:$C$215,Shares!$A35,'Stock-AF'!$G$2:$G$215,Shares!$A$1)</f>
        <v>0</v>
      </c>
      <c r="AK35" s="9">
        <f ca="1">SUMIFS('Stock-AF'!AT$2:AT$215,'Stock-AF'!$C$2:$C$215,Shares!$B35,'Stock-AF'!$G$2:$G$215,Shares!$A$1)/SUMIFS('Stock-AF'!AT$2:AT$215,'Stock-AF'!$C$2:$C$215,Shares!$A35,'Stock-AF'!$G$2:$G$215,Shares!$A$1)</f>
        <v>0</v>
      </c>
      <c r="AL35" s="9">
        <f ca="1">SUMIFS('Stock-AF'!AU$2:AU$215,'Stock-AF'!$C$2:$C$215,Shares!$B35,'Stock-AF'!$G$2:$G$215,Shares!$A$1)/SUMIFS('Stock-AF'!AU$2:AU$215,'Stock-AF'!$C$2:$C$215,Shares!$A35,'Stock-AF'!$G$2:$G$215,Shares!$A$1)</f>
        <v>2.0712964449661046E-3</v>
      </c>
      <c r="AM35" s="9">
        <f ca="1">SUMIFS('Stock-AF'!AV$2:AV$215,'Stock-AF'!$C$2:$C$215,Shares!$B35,'Stock-AF'!$G$2:$G$215,Shares!$A$1)/SUMIFS('Stock-AF'!AV$2:AV$215,'Stock-AF'!$C$2:$C$215,Shares!$A35,'Stock-AF'!$G$2:$G$215,Shares!$A$1)</f>
        <v>4.5296459660974075E-3</v>
      </c>
    </row>
    <row r="36" spans="1:39">
      <c r="A36" t="str">
        <f t="shared" si="0"/>
        <v>C_ES-SC-SS*</v>
      </c>
      <c r="B36" s="4" t="s">
        <v>149</v>
      </c>
      <c r="C36" s="9">
        <f ca="1">SUMIFS('Stock-AF'!L$2:L$215,'Stock-AF'!$C$2:$C$215,Shares!$B36,'Stock-AF'!$G$2:$G$215,Shares!$A$1)/SUMIFS('Stock-AF'!L$2:L$215,'Stock-AF'!$C$2:$C$215,Shares!$A36,'Stock-AF'!$G$2:$G$215,Shares!$A$1)</f>
        <v>1</v>
      </c>
      <c r="D36" s="9">
        <f ca="1">SUMIFS('Stock-AF'!M$2:M$215,'Stock-AF'!$C$2:$C$215,Shares!$B36,'Stock-AF'!$G$2:$G$215,Shares!$A$1)/SUMIFS('Stock-AF'!M$2:M$215,'Stock-AF'!$C$2:$C$215,Shares!$A36,'Stock-AF'!$G$2:$G$215,Shares!$A$1)</f>
        <v>0.9970175498277225</v>
      </c>
      <c r="E36" s="9">
        <f ca="1">SUMIFS('Stock-AF'!N$2:N$215,'Stock-AF'!$C$2:$C$215,Shares!$B36,'Stock-AF'!$G$2:$G$215,Shares!$A$1)/SUMIFS('Stock-AF'!N$2:N$215,'Stock-AF'!$C$2:$C$215,Shares!$A36,'Stock-AF'!$G$2:$G$215,Shares!$A$1)</f>
        <v>1</v>
      </c>
      <c r="F36" s="9">
        <f ca="1">SUMIFS('Stock-AF'!O$2:O$215,'Stock-AF'!$C$2:$C$215,Shares!$B36,'Stock-AF'!$G$2:$G$215,Shares!$A$1)/SUMIFS('Stock-AF'!O$2:O$215,'Stock-AF'!$C$2:$C$215,Shares!$A36,'Stock-AF'!$G$2:$G$215,Shares!$A$1)</f>
        <v>0.99655886262435411</v>
      </c>
      <c r="G36" s="9">
        <f ca="1">SUMIFS('Stock-AF'!P$2:P$215,'Stock-AF'!$C$2:$C$215,Shares!$B36,'Stock-AF'!$G$2:$G$215,Shares!$A$1)/SUMIFS('Stock-AF'!P$2:P$215,'Stock-AF'!$C$2:$C$215,Shares!$A36,'Stock-AF'!$G$2:$G$215,Shares!$A$1)</f>
        <v>1</v>
      </c>
      <c r="H36" s="9">
        <f ca="1">SUMIFS('Stock-AF'!Q$2:Q$215,'Stock-AF'!$C$2:$C$215,Shares!$B36,'Stock-AF'!$G$2:$G$215,Shares!$A$1)/SUMIFS('Stock-AF'!Q$2:Q$215,'Stock-AF'!$C$2:$C$215,Shares!$A36,'Stock-AF'!$G$2:$G$215,Shares!$A$1)</f>
        <v>0.99901812320749894</v>
      </c>
      <c r="I36" s="9">
        <f ca="1">SUMIFS('Stock-AF'!R$2:R$215,'Stock-AF'!$C$2:$C$215,Shares!$B36,'Stock-AF'!$G$2:$G$215,Shares!$A$1)/SUMIFS('Stock-AF'!R$2:R$215,'Stock-AF'!$C$2:$C$215,Shares!$A36,'Stock-AF'!$G$2:$G$215,Shares!$A$1)</f>
        <v>1</v>
      </c>
      <c r="J36" s="9">
        <f ca="1">SUMIFS('Stock-AF'!S$2:S$215,'Stock-AF'!$C$2:$C$215,Shares!$B36,'Stock-AF'!$G$2:$G$215,Shares!$A$1)/SUMIFS('Stock-AF'!S$2:S$215,'Stock-AF'!$C$2:$C$215,Shares!$A36,'Stock-AF'!$G$2:$G$215,Shares!$A$1)</f>
        <v>0.99757247814285699</v>
      </c>
      <c r="K36" s="9">
        <f ca="1">SUMIFS('Stock-AF'!T$2:T$215,'Stock-AF'!$C$2:$C$215,Shares!$B36,'Stock-AF'!$G$2:$G$215,Shares!$A$1)/SUMIFS('Stock-AF'!T$2:T$215,'Stock-AF'!$C$2:$C$215,Shares!$A36,'Stock-AF'!$G$2:$G$215,Shares!$A$1)</f>
        <v>0.99719788147463184</v>
      </c>
      <c r="L36" s="9">
        <f ca="1">SUMIFS('Stock-AF'!U$2:U$215,'Stock-AF'!$C$2:$C$215,Shares!$B36,'Stock-AF'!$G$2:$G$215,Shares!$A$1)/SUMIFS('Stock-AF'!U$2:U$215,'Stock-AF'!$C$2:$C$215,Shares!$A36,'Stock-AF'!$G$2:$G$215,Shares!$A$1)</f>
        <v>0.99840857138789274</v>
      </c>
      <c r="M36" s="9">
        <f ca="1">SUMIFS('Stock-AF'!V$2:V$215,'Stock-AF'!$C$2:$C$215,Shares!$B36,'Stock-AF'!$G$2:$G$215,Shares!$A$1)/SUMIFS('Stock-AF'!V$2:V$215,'Stock-AF'!$C$2:$C$215,Shares!$A36,'Stock-AF'!$G$2:$G$215,Shares!$A$1)</f>
        <v>1</v>
      </c>
      <c r="N36" s="9">
        <f ca="1">SUMIFS('Stock-AF'!W$2:W$215,'Stock-AF'!$C$2:$C$215,Shares!$B36,'Stock-AF'!$G$2:$G$215,Shares!$A$1)/SUMIFS('Stock-AF'!W$2:W$215,'Stock-AF'!$C$2:$C$215,Shares!$A36,'Stock-AF'!$G$2:$G$215,Shares!$A$1)</f>
        <v>0.99949303978994664</v>
      </c>
      <c r="O36" s="9">
        <f ca="1">SUMIFS('Stock-AF'!X$2:X$215,'Stock-AF'!$C$2:$C$215,Shares!$B36,'Stock-AF'!$G$2:$G$215,Shares!$A$1)/SUMIFS('Stock-AF'!X$2:X$215,'Stock-AF'!$C$2:$C$215,Shares!$A36,'Stock-AF'!$G$2:$G$215,Shares!$A$1)</f>
        <v>0.99746900653299519</v>
      </c>
      <c r="P36" s="9">
        <f ca="1">SUMIFS('Stock-AF'!Y$2:Y$215,'Stock-AF'!$C$2:$C$215,Shares!$B36,'Stock-AF'!$G$2:$G$215,Shares!$A$1)/SUMIFS('Stock-AF'!Y$2:Y$215,'Stock-AF'!$C$2:$C$215,Shares!$A36,'Stock-AF'!$G$2:$G$215,Shares!$A$1)</f>
        <v>1</v>
      </c>
      <c r="Q36" s="9">
        <f ca="1">SUMIFS('Stock-AF'!Z$2:Z$215,'Stock-AF'!$C$2:$C$215,Shares!$B36,'Stock-AF'!$G$2:$G$215,Shares!$A$1)/SUMIFS('Stock-AF'!Z$2:Z$215,'Stock-AF'!$C$2:$C$215,Shares!$A36,'Stock-AF'!$G$2:$G$215,Shares!$A$1)</f>
        <v>0.99772922630934413</v>
      </c>
      <c r="R36" s="9">
        <f ca="1">SUMIFS('Stock-AF'!AA$2:AA$215,'Stock-AF'!$C$2:$C$215,Shares!$B36,'Stock-AF'!$G$2:$G$215,Shares!$A$1)/SUMIFS('Stock-AF'!AA$2:AA$215,'Stock-AF'!$C$2:$C$215,Shares!$A36,'Stock-AF'!$G$2:$G$215,Shares!$A$1)</f>
        <v>0.99871482757785957</v>
      </c>
      <c r="S36" s="9">
        <f ca="1">SUMIFS('Stock-AF'!AB$2:AB$215,'Stock-AF'!$C$2:$C$215,Shares!$B36,'Stock-AF'!$G$2:$G$215,Shares!$A$1)/SUMIFS('Stock-AF'!AB$2:AB$215,'Stock-AF'!$C$2:$C$215,Shares!$A36,'Stock-AF'!$G$2:$G$215,Shares!$A$1)</f>
        <v>0.99652226316194237</v>
      </c>
      <c r="T36" s="9">
        <f ca="1">SUMIFS('Stock-AF'!AC$2:AC$215,'Stock-AF'!$C$2:$C$215,Shares!$B36,'Stock-AF'!$G$2:$G$215,Shares!$A$1)/SUMIFS('Stock-AF'!AC$2:AC$215,'Stock-AF'!$C$2:$C$215,Shares!$A36,'Stock-AF'!$G$2:$G$215,Shares!$A$1)</f>
        <v>0.99723994282811701</v>
      </c>
      <c r="U36" s="9">
        <f ca="1">SUMIFS('Stock-AF'!AD$2:AD$215,'Stock-AF'!$C$2:$C$215,Shares!$B36,'Stock-AF'!$G$2:$G$215,Shares!$A$1)/SUMIFS('Stock-AF'!AD$2:AD$215,'Stock-AF'!$C$2:$C$215,Shares!$A36,'Stock-AF'!$G$2:$G$215,Shares!$A$1)</f>
        <v>1</v>
      </c>
      <c r="V36" s="9">
        <f ca="1">SUMIFS('Stock-AF'!AE$2:AE$215,'Stock-AF'!$C$2:$C$215,Shares!$B36,'Stock-AF'!$G$2:$G$215,Shares!$A$1)/SUMIFS('Stock-AF'!AE$2:AE$215,'Stock-AF'!$C$2:$C$215,Shares!$A36,'Stock-AF'!$G$2:$G$215,Shares!$A$1)</f>
        <v>0.99757316426225184</v>
      </c>
      <c r="W36" s="9">
        <f ca="1">SUMIFS('Stock-AF'!AF$2:AF$215,'Stock-AF'!$C$2:$C$215,Shares!$B36,'Stock-AF'!$G$2:$G$215,Shares!$A$1)/SUMIFS('Stock-AF'!AF$2:AF$215,'Stock-AF'!$C$2:$C$215,Shares!$A36,'Stock-AF'!$G$2:$G$215,Shares!$A$1)</f>
        <v>1</v>
      </c>
      <c r="X36" s="9">
        <f ca="1">SUMIFS('Stock-AF'!AG$2:AG$215,'Stock-AF'!$C$2:$C$215,Shares!$B36,'Stock-AF'!$G$2:$G$215,Shares!$A$1)/SUMIFS('Stock-AF'!AG$2:AG$215,'Stock-AF'!$C$2:$C$215,Shares!$A36,'Stock-AF'!$G$2:$G$215,Shares!$A$1)</f>
        <v>1</v>
      </c>
      <c r="Y36" s="9">
        <f ca="1">SUMIFS('Stock-AF'!AH$2:AH$215,'Stock-AF'!$C$2:$C$215,Shares!$B36,'Stock-AF'!$G$2:$G$215,Shares!$A$1)/SUMIFS('Stock-AF'!AH$2:AH$215,'Stock-AF'!$C$2:$C$215,Shares!$A36,'Stock-AF'!$G$2:$G$215,Shares!$A$1)</f>
        <v>0.99486763102792242</v>
      </c>
      <c r="Z36" s="9">
        <f ca="1">SUMIFS('Stock-AF'!AI$2:AI$215,'Stock-AF'!$C$2:$C$215,Shares!$B36,'Stock-AF'!$G$2:$G$215,Shares!$A$1)/SUMIFS('Stock-AF'!AI$2:AI$215,'Stock-AF'!$C$2:$C$215,Shares!$A36,'Stock-AF'!$G$2:$G$215,Shares!$A$1)</f>
        <v>1</v>
      </c>
      <c r="AA36" s="9">
        <f ca="1">SUMIFS('Stock-AF'!AJ$2:AJ$215,'Stock-AF'!$C$2:$C$215,Shares!$B36,'Stock-AF'!$G$2:$G$215,Shares!$A$1)/SUMIFS('Stock-AF'!AJ$2:AJ$215,'Stock-AF'!$C$2:$C$215,Shares!$A36,'Stock-AF'!$G$2:$G$215,Shares!$A$1)</f>
        <v>1</v>
      </c>
      <c r="AB36" s="9">
        <f ca="1">SUMIFS('Stock-AF'!AK$2:AK$215,'Stock-AF'!$C$2:$C$215,Shares!$B36,'Stock-AF'!$G$2:$G$215,Shares!$A$1)/SUMIFS('Stock-AF'!AK$2:AK$215,'Stock-AF'!$C$2:$C$215,Shares!$A36,'Stock-AF'!$G$2:$G$215,Shares!$A$1)</f>
        <v>0.99993948810134536</v>
      </c>
      <c r="AC36" s="9">
        <f ca="1">SUMIFS('Stock-AF'!AL$2:AL$215,'Stock-AF'!$C$2:$C$215,Shares!$B36,'Stock-AF'!$G$2:$G$215,Shares!$A$1)/SUMIFS('Stock-AF'!AL$2:AL$215,'Stock-AF'!$C$2:$C$215,Shares!$A36,'Stock-AF'!$G$2:$G$215,Shares!$A$1)</f>
        <v>1</v>
      </c>
      <c r="AD36" s="9">
        <f ca="1">SUMIFS('Stock-AF'!AM$2:AM$215,'Stock-AF'!$C$2:$C$215,Shares!$B36,'Stock-AF'!$G$2:$G$215,Shares!$A$1)/SUMIFS('Stock-AF'!AM$2:AM$215,'Stock-AF'!$C$2:$C$215,Shares!$A36,'Stock-AF'!$G$2:$G$215,Shares!$A$1)</f>
        <v>0.99378036952603155</v>
      </c>
      <c r="AE36" s="9">
        <f ca="1">SUMIFS('Stock-AF'!AN$2:AN$215,'Stock-AF'!$C$2:$C$215,Shares!$B36,'Stock-AF'!$G$2:$G$215,Shares!$A$1)/SUMIFS('Stock-AF'!AN$2:AN$215,'Stock-AF'!$C$2:$C$215,Shares!$A36,'Stock-AF'!$G$2:$G$215,Shares!$A$1)</f>
        <v>0.99996850248091196</v>
      </c>
      <c r="AF36" s="9">
        <f ca="1">SUMIFS('Stock-AF'!AO$2:AO$215,'Stock-AF'!$C$2:$C$215,Shares!$B36,'Stock-AF'!$G$2:$G$215,Shares!$A$1)/SUMIFS('Stock-AF'!AO$2:AO$215,'Stock-AF'!$C$2:$C$215,Shares!$A36,'Stock-AF'!$G$2:$G$215,Shares!$A$1)</f>
        <v>0.99755232371711089</v>
      </c>
      <c r="AG36" s="9">
        <f ca="1">SUMIFS('Stock-AF'!AP$2:AP$215,'Stock-AF'!$C$2:$C$215,Shares!$B36,'Stock-AF'!$G$2:$G$215,Shares!$A$1)/SUMIFS('Stock-AF'!AP$2:AP$215,'Stock-AF'!$C$2:$C$215,Shares!$A36,'Stock-AF'!$G$2:$G$215,Shares!$A$1)</f>
        <v>0.99593704023803831</v>
      </c>
      <c r="AH36" s="9">
        <f ca="1">SUMIFS('Stock-AF'!AQ$2:AQ$215,'Stock-AF'!$C$2:$C$215,Shares!$B36,'Stock-AF'!$G$2:$G$215,Shares!$A$1)/SUMIFS('Stock-AF'!AQ$2:AQ$215,'Stock-AF'!$C$2:$C$215,Shares!$A36,'Stock-AF'!$G$2:$G$215,Shares!$A$1)</f>
        <v>0.99897260048698677</v>
      </c>
      <c r="AI36" s="9">
        <f ca="1">SUMIFS('Stock-AF'!AR$2:AR$215,'Stock-AF'!$C$2:$C$215,Shares!$B36,'Stock-AF'!$G$2:$G$215,Shares!$A$1)/SUMIFS('Stock-AF'!AR$2:AR$215,'Stock-AF'!$C$2:$C$215,Shares!$A36,'Stock-AF'!$G$2:$G$215,Shares!$A$1)</f>
        <v>0.99874543979042929</v>
      </c>
      <c r="AJ36" s="9">
        <f ca="1">SUMIFS('Stock-AF'!AS$2:AS$215,'Stock-AF'!$C$2:$C$215,Shares!$B36,'Stock-AF'!$G$2:$G$215,Shares!$A$1)/SUMIFS('Stock-AF'!AS$2:AS$215,'Stock-AF'!$C$2:$C$215,Shares!$A36,'Stock-AF'!$G$2:$G$215,Shares!$A$1)</f>
        <v>1</v>
      </c>
      <c r="AK36" s="9">
        <f ca="1">SUMIFS('Stock-AF'!AT$2:AT$215,'Stock-AF'!$C$2:$C$215,Shares!$B36,'Stock-AF'!$G$2:$G$215,Shares!$A$1)/SUMIFS('Stock-AF'!AT$2:AT$215,'Stock-AF'!$C$2:$C$215,Shares!$A36,'Stock-AF'!$G$2:$G$215,Shares!$A$1)</f>
        <v>1</v>
      </c>
      <c r="AL36" s="9">
        <f ca="1">SUMIFS('Stock-AF'!AU$2:AU$215,'Stock-AF'!$C$2:$C$215,Shares!$B36,'Stock-AF'!$G$2:$G$215,Shares!$A$1)/SUMIFS('Stock-AF'!AU$2:AU$215,'Stock-AF'!$C$2:$C$215,Shares!$A36,'Stock-AF'!$G$2:$G$215,Shares!$A$1)</f>
        <v>0.99792870355503382</v>
      </c>
      <c r="AM36" s="9">
        <f ca="1">SUMIFS('Stock-AF'!AV$2:AV$215,'Stock-AF'!$C$2:$C$215,Shares!$B36,'Stock-AF'!$G$2:$G$215,Shares!$A$1)/SUMIFS('Stock-AF'!AV$2:AV$215,'Stock-AF'!$C$2:$C$215,Shares!$A36,'Stock-AF'!$G$2:$G$215,Shares!$A$1)</f>
        <v>0.9954703540339026</v>
      </c>
    </row>
    <row r="37" spans="1:39">
      <c r="A37" t="str">
        <f t="shared" si="0"/>
        <v>C_ES-SC-SS*</v>
      </c>
      <c r="B37" s="4" t="s">
        <v>150</v>
      </c>
      <c r="C37" s="9">
        <f ca="1">SUMIFS('Stock-AF'!L$2:L$215,'Stock-AF'!$C$2:$C$215,Shares!$B37,'Stock-AF'!$G$2:$G$215,Shares!$A$1)/SUMIFS('Stock-AF'!L$2:L$215,'Stock-AF'!$C$2:$C$215,Shares!$A37,'Stock-AF'!$G$2:$G$215,Shares!$A$1)</f>
        <v>0</v>
      </c>
      <c r="D37" s="9">
        <f ca="1">SUMIFS('Stock-AF'!M$2:M$215,'Stock-AF'!$C$2:$C$215,Shares!$B37,'Stock-AF'!$G$2:$G$215,Shares!$A$1)/SUMIFS('Stock-AF'!M$2:M$215,'Stock-AF'!$C$2:$C$215,Shares!$A37,'Stock-AF'!$G$2:$G$215,Shares!$A$1)</f>
        <v>2.9824501722775193E-3</v>
      </c>
      <c r="E37" s="9">
        <f ca="1">SUMIFS('Stock-AF'!N$2:N$215,'Stock-AF'!$C$2:$C$215,Shares!$B37,'Stock-AF'!$G$2:$G$215,Shares!$A$1)/SUMIFS('Stock-AF'!N$2:N$215,'Stock-AF'!$C$2:$C$215,Shares!$A37,'Stock-AF'!$G$2:$G$215,Shares!$A$1)</f>
        <v>0</v>
      </c>
      <c r="F37" s="9">
        <f ca="1">SUMIFS('Stock-AF'!O$2:O$215,'Stock-AF'!$C$2:$C$215,Shares!$B37,'Stock-AF'!$G$2:$G$215,Shares!$A$1)/SUMIFS('Stock-AF'!O$2:O$215,'Stock-AF'!$C$2:$C$215,Shares!$A37,'Stock-AF'!$G$2:$G$215,Shares!$A$1)</f>
        <v>3.4411373756458108E-3</v>
      </c>
      <c r="G37" s="9">
        <f ca="1">SUMIFS('Stock-AF'!P$2:P$215,'Stock-AF'!$C$2:$C$215,Shares!$B37,'Stock-AF'!$G$2:$G$215,Shares!$A$1)/SUMIFS('Stock-AF'!P$2:P$215,'Stock-AF'!$C$2:$C$215,Shares!$A37,'Stock-AF'!$G$2:$G$215,Shares!$A$1)</f>
        <v>0</v>
      </c>
      <c r="H37" s="9">
        <f ca="1">SUMIFS('Stock-AF'!Q$2:Q$215,'Stock-AF'!$C$2:$C$215,Shares!$B37,'Stock-AF'!$G$2:$G$215,Shares!$A$1)/SUMIFS('Stock-AF'!Q$2:Q$215,'Stock-AF'!$C$2:$C$215,Shares!$A37,'Stock-AF'!$G$2:$G$215,Shares!$A$1)</f>
        <v>9.8187679250106847E-4</v>
      </c>
      <c r="I37" s="9">
        <f ca="1">SUMIFS('Stock-AF'!R$2:R$215,'Stock-AF'!$C$2:$C$215,Shares!$B37,'Stock-AF'!$G$2:$G$215,Shares!$A$1)/SUMIFS('Stock-AF'!R$2:R$215,'Stock-AF'!$C$2:$C$215,Shares!$A37,'Stock-AF'!$G$2:$G$215,Shares!$A$1)</f>
        <v>0</v>
      </c>
      <c r="J37" s="9">
        <f ca="1">SUMIFS('Stock-AF'!S$2:S$215,'Stock-AF'!$C$2:$C$215,Shares!$B37,'Stock-AF'!$G$2:$G$215,Shares!$A$1)/SUMIFS('Stock-AF'!S$2:S$215,'Stock-AF'!$C$2:$C$215,Shares!$A37,'Stock-AF'!$G$2:$G$215,Shares!$A$1)</f>
        <v>2.4275218571429748E-3</v>
      </c>
      <c r="K37" s="9">
        <f ca="1">SUMIFS('Stock-AF'!T$2:T$215,'Stock-AF'!$C$2:$C$215,Shares!$B37,'Stock-AF'!$G$2:$G$215,Shares!$A$1)/SUMIFS('Stock-AF'!T$2:T$215,'Stock-AF'!$C$2:$C$215,Shares!$A37,'Stock-AF'!$G$2:$G$215,Shares!$A$1)</f>
        <v>2.8021185253682573E-3</v>
      </c>
      <c r="L37" s="9">
        <f ca="1">SUMIFS('Stock-AF'!U$2:U$215,'Stock-AF'!$C$2:$C$215,Shares!$B37,'Stock-AF'!$G$2:$G$215,Shares!$A$1)/SUMIFS('Stock-AF'!U$2:U$215,'Stock-AF'!$C$2:$C$215,Shares!$A37,'Stock-AF'!$G$2:$G$215,Shares!$A$1)</f>
        <v>1.59142861210721E-3</v>
      </c>
      <c r="M37" s="9">
        <f ca="1">SUMIFS('Stock-AF'!V$2:V$215,'Stock-AF'!$C$2:$C$215,Shares!$B37,'Stock-AF'!$G$2:$G$215,Shares!$A$1)/SUMIFS('Stock-AF'!V$2:V$215,'Stock-AF'!$C$2:$C$215,Shares!$A37,'Stock-AF'!$G$2:$G$215,Shares!$A$1)</f>
        <v>0</v>
      </c>
      <c r="N37" s="9">
        <f ca="1">SUMIFS('Stock-AF'!W$2:W$215,'Stock-AF'!$C$2:$C$215,Shares!$B37,'Stock-AF'!$G$2:$G$215,Shares!$A$1)/SUMIFS('Stock-AF'!W$2:W$215,'Stock-AF'!$C$2:$C$215,Shares!$A37,'Stock-AF'!$G$2:$G$215,Shares!$A$1)</f>
        <v>5.0696021005328985E-4</v>
      </c>
      <c r="O37" s="9">
        <f ca="1">SUMIFS('Stock-AF'!X$2:X$215,'Stock-AF'!$C$2:$C$215,Shares!$B37,'Stock-AF'!$G$2:$G$215,Shares!$A$1)/SUMIFS('Stock-AF'!X$2:X$215,'Stock-AF'!$C$2:$C$215,Shares!$A37,'Stock-AF'!$G$2:$G$215,Shares!$A$1)</f>
        <v>2.5309934670047496E-3</v>
      </c>
      <c r="P37" s="9">
        <f ca="1">SUMIFS('Stock-AF'!Y$2:Y$215,'Stock-AF'!$C$2:$C$215,Shares!$B37,'Stock-AF'!$G$2:$G$215,Shares!$A$1)/SUMIFS('Stock-AF'!Y$2:Y$215,'Stock-AF'!$C$2:$C$215,Shares!$A37,'Stock-AF'!$G$2:$G$215,Shares!$A$1)</f>
        <v>0</v>
      </c>
      <c r="Q37" s="9">
        <f ca="1">SUMIFS('Stock-AF'!Z$2:Z$215,'Stock-AF'!$C$2:$C$215,Shares!$B37,'Stock-AF'!$G$2:$G$215,Shares!$A$1)/SUMIFS('Stock-AF'!Z$2:Z$215,'Stock-AF'!$C$2:$C$215,Shares!$A37,'Stock-AF'!$G$2:$G$215,Shares!$A$1)</f>
        <v>2.2707736906558726E-3</v>
      </c>
      <c r="R37" s="9">
        <f ca="1">SUMIFS('Stock-AF'!AA$2:AA$215,'Stock-AF'!$C$2:$C$215,Shares!$B37,'Stock-AF'!$G$2:$G$215,Shares!$A$1)/SUMIFS('Stock-AF'!AA$2:AA$215,'Stock-AF'!$C$2:$C$215,Shares!$A37,'Stock-AF'!$G$2:$G$215,Shares!$A$1)</f>
        <v>1.2851724221404689E-3</v>
      </c>
      <c r="S37" s="9">
        <f ca="1">SUMIFS('Stock-AF'!AB$2:AB$215,'Stock-AF'!$C$2:$C$215,Shares!$B37,'Stock-AF'!$G$2:$G$215,Shares!$A$1)/SUMIFS('Stock-AF'!AB$2:AB$215,'Stock-AF'!$C$2:$C$215,Shares!$A37,'Stock-AF'!$G$2:$G$215,Shares!$A$1)</f>
        <v>3.4777368380576761E-3</v>
      </c>
      <c r="T37" s="9">
        <f ca="1">SUMIFS('Stock-AF'!AC$2:AC$215,'Stock-AF'!$C$2:$C$215,Shares!$B37,'Stock-AF'!$G$2:$G$215,Shares!$A$1)/SUMIFS('Stock-AF'!AC$2:AC$215,'Stock-AF'!$C$2:$C$215,Shares!$A37,'Stock-AF'!$G$2:$G$215,Shares!$A$1)</f>
        <v>2.7600571718830605E-3</v>
      </c>
      <c r="U37" s="9">
        <f ca="1">SUMIFS('Stock-AF'!AD$2:AD$215,'Stock-AF'!$C$2:$C$215,Shares!$B37,'Stock-AF'!$G$2:$G$215,Shares!$A$1)/SUMIFS('Stock-AF'!AD$2:AD$215,'Stock-AF'!$C$2:$C$215,Shares!$A37,'Stock-AF'!$G$2:$G$215,Shares!$A$1)</f>
        <v>0</v>
      </c>
      <c r="V37" s="9">
        <f ca="1">SUMIFS('Stock-AF'!AE$2:AE$215,'Stock-AF'!$C$2:$C$215,Shares!$B37,'Stock-AF'!$G$2:$G$215,Shares!$A$1)/SUMIFS('Stock-AF'!AE$2:AE$215,'Stock-AF'!$C$2:$C$215,Shares!$A37,'Stock-AF'!$G$2:$G$215,Shares!$A$1)</f>
        <v>2.4268357377482419E-3</v>
      </c>
      <c r="W37" s="9">
        <f ca="1">SUMIFS('Stock-AF'!AF$2:AF$215,'Stock-AF'!$C$2:$C$215,Shares!$B37,'Stock-AF'!$G$2:$G$215,Shares!$A$1)/SUMIFS('Stock-AF'!AF$2:AF$215,'Stock-AF'!$C$2:$C$215,Shares!$A37,'Stock-AF'!$G$2:$G$215,Shares!$A$1)</f>
        <v>0</v>
      </c>
      <c r="X37" s="9">
        <f ca="1">SUMIFS('Stock-AF'!AG$2:AG$215,'Stock-AF'!$C$2:$C$215,Shares!$B37,'Stock-AF'!$G$2:$G$215,Shares!$A$1)/SUMIFS('Stock-AF'!AG$2:AG$215,'Stock-AF'!$C$2:$C$215,Shares!$A37,'Stock-AF'!$G$2:$G$215,Shares!$A$1)</f>
        <v>0</v>
      </c>
      <c r="Y37" s="9">
        <f ca="1">SUMIFS('Stock-AF'!AH$2:AH$215,'Stock-AF'!$C$2:$C$215,Shares!$B37,'Stock-AF'!$G$2:$G$215,Shares!$A$1)/SUMIFS('Stock-AF'!AH$2:AH$215,'Stock-AF'!$C$2:$C$215,Shares!$A37,'Stock-AF'!$G$2:$G$215,Shares!$A$1)</f>
        <v>5.1323689720775357E-3</v>
      </c>
      <c r="Z37" s="9">
        <f ca="1">SUMIFS('Stock-AF'!AI$2:AI$215,'Stock-AF'!$C$2:$C$215,Shares!$B37,'Stock-AF'!$G$2:$G$215,Shares!$A$1)/SUMIFS('Stock-AF'!AI$2:AI$215,'Stock-AF'!$C$2:$C$215,Shares!$A37,'Stock-AF'!$G$2:$G$215,Shares!$A$1)</f>
        <v>0</v>
      </c>
      <c r="AA37" s="9">
        <f ca="1">SUMIFS('Stock-AF'!AJ$2:AJ$215,'Stock-AF'!$C$2:$C$215,Shares!$B37,'Stock-AF'!$G$2:$G$215,Shares!$A$1)/SUMIFS('Stock-AF'!AJ$2:AJ$215,'Stock-AF'!$C$2:$C$215,Shares!$A37,'Stock-AF'!$G$2:$G$215,Shares!$A$1)</f>
        <v>0</v>
      </c>
      <c r="AB37" s="9">
        <f ca="1">SUMIFS('Stock-AF'!AK$2:AK$215,'Stock-AF'!$C$2:$C$215,Shares!$B37,'Stock-AF'!$G$2:$G$215,Shares!$A$1)/SUMIFS('Stock-AF'!AK$2:AK$215,'Stock-AF'!$C$2:$C$215,Shares!$A37,'Stock-AF'!$G$2:$G$215,Shares!$A$1)</f>
        <v>6.0511898654670898E-5</v>
      </c>
      <c r="AC37" s="9">
        <f ca="1">SUMIFS('Stock-AF'!AL$2:AL$215,'Stock-AF'!$C$2:$C$215,Shares!$B37,'Stock-AF'!$G$2:$G$215,Shares!$A$1)/SUMIFS('Stock-AF'!AL$2:AL$215,'Stock-AF'!$C$2:$C$215,Shares!$A37,'Stock-AF'!$G$2:$G$215,Shares!$A$1)</f>
        <v>0</v>
      </c>
      <c r="AD37" s="9">
        <f ca="1">SUMIFS('Stock-AF'!AM$2:AM$215,'Stock-AF'!$C$2:$C$215,Shares!$B37,'Stock-AF'!$G$2:$G$215,Shares!$A$1)/SUMIFS('Stock-AF'!AM$2:AM$215,'Stock-AF'!$C$2:$C$215,Shares!$A37,'Stock-AF'!$G$2:$G$215,Shares!$A$1)</f>
        <v>6.2196304739683614E-3</v>
      </c>
      <c r="AE37" s="9">
        <f ca="1">SUMIFS('Stock-AF'!AN$2:AN$215,'Stock-AF'!$C$2:$C$215,Shares!$B37,'Stock-AF'!$G$2:$G$215,Shares!$A$1)/SUMIFS('Stock-AF'!AN$2:AN$215,'Stock-AF'!$C$2:$C$215,Shares!$A37,'Stock-AF'!$G$2:$G$215,Shares!$A$1)</f>
        <v>3.1497519088093832E-5</v>
      </c>
      <c r="AF37" s="9">
        <f ca="1">SUMIFS('Stock-AF'!AO$2:AO$215,'Stock-AF'!$C$2:$C$215,Shares!$B37,'Stock-AF'!$G$2:$G$215,Shares!$A$1)/SUMIFS('Stock-AF'!AO$2:AO$215,'Stock-AF'!$C$2:$C$215,Shares!$A37,'Stock-AF'!$G$2:$G$215,Shares!$A$1)</f>
        <v>2.4476762828889937E-3</v>
      </c>
      <c r="AG37" s="9">
        <f ca="1">SUMIFS('Stock-AF'!AP$2:AP$215,'Stock-AF'!$C$2:$C$215,Shares!$B37,'Stock-AF'!$G$2:$G$215,Shares!$A$1)/SUMIFS('Stock-AF'!AP$2:AP$215,'Stock-AF'!$C$2:$C$215,Shares!$A37,'Stock-AF'!$G$2:$G$215,Shares!$A$1)</f>
        <v>4.0629597619617165E-3</v>
      </c>
      <c r="AH37" s="9">
        <f ca="1">SUMIFS('Stock-AF'!AQ$2:AQ$215,'Stock-AF'!$C$2:$C$215,Shares!$B37,'Stock-AF'!$G$2:$G$215,Shares!$A$1)/SUMIFS('Stock-AF'!AQ$2:AQ$215,'Stock-AF'!$C$2:$C$215,Shares!$A37,'Stock-AF'!$G$2:$G$215,Shares!$A$1)</f>
        <v>1.0273995130132077E-3</v>
      </c>
      <c r="AI37" s="9">
        <f ca="1">SUMIFS('Stock-AF'!AR$2:AR$215,'Stock-AF'!$C$2:$C$215,Shares!$B37,'Stock-AF'!$G$2:$G$215,Shares!$A$1)/SUMIFS('Stock-AF'!AR$2:AR$215,'Stock-AF'!$C$2:$C$215,Shares!$A37,'Stock-AF'!$G$2:$G$215,Shares!$A$1)</f>
        <v>1.2545602095707172E-3</v>
      </c>
      <c r="AJ37" s="9">
        <f ca="1">SUMIFS('Stock-AF'!AS$2:AS$215,'Stock-AF'!$C$2:$C$215,Shares!$B37,'Stock-AF'!$G$2:$G$215,Shares!$A$1)/SUMIFS('Stock-AF'!AS$2:AS$215,'Stock-AF'!$C$2:$C$215,Shares!$A37,'Stock-AF'!$G$2:$G$215,Shares!$A$1)</f>
        <v>0</v>
      </c>
      <c r="AK37" s="9">
        <f ca="1">SUMIFS('Stock-AF'!AT$2:AT$215,'Stock-AF'!$C$2:$C$215,Shares!$B37,'Stock-AF'!$G$2:$G$215,Shares!$A$1)/SUMIFS('Stock-AF'!AT$2:AT$215,'Stock-AF'!$C$2:$C$215,Shares!$A37,'Stock-AF'!$G$2:$G$215,Shares!$A$1)</f>
        <v>0</v>
      </c>
      <c r="AL37" s="9">
        <f ca="1">SUMIFS('Stock-AF'!AU$2:AU$215,'Stock-AF'!$C$2:$C$215,Shares!$B37,'Stock-AF'!$G$2:$G$215,Shares!$A$1)/SUMIFS('Stock-AF'!AU$2:AU$215,'Stock-AF'!$C$2:$C$215,Shares!$A37,'Stock-AF'!$G$2:$G$215,Shares!$A$1)</f>
        <v>2.0712964449661067E-3</v>
      </c>
      <c r="AM37" s="9">
        <f ca="1">SUMIFS('Stock-AF'!AV$2:AV$215,'Stock-AF'!$C$2:$C$215,Shares!$B37,'Stock-AF'!$G$2:$G$215,Shares!$A$1)/SUMIFS('Stock-AF'!AV$2:AV$215,'Stock-AF'!$C$2:$C$215,Shares!$A37,'Stock-AF'!$G$2:$G$215,Shares!$A$1)</f>
        <v>4.5296459660973945E-3</v>
      </c>
    </row>
    <row r="38" spans="1:39">
      <c r="A38" t="str">
        <f t="shared" si="0"/>
        <v>C_ES-SH-HO*</v>
      </c>
      <c r="B38" s="4" t="s">
        <v>151</v>
      </c>
      <c r="C38" s="9">
        <f ca="1">SUMIFS('Stock-AF'!L$2:L$215,'Stock-AF'!$C$2:$C$215,Shares!$B38,'Stock-AF'!$G$2:$G$215,Shares!$A$1)/SUMIFS('Stock-AF'!L$2:L$215,'Stock-AF'!$C$2:$C$215,Shares!$A38,'Stock-AF'!$G$2:$G$215,Shares!$A$1)</f>
        <v>0.22720168855153572</v>
      </c>
      <c r="D38" s="9">
        <f ca="1">SUMIFS('Stock-AF'!M$2:M$215,'Stock-AF'!$C$2:$C$215,Shares!$B38,'Stock-AF'!$G$2:$G$215,Shares!$A$1)/SUMIFS('Stock-AF'!M$2:M$215,'Stock-AF'!$C$2:$C$215,Shares!$A38,'Stock-AF'!$G$2:$G$215,Shares!$A$1)</f>
        <v>2.8322495007243532E-2</v>
      </c>
      <c r="E38" s="9">
        <f ca="1">SUMIFS('Stock-AF'!N$2:N$215,'Stock-AF'!$C$2:$C$215,Shares!$B38,'Stock-AF'!$G$2:$G$215,Shares!$A$1)/SUMIFS('Stock-AF'!N$2:N$215,'Stock-AF'!$C$2:$C$215,Shares!$A38,'Stock-AF'!$G$2:$G$215,Shares!$A$1)</f>
        <v>0</v>
      </c>
      <c r="F38" s="9">
        <f ca="1">SUMIFS('Stock-AF'!O$2:O$215,'Stock-AF'!$C$2:$C$215,Shares!$B38,'Stock-AF'!$G$2:$G$215,Shares!$A$1)/SUMIFS('Stock-AF'!O$2:O$215,'Stock-AF'!$C$2:$C$215,Shares!$A38,'Stock-AF'!$G$2:$G$215,Shares!$A$1)</f>
        <v>2.1746382523148275E-4</v>
      </c>
      <c r="G38" s="9">
        <f ca="1">SUMIFS('Stock-AF'!P$2:P$215,'Stock-AF'!$C$2:$C$215,Shares!$B38,'Stock-AF'!$G$2:$G$215,Shares!$A$1)/SUMIFS('Stock-AF'!P$2:P$215,'Stock-AF'!$C$2:$C$215,Shares!$A38,'Stock-AF'!$G$2:$G$215,Shares!$A$1)</f>
        <v>1.4048746261536229E-2</v>
      </c>
      <c r="H38" s="9">
        <f ca="1">SUMIFS('Stock-AF'!Q$2:Q$215,'Stock-AF'!$C$2:$C$215,Shares!$B38,'Stock-AF'!$G$2:$G$215,Shares!$A$1)/SUMIFS('Stock-AF'!Q$2:Q$215,'Stock-AF'!$C$2:$C$215,Shares!$A38,'Stock-AF'!$G$2:$G$215,Shares!$A$1)</f>
        <v>9.1129374212614023E-2</v>
      </c>
      <c r="I38" s="9">
        <f ca="1">SUMIFS('Stock-AF'!R$2:R$215,'Stock-AF'!$C$2:$C$215,Shares!$B38,'Stock-AF'!$G$2:$G$215,Shares!$A$1)/SUMIFS('Stock-AF'!R$2:R$215,'Stock-AF'!$C$2:$C$215,Shares!$A38,'Stock-AF'!$G$2:$G$215,Shares!$A$1)</f>
        <v>3.6806543687758542E-2</v>
      </c>
      <c r="J38" s="9">
        <f ca="1">SUMIFS('Stock-AF'!S$2:S$215,'Stock-AF'!$C$2:$C$215,Shares!$B38,'Stock-AF'!$G$2:$G$215,Shares!$A$1)/SUMIFS('Stock-AF'!S$2:S$215,'Stock-AF'!$C$2:$C$215,Shares!$A38,'Stock-AF'!$G$2:$G$215,Shares!$A$1)</f>
        <v>1.2789592437054581E-2</v>
      </c>
      <c r="K38" s="9">
        <f ca="1">SUMIFS('Stock-AF'!T$2:T$215,'Stock-AF'!$C$2:$C$215,Shares!$B38,'Stock-AF'!$G$2:$G$215,Shares!$A$1)/SUMIFS('Stock-AF'!T$2:T$215,'Stock-AF'!$C$2:$C$215,Shares!$A38,'Stock-AF'!$G$2:$G$215,Shares!$A$1)</f>
        <v>0</v>
      </c>
      <c r="L38" s="9">
        <f ca="1">SUMIFS('Stock-AF'!U$2:U$215,'Stock-AF'!$C$2:$C$215,Shares!$B38,'Stock-AF'!$G$2:$G$215,Shares!$A$1)/SUMIFS('Stock-AF'!U$2:U$215,'Stock-AF'!$C$2:$C$215,Shares!$A38,'Stock-AF'!$G$2:$G$215,Shares!$A$1)</f>
        <v>1.466195524052079E-2</v>
      </c>
      <c r="M38" s="9">
        <f ca="1">SUMIFS('Stock-AF'!V$2:V$215,'Stock-AF'!$C$2:$C$215,Shares!$B38,'Stock-AF'!$G$2:$G$215,Shares!$A$1)/SUMIFS('Stock-AF'!V$2:V$215,'Stock-AF'!$C$2:$C$215,Shares!$A38,'Stock-AF'!$G$2:$G$215,Shares!$A$1)</f>
        <v>4.0572309988548161E-2</v>
      </c>
      <c r="N38" s="9">
        <f ca="1">SUMIFS('Stock-AF'!W$2:W$215,'Stock-AF'!$C$2:$C$215,Shares!$B38,'Stock-AF'!$G$2:$G$215,Shares!$A$1)/SUMIFS('Stock-AF'!W$2:W$215,'Stock-AF'!$C$2:$C$215,Shares!$A38,'Stock-AF'!$G$2:$G$215,Shares!$A$1)</f>
        <v>0</v>
      </c>
      <c r="O38" s="9">
        <f ca="1">SUMIFS('Stock-AF'!X$2:X$215,'Stock-AF'!$C$2:$C$215,Shares!$B38,'Stock-AF'!$G$2:$G$215,Shares!$A$1)/SUMIFS('Stock-AF'!X$2:X$215,'Stock-AF'!$C$2:$C$215,Shares!$A38,'Stock-AF'!$G$2:$G$215,Shares!$A$1)</f>
        <v>1.4815893598852298E-2</v>
      </c>
      <c r="P38" s="9">
        <f ca="1">SUMIFS('Stock-AF'!Y$2:Y$215,'Stock-AF'!$C$2:$C$215,Shares!$B38,'Stock-AF'!$G$2:$G$215,Shares!$A$1)/SUMIFS('Stock-AF'!Y$2:Y$215,'Stock-AF'!$C$2:$C$215,Shares!$A38,'Stock-AF'!$G$2:$G$215,Shares!$A$1)</f>
        <v>2.2036356669123246E-2</v>
      </c>
      <c r="Q38" s="9">
        <f ca="1">SUMIFS('Stock-AF'!Z$2:Z$215,'Stock-AF'!$C$2:$C$215,Shares!$B38,'Stock-AF'!$G$2:$G$215,Shares!$A$1)/SUMIFS('Stock-AF'!Z$2:Z$215,'Stock-AF'!$C$2:$C$215,Shares!$A38,'Stock-AF'!$G$2:$G$215,Shares!$A$1)</f>
        <v>2.4770004049441446E-2</v>
      </c>
      <c r="R38" s="9">
        <f ca="1">SUMIFS('Stock-AF'!AA$2:AA$215,'Stock-AF'!$C$2:$C$215,Shares!$B38,'Stock-AF'!$G$2:$G$215,Shares!$A$1)/SUMIFS('Stock-AF'!AA$2:AA$215,'Stock-AF'!$C$2:$C$215,Shares!$A38,'Stock-AF'!$G$2:$G$215,Shares!$A$1)</f>
        <v>5.9209308281425064E-3</v>
      </c>
      <c r="S38" s="9">
        <f ca="1">SUMIFS('Stock-AF'!AB$2:AB$215,'Stock-AF'!$C$2:$C$215,Shares!$B38,'Stock-AF'!$G$2:$G$215,Shares!$A$1)/SUMIFS('Stock-AF'!AB$2:AB$215,'Stock-AF'!$C$2:$C$215,Shares!$A38,'Stock-AF'!$G$2:$G$215,Shares!$A$1)</f>
        <v>3.8556407509674893E-2</v>
      </c>
      <c r="T38" s="9">
        <f ca="1">SUMIFS('Stock-AF'!AC$2:AC$215,'Stock-AF'!$C$2:$C$215,Shares!$B38,'Stock-AF'!$G$2:$G$215,Shares!$A$1)/SUMIFS('Stock-AF'!AC$2:AC$215,'Stock-AF'!$C$2:$C$215,Shares!$A38,'Stock-AF'!$G$2:$G$215,Shares!$A$1)</f>
        <v>7.2550431545838475E-3</v>
      </c>
      <c r="U38" s="9">
        <f ca="1">SUMIFS('Stock-AF'!AD$2:AD$215,'Stock-AF'!$C$2:$C$215,Shares!$B38,'Stock-AF'!$G$2:$G$215,Shares!$A$1)/SUMIFS('Stock-AF'!AD$2:AD$215,'Stock-AF'!$C$2:$C$215,Shares!$A38,'Stock-AF'!$G$2:$G$215,Shares!$A$1)</f>
        <v>0</v>
      </c>
      <c r="V38" s="9">
        <f ca="1">SUMIFS('Stock-AF'!AE$2:AE$215,'Stock-AF'!$C$2:$C$215,Shares!$B38,'Stock-AF'!$G$2:$G$215,Shares!$A$1)/SUMIFS('Stock-AF'!AE$2:AE$215,'Stock-AF'!$C$2:$C$215,Shares!$A38,'Stock-AF'!$G$2:$G$215,Shares!$A$1)</f>
        <v>0</v>
      </c>
      <c r="W38" s="9">
        <f ca="1">SUMIFS('Stock-AF'!AF$2:AF$215,'Stock-AF'!$C$2:$C$215,Shares!$B38,'Stock-AF'!$G$2:$G$215,Shares!$A$1)/SUMIFS('Stock-AF'!AF$2:AF$215,'Stock-AF'!$C$2:$C$215,Shares!$A38,'Stock-AF'!$G$2:$G$215,Shares!$A$1)</f>
        <v>8.7941403741488788E-2</v>
      </c>
      <c r="X38" s="9">
        <f ca="1">SUMIFS('Stock-AF'!AG$2:AG$215,'Stock-AF'!$C$2:$C$215,Shares!$B38,'Stock-AF'!$G$2:$G$215,Shares!$A$1)/SUMIFS('Stock-AF'!AG$2:AG$215,'Stock-AF'!$C$2:$C$215,Shares!$A38,'Stock-AF'!$G$2:$G$215,Shares!$A$1)</f>
        <v>6.0477597020181052E-2</v>
      </c>
      <c r="Y38" s="9">
        <f ca="1">SUMIFS('Stock-AF'!AH$2:AH$215,'Stock-AF'!$C$2:$C$215,Shares!$B38,'Stock-AF'!$G$2:$G$215,Shares!$A$1)/SUMIFS('Stock-AF'!AH$2:AH$215,'Stock-AF'!$C$2:$C$215,Shares!$A38,'Stock-AF'!$G$2:$G$215,Shares!$A$1)</f>
        <v>0</v>
      </c>
      <c r="Z38" s="9">
        <f ca="1">SUMIFS('Stock-AF'!AI$2:AI$215,'Stock-AF'!$C$2:$C$215,Shares!$B38,'Stock-AF'!$G$2:$G$215,Shares!$A$1)/SUMIFS('Stock-AF'!AI$2:AI$215,'Stock-AF'!$C$2:$C$215,Shares!$A38,'Stock-AF'!$G$2:$G$215,Shares!$A$1)</f>
        <v>0.13536960811087942</v>
      </c>
      <c r="AA38" s="9">
        <f ca="1">SUMIFS('Stock-AF'!AJ$2:AJ$215,'Stock-AF'!$C$2:$C$215,Shares!$B38,'Stock-AF'!$G$2:$G$215,Shares!$A$1)/SUMIFS('Stock-AF'!AJ$2:AJ$215,'Stock-AF'!$C$2:$C$215,Shares!$A38,'Stock-AF'!$G$2:$G$215,Shares!$A$1)</f>
        <v>0</v>
      </c>
      <c r="AB38" s="9">
        <f ca="1">SUMIFS('Stock-AF'!AK$2:AK$215,'Stock-AF'!$C$2:$C$215,Shares!$B38,'Stock-AF'!$G$2:$G$215,Shares!$A$1)/SUMIFS('Stock-AF'!AK$2:AK$215,'Stock-AF'!$C$2:$C$215,Shares!$A38,'Stock-AF'!$G$2:$G$215,Shares!$A$1)</f>
        <v>8.0771824984937068E-2</v>
      </c>
      <c r="AC38" s="9">
        <f ca="1">SUMIFS('Stock-AF'!AL$2:AL$215,'Stock-AF'!$C$2:$C$215,Shares!$B38,'Stock-AF'!$G$2:$G$215,Shares!$A$1)/SUMIFS('Stock-AF'!AL$2:AL$215,'Stock-AF'!$C$2:$C$215,Shares!$A38,'Stock-AF'!$G$2:$G$215,Shares!$A$1)</f>
        <v>0</v>
      </c>
      <c r="AD38" s="9">
        <f ca="1">SUMIFS('Stock-AF'!AM$2:AM$215,'Stock-AF'!$C$2:$C$215,Shares!$B38,'Stock-AF'!$G$2:$G$215,Shares!$A$1)/SUMIFS('Stock-AF'!AM$2:AM$215,'Stock-AF'!$C$2:$C$215,Shares!$A38,'Stock-AF'!$G$2:$G$215,Shares!$A$1)</f>
        <v>8.4872927120622566E-4</v>
      </c>
      <c r="AE38" s="9">
        <f ca="1">SUMIFS('Stock-AF'!AN$2:AN$215,'Stock-AF'!$C$2:$C$215,Shares!$B38,'Stock-AF'!$G$2:$G$215,Shares!$A$1)/SUMIFS('Stock-AF'!AN$2:AN$215,'Stock-AF'!$C$2:$C$215,Shares!$A38,'Stock-AF'!$G$2:$G$215,Shares!$A$1)</f>
        <v>1.343582955878376E-2</v>
      </c>
      <c r="AF38" s="9">
        <f ca="1">SUMIFS('Stock-AF'!AO$2:AO$215,'Stock-AF'!$C$2:$C$215,Shares!$B38,'Stock-AF'!$G$2:$G$215,Shares!$A$1)/SUMIFS('Stock-AF'!AO$2:AO$215,'Stock-AF'!$C$2:$C$215,Shares!$A38,'Stock-AF'!$G$2:$G$215,Shares!$A$1)</f>
        <v>2.5073758745640658E-2</v>
      </c>
      <c r="AG38" s="9">
        <f ca="1">SUMIFS('Stock-AF'!AP$2:AP$215,'Stock-AF'!$C$2:$C$215,Shares!$B38,'Stock-AF'!$G$2:$G$215,Shares!$A$1)/SUMIFS('Stock-AF'!AP$2:AP$215,'Stock-AF'!$C$2:$C$215,Shares!$A38,'Stock-AF'!$G$2:$G$215,Shares!$A$1)</f>
        <v>0</v>
      </c>
      <c r="AH38" s="9">
        <f ca="1">SUMIFS('Stock-AF'!AQ$2:AQ$215,'Stock-AF'!$C$2:$C$215,Shares!$B38,'Stock-AF'!$G$2:$G$215,Shares!$A$1)/SUMIFS('Stock-AF'!AQ$2:AQ$215,'Stock-AF'!$C$2:$C$215,Shares!$A38,'Stock-AF'!$G$2:$G$215,Shares!$A$1)</f>
        <v>0</v>
      </c>
      <c r="AI38" s="9">
        <f ca="1">SUMIFS('Stock-AF'!AR$2:AR$215,'Stock-AF'!$C$2:$C$215,Shares!$B38,'Stock-AF'!$G$2:$G$215,Shares!$A$1)/SUMIFS('Stock-AF'!AR$2:AR$215,'Stock-AF'!$C$2:$C$215,Shares!$A38,'Stock-AF'!$G$2:$G$215,Shares!$A$1)</f>
        <v>2.4362885297620557E-2</v>
      </c>
      <c r="AJ38" s="9">
        <f ca="1">SUMIFS('Stock-AF'!AS$2:AS$215,'Stock-AF'!$C$2:$C$215,Shares!$B38,'Stock-AF'!$G$2:$G$215,Shares!$A$1)/SUMIFS('Stock-AF'!AS$2:AS$215,'Stock-AF'!$C$2:$C$215,Shares!$A38,'Stock-AF'!$G$2:$G$215,Shares!$A$1)</f>
        <v>7.2435962032279099E-3</v>
      </c>
      <c r="AK38" s="9">
        <f ca="1">SUMIFS('Stock-AF'!AT$2:AT$215,'Stock-AF'!$C$2:$C$215,Shares!$B38,'Stock-AF'!$G$2:$G$215,Shares!$A$1)/SUMIFS('Stock-AF'!AT$2:AT$215,'Stock-AF'!$C$2:$C$215,Shares!$A38,'Stock-AF'!$G$2:$G$215,Shares!$A$1)</f>
        <v>0</v>
      </c>
      <c r="AL38" s="9">
        <f ca="1">SUMIFS('Stock-AF'!AU$2:AU$215,'Stock-AF'!$C$2:$C$215,Shares!$B38,'Stock-AF'!$G$2:$G$215,Shares!$A$1)/SUMIFS('Stock-AF'!AU$2:AU$215,'Stock-AF'!$C$2:$C$215,Shares!$A38,'Stock-AF'!$G$2:$G$215,Shares!$A$1)</f>
        <v>6.5826746195823136E-3</v>
      </c>
      <c r="AM38" s="9">
        <f ca="1">SUMIFS('Stock-AF'!AV$2:AV$215,'Stock-AF'!$C$2:$C$215,Shares!$B38,'Stock-AF'!$G$2:$G$215,Shares!$A$1)/SUMIFS('Stock-AF'!AV$2:AV$215,'Stock-AF'!$C$2:$C$215,Shares!$A38,'Stock-AF'!$G$2:$G$215,Shares!$A$1)</f>
        <v>3.7695556044388947E-3</v>
      </c>
    </row>
    <row r="39" spans="1:39">
      <c r="A39" t="str">
        <f t="shared" si="0"/>
        <v>C_ES-SH-HO*</v>
      </c>
      <c r="B39" s="4" t="s">
        <v>152</v>
      </c>
      <c r="C39" s="9">
        <f ca="1">SUMIFS('Stock-AF'!L$2:L$215,'Stock-AF'!$C$2:$C$215,Shares!$B39,'Stock-AF'!$G$2:$G$215,Shares!$A$1)/SUMIFS('Stock-AF'!L$2:L$215,'Stock-AF'!$C$2:$C$215,Shares!$A39,'Stock-AF'!$G$2:$G$215,Shares!$A$1)</f>
        <v>2.4733921684052577E-2</v>
      </c>
      <c r="D39" s="9">
        <f ca="1">SUMIFS('Stock-AF'!M$2:M$215,'Stock-AF'!$C$2:$C$215,Shares!$B39,'Stock-AF'!$G$2:$G$215,Shares!$A$1)/SUMIFS('Stock-AF'!M$2:M$215,'Stock-AF'!$C$2:$C$215,Shares!$A39,'Stock-AF'!$G$2:$G$215,Shares!$A$1)</f>
        <v>2.0729214105933351E-3</v>
      </c>
      <c r="E39" s="9">
        <f ca="1">SUMIFS('Stock-AF'!N$2:N$215,'Stock-AF'!$C$2:$C$215,Shares!$B39,'Stock-AF'!$G$2:$G$215,Shares!$A$1)/SUMIFS('Stock-AF'!N$2:N$215,'Stock-AF'!$C$2:$C$215,Shares!$A39,'Stock-AF'!$G$2:$G$215,Shares!$A$1)</f>
        <v>0.36655303268323786</v>
      </c>
      <c r="F39" s="9">
        <f ca="1">SUMIFS('Stock-AF'!O$2:O$215,'Stock-AF'!$C$2:$C$215,Shares!$B39,'Stock-AF'!$G$2:$G$215,Shares!$A$1)/SUMIFS('Stock-AF'!O$2:O$215,'Stock-AF'!$C$2:$C$215,Shares!$A39,'Stock-AF'!$G$2:$G$215,Shares!$A$1)</f>
        <v>0</v>
      </c>
      <c r="G39" s="9">
        <f ca="1">SUMIFS('Stock-AF'!P$2:P$215,'Stock-AF'!$C$2:$C$215,Shares!$B39,'Stock-AF'!$G$2:$G$215,Shares!$A$1)/SUMIFS('Stock-AF'!P$2:P$215,'Stock-AF'!$C$2:$C$215,Shares!$A39,'Stock-AF'!$G$2:$G$215,Shares!$A$1)</f>
        <v>8.8430293168802934E-3</v>
      </c>
      <c r="H39" s="9">
        <f ca="1">SUMIFS('Stock-AF'!Q$2:Q$215,'Stock-AF'!$C$2:$C$215,Shares!$B39,'Stock-AF'!$G$2:$G$215,Shares!$A$1)/SUMIFS('Stock-AF'!Q$2:Q$215,'Stock-AF'!$C$2:$C$215,Shares!$A39,'Stock-AF'!$G$2:$G$215,Shares!$A$1)</f>
        <v>0</v>
      </c>
      <c r="I39" s="9">
        <f ca="1">SUMIFS('Stock-AF'!R$2:R$215,'Stock-AF'!$C$2:$C$215,Shares!$B39,'Stock-AF'!$G$2:$G$215,Shares!$A$1)/SUMIFS('Stock-AF'!R$2:R$215,'Stock-AF'!$C$2:$C$215,Shares!$A39,'Stock-AF'!$G$2:$G$215,Shares!$A$1)</f>
        <v>0</v>
      </c>
      <c r="J39" s="9">
        <f ca="1">SUMIFS('Stock-AF'!S$2:S$215,'Stock-AF'!$C$2:$C$215,Shares!$B39,'Stock-AF'!$G$2:$G$215,Shares!$A$1)/SUMIFS('Stock-AF'!S$2:S$215,'Stock-AF'!$C$2:$C$215,Shares!$A39,'Stock-AF'!$G$2:$G$215,Shares!$A$1)</f>
        <v>1.1279339163936287E-2</v>
      </c>
      <c r="K39" s="9">
        <f ca="1">SUMIFS('Stock-AF'!T$2:T$215,'Stock-AF'!$C$2:$C$215,Shares!$B39,'Stock-AF'!$G$2:$G$215,Shares!$A$1)/SUMIFS('Stock-AF'!T$2:T$215,'Stock-AF'!$C$2:$C$215,Shares!$A39,'Stock-AF'!$G$2:$G$215,Shares!$A$1)</f>
        <v>7.7354536990949614E-3</v>
      </c>
      <c r="L39" s="9">
        <f ca="1">SUMIFS('Stock-AF'!U$2:U$215,'Stock-AF'!$C$2:$C$215,Shares!$B39,'Stock-AF'!$G$2:$G$215,Shares!$A$1)/SUMIFS('Stock-AF'!U$2:U$215,'Stock-AF'!$C$2:$C$215,Shares!$A39,'Stock-AF'!$G$2:$G$215,Shares!$A$1)</f>
        <v>0</v>
      </c>
      <c r="M39" s="9">
        <f ca="1">SUMIFS('Stock-AF'!V$2:V$215,'Stock-AF'!$C$2:$C$215,Shares!$B39,'Stock-AF'!$G$2:$G$215,Shares!$A$1)/SUMIFS('Stock-AF'!V$2:V$215,'Stock-AF'!$C$2:$C$215,Shares!$A39,'Stock-AF'!$G$2:$G$215,Shares!$A$1)</f>
        <v>6.9004159556218664E-3</v>
      </c>
      <c r="N39" s="9">
        <f ca="1">SUMIFS('Stock-AF'!W$2:W$215,'Stock-AF'!$C$2:$C$215,Shares!$B39,'Stock-AF'!$G$2:$G$215,Shares!$A$1)/SUMIFS('Stock-AF'!W$2:W$215,'Stock-AF'!$C$2:$C$215,Shares!$A39,'Stock-AF'!$G$2:$G$215,Shares!$A$1)</f>
        <v>0</v>
      </c>
      <c r="O39" s="9">
        <f ca="1">SUMIFS('Stock-AF'!X$2:X$215,'Stock-AF'!$C$2:$C$215,Shares!$B39,'Stock-AF'!$G$2:$G$215,Shares!$A$1)/SUMIFS('Stock-AF'!X$2:X$215,'Stock-AF'!$C$2:$C$215,Shares!$A39,'Stock-AF'!$G$2:$G$215,Shares!$A$1)</f>
        <v>7.1939310126838043E-3</v>
      </c>
      <c r="P39" s="9">
        <f ca="1">SUMIFS('Stock-AF'!Y$2:Y$215,'Stock-AF'!$C$2:$C$215,Shares!$B39,'Stock-AF'!$G$2:$G$215,Shares!$A$1)/SUMIFS('Stock-AF'!Y$2:Y$215,'Stock-AF'!$C$2:$C$215,Shares!$A39,'Stock-AF'!$G$2:$G$215,Shares!$A$1)</f>
        <v>1.0120774647714183E-3</v>
      </c>
      <c r="Q39" s="9">
        <f ca="1">SUMIFS('Stock-AF'!Z$2:Z$215,'Stock-AF'!$C$2:$C$215,Shares!$B39,'Stock-AF'!$G$2:$G$215,Shares!$A$1)/SUMIFS('Stock-AF'!Z$2:Z$215,'Stock-AF'!$C$2:$C$215,Shares!$A39,'Stock-AF'!$G$2:$G$215,Shares!$A$1)</f>
        <v>0</v>
      </c>
      <c r="R39" s="9">
        <f ca="1">SUMIFS('Stock-AF'!AA$2:AA$215,'Stock-AF'!$C$2:$C$215,Shares!$B39,'Stock-AF'!$G$2:$G$215,Shares!$A$1)/SUMIFS('Stock-AF'!AA$2:AA$215,'Stock-AF'!$C$2:$C$215,Shares!$A39,'Stock-AF'!$G$2:$G$215,Shares!$A$1)</f>
        <v>3.3084317312704159E-3</v>
      </c>
      <c r="S39" s="9">
        <f ca="1">SUMIFS('Stock-AF'!AB$2:AB$215,'Stock-AF'!$C$2:$C$215,Shares!$B39,'Stock-AF'!$G$2:$G$215,Shares!$A$1)/SUMIFS('Stock-AF'!AB$2:AB$215,'Stock-AF'!$C$2:$C$215,Shares!$A39,'Stock-AF'!$G$2:$G$215,Shares!$A$1)</f>
        <v>1.0812202274359884E-3</v>
      </c>
      <c r="T39" s="9">
        <f ca="1">SUMIFS('Stock-AF'!AC$2:AC$215,'Stock-AF'!$C$2:$C$215,Shares!$B39,'Stock-AF'!$G$2:$G$215,Shares!$A$1)/SUMIFS('Stock-AF'!AC$2:AC$215,'Stock-AF'!$C$2:$C$215,Shares!$A39,'Stock-AF'!$G$2:$G$215,Shares!$A$1)</f>
        <v>0</v>
      </c>
      <c r="U39" s="9">
        <f ca="1">SUMIFS('Stock-AF'!AD$2:AD$215,'Stock-AF'!$C$2:$C$215,Shares!$B39,'Stock-AF'!$G$2:$G$215,Shares!$A$1)/SUMIFS('Stock-AF'!AD$2:AD$215,'Stock-AF'!$C$2:$C$215,Shares!$A39,'Stock-AF'!$G$2:$G$215,Shares!$A$1)</f>
        <v>0</v>
      </c>
      <c r="V39" s="9">
        <f ca="1">SUMIFS('Stock-AF'!AE$2:AE$215,'Stock-AF'!$C$2:$C$215,Shares!$B39,'Stock-AF'!$G$2:$G$215,Shares!$A$1)/SUMIFS('Stock-AF'!AE$2:AE$215,'Stock-AF'!$C$2:$C$215,Shares!$A39,'Stock-AF'!$G$2:$G$215,Shares!$A$1)</f>
        <v>0</v>
      </c>
      <c r="W39" s="9">
        <f ca="1">SUMIFS('Stock-AF'!AF$2:AF$215,'Stock-AF'!$C$2:$C$215,Shares!$B39,'Stock-AF'!$G$2:$G$215,Shares!$A$1)/SUMIFS('Stock-AF'!AF$2:AF$215,'Stock-AF'!$C$2:$C$215,Shares!$A39,'Stock-AF'!$G$2:$G$215,Shares!$A$1)</f>
        <v>0.10170275616842575</v>
      </c>
      <c r="X39" s="9">
        <f ca="1">SUMIFS('Stock-AF'!AG$2:AG$215,'Stock-AF'!$C$2:$C$215,Shares!$B39,'Stock-AF'!$G$2:$G$215,Shares!$A$1)/SUMIFS('Stock-AF'!AG$2:AG$215,'Stock-AF'!$C$2:$C$215,Shares!$A39,'Stock-AF'!$G$2:$G$215,Shares!$A$1)</f>
        <v>0.12885464708716063</v>
      </c>
      <c r="Y39" s="9">
        <f ca="1">SUMIFS('Stock-AF'!AH$2:AH$215,'Stock-AF'!$C$2:$C$215,Shares!$B39,'Stock-AF'!$G$2:$G$215,Shares!$A$1)/SUMIFS('Stock-AF'!AH$2:AH$215,'Stock-AF'!$C$2:$C$215,Shares!$A39,'Stock-AF'!$G$2:$G$215,Shares!$A$1)</f>
        <v>0</v>
      </c>
      <c r="Z39" s="9">
        <f ca="1">SUMIFS('Stock-AF'!AI$2:AI$215,'Stock-AF'!$C$2:$C$215,Shares!$B39,'Stock-AF'!$G$2:$G$215,Shares!$A$1)/SUMIFS('Stock-AF'!AI$2:AI$215,'Stock-AF'!$C$2:$C$215,Shares!$A39,'Stock-AF'!$G$2:$G$215,Shares!$A$1)</f>
        <v>4.3763565751187464E-2</v>
      </c>
      <c r="AA39" s="9">
        <f ca="1">SUMIFS('Stock-AF'!AJ$2:AJ$215,'Stock-AF'!$C$2:$C$215,Shares!$B39,'Stock-AF'!$G$2:$G$215,Shares!$A$1)/SUMIFS('Stock-AF'!AJ$2:AJ$215,'Stock-AF'!$C$2:$C$215,Shares!$A39,'Stock-AF'!$G$2:$G$215,Shares!$A$1)</f>
        <v>0</v>
      </c>
      <c r="AB39" s="9">
        <f ca="1">SUMIFS('Stock-AF'!AK$2:AK$215,'Stock-AF'!$C$2:$C$215,Shares!$B39,'Stock-AF'!$G$2:$G$215,Shares!$A$1)/SUMIFS('Stock-AF'!AK$2:AK$215,'Stock-AF'!$C$2:$C$215,Shares!$A39,'Stock-AF'!$G$2:$G$215,Shares!$A$1)</f>
        <v>1.296687207872604E-2</v>
      </c>
      <c r="AC39" s="9">
        <f ca="1">SUMIFS('Stock-AF'!AL$2:AL$215,'Stock-AF'!$C$2:$C$215,Shares!$B39,'Stock-AF'!$G$2:$G$215,Shares!$A$1)/SUMIFS('Stock-AF'!AL$2:AL$215,'Stock-AF'!$C$2:$C$215,Shares!$A39,'Stock-AF'!$G$2:$G$215,Shares!$A$1)</f>
        <v>0</v>
      </c>
      <c r="AD39" s="9">
        <f ca="1">SUMIFS('Stock-AF'!AM$2:AM$215,'Stock-AF'!$C$2:$C$215,Shares!$B39,'Stock-AF'!$G$2:$G$215,Shares!$A$1)/SUMIFS('Stock-AF'!AM$2:AM$215,'Stock-AF'!$C$2:$C$215,Shares!$A39,'Stock-AF'!$G$2:$G$215,Shares!$A$1)</f>
        <v>1.6260226575758797E-4</v>
      </c>
      <c r="AE39" s="9">
        <f ca="1">SUMIFS('Stock-AF'!AN$2:AN$215,'Stock-AF'!$C$2:$C$215,Shares!$B39,'Stock-AF'!$G$2:$G$215,Shares!$A$1)/SUMIFS('Stock-AF'!AN$2:AN$215,'Stock-AF'!$C$2:$C$215,Shares!$A39,'Stock-AF'!$G$2:$G$215,Shares!$A$1)</f>
        <v>0</v>
      </c>
      <c r="AF39" s="9">
        <f ca="1">SUMIFS('Stock-AF'!AO$2:AO$215,'Stock-AF'!$C$2:$C$215,Shares!$B39,'Stock-AF'!$G$2:$G$215,Shares!$A$1)/SUMIFS('Stock-AF'!AO$2:AO$215,'Stock-AF'!$C$2:$C$215,Shares!$A39,'Stock-AF'!$G$2:$G$215,Shares!$A$1)</f>
        <v>0.15013232293549197</v>
      </c>
      <c r="AG39" s="9">
        <f ca="1">SUMIFS('Stock-AF'!AP$2:AP$215,'Stock-AF'!$C$2:$C$215,Shares!$B39,'Stock-AF'!$G$2:$G$215,Shares!$A$1)/SUMIFS('Stock-AF'!AP$2:AP$215,'Stock-AF'!$C$2:$C$215,Shares!$A39,'Stock-AF'!$G$2:$G$215,Shares!$A$1)</f>
        <v>0</v>
      </c>
      <c r="AH39" s="9">
        <f ca="1">SUMIFS('Stock-AF'!AQ$2:AQ$215,'Stock-AF'!$C$2:$C$215,Shares!$B39,'Stock-AF'!$G$2:$G$215,Shares!$A$1)/SUMIFS('Stock-AF'!AQ$2:AQ$215,'Stock-AF'!$C$2:$C$215,Shares!$A39,'Stock-AF'!$G$2:$G$215,Shares!$A$1)</f>
        <v>4.7612933361825942E-4</v>
      </c>
      <c r="AI39" s="9">
        <f ca="1">SUMIFS('Stock-AF'!AR$2:AR$215,'Stock-AF'!$C$2:$C$215,Shares!$B39,'Stock-AF'!$G$2:$G$215,Shares!$A$1)/SUMIFS('Stock-AF'!AR$2:AR$215,'Stock-AF'!$C$2:$C$215,Shares!$A39,'Stock-AF'!$G$2:$G$215,Shares!$A$1)</f>
        <v>0.3776587722672739</v>
      </c>
      <c r="AJ39" s="9">
        <f ca="1">SUMIFS('Stock-AF'!AS$2:AS$215,'Stock-AF'!$C$2:$C$215,Shares!$B39,'Stock-AF'!$G$2:$G$215,Shares!$A$1)/SUMIFS('Stock-AF'!AS$2:AS$215,'Stock-AF'!$C$2:$C$215,Shares!$A39,'Stock-AF'!$G$2:$G$215,Shares!$A$1)</f>
        <v>0</v>
      </c>
      <c r="AK39" s="9">
        <f ca="1">SUMIFS('Stock-AF'!AT$2:AT$215,'Stock-AF'!$C$2:$C$215,Shares!$B39,'Stock-AF'!$G$2:$G$215,Shares!$A$1)/SUMIFS('Stock-AF'!AT$2:AT$215,'Stock-AF'!$C$2:$C$215,Shares!$A39,'Stock-AF'!$G$2:$G$215,Shares!$A$1)</f>
        <v>0</v>
      </c>
      <c r="AL39" s="9">
        <f ca="1">SUMIFS('Stock-AF'!AU$2:AU$215,'Stock-AF'!$C$2:$C$215,Shares!$B39,'Stock-AF'!$G$2:$G$215,Shares!$A$1)/SUMIFS('Stock-AF'!AU$2:AU$215,'Stock-AF'!$C$2:$C$215,Shares!$A39,'Stock-AF'!$G$2:$G$215,Shares!$A$1)</f>
        <v>0.14001516174050041</v>
      </c>
      <c r="AM39" s="9">
        <f ca="1">SUMIFS('Stock-AF'!AV$2:AV$215,'Stock-AF'!$C$2:$C$215,Shares!$B39,'Stock-AF'!$G$2:$G$215,Shares!$A$1)/SUMIFS('Stock-AF'!AV$2:AV$215,'Stock-AF'!$C$2:$C$215,Shares!$A39,'Stock-AF'!$G$2:$G$215,Shares!$A$1)</f>
        <v>2.3829350718889588E-3</v>
      </c>
    </row>
    <row r="40" spans="1:39">
      <c r="A40" t="str">
        <f t="shared" si="0"/>
        <v>C_ES-SH-HO*</v>
      </c>
      <c r="B40" s="4" t="s">
        <v>153</v>
      </c>
      <c r="C40" s="9">
        <f ca="1">SUMIFS('Stock-AF'!L$2:L$215,'Stock-AF'!$C$2:$C$215,Shares!$B40,'Stock-AF'!$G$2:$G$215,Shares!$A$1)/SUMIFS('Stock-AF'!L$2:L$215,'Stock-AF'!$C$2:$C$215,Shares!$A40,'Stock-AF'!$G$2:$G$215,Shares!$A$1)</f>
        <v>0.58219209696073104</v>
      </c>
      <c r="D40" s="9">
        <f ca="1">SUMIFS('Stock-AF'!M$2:M$215,'Stock-AF'!$C$2:$C$215,Shares!$B40,'Stock-AF'!$G$2:$G$215,Shares!$A$1)/SUMIFS('Stock-AF'!M$2:M$215,'Stock-AF'!$C$2:$C$215,Shares!$A40,'Stock-AF'!$G$2:$G$215,Shares!$A$1)</f>
        <v>0.13821466269543961</v>
      </c>
      <c r="E40" s="9">
        <f ca="1">SUMIFS('Stock-AF'!N$2:N$215,'Stock-AF'!$C$2:$C$215,Shares!$B40,'Stock-AF'!$G$2:$G$215,Shares!$A$1)/SUMIFS('Stock-AF'!N$2:N$215,'Stock-AF'!$C$2:$C$215,Shares!$A40,'Stock-AF'!$G$2:$G$215,Shares!$A$1)</f>
        <v>2.4315547273868525E-2</v>
      </c>
      <c r="F40" s="9">
        <f ca="1">SUMIFS('Stock-AF'!O$2:O$215,'Stock-AF'!$C$2:$C$215,Shares!$B40,'Stock-AF'!$G$2:$G$215,Shares!$A$1)/SUMIFS('Stock-AF'!O$2:O$215,'Stock-AF'!$C$2:$C$215,Shares!$A40,'Stock-AF'!$G$2:$G$215,Shares!$A$1)</f>
        <v>0.21479311746306659</v>
      </c>
      <c r="G40" s="9">
        <f ca="1">SUMIFS('Stock-AF'!P$2:P$215,'Stock-AF'!$C$2:$C$215,Shares!$B40,'Stock-AF'!$G$2:$G$215,Shares!$A$1)/SUMIFS('Stock-AF'!P$2:P$215,'Stock-AF'!$C$2:$C$215,Shares!$A40,'Stock-AF'!$G$2:$G$215,Shares!$A$1)</f>
        <v>0.39031345601984568</v>
      </c>
      <c r="H40" s="9">
        <f ca="1">SUMIFS('Stock-AF'!Q$2:Q$215,'Stock-AF'!$C$2:$C$215,Shares!$B40,'Stock-AF'!$G$2:$G$215,Shares!$A$1)/SUMIFS('Stock-AF'!Q$2:Q$215,'Stock-AF'!$C$2:$C$215,Shares!$A40,'Stock-AF'!$G$2:$G$215,Shares!$A$1)</f>
        <v>0.17812167280195904</v>
      </c>
      <c r="I40" s="9">
        <f ca="1">SUMIFS('Stock-AF'!R$2:R$215,'Stock-AF'!$C$2:$C$215,Shares!$B40,'Stock-AF'!$G$2:$G$215,Shares!$A$1)/SUMIFS('Stock-AF'!R$2:R$215,'Stock-AF'!$C$2:$C$215,Shares!$A40,'Stock-AF'!$G$2:$G$215,Shares!$A$1)</f>
        <v>0.69928536102421146</v>
      </c>
      <c r="J40" s="9">
        <f ca="1">SUMIFS('Stock-AF'!S$2:S$215,'Stock-AF'!$C$2:$C$215,Shares!$B40,'Stock-AF'!$G$2:$G$215,Shares!$A$1)/SUMIFS('Stock-AF'!S$2:S$215,'Stock-AF'!$C$2:$C$215,Shares!$A40,'Stock-AF'!$G$2:$G$215,Shares!$A$1)</f>
        <v>0.19553368590868825</v>
      </c>
      <c r="K40" s="9">
        <f ca="1">SUMIFS('Stock-AF'!T$2:T$215,'Stock-AF'!$C$2:$C$215,Shares!$B40,'Stock-AF'!$G$2:$G$215,Shares!$A$1)/SUMIFS('Stock-AF'!T$2:T$215,'Stock-AF'!$C$2:$C$215,Shares!$A40,'Stock-AF'!$G$2:$G$215,Shares!$A$1)</f>
        <v>0.10288169702130295</v>
      </c>
      <c r="L40" s="9">
        <f ca="1">SUMIFS('Stock-AF'!U$2:U$215,'Stock-AF'!$C$2:$C$215,Shares!$B40,'Stock-AF'!$G$2:$G$215,Shares!$A$1)/SUMIFS('Stock-AF'!U$2:U$215,'Stock-AF'!$C$2:$C$215,Shares!$A40,'Stock-AF'!$G$2:$G$215,Shares!$A$1)</f>
        <v>0.1659095254189924</v>
      </c>
      <c r="M40" s="9">
        <f ca="1">SUMIFS('Stock-AF'!V$2:V$215,'Stock-AF'!$C$2:$C$215,Shares!$B40,'Stock-AF'!$G$2:$G$215,Shares!$A$1)/SUMIFS('Stock-AF'!V$2:V$215,'Stock-AF'!$C$2:$C$215,Shares!$A40,'Stock-AF'!$G$2:$G$215,Shares!$A$1)</f>
        <v>0.31367143530282615</v>
      </c>
      <c r="N40" s="9">
        <f ca="1">SUMIFS('Stock-AF'!W$2:W$215,'Stock-AF'!$C$2:$C$215,Shares!$B40,'Stock-AF'!$G$2:$G$215,Shares!$A$1)/SUMIFS('Stock-AF'!W$2:W$215,'Stock-AF'!$C$2:$C$215,Shares!$A40,'Stock-AF'!$G$2:$G$215,Shares!$A$1)</f>
        <v>0.63561316467239082</v>
      </c>
      <c r="O40" s="9">
        <f ca="1">SUMIFS('Stock-AF'!X$2:X$215,'Stock-AF'!$C$2:$C$215,Shares!$B40,'Stock-AF'!$G$2:$G$215,Shares!$A$1)/SUMIFS('Stock-AF'!X$2:X$215,'Stock-AF'!$C$2:$C$215,Shares!$A40,'Stock-AF'!$G$2:$G$215,Shares!$A$1)</f>
        <v>0.47452705902501863</v>
      </c>
      <c r="P40" s="9">
        <f ca="1">SUMIFS('Stock-AF'!Y$2:Y$215,'Stock-AF'!$C$2:$C$215,Shares!$B40,'Stock-AF'!$G$2:$G$215,Shares!$A$1)/SUMIFS('Stock-AF'!Y$2:Y$215,'Stock-AF'!$C$2:$C$215,Shares!$A40,'Stock-AF'!$G$2:$G$215,Shares!$A$1)</f>
        <v>0.37474580392207713</v>
      </c>
      <c r="Q40" s="9">
        <f ca="1">SUMIFS('Stock-AF'!Z$2:Z$215,'Stock-AF'!$C$2:$C$215,Shares!$B40,'Stock-AF'!$G$2:$G$215,Shares!$A$1)/SUMIFS('Stock-AF'!Z$2:Z$215,'Stock-AF'!$C$2:$C$215,Shares!$A40,'Stock-AF'!$G$2:$G$215,Shares!$A$1)</f>
        <v>0.32297895362187973</v>
      </c>
      <c r="R40" s="9">
        <f ca="1">SUMIFS('Stock-AF'!AA$2:AA$215,'Stock-AF'!$C$2:$C$215,Shares!$B40,'Stock-AF'!$G$2:$G$215,Shares!$A$1)/SUMIFS('Stock-AF'!AA$2:AA$215,'Stock-AF'!$C$2:$C$215,Shares!$A40,'Stock-AF'!$G$2:$G$215,Shares!$A$1)</f>
        <v>0.2440587286345737</v>
      </c>
      <c r="S40" s="9">
        <f ca="1">SUMIFS('Stock-AF'!AB$2:AB$215,'Stock-AF'!$C$2:$C$215,Shares!$B40,'Stock-AF'!$G$2:$G$215,Shares!$A$1)/SUMIFS('Stock-AF'!AB$2:AB$215,'Stock-AF'!$C$2:$C$215,Shares!$A40,'Stock-AF'!$G$2:$G$215,Shares!$A$1)</f>
        <v>0.11671609657052109</v>
      </c>
      <c r="T40" s="9">
        <f ca="1">SUMIFS('Stock-AF'!AC$2:AC$215,'Stock-AF'!$C$2:$C$215,Shares!$B40,'Stock-AF'!$G$2:$G$215,Shares!$A$1)/SUMIFS('Stock-AF'!AC$2:AC$215,'Stock-AF'!$C$2:$C$215,Shares!$A40,'Stock-AF'!$G$2:$G$215,Shares!$A$1)</f>
        <v>0.25458615146485669</v>
      </c>
      <c r="U40" s="9">
        <f ca="1">SUMIFS('Stock-AF'!AD$2:AD$215,'Stock-AF'!$C$2:$C$215,Shares!$B40,'Stock-AF'!$G$2:$G$215,Shares!$A$1)/SUMIFS('Stock-AF'!AD$2:AD$215,'Stock-AF'!$C$2:$C$215,Shares!$A40,'Stock-AF'!$G$2:$G$215,Shares!$A$1)</f>
        <v>3.5822167912851664E-2</v>
      </c>
      <c r="V40" s="9">
        <f ca="1">SUMIFS('Stock-AF'!AE$2:AE$215,'Stock-AF'!$C$2:$C$215,Shares!$B40,'Stock-AF'!$G$2:$G$215,Shares!$A$1)/SUMIFS('Stock-AF'!AE$2:AE$215,'Stock-AF'!$C$2:$C$215,Shares!$A40,'Stock-AF'!$G$2:$G$215,Shares!$A$1)</f>
        <v>0.17660390756479316</v>
      </c>
      <c r="W40" s="9">
        <f ca="1">SUMIFS('Stock-AF'!AF$2:AF$215,'Stock-AF'!$C$2:$C$215,Shares!$B40,'Stock-AF'!$G$2:$G$215,Shares!$A$1)/SUMIFS('Stock-AF'!AF$2:AF$215,'Stock-AF'!$C$2:$C$215,Shares!$A40,'Stock-AF'!$G$2:$G$215,Shares!$A$1)</f>
        <v>0.19000195196585554</v>
      </c>
      <c r="X40" s="9">
        <f ca="1">SUMIFS('Stock-AF'!AG$2:AG$215,'Stock-AF'!$C$2:$C$215,Shares!$B40,'Stock-AF'!$G$2:$G$215,Shares!$A$1)/SUMIFS('Stock-AF'!AG$2:AG$215,'Stock-AF'!$C$2:$C$215,Shares!$A40,'Stock-AF'!$G$2:$G$215,Shares!$A$1)</f>
        <v>0.14309784316858498</v>
      </c>
      <c r="Y40" s="9">
        <f ca="1">SUMIFS('Stock-AF'!AH$2:AH$215,'Stock-AF'!$C$2:$C$215,Shares!$B40,'Stock-AF'!$G$2:$G$215,Shares!$A$1)/SUMIFS('Stock-AF'!AH$2:AH$215,'Stock-AF'!$C$2:$C$215,Shares!$A40,'Stock-AF'!$G$2:$G$215,Shares!$A$1)</f>
        <v>0.26693745624129395</v>
      </c>
      <c r="Z40" s="9">
        <f ca="1">SUMIFS('Stock-AF'!AI$2:AI$215,'Stock-AF'!$C$2:$C$215,Shares!$B40,'Stock-AF'!$G$2:$G$215,Shares!$A$1)/SUMIFS('Stock-AF'!AI$2:AI$215,'Stock-AF'!$C$2:$C$215,Shares!$A40,'Stock-AF'!$G$2:$G$215,Shares!$A$1)</f>
        <v>0.13408089602232143</v>
      </c>
      <c r="AA40" s="9">
        <f ca="1">SUMIFS('Stock-AF'!AJ$2:AJ$215,'Stock-AF'!$C$2:$C$215,Shares!$B40,'Stock-AF'!$G$2:$G$215,Shares!$A$1)/SUMIFS('Stock-AF'!AJ$2:AJ$215,'Stock-AF'!$C$2:$C$215,Shares!$A40,'Stock-AF'!$G$2:$G$215,Shares!$A$1)</f>
        <v>1</v>
      </c>
      <c r="AB40" s="9">
        <f ca="1">SUMIFS('Stock-AF'!AK$2:AK$215,'Stock-AF'!$C$2:$C$215,Shares!$B40,'Stock-AF'!$G$2:$G$215,Shares!$A$1)/SUMIFS('Stock-AF'!AK$2:AK$215,'Stock-AF'!$C$2:$C$215,Shares!$A40,'Stock-AF'!$G$2:$G$215,Shares!$A$1)</f>
        <v>0.2287131358924259</v>
      </c>
      <c r="AC40" s="9">
        <f ca="1">SUMIFS('Stock-AF'!AL$2:AL$215,'Stock-AF'!$C$2:$C$215,Shares!$B40,'Stock-AF'!$G$2:$G$215,Shares!$A$1)/SUMIFS('Stock-AF'!AL$2:AL$215,'Stock-AF'!$C$2:$C$215,Shares!$A40,'Stock-AF'!$G$2:$G$215,Shares!$A$1)</f>
        <v>1</v>
      </c>
      <c r="AD40" s="9">
        <f ca="1">SUMIFS('Stock-AF'!AM$2:AM$215,'Stock-AF'!$C$2:$C$215,Shares!$B40,'Stock-AF'!$G$2:$G$215,Shares!$A$1)/SUMIFS('Stock-AF'!AM$2:AM$215,'Stock-AF'!$C$2:$C$215,Shares!$A40,'Stock-AF'!$G$2:$G$215,Shares!$A$1)</f>
        <v>0.14902133161670175</v>
      </c>
      <c r="AE40" s="9">
        <f ca="1">SUMIFS('Stock-AF'!AN$2:AN$215,'Stock-AF'!$C$2:$C$215,Shares!$B40,'Stock-AF'!$G$2:$G$215,Shares!$A$1)/SUMIFS('Stock-AF'!AN$2:AN$215,'Stock-AF'!$C$2:$C$215,Shares!$A40,'Stock-AF'!$G$2:$G$215,Shares!$A$1)</f>
        <v>0.67801647375861096</v>
      </c>
      <c r="AF40" s="9">
        <f ca="1">SUMIFS('Stock-AF'!AO$2:AO$215,'Stock-AF'!$C$2:$C$215,Shares!$B40,'Stock-AF'!$G$2:$G$215,Shares!$A$1)/SUMIFS('Stock-AF'!AO$2:AO$215,'Stock-AF'!$C$2:$C$215,Shares!$A40,'Stock-AF'!$G$2:$G$215,Shares!$A$1)</f>
        <v>0.23907408447116626</v>
      </c>
      <c r="AG40" s="9">
        <f ca="1">SUMIFS('Stock-AF'!AP$2:AP$215,'Stock-AF'!$C$2:$C$215,Shares!$B40,'Stock-AF'!$G$2:$G$215,Shares!$A$1)/SUMIFS('Stock-AF'!AP$2:AP$215,'Stock-AF'!$C$2:$C$215,Shares!$A40,'Stock-AF'!$G$2:$G$215,Shares!$A$1)</f>
        <v>0.45669022281003391</v>
      </c>
      <c r="AH40" s="9">
        <f ca="1">SUMIFS('Stock-AF'!AQ$2:AQ$215,'Stock-AF'!$C$2:$C$215,Shares!$B40,'Stock-AF'!$G$2:$G$215,Shares!$A$1)/SUMIFS('Stock-AF'!AQ$2:AQ$215,'Stock-AF'!$C$2:$C$215,Shares!$A40,'Stock-AF'!$G$2:$G$215,Shares!$A$1)</f>
        <v>0.14237477698559681</v>
      </c>
      <c r="AI40" s="9">
        <f ca="1">SUMIFS('Stock-AF'!AR$2:AR$215,'Stock-AF'!$C$2:$C$215,Shares!$B40,'Stock-AF'!$G$2:$G$215,Shares!$A$1)/SUMIFS('Stock-AF'!AR$2:AR$215,'Stock-AF'!$C$2:$C$215,Shares!$A40,'Stock-AF'!$G$2:$G$215,Shares!$A$1)</f>
        <v>0.10819248271385665</v>
      </c>
      <c r="AJ40" s="9">
        <f ca="1">SUMIFS('Stock-AF'!AS$2:AS$215,'Stock-AF'!$C$2:$C$215,Shares!$B40,'Stock-AF'!$G$2:$G$215,Shares!$A$1)/SUMIFS('Stock-AF'!AS$2:AS$215,'Stock-AF'!$C$2:$C$215,Shares!$A40,'Stock-AF'!$G$2:$G$215,Shares!$A$1)</f>
        <v>0.43661843364630609</v>
      </c>
      <c r="AK40" s="9">
        <f ca="1">SUMIFS('Stock-AF'!AT$2:AT$215,'Stock-AF'!$C$2:$C$215,Shares!$B40,'Stock-AF'!$G$2:$G$215,Shares!$A$1)/SUMIFS('Stock-AF'!AT$2:AT$215,'Stock-AF'!$C$2:$C$215,Shares!$A40,'Stock-AF'!$G$2:$G$215,Shares!$A$1)</f>
        <v>0.18129824515049833</v>
      </c>
      <c r="AL40" s="9">
        <f ca="1">SUMIFS('Stock-AF'!AU$2:AU$215,'Stock-AF'!$C$2:$C$215,Shares!$B40,'Stock-AF'!$G$2:$G$215,Shares!$A$1)/SUMIFS('Stock-AF'!AU$2:AU$215,'Stock-AF'!$C$2:$C$215,Shares!$A40,'Stock-AF'!$G$2:$G$215,Shares!$A$1)</f>
        <v>0.18904556614519286</v>
      </c>
      <c r="AM40" s="9">
        <f ca="1">SUMIFS('Stock-AF'!AV$2:AV$215,'Stock-AF'!$C$2:$C$215,Shares!$B40,'Stock-AF'!$G$2:$G$215,Shares!$A$1)/SUMIFS('Stock-AF'!AV$2:AV$215,'Stock-AF'!$C$2:$C$215,Shares!$A40,'Stock-AF'!$G$2:$G$215,Shares!$A$1)</f>
        <v>0.34419247895740945</v>
      </c>
    </row>
    <row r="41" spans="1:39">
      <c r="A41" t="str">
        <f t="shared" si="0"/>
        <v>C_ES-SH-HO*</v>
      </c>
      <c r="B41" s="4" t="s">
        <v>154</v>
      </c>
      <c r="C41" s="9">
        <f ca="1">SUMIFS('Stock-AF'!L$2:L$215,'Stock-AF'!$C$2:$C$215,Shares!$B41,'Stock-AF'!$G$2:$G$215,Shares!$A$1)/SUMIFS('Stock-AF'!L$2:L$215,'Stock-AF'!$C$2:$C$215,Shares!$A41,'Stock-AF'!$G$2:$G$215,Shares!$A$1)</f>
        <v>0</v>
      </c>
      <c r="D41" s="9">
        <f ca="1">SUMIFS('Stock-AF'!M$2:M$215,'Stock-AF'!$C$2:$C$215,Shares!$B41,'Stock-AF'!$G$2:$G$215,Shares!$A$1)/SUMIFS('Stock-AF'!M$2:M$215,'Stock-AF'!$C$2:$C$215,Shares!$A41,'Stock-AF'!$G$2:$G$215,Shares!$A$1)</f>
        <v>0.28744158711240647</v>
      </c>
      <c r="E41" s="9">
        <f ca="1">SUMIFS('Stock-AF'!N$2:N$215,'Stock-AF'!$C$2:$C$215,Shares!$B41,'Stock-AF'!$G$2:$G$215,Shares!$A$1)/SUMIFS('Stock-AF'!N$2:N$215,'Stock-AF'!$C$2:$C$215,Shares!$A41,'Stock-AF'!$G$2:$G$215,Shares!$A$1)</f>
        <v>0</v>
      </c>
      <c r="F41" s="9">
        <f ca="1">SUMIFS('Stock-AF'!O$2:O$215,'Stock-AF'!$C$2:$C$215,Shares!$B41,'Stock-AF'!$G$2:$G$215,Shares!$A$1)/SUMIFS('Stock-AF'!O$2:O$215,'Stock-AF'!$C$2:$C$215,Shares!$A41,'Stock-AF'!$G$2:$G$215,Shares!$A$1)</f>
        <v>0.52652637539986558</v>
      </c>
      <c r="G41" s="9">
        <f ca="1">SUMIFS('Stock-AF'!P$2:P$215,'Stock-AF'!$C$2:$C$215,Shares!$B41,'Stock-AF'!$G$2:$G$215,Shares!$A$1)/SUMIFS('Stock-AF'!P$2:P$215,'Stock-AF'!$C$2:$C$215,Shares!$A41,'Stock-AF'!$G$2:$G$215,Shares!$A$1)</f>
        <v>0.12105107644037756</v>
      </c>
      <c r="H41" s="9">
        <f ca="1">SUMIFS('Stock-AF'!Q$2:Q$215,'Stock-AF'!$C$2:$C$215,Shares!$B41,'Stock-AF'!$G$2:$G$215,Shares!$A$1)/SUMIFS('Stock-AF'!Q$2:Q$215,'Stock-AF'!$C$2:$C$215,Shares!$A41,'Stock-AF'!$G$2:$G$215,Shares!$A$1)</f>
        <v>0.22804772087287689</v>
      </c>
      <c r="I41" s="9">
        <f ca="1">SUMIFS('Stock-AF'!R$2:R$215,'Stock-AF'!$C$2:$C$215,Shares!$B41,'Stock-AF'!$G$2:$G$215,Shares!$A$1)/SUMIFS('Stock-AF'!R$2:R$215,'Stock-AF'!$C$2:$C$215,Shares!$A41,'Stock-AF'!$G$2:$G$215,Shares!$A$1)</f>
        <v>1.5504238588467758E-3</v>
      </c>
      <c r="J41" s="9">
        <f ca="1">SUMIFS('Stock-AF'!S$2:S$215,'Stock-AF'!$C$2:$C$215,Shares!$B41,'Stock-AF'!$G$2:$G$215,Shares!$A$1)/SUMIFS('Stock-AF'!S$2:S$215,'Stock-AF'!$C$2:$C$215,Shares!$A41,'Stock-AF'!$G$2:$G$215,Shares!$A$1)</f>
        <v>0.56445100471312126</v>
      </c>
      <c r="K41" s="9">
        <f ca="1">SUMIFS('Stock-AF'!T$2:T$215,'Stock-AF'!$C$2:$C$215,Shares!$B41,'Stock-AF'!$G$2:$G$215,Shares!$A$1)/SUMIFS('Stock-AF'!T$2:T$215,'Stock-AF'!$C$2:$C$215,Shares!$A41,'Stock-AF'!$G$2:$G$215,Shares!$A$1)</f>
        <v>0.37658985487414165</v>
      </c>
      <c r="L41" s="9">
        <f ca="1">SUMIFS('Stock-AF'!U$2:U$215,'Stock-AF'!$C$2:$C$215,Shares!$B41,'Stock-AF'!$G$2:$G$215,Shares!$A$1)/SUMIFS('Stock-AF'!U$2:U$215,'Stock-AF'!$C$2:$C$215,Shares!$A41,'Stock-AF'!$G$2:$G$215,Shares!$A$1)</f>
        <v>0.14134976554734224</v>
      </c>
      <c r="M41" s="9">
        <f ca="1">SUMIFS('Stock-AF'!V$2:V$215,'Stock-AF'!$C$2:$C$215,Shares!$B41,'Stock-AF'!$G$2:$G$215,Shares!$A$1)/SUMIFS('Stock-AF'!V$2:V$215,'Stock-AF'!$C$2:$C$215,Shares!$A41,'Stock-AF'!$G$2:$G$215,Shares!$A$1)</f>
        <v>7.9230894798826723E-2</v>
      </c>
      <c r="N41" s="9">
        <f ca="1">SUMIFS('Stock-AF'!W$2:W$215,'Stock-AF'!$C$2:$C$215,Shares!$B41,'Stock-AF'!$G$2:$G$215,Shares!$A$1)/SUMIFS('Stock-AF'!W$2:W$215,'Stock-AF'!$C$2:$C$215,Shares!$A41,'Stock-AF'!$G$2:$G$215,Shares!$A$1)</f>
        <v>0.12719313761038767</v>
      </c>
      <c r="O41" s="9">
        <f ca="1">SUMIFS('Stock-AF'!X$2:X$215,'Stock-AF'!$C$2:$C$215,Shares!$B41,'Stock-AF'!$G$2:$G$215,Shares!$A$1)/SUMIFS('Stock-AF'!X$2:X$215,'Stock-AF'!$C$2:$C$215,Shares!$A41,'Stock-AF'!$G$2:$G$215,Shares!$A$1)</f>
        <v>0.22702787470613461</v>
      </c>
      <c r="P41" s="9">
        <f ca="1">SUMIFS('Stock-AF'!Y$2:Y$215,'Stock-AF'!$C$2:$C$215,Shares!$B41,'Stock-AF'!$G$2:$G$215,Shares!$A$1)/SUMIFS('Stock-AF'!Y$2:Y$215,'Stock-AF'!$C$2:$C$215,Shares!$A41,'Stock-AF'!$G$2:$G$215,Shares!$A$1)</f>
        <v>8.9363938016961582E-3</v>
      </c>
      <c r="Q41" s="9">
        <f ca="1">SUMIFS('Stock-AF'!Z$2:Z$215,'Stock-AF'!$C$2:$C$215,Shares!$B41,'Stock-AF'!$G$2:$G$215,Shares!$A$1)/SUMIFS('Stock-AF'!Z$2:Z$215,'Stock-AF'!$C$2:$C$215,Shares!$A41,'Stock-AF'!$G$2:$G$215,Shares!$A$1)</f>
        <v>0.38994463780444638</v>
      </c>
      <c r="R41" s="9">
        <f ca="1">SUMIFS('Stock-AF'!AA$2:AA$215,'Stock-AF'!$C$2:$C$215,Shares!$B41,'Stock-AF'!$G$2:$G$215,Shares!$A$1)/SUMIFS('Stock-AF'!AA$2:AA$215,'Stock-AF'!$C$2:$C$215,Shares!$A41,'Stock-AF'!$G$2:$G$215,Shares!$A$1)</f>
        <v>0.33774917863741227</v>
      </c>
      <c r="S41" s="9">
        <f ca="1">SUMIFS('Stock-AF'!AB$2:AB$215,'Stock-AF'!$C$2:$C$215,Shares!$B41,'Stock-AF'!$G$2:$G$215,Shares!$A$1)/SUMIFS('Stock-AF'!AB$2:AB$215,'Stock-AF'!$C$2:$C$215,Shares!$A41,'Stock-AF'!$G$2:$G$215,Shares!$A$1)</f>
        <v>0.69258284615838606</v>
      </c>
      <c r="T41" s="9">
        <f ca="1">SUMIFS('Stock-AF'!AC$2:AC$215,'Stock-AF'!$C$2:$C$215,Shares!$B41,'Stock-AF'!$G$2:$G$215,Shares!$A$1)/SUMIFS('Stock-AF'!AC$2:AC$215,'Stock-AF'!$C$2:$C$215,Shares!$A41,'Stock-AF'!$G$2:$G$215,Shares!$A$1)</f>
        <v>0.37344166474419666</v>
      </c>
      <c r="U41" s="9">
        <f ca="1">SUMIFS('Stock-AF'!AD$2:AD$215,'Stock-AF'!$C$2:$C$215,Shares!$B41,'Stock-AF'!$G$2:$G$215,Shares!$A$1)/SUMIFS('Stock-AF'!AD$2:AD$215,'Stock-AF'!$C$2:$C$215,Shares!$A41,'Stock-AF'!$G$2:$G$215,Shares!$A$1)</f>
        <v>0</v>
      </c>
      <c r="V41" s="9">
        <f ca="1">SUMIFS('Stock-AF'!AE$2:AE$215,'Stock-AF'!$C$2:$C$215,Shares!$B41,'Stock-AF'!$G$2:$G$215,Shares!$A$1)/SUMIFS('Stock-AF'!AE$2:AE$215,'Stock-AF'!$C$2:$C$215,Shares!$A41,'Stock-AF'!$G$2:$G$215,Shares!$A$1)</f>
        <v>0.77133744546928751</v>
      </c>
      <c r="W41" s="9">
        <f ca="1">SUMIFS('Stock-AF'!AF$2:AF$215,'Stock-AF'!$C$2:$C$215,Shares!$B41,'Stock-AF'!$G$2:$G$215,Shares!$A$1)/SUMIFS('Stock-AF'!AF$2:AF$215,'Stock-AF'!$C$2:$C$215,Shares!$A41,'Stock-AF'!$G$2:$G$215,Shares!$A$1)</f>
        <v>0</v>
      </c>
      <c r="X41" s="9">
        <f ca="1">SUMIFS('Stock-AF'!AG$2:AG$215,'Stock-AF'!$C$2:$C$215,Shares!$B41,'Stock-AF'!$G$2:$G$215,Shares!$A$1)/SUMIFS('Stock-AF'!AG$2:AG$215,'Stock-AF'!$C$2:$C$215,Shares!$A41,'Stock-AF'!$G$2:$G$215,Shares!$A$1)</f>
        <v>7.0806558932031166E-2</v>
      </c>
      <c r="Y41" s="9">
        <f ca="1">SUMIFS('Stock-AF'!AH$2:AH$215,'Stock-AF'!$C$2:$C$215,Shares!$B41,'Stock-AF'!$G$2:$G$215,Shares!$A$1)/SUMIFS('Stock-AF'!AH$2:AH$215,'Stock-AF'!$C$2:$C$215,Shares!$A41,'Stock-AF'!$G$2:$G$215,Shares!$A$1)</f>
        <v>0.49310449154729274</v>
      </c>
      <c r="Z41" s="9">
        <f ca="1">SUMIFS('Stock-AF'!AI$2:AI$215,'Stock-AF'!$C$2:$C$215,Shares!$B41,'Stock-AF'!$G$2:$G$215,Shares!$A$1)/SUMIFS('Stock-AF'!AI$2:AI$215,'Stock-AF'!$C$2:$C$215,Shares!$A41,'Stock-AF'!$G$2:$G$215,Shares!$A$1)</f>
        <v>0.21679500776700353</v>
      </c>
      <c r="AA41" s="9">
        <f ca="1">SUMIFS('Stock-AF'!AJ$2:AJ$215,'Stock-AF'!$C$2:$C$215,Shares!$B41,'Stock-AF'!$G$2:$G$215,Shares!$A$1)/SUMIFS('Stock-AF'!AJ$2:AJ$215,'Stock-AF'!$C$2:$C$215,Shares!$A41,'Stock-AF'!$G$2:$G$215,Shares!$A$1)</f>
        <v>0</v>
      </c>
      <c r="AB41" s="9">
        <f ca="1">SUMIFS('Stock-AF'!AK$2:AK$215,'Stock-AF'!$C$2:$C$215,Shares!$B41,'Stock-AF'!$G$2:$G$215,Shares!$A$1)/SUMIFS('Stock-AF'!AK$2:AK$215,'Stock-AF'!$C$2:$C$215,Shares!$A41,'Stock-AF'!$G$2:$G$215,Shares!$A$1)</f>
        <v>1.1318266427547664E-2</v>
      </c>
      <c r="AC41" s="9">
        <f ca="1">SUMIFS('Stock-AF'!AL$2:AL$215,'Stock-AF'!$C$2:$C$215,Shares!$B41,'Stock-AF'!$G$2:$G$215,Shares!$A$1)/SUMIFS('Stock-AF'!AL$2:AL$215,'Stock-AF'!$C$2:$C$215,Shares!$A41,'Stock-AF'!$G$2:$G$215,Shares!$A$1)</f>
        <v>0</v>
      </c>
      <c r="AD41" s="9">
        <f ca="1">SUMIFS('Stock-AF'!AM$2:AM$215,'Stock-AF'!$C$2:$C$215,Shares!$B41,'Stock-AF'!$G$2:$G$215,Shares!$A$1)/SUMIFS('Stock-AF'!AM$2:AM$215,'Stock-AF'!$C$2:$C$215,Shares!$A41,'Stock-AF'!$G$2:$G$215,Shares!$A$1)</f>
        <v>0.73869946828760913</v>
      </c>
      <c r="AE41" s="9">
        <f ca="1">SUMIFS('Stock-AF'!AN$2:AN$215,'Stock-AF'!$C$2:$C$215,Shares!$B41,'Stock-AF'!$G$2:$G$215,Shares!$A$1)/SUMIFS('Stock-AF'!AN$2:AN$215,'Stock-AF'!$C$2:$C$215,Shares!$A41,'Stock-AF'!$G$2:$G$215,Shares!$A$1)</f>
        <v>1.1414980753239375E-2</v>
      </c>
      <c r="AF41" s="9">
        <f ca="1">SUMIFS('Stock-AF'!AO$2:AO$215,'Stock-AF'!$C$2:$C$215,Shares!$B41,'Stock-AF'!$G$2:$G$215,Shares!$A$1)/SUMIFS('Stock-AF'!AO$2:AO$215,'Stock-AF'!$C$2:$C$215,Shares!$A41,'Stock-AF'!$G$2:$G$215,Shares!$A$1)</f>
        <v>0.28381913454341856</v>
      </c>
      <c r="AG41" s="9">
        <f ca="1">SUMIFS('Stock-AF'!AP$2:AP$215,'Stock-AF'!$C$2:$C$215,Shares!$B41,'Stock-AF'!$G$2:$G$215,Shares!$A$1)/SUMIFS('Stock-AF'!AP$2:AP$215,'Stock-AF'!$C$2:$C$215,Shares!$A41,'Stock-AF'!$G$2:$G$215,Shares!$A$1)</f>
        <v>0.2681637043358534</v>
      </c>
      <c r="AH41" s="9">
        <f ca="1">SUMIFS('Stock-AF'!AQ$2:AQ$215,'Stock-AF'!$C$2:$C$215,Shares!$B41,'Stock-AF'!$G$2:$G$215,Shares!$A$1)/SUMIFS('Stock-AF'!AQ$2:AQ$215,'Stock-AF'!$C$2:$C$215,Shares!$A41,'Stock-AF'!$G$2:$G$215,Shares!$A$1)</f>
        <v>0.60532877510097993</v>
      </c>
      <c r="AI41" s="9">
        <f ca="1">SUMIFS('Stock-AF'!AR$2:AR$215,'Stock-AF'!$C$2:$C$215,Shares!$B41,'Stock-AF'!$G$2:$G$215,Shares!$A$1)/SUMIFS('Stock-AF'!AR$2:AR$215,'Stock-AF'!$C$2:$C$215,Shares!$A41,'Stock-AF'!$G$2:$G$215,Shares!$A$1)</f>
        <v>0.11113619666101217</v>
      </c>
      <c r="AJ41" s="9">
        <f ca="1">SUMIFS('Stock-AF'!AS$2:AS$215,'Stock-AF'!$C$2:$C$215,Shares!$B41,'Stock-AF'!$G$2:$G$215,Shares!$A$1)/SUMIFS('Stock-AF'!AS$2:AS$215,'Stock-AF'!$C$2:$C$215,Shares!$A41,'Stock-AF'!$G$2:$G$215,Shares!$A$1)</f>
        <v>5.7346696624272688E-3</v>
      </c>
      <c r="AK41" s="9">
        <f ca="1">SUMIFS('Stock-AF'!AT$2:AT$215,'Stock-AF'!$C$2:$C$215,Shares!$B41,'Stock-AF'!$G$2:$G$215,Shares!$A$1)/SUMIFS('Stock-AF'!AT$2:AT$215,'Stock-AF'!$C$2:$C$215,Shares!$A41,'Stock-AF'!$G$2:$G$215,Shares!$A$1)</f>
        <v>6.4897530727571082E-2</v>
      </c>
      <c r="AL41" s="9">
        <f ca="1">SUMIFS('Stock-AF'!AU$2:AU$215,'Stock-AF'!$C$2:$C$215,Shares!$B41,'Stock-AF'!$G$2:$G$215,Shares!$A$1)/SUMIFS('Stock-AF'!AU$2:AU$215,'Stock-AF'!$C$2:$C$215,Shares!$A41,'Stock-AF'!$G$2:$G$215,Shares!$A$1)</f>
        <v>0.47933926570148566</v>
      </c>
      <c r="AM41" s="9">
        <f ca="1">SUMIFS('Stock-AF'!AV$2:AV$215,'Stock-AF'!$C$2:$C$215,Shares!$B41,'Stock-AF'!$G$2:$G$215,Shares!$A$1)/SUMIFS('Stock-AF'!AV$2:AV$215,'Stock-AF'!$C$2:$C$215,Shares!$A41,'Stock-AF'!$G$2:$G$215,Shares!$A$1)</f>
        <v>0.50020254124966723</v>
      </c>
    </row>
    <row r="42" spans="1:39">
      <c r="A42" t="str">
        <f t="shared" si="0"/>
        <v>C_ES-SH-HO*</v>
      </c>
      <c r="B42" s="4" t="s">
        <v>155</v>
      </c>
      <c r="C42" s="9">
        <f ca="1">SUMIFS('Stock-AF'!L$2:L$215,'Stock-AF'!$C$2:$C$215,Shares!$B42,'Stock-AF'!$G$2:$G$215,Shares!$A$1)/SUMIFS('Stock-AF'!L$2:L$215,'Stock-AF'!$C$2:$C$215,Shares!$A42,'Stock-AF'!$G$2:$G$215,Shares!$A$1)</f>
        <v>0</v>
      </c>
      <c r="D42" s="9">
        <f ca="1">SUMIFS('Stock-AF'!M$2:M$215,'Stock-AF'!$C$2:$C$215,Shares!$B42,'Stock-AF'!$G$2:$G$215,Shares!$A$1)/SUMIFS('Stock-AF'!M$2:M$215,'Stock-AF'!$C$2:$C$215,Shares!$A42,'Stock-AF'!$G$2:$G$215,Shares!$A$1)</f>
        <v>4.9135530088539334E-3</v>
      </c>
      <c r="E42" s="9">
        <f ca="1">SUMIFS('Stock-AF'!N$2:N$215,'Stock-AF'!$C$2:$C$215,Shares!$B42,'Stock-AF'!$G$2:$G$215,Shares!$A$1)/SUMIFS('Stock-AF'!N$2:N$215,'Stock-AF'!$C$2:$C$215,Shares!$A42,'Stock-AF'!$G$2:$G$215,Shares!$A$1)</f>
        <v>0</v>
      </c>
      <c r="F42" s="9">
        <f ca="1">SUMIFS('Stock-AF'!O$2:O$215,'Stock-AF'!$C$2:$C$215,Shares!$B42,'Stock-AF'!$G$2:$G$215,Shares!$A$1)/SUMIFS('Stock-AF'!O$2:O$215,'Stock-AF'!$C$2:$C$215,Shares!$A42,'Stock-AF'!$G$2:$G$215,Shares!$A$1)</f>
        <v>0</v>
      </c>
      <c r="G42" s="9">
        <f ca="1">SUMIFS('Stock-AF'!P$2:P$215,'Stock-AF'!$C$2:$C$215,Shares!$B42,'Stock-AF'!$G$2:$G$215,Shares!$A$1)/SUMIFS('Stock-AF'!P$2:P$215,'Stock-AF'!$C$2:$C$215,Shares!$A42,'Stock-AF'!$G$2:$G$215,Shares!$A$1)</f>
        <v>9.296833110684917E-2</v>
      </c>
      <c r="H42" s="9">
        <f ca="1">SUMIFS('Stock-AF'!Q$2:Q$215,'Stock-AF'!$C$2:$C$215,Shares!$B42,'Stock-AF'!$G$2:$G$215,Shares!$A$1)/SUMIFS('Stock-AF'!Q$2:Q$215,'Stock-AF'!$C$2:$C$215,Shares!$A42,'Stock-AF'!$G$2:$G$215,Shares!$A$1)</f>
        <v>1.4108763190925702E-2</v>
      </c>
      <c r="I42" s="9">
        <f ca="1">SUMIFS('Stock-AF'!R$2:R$215,'Stock-AF'!$C$2:$C$215,Shares!$B42,'Stock-AF'!$G$2:$G$215,Shares!$A$1)/SUMIFS('Stock-AF'!R$2:R$215,'Stock-AF'!$C$2:$C$215,Shares!$A42,'Stock-AF'!$G$2:$G$215,Shares!$A$1)</f>
        <v>0</v>
      </c>
      <c r="J42" s="9">
        <f ca="1">SUMIFS('Stock-AF'!S$2:S$215,'Stock-AF'!$C$2:$C$215,Shares!$B42,'Stock-AF'!$G$2:$G$215,Shares!$A$1)/SUMIFS('Stock-AF'!S$2:S$215,'Stock-AF'!$C$2:$C$215,Shares!$A42,'Stock-AF'!$G$2:$G$215,Shares!$A$1)</f>
        <v>0</v>
      </c>
      <c r="K42" s="9">
        <f ca="1">SUMIFS('Stock-AF'!T$2:T$215,'Stock-AF'!$C$2:$C$215,Shares!$B42,'Stock-AF'!$G$2:$G$215,Shares!$A$1)/SUMIFS('Stock-AF'!T$2:T$215,'Stock-AF'!$C$2:$C$215,Shares!$A42,'Stock-AF'!$G$2:$G$215,Shares!$A$1)</f>
        <v>0</v>
      </c>
      <c r="L42" s="9">
        <f ca="1">SUMIFS('Stock-AF'!U$2:U$215,'Stock-AF'!$C$2:$C$215,Shares!$B42,'Stock-AF'!$G$2:$G$215,Shares!$A$1)/SUMIFS('Stock-AF'!U$2:U$215,'Stock-AF'!$C$2:$C$215,Shares!$A42,'Stock-AF'!$G$2:$G$215,Shares!$A$1)</f>
        <v>0</v>
      </c>
      <c r="M42" s="9">
        <f ca="1">SUMIFS('Stock-AF'!V$2:V$215,'Stock-AF'!$C$2:$C$215,Shares!$B42,'Stock-AF'!$G$2:$G$215,Shares!$A$1)/SUMIFS('Stock-AF'!V$2:V$215,'Stock-AF'!$C$2:$C$215,Shares!$A42,'Stock-AF'!$G$2:$G$215,Shares!$A$1)</f>
        <v>0</v>
      </c>
      <c r="N42" s="9">
        <f ca="1">SUMIFS('Stock-AF'!W$2:W$215,'Stock-AF'!$C$2:$C$215,Shares!$B42,'Stock-AF'!$G$2:$G$215,Shares!$A$1)/SUMIFS('Stock-AF'!W$2:W$215,'Stock-AF'!$C$2:$C$215,Shares!$A42,'Stock-AF'!$G$2:$G$215,Shares!$A$1)</f>
        <v>0</v>
      </c>
      <c r="O42" s="9">
        <f ca="1">SUMIFS('Stock-AF'!X$2:X$215,'Stock-AF'!$C$2:$C$215,Shares!$B42,'Stock-AF'!$G$2:$G$215,Shares!$A$1)/SUMIFS('Stock-AF'!X$2:X$215,'Stock-AF'!$C$2:$C$215,Shares!$A42,'Stock-AF'!$G$2:$G$215,Shares!$A$1)</f>
        <v>8.2270642050594363E-4</v>
      </c>
      <c r="P42" s="9">
        <f ca="1">SUMIFS('Stock-AF'!Y$2:Y$215,'Stock-AF'!$C$2:$C$215,Shares!$B42,'Stock-AF'!$G$2:$G$215,Shares!$A$1)/SUMIFS('Stock-AF'!Y$2:Y$215,'Stock-AF'!$C$2:$C$215,Shares!$A42,'Stock-AF'!$G$2:$G$215,Shares!$A$1)</f>
        <v>0</v>
      </c>
      <c r="Q42" s="9">
        <f ca="1">SUMIFS('Stock-AF'!Z$2:Z$215,'Stock-AF'!$C$2:$C$215,Shares!$B42,'Stock-AF'!$G$2:$G$215,Shares!$A$1)/SUMIFS('Stock-AF'!Z$2:Z$215,'Stock-AF'!$C$2:$C$215,Shares!$A42,'Stock-AF'!$G$2:$G$215,Shares!$A$1)</f>
        <v>2.2712659294199839E-3</v>
      </c>
      <c r="R42" s="9">
        <f ca="1">SUMIFS('Stock-AF'!AA$2:AA$215,'Stock-AF'!$C$2:$C$215,Shares!$B42,'Stock-AF'!$G$2:$G$215,Shares!$A$1)/SUMIFS('Stock-AF'!AA$2:AA$215,'Stock-AF'!$C$2:$C$215,Shares!$A42,'Stock-AF'!$G$2:$G$215,Shares!$A$1)</f>
        <v>2.6342406919766088E-2</v>
      </c>
      <c r="S42" s="9">
        <f ca="1">SUMIFS('Stock-AF'!AB$2:AB$215,'Stock-AF'!$C$2:$C$215,Shares!$B42,'Stock-AF'!$G$2:$G$215,Shares!$A$1)/SUMIFS('Stock-AF'!AB$2:AB$215,'Stock-AF'!$C$2:$C$215,Shares!$A42,'Stock-AF'!$G$2:$G$215,Shares!$A$1)</f>
        <v>4.3046789577550551E-2</v>
      </c>
      <c r="T42" s="9">
        <f ca="1">SUMIFS('Stock-AF'!AC$2:AC$215,'Stock-AF'!$C$2:$C$215,Shares!$B42,'Stock-AF'!$G$2:$G$215,Shares!$A$1)/SUMIFS('Stock-AF'!AC$2:AC$215,'Stock-AF'!$C$2:$C$215,Shares!$A42,'Stock-AF'!$G$2:$G$215,Shares!$A$1)</f>
        <v>0</v>
      </c>
      <c r="U42" s="9">
        <f ca="1">SUMIFS('Stock-AF'!AD$2:AD$215,'Stock-AF'!$C$2:$C$215,Shares!$B42,'Stock-AF'!$G$2:$G$215,Shares!$A$1)/SUMIFS('Stock-AF'!AD$2:AD$215,'Stock-AF'!$C$2:$C$215,Shares!$A42,'Stock-AF'!$G$2:$G$215,Shares!$A$1)</f>
        <v>0.73935197998930779</v>
      </c>
      <c r="V42" s="9">
        <f ca="1">SUMIFS('Stock-AF'!AE$2:AE$215,'Stock-AF'!$C$2:$C$215,Shares!$B42,'Stock-AF'!$G$2:$G$215,Shares!$A$1)/SUMIFS('Stock-AF'!AE$2:AE$215,'Stock-AF'!$C$2:$C$215,Shares!$A42,'Stock-AF'!$G$2:$G$215,Shares!$A$1)</f>
        <v>1.011822479275765E-2</v>
      </c>
      <c r="W42" s="9">
        <f ca="1">SUMIFS('Stock-AF'!AF$2:AF$215,'Stock-AF'!$C$2:$C$215,Shares!$B42,'Stock-AF'!$G$2:$G$215,Shares!$A$1)/SUMIFS('Stock-AF'!AF$2:AF$215,'Stock-AF'!$C$2:$C$215,Shares!$A42,'Stock-AF'!$G$2:$G$215,Shares!$A$1)</f>
        <v>0</v>
      </c>
      <c r="X42" s="9">
        <f ca="1">SUMIFS('Stock-AF'!AG$2:AG$215,'Stock-AF'!$C$2:$C$215,Shares!$B42,'Stock-AF'!$G$2:$G$215,Shares!$A$1)/SUMIFS('Stock-AF'!AG$2:AG$215,'Stock-AF'!$C$2:$C$215,Shares!$A42,'Stock-AF'!$G$2:$G$215,Shares!$A$1)</f>
        <v>0</v>
      </c>
      <c r="Y42" s="9">
        <f ca="1">SUMIFS('Stock-AF'!AH$2:AH$215,'Stock-AF'!$C$2:$C$215,Shares!$B42,'Stock-AF'!$G$2:$G$215,Shares!$A$1)/SUMIFS('Stock-AF'!AH$2:AH$215,'Stock-AF'!$C$2:$C$215,Shares!$A42,'Stock-AF'!$G$2:$G$215,Shares!$A$1)</f>
        <v>0</v>
      </c>
      <c r="Z42" s="9">
        <f ca="1">SUMIFS('Stock-AF'!AI$2:AI$215,'Stock-AF'!$C$2:$C$215,Shares!$B42,'Stock-AF'!$G$2:$G$215,Shares!$A$1)/SUMIFS('Stock-AF'!AI$2:AI$215,'Stock-AF'!$C$2:$C$215,Shares!$A42,'Stock-AF'!$G$2:$G$215,Shares!$A$1)</f>
        <v>0</v>
      </c>
      <c r="AA42" s="9">
        <f ca="1">SUMIFS('Stock-AF'!AJ$2:AJ$215,'Stock-AF'!$C$2:$C$215,Shares!$B42,'Stock-AF'!$G$2:$G$215,Shares!$A$1)/SUMIFS('Stock-AF'!AJ$2:AJ$215,'Stock-AF'!$C$2:$C$215,Shares!$A42,'Stock-AF'!$G$2:$G$215,Shares!$A$1)</f>
        <v>0</v>
      </c>
      <c r="AB42" s="9">
        <f ca="1">SUMIFS('Stock-AF'!AK$2:AK$215,'Stock-AF'!$C$2:$C$215,Shares!$B42,'Stock-AF'!$G$2:$G$215,Shares!$A$1)/SUMIFS('Stock-AF'!AK$2:AK$215,'Stock-AF'!$C$2:$C$215,Shares!$A42,'Stock-AF'!$G$2:$G$215,Shares!$A$1)</f>
        <v>1.677834659883647E-2</v>
      </c>
      <c r="AC42" s="9">
        <f ca="1">SUMIFS('Stock-AF'!AL$2:AL$215,'Stock-AF'!$C$2:$C$215,Shares!$B42,'Stock-AF'!$G$2:$G$215,Shares!$A$1)/SUMIFS('Stock-AF'!AL$2:AL$215,'Stock-AF'!$C$2:$C$215,Shares!$A42,'Stock-AF'!$G$2:$G$215,Shares!$A$1)</f>
        <v>0</v>
      </c>
      <c r="AD42" s="9">
        <f ca="1">SUMIFS('Stock-AF'!AM$2:AM$215,'Stock-AF'!$C$2:$C$215,Shares!$B42,'Stock-AF'!$G$2:$G$215,Shares!$A$1)/SUMIFS('Stock-AF'!AM$2:AM$215,'Stock-AF'!$C$2:$C$215,Shares!$A42,'Stock-AF'!$G$2:$G$215,Shares!$A$1)</f>
        <v>0</v>
      </c>
      <c r="AE42" s="9">
        <f ca="1">SUMIFS('Stock-AF'!AN$2:AN$215,'Stock-AF'!$C$2:$C$215,Shares!$B42,'Stock-AF'!$G$2:$G$215,Shares!$A$1)/SUMIFS('Stock-AF'!AN$2:AN$215,'Stock-AF'!$C$2:$C$215,Shares!$A42,'Stock-AF'!$G$2:$G$215,Shares!$A$1)</f>
        <v>0</v>
      </c>
      <c r="AF42" s="9">
        <f ca="1">SUMIFS('Stock-AF'!AO$2:AO$215,'Stock-AF'!$C$2:$C$215,Shares!$B42,'Stock-AF'!$G$2:$G$215,Shares!$A$1)/SUMIFS('Stock-AF'!AO$2:AO$215,'Stock-AF'!$C$2:$C$215,Shares!$A42,'Stock-AF'!$G$2:$G$215,Shares!$A$1)</f>
        <v>7.1224228553951074E-4</v>
      </c>
      <c r="AG42" s="9">
        <f ca="1">SUMIFS('Stock-AF'!AP$2:AP$215,'Stock-AF'!$C$2:$C$215,Shares!$B42,'Stock-AF'!$G$2:$G$215,Shares!$A$1)/SUMIFS('Stock-AF'!AP$2:AP$215,'Stock-AF'!$C$2:$C$215,Shares!$A42,'Stock-AF'!$G$2:$G$215,Shares!$A$1)</f>
        <v>1.8038776265217205E-2</v>
      </c>
      <c r="AH42" s="9">
        <f ca="1">SUMIFS('Stock-AF'!AQ$2:AQ$215,'Stock-AF'!$C$2:$C$215,Shares!$B42,'Stock-AF'!$G$2:$G$215,Shares!$A$1)/SUMIFS('Stock-AF'!AQ$2:AQ$215,'Stock-AF'!$C$2:$C$215,Shares!$A42,'Stock-AF'!$G$2:$G$215,Shares!$A$1)</f>
        <v>5.0665978551634279E-3</v>
      </c>
      <c r="AI42" s="9">
        <f ca="1">SUMIFS('Stock-AF'!AR$2:AR$215,'Stock-AF'!$C$2:$C$215,Shares!$B42,'Stock-AF'!$G$2:$G$215,Shares!$A$1)/SUMIFS('Stock-AF'!AR$2:AR$215,'Stock-AF'!$C$2:$C$215,Shares!$A42,'Stock-AF'!$G$2:$G$215,Shares!$A$1)</f>
        <v>6.6738302143027487E-3</v>
      </c>
      <c r="AJ42" s="9">
        <f ca="1">SUMIFS('Stock-AF'!AS$2:AS$215,'Stock-AF'!$C$2:$C$215,Shares!$B42,'Stock-AF'!$G$2:$G$215,Shares!$A$1)/SUMIFS('Stock-AF'!AS$2:AS$215,'Stock-AF'!$C$2:$C$215,Shares!$A42,'Stock-AF'!$G$2:$G$215,Shares!$A$1)</f>
        <v>0</v>
      </c>
      <c r="AK42" s="9">
        <f ca="1">SUMIFS('Stock-AF'!AT$2:AT$215,'Stock-AF'!$C$2:$C$215,Shares!$B42,'Stock-AF'!$G$2:$G$215,Shares!$A$1)/SUMIFS('Stock-AF'!AT$2:AT$215,'Stock-AF'!$C$2:$C$215,Shares!$A42,'Stock-AF'!$G$2:$G$215,Shares!$A$1)</f>
        <v>4.3961709893787386E-2</v>
      </c>
      <c r="AL42" s="9">
        <f ca="1">SUMIFS('Stock-AF'!AU$2:AU$215,'Stock-AF'!$C$2:$C$215,Shares!$B42,'Stock-AF'!$G$2:$G$215,Shares!$A$1)/SUMIFS('Stock-AF'!AU$2:AU$215,'Stock-AF'!$C$2:$C$215,Shares!$A42,'Stock-AF'!$G$2:$G$215,Shares!$A$1)</f>
        <v>8.4026083384992174E-4</v>
      </c>
      <c r="AM42" s="9">
        <f ca="1">SUMIFS('Stock-AF'!AV$2:AV$215,'Stock-AF'!$C$2:$C$215,Shares!$B42,'Stock-AF'!$G$2:$G$215,Shares!$A$1)/SUMIFS('Stock-AF'!AV$2:AV$215,'Stock-AF'!$C$2:$C$215,Shares!$A42,'Stock-AF'!$G$2:$G$215,Shares!$A$1)</f>
        <v>1.2054842314231796E-4</v>
      </c>
    </row>
    <row r="43" spans="1:39">
      <c r="A43" t="str">
        <f t="shared" si="0"/>
        <v>C_ES-SH-HO*</v>
      </c>
      <c r="B43" s="4" t="s">
        <v>156</v>
      </c>
      <c r="C43" s="9">
        <f ca="1">SUMIFS('Stock-AF'!L$2:L$215,'Stock-AF'!$C$2:$C$215,Shares!$B43,'Stock-AF'!$G$2:$G$215,Shares!$A$1)/SUMIFS('Stock-AF'!L$2:L$215,'Stock-AF'!$C$2:$C$215,Shares!$A43,'Stock-AF'!$G$2:$G$215,Shares!$A$1)</f>
        <v>0</v>
      </c>
      <c r="D43" s="9">
        <f ca="1">SUMIFS('Stock-AF'!M$2:M$215,'Stock-AF'!$C$2:$C$215,Shares!$B43,'Stock-AF'!$G$2:$G$215,Shares!$A$1)/SUMIFS('Stock-AF'!M$2:M$215,'Stock-AF'!$C$2:$C$215,Shares!$A43,'Stock-AF'!$G$2:$G$215,Shares!$A$1)</f>
        <v>0.42360608645115472</v>
      </c>
      <c r="E43" s="9">
        <f ca="1">SUMIFS('Stock-AF'!N$2:N$215,'Stock-AF'!$C$2:$C$215,Shares!$B43,'Stock-AF'!$G$2:$G$215,Shares!$A$1)/SUMIFS('Stock-AF'!N$2:N$215,'Stock-AF'!$C$2:$C$215,Shares!$A43,'Stock-AF'!$G$2:$G$215,Shares!$A$1)</f>
        <v>0.38903495202114347</v>
      </c>
      <c r="F43" s="9">
        <f ca="1">SUMIFS('Stock-AF'!O$2:O$215,'Stock-AF'!$C$2:$C$215,Shares!$B43,'Stock-AF'!$G$2:$G$215,Shares!$A$1)/SUMIFS('Stock-AF'!O$2:O$215,'Stock-AF'!$C$2:$C$215,Shares!$A43,'Stock-AF'!$G$2:$G$215,Shares!$A$1)</f>
        <v>3.07680564878695E-2</v>
      </c>
      <c r="G43" s="9">
        <f ca="1">SUMIFS('Stock-AF'!P$2:P$215,'Stock-AF'!$C$2:$C$215,Shares!$B43,'Stock-AF'!$G$2:$G$215,Shares!$A$1)/SUMIFS('Stock-AF'!P$2:P$215,'Stock-AF'!$C$2:$C$215,Shares!$A43,'Stock-AF'!$G$2:$G$215,Shares!$A$1)</f>
        <v>0.29205170315496881</v>
      </c>
      <c r="H43" s="9">
        <f ca="1">SUMIFS('Stock-AF'!Q$2:Q$215,'Stock-AF'!$C$2:$C$215,Shares!$B43,'Stock-AF'!$G$2:$G$215,Shares!$A$1)/SUMIFS('Stock-AF'!Q$2:Q$215,'Stock-AF'!$C$2:$C$215,Shares!$A43,'Stock-AF'!$G$2:$G$215,Shares!$A$1)</f>
        <v>4.86435166108505E-2</v>
      </c>
      <c r="I43" s="9">
        <f ca="1">SUMIFS('Stock-AF'!R$2:R$215,'Stock-AF'!$C$2:$C$215,Shares!$B43,'Stock-AF'!$G$2:$G$215,Shares!$A$1)/SUMIFS('Stock-AF'!R$2:R$215,'Stock-AF'!$C$2:$C$215,Shares!$A43,'Stock-AF'!$G$2:$G$215,Shares!$A$1)</f>
        <v>0</v>
      </c>
      <c r="J43" s="9">
        <f ca="1">SUMIFS('Stock-AF'!S$2:S$215,'Stock-AF'!$C$2:$C$215,Shares!$B43,'Stock-AF'!$G$2:$G$215,Shares!$A$1)/SUMIFS('Stock-AF'!S$2:S$215,'Stock-AF'!$C$2:$C$215,Shares!$A43,'Stock-AF'!$G$2:$G$215,Shares!$A$1)</f>
        <v>0.20727814593298938</v>
      </c>
      <c r="K43" s="9">
        <f ca="1">SUMIFS('Stock-AF'!T$2:T$215,'Stock-AF'!$C$2:$C$215,Shares!$B43,'Stock-AF'!$G$2:$G$215,Shares!$A$1)/SUMIFS('Stock-AF'!T$2:T$215,'Stock-AF'!$C$2:$C$215,Shares!$A43,'Stock-AF'!$G$2:$G$215,Shares!$A$1)</f>
        <v>0.18040967626543233</v>
      </c>
      <c r="L43" s="9">
        <f ca="1">SUMIFS('Stock-AF'!U$2:U$215,'Stock-AF'!$C$2:$C$215,Shares!$B43,'Stock-AF'!$G$2:$G$215,Shares!$A$1)/SUMIFS('Stock-AF'!U$2:U$215,'Stock-AF'!$C$2:$C$215,Shares!$A43,'Stock-AF'!$G$2:$G$215,Shares!$A$1)</f>
        <v>0.64366397389600505</v>
      </c>
      <c r="M43" s="9">
        <f ca="1">SUMIFS('Stock-AF'!V$2:V$215,'Stock-AF'!$C$2:$C$215,Shares!$B43,'Stock-AF'!$G$2:$G$215,Shares!$A$1)/SUMIFS('Stock-AF'!V$2:V$215,'Stock-AF'!$C$2:$C$215,Shares!$A43,'Stock-AF'!$G$2:$G$215,Shares!$A$1)</f>
        <v>0.48043139988591743</v>
      </c>
      <c r="N43" s="9">
        <f ca="1">SUMIFS('Stock-AF'!W$2:W$215,'Stock-AF'!$C$2:$C$215,Shares!$B43,'Stock-AF'!$G$2:$G$215,Shares!$A$1)/SUMIFS('Stock-AF'!W$2:W$215,'Stock-AF'!$C$2:$C$215,Shares!$A43,'Stock-AF'!$G$2:$G$215,Shares!$A$1)</f>
        <v>0</v>
      </c>
      <c r="O43" s="9">
        <f ca="1">SUMIFS('Stock-AF'!X$2:X$215,'Stock-AF'!$C$2:$C$215,Shares!$B43,'Stock-AF'!$G$2:$G$215,Shares!$A$1)/SUMIFS('Stock-AF'!X$2:X$215,'Stock-AF'!$C$2:$C$215,Shares!$A43,'Stock-AF'!$G$2:$G$215,Shares!$A$1)</f>
        <v>0</v>
      </c>
      <c r="P43" s="9">
        <f ca="1">SUMIFS('Stock-AF'!Y$2:Y$215,'Stock-AF'!$C$2:$C$215,Shares!$B43,'Stock-AF'!$G$2:$G$215,Shares!$A$1)/SUMIFS('Stock-AF'!Y$2:Y$215,'Stock-AF'!$C$2:$C$215,Shares!$A43,'Stock-AF'!$G$2:$G$215,Shares!$A$1)</f>
        <v>0.48728276701339573</v>
      </c>
      <c r="Q43" s="9">
        <f ca="1">SUMIFS('Stock-AF'!Z$2:Z$215,'Stock-AF'!$C$2:$C$215,Shares!$B43,'Stock-AF'!$G$2:$G$215,Shares!$A$1)/SUMIFS('Stock-AF'!Z$2:Z$215,'Stock-AF'!$C$2:$C$215,Shares!$A43,'Stock-AF'!$G$2:$G$215,Shares!$A$1)</f>
        <v>8.4596169370992E-2</v>
      </c>
      <c r="R43" s="9">
        <f ca="1">SUMIFS('Stock-AF'!AA$2:AA$215,'Stock-AF'!$C$2:$C$215,Shares!$B43,'Stock-AF'!$G$2:$G$215,Shares!$A$1)/SUMIFS('Stock-AF'!AA$2:AA$215,'Stock-AF'!$C$2:$C$215,Shares!$A43,'Stock-AF'!$G$2:$G$215,Shares!$A$1)</f>
        <v>0.15647245572737933</v>
      </c>
      <c r="S43" s="9">
        <f ca="1">SUMIFS('Stock-AF'!AB$2:AB$215,'Stock-AF'!$C$2:$C$215,Shares!$B43,'Stock-AF'!$G$2:$G$215,Shares!$A$1)/SUMIFS('Stock-AF'!AB$2:AB$215,'Stock-AF'!$C$2:$C$215,Shares!$A43,'Stock-AF'!$G$2:$G$215,Shares!$A$1)</f>
        <v>0.10801663995643125</v>
      </c>
      <c r="T43" s="9">
        <f ca="1">SUMIFS('Stock-AF'!AC$2:AC$215,'Stock-AF'!$C$2:$C$215,Shares!$B43,'Stock-AF'!$G$2:$G$215,Shares!$A$1)/SUMIFS('Stock-AF'!AC$2:AC$215,'Stock-AF'!$C$2:$C$215,Shares!$A43,'Stock-AF'!$G$2:$G$215,Shares!$A$1)</f>
        <v>0</v>
      </c>
      <c r="U43" s="9">
        <f ca="1">SUMIFS('Stock-AF'!AD$2:AD$215,'Stock-AF'!$C$2:$C$215,Shares!$B43,'Stock-AF'!$G$2:$G$215,Shares!$A$1)/SUMIFS('Stock-AF'!AD$2:AD$215,'Stock-AF'!$C$2:$C$215,Shares!$A43,'Stock-AF'!$G$2:$G$215,Shares!$A$1)</f>
        <v>0.22482585209784051</v>
      </c>
      <c r="V43" s="9">
        <f ca="1">SUMIFS('Stock-AF'!AE$2:AE$215,'Stock-AF'!$C$2:$C$215,Shares!$B43,'Stock-AF'!$G$2:$G$215,Shares!$A$1)/SUMIFS('Stock-AF'!AE$2:AE$215,'Stock-AF'!$C$2:$C$215,Shares!$A43,'Stock-AF'!$G$2:$G$215,Shares!$A$1)</f>
        <v>9.3601721292817918E-3</v>
      </c>
      <c r="W43" s="9">
        <f ca="1">SUMIFS('Stock-AF'!AF$2:AF$215,'Stock-AF'!$C$2:$C$215,Shares!$B43,'Stock-AF'!$G$2:$G$215,Shares!$A$1)/SUMIFS('Stock-AF'!AF$2:AF$215,'Stock-AF'!$C$2:$C$215,Shares!$A43,'Stock-AF'!$G$2:$G$215,Shares!$A$1)</f>
        <v>5.1874972098061266E-2</v>
      </c>
      <c r="X43" s="9">
        <f ca="1">SUMIFS('Stock-AF'!AG$2:AG$215,'Stock-AF'!$C$2:$C$215,Shares!$B43,'Stock-AF'!$G$2:$G$215,Shares!$A$1)/SUMIFS('Stock-AF'!AG$2:AG$215,'Stock-AF'!$C$2:$C$215,Shares!$A43,'Stock-AF'!$G$2:$G$215,Shares!$A$1)</f>
        <v>0.58966767661876873</v>
      </c>
      <c r="Y43" s="9">
        <f ca="1">SUMIFS('Stock-AF'!AH$2:AH$215,'Stock-AF'!$C$2:$C$215,Shares!$B43,'Stock-AF'!$G$2:$G$215,Shares!$A$1)/SUMIFS('Stock-AF'!AH$2:AH$215,'Stock-AF'!$C$2:$C$215,Shares!$A43,'Stock-AF'!$G$2:$G$215,Shares!$A$1)</f>
        <v>9.3009333769932395E-2</v>
      </c>
      <c r="Z43" s="9">
        <f ca="1">SUMIFS('Stock-AF'!AI$2:AI$215,'Stock-AF'!$C$2:$C$215,Shares!$B43,'Stock-AF'!$G$2:$G$215,Shares!$A$1)/SUMIFS('Stock-AF'!AI$2:AI$215,'Stock-AF'!$C$2:$C$215,Shares!$A43,'Stock-AF'!$G$2:$G$215,Shares!$A$1)</f>
        <v>0.40213666636322615</v>
      </c>
      <c r="AA43" s="9">
        <f ca="1">SUMIFS('Stock-AF'!AJ$2:AJ$215,'Stock-AF'!$C$2:$C$215,Shares!$B43,'Stock-AF'!$G$2:$G$215,Shares!$A$1)/SUMIFS('Stock-AF'!AJ$2:AJ$215,'Stock-AF'!$C$2:$C$215,Shares!$A43,'Stock-AF'!$G$2:$G$215,Shares!$A$1)</f>
        <v>0</v>
      </c>
      <c r="AB43" s="9">
        <f ca="1">SUMIFS('Stock-AF'!AK$2:AK$215,'Stock-AF'!$C$2:$C$215,Shares!$B43,'Stock-AF'!$G$2:$G$215,Shares!$A$1)/SUMIFS('Stock-AF'!AK$2:AK$215,'Stock-AF'!$C$2:$C$215,Shares!$A43,'Stock-AF'!$G$2:$G$215,Shares!$A$1)</f>
        <v>0.14562190279926879</v>
      </c>
      <c r="AC43" s="9">
        <f ca="1">SUMIFS('Stock-AF'!AL$2:AL$215,'Stock-AF'!$C$2:$C$215,Shares!$B43,'Stock-AF'!$G$2:$G$215,Shares!$A$1)/SUMIFS('Stock-AF'!AL$2:AL$215,'Stock-AF'!$C$2:$C$215,Shares!$A43,'Stock-AF'!$G$2:$G$215,Shares!$A$1)</f>
        <v>0</v>
      </c>
      <c r="AD43" s="9">
        <f ca="1">SUMIFS('Stock-AF'!AM$2:AM$215,'Stock-AF'!$C$2:$C$215,Shares!$B43,'Stock-AF'!$G$2:$G$215,Shares!$A$1)/SUMIFS('Stock-AF'!AM$2:AM$215,'Stock-AF'!$C$2:$C$215,Shares!$A43,'Stock-AF'!$G$2:$G$215,Shares!$A$1)</f>
        <v>7.6913268908167548E-2</v>
      </c>
      <c r="AE43" s="9">
        <f ca="1">SUMIFS('Stock-AF'!AN$2:AN$215,'Stock-AF'!$C$2:$C$215,Shares!$B43,'Stock-AF'!$G$2:$G$215,Shares!$A$1)/SUMIFS('Stock-AF'!AN$2:AN$215,'Stock-AF'!$C$2:$C$215,Shares!$A43,'Stock-AF'!$G$2:$G$215,Shares!$A$1)</f>
        <v>0.1773164259785634</v>
      </c>
      <c r="AF43" s="9">
        <f ca="1">SUMIFS('Stock-AF'!AO$2:AO$215,'Stock-AF'!$C$2:$C$215,Shares!$B43,'Stock-AF'!$G$2:$G$215,Shares!$A$1)/SUMIFS('Stock-AF'!AO$2:AO$215,'Stock-AF'!$C$2:$C$215,Shares!$A43,'Stock-AF'!$G$2:$G$215,Shares!$A$1)</f>
        <v>0.19052040453621985</v>
      </c>
      <c r="AG43" s="9">
        <f ca="1">SUMIFS('Stock-AF'!AP$2:AP$215,'Stock-AF'!$C$2:$C$215,Shares!$B43,'Stock-AF'!$G$2:$G$215,Shares!$A$1)/SUMIFS('Stock-AF'!AP$2:AP$215,'Stock-AF'!$C$2:$C$215,Shares!$A43,'Stock-AF'!$G$2:$G$215,Shares!$A$1)</f>
        <v>1.8692787676313181E-2</v>
      </c>
      <c r="AH43" s="9">
        <f ca="1">SUMIFS('Stock-AF'!AQ$2:AQ$215,'Stock-AF'!$C$2:$C$215,Shares!$B43,'Stock-AF'!$G$2:$G$215,Shares!$A$1)/SUMIFS('Stock-AF'!AQ$2:AQ$215,'Stock-AF'!$C$2:$C$215,Shares!$A43,'Stock-AF'!$G$2:$G$215,Shares!$A$1)</f>
        <v>0.20256697734201598</v>
      </c>
      <c r="AI43" s="9">
        <f ca="1">SUMIFS('Stock-AF'!AR$2:AR$215,'Stock-AF'!$C$2:$C$215,Shares!$B43,'Stock-AF'!$G$2:$G$215,Shares!$A$1)/SUMIFS('Stock-AF'!AR$2:AR$215,'Stock-AF'!$C$2:$C$215,Shares!$A43,'Stock-AF'!$G$2:$G$215,Shares!$A$1)</f>
        <v>0.22216363579714199</v>
      </c>
      <c r="AJ43" s="9">
        <f ca="1">SUMIFS('Stock-AF'!AS$2:AS$215,'Stock-AF'!$C$2:$C$215,Shares!$B43,'Stock-AF'!$G$2:$G$215,Shares!$A$1)/SUMIFS('Stock-AF'!AS$2:AS$215,'Stock-AF'!$C$2:$C$215,Shares!$A43,'Stock-AF'!$G$2:$G$215,Shares!$A$1)</f>
        <v>0.42419540049046844</v>
      </c>
      <c r="AK43" s="9">
        <f ca="1">SUMIFS('Stock-AF'!AT$2:AT$215,'Stock-AF'!$C$2:$C$215,Shares!$B43,'Stock-AF'!$G$2:$G$215,Shares!$A$1)/SUMIFS('Stock-AF'!AT$2:AT$215,'Stock-AF'!$C$2:$C$215,Shares!$A43,'Stock-AF'!$G$2:$G$215,Shares!$A$1)</f>
        <v>0.14786083523031118</v>
      </c>
      <c r="AL43" s="9">
        <f ca="1">SUMIFS('Stock-AF'!AU$2:AU$215,'Stock-AF'!$C$2:$C$215,Shares!$B43,'Stock-AF'!$G$2:$G$215,Shares!$A$1)/SUMIFS('Stock-AF'!AU$2:AU$215,'Stock-AF'!$C$2:$C$215,Shares!$A43,'Stock-AF'!$G$2:$G$215,Shares!$A$1)</f>
        <v>0.1641911142734126</v>
      </c>
      <c r="AM43" s="9">
        <f ca="1">SUMIFS('Stock-AF'!AV$2:AV$215,'Stock-AF'!$C$2:$C$215,Shares!$B43,'Stock-AF'!$G$2:$G$215,Shares!$A$1)/SUMIFS('Stock-AF'!AV$2:AV$215,'Stock-AF'!$C$2:$C$215,Shares!$A43,'Stock-AF'!$G$2:$G$215,Shares!$A$1)</f>
        <v>5.3746676966062945E-2</v>
      </c>
    </row>
    <row r="44" spans="1:39">
      <c r="A44" t="str">
        <f t="shared" si="0"/>
        <v>C_ES-SH-HO*</v>
      </c>
      <c r="B44" s="4" t="s">
        <v>157</v>
      </c>
      <c r="C44" s="9">
        <f ca="1">SUMIFS('Stock-AF'!L$2:L$215,'Stock-AF'!$C$2:$C$215,Shares!$B44,'Stock-AF'!$G$2:$G$215,Shares!$A$1)/SUMIFS('Stock-AF'!L$2:L$215,'Stock-AF'!$C$2:$C$215,Shares!$A44,'Stock-AF'!$G$2:$G$215,Shares!$A$1)</f>
        <v>0</v>
      </c>
      <c r="D44" s="9">
        <f ca="1">SUMIFS('Stock-AF'!M$2:M$215,'Stock-AF'!$C$2:$C$215,Shares!$B44,'Stock-AF'!$G$2:$G$215,Shares!$A$1)/SUMIFS('Stock-AF'!M$2:M$215,'Stock-AF'!$C$2:$C$215,Shares!$A44,'Stock-AF'!$G$2:$G$215,Shares!$A$1)</f>
        <v>0</v>
      </c>
      <c r="E44" s="9">
        <f ca="1">SUMIFS('Stock-AF'!N$2:N$215,'Stock-AF'!$C$2:$C$215,Shares!$B44,'Stock-AF'!$G$2:$G$215,Shares!$A$1)/SUMIFS('Stock-AF'!N$2:N$215,'Stock-AF'!$C$2:$C$215,Shares!$A44,'Stock-AF'!$G$2:$G$215,Shares!$A$1)</f>
        <v>0</v>
      </c>
      <c r="F44" s="9">
        <f ca="1">SUMIFS('Stock-AF'!O$2:O$215,'Stock-AF'!$C$2:$C$215,Shares!$B44,'Stock-AF'!$G$2:$G$215,Shares!$A$1)/SUMIFS('Stock-AF'!O$2:O$215,'Stock-AF'!$C$2:$C$215,Shares!$A44,'Stock-AF'!$G$2:$G$215,Shares!$A$1)</f>
        <v>0</v>
      </c>
      <c r="G44" s="9">
        <f ca="1">SUMIFS('Stock-AF'!P$2:P$215,'Stock-AF'!$C$2:$C$215,Shares!$B44,'Stock-AF'!$G$2:$G$215,Shares!$A$1)/SUMIFS('Stock-AF'!P$2:P$215,'Stock-AF'!$C$2:$C$215,Shares!$A44,'Stock-AF'!$G$2:$G$215,Shares!$A$1)</f>
        <v>0</v>
      </c>
      <c r="H44" s="9">
        <f ca="1">SUMIFS('Stock-AF'!Q$2:Q$215,'Stock-AF'!$C$2:$C$215,Shares!$B44,'Stock-AF'!$G$2:$G$215,Shares!$A$1)/SUMIFS('Stock-AF'!Q$2:Q$215,'Stock-AF'!$C$2:$C$215,Shares!$A44,'Stock-AF'!$G$2:$G$215,Shares!$A$1)</f>
        <v>0</v>
      </c>
      <c r="I44" s="9">
        <f ca="1">SUMIFS('Stock-AF'!R$2:R$215,'Stock-AF'!$C$2:$C$215,Shares!$B44,'Stock-AF'!$G$2:$G$215,Shares!$A$1)/SUMIFS('Stock-AF'!R$2:R$215,'Stock-AF'!$C$2:$C$215,Shares!$A44,'Stock-AF'!$G$2:$G$215,Shares!$A$1)</f>
        <v>0</v>
      </c>
      <c r="J44" s="9">
        <f ca="1">SUMIFS('Stock-AF'!S$2:S$215,'Stock-AF'!$C$2:$C$215,Shares!$B44,'Stock-AF'!$G$2:$G$215,Shares!$A$1)/SUMIFS('Stock-AF'!S$2:S$215,'Stock-AF'!$C$2:$C$215,Shares!$A44,'Stock-AF'!$G$2:$G$215,Shares!$A$1)</f>
        <v>0</v>
      </c>
      <c r="K44" s="9">
        <f ca="1">SUMIFS('Stock-AF'!T$2:T$215,'Stock-AF'!$C$2:$C$215,Shares!$B44,'Stock-AF'!$G$2:$G$215,Shares!$A$1)/SUMIFS('Stock-AF'!T$2:T$215,'Stock-AF'!$C$2:$C$215,Shares!$A44,'Stock-AF'!$G$2:$G$215,Shares!$A$1)</f>
        <v>0</v>
      </c>
      <c r="L44" s="9">
        <f ca="1">SUMIFS('Stock-AF'!U$2:U$215,'Stock-AF'!$C$2:$C$215,Shares!$B44,'Stock-AF'!$G$2:$G$215,Shares!$A$1)/SUMIFS('Stock-AF'!U$2:U$215,'Stock-AF'!$C$2:$C$215,Shares!$A44,'Stock-AF'!$G$2:$G$215,Shares!$A$1)</f>
        <v>0</v>
      </c>
      <c r="M44" s="9">
        <f ca="1">SUMIFS('Stock-AF'!V$2:V$215,'Stock-AF'!$C$2:$C$215,Shares!$B44,'Stock-AF'!$G$2:$G$215,Shares!$A$1)/SUMIFS('Stock-AF'!V$2:V$215,'Stock-AF'!$C$2:$C$215,Shares!$A44,'Stock-AF'!$G$2:$G$215,Shares!$A$1)</f>
        <v>0</v>
      </c>
      <c r="N44" s="9">
        <f ca="1">SUMIFS('Stock-AF'!W$2:W$215,'Stock-AF'!$C$2:$C$215,Shares!$B44,'Stock-AF'!$G$2:$G$215,Shares!$A$1)/SUMIFS('Stock-AF'!W$2:W$215,'Stock-AF'!$C$2:$C$215,Shares!$A44,'Stock-AF'!$G$2:$G$215,Shares!$A$1)</f>
        <v>0</v>
      </c>
      <c r="O44" s="9">
        <f ca="1">SUMIFS('Stock-AF'!X$2:X$215,'Stock-AF'!$C$2:$C$215,Shares!$B44,'Stock-AF'!$G$2:$G$215,Shares!$A$1)/SUMIFS('Stock-AF'!X$2:X$215,'Stock-AF'!$C$2:$C$215,Shares!$A44,'Stock-AF'!$G$2:$G$215,Shares!$A$1)</f>
        <v>0</v>
      </c>
      <c r="P44" s="9">
        <f ca="1">SUMIFS('Stock-AF'!Y$2:Y$215,'Stock-AF'!$C$2:$C$215,Shares!$B44,'Stock-AF'!$G$2:$G$215,Shares!$A$1)/SUMIFS('Stock-AF'!Y$2:Y$215,'Stock-AF'!$C$2:$C$215,Shares!$A44,'Stock-AF'!$G$2:$G$215,Shares!$A$1)</f>
        <v>0</v>
      </c>
      <c r="Q44" s="9">
        <f ca="1">SUMIFS('Stock-AF'!Z$2:Z$215,'Stock-AF'!$C$2:$C$215,Shares!$B44,'Stock-AF'!$G$2:$G$215,Shares!$A$1)/SUMIFS('Stock-AF'!Z$2:Z$215,'Stock-AF'!$C$2:$C$215,Shares!$A44,'Stock-AF'!$G$2:$G$215,Shares!$A$1)</f>
        <v>0</v>
      </c>
      <c r="R44" s="9">
        <f ca="1">SUMIFS('Stock-AF'!AA$2:AA$215,'Stock-AF'!$C$2:$C$215,Shares!$B44,'Stock-AF'!$G$2:$G$215,Shares!$A$1)/SUMIFS('Stock-AF'!AA$2:AA$215,'Stock-AF'!$C$2:$C$215,Shares!$A44,'Stock-AF'!$G$2:$G$215,Shares!$A$1)</f>
        <v>0</v>
      </c>
      <c r="S44" s="9">
        <f ca="1">SUMIFS('Stock-AF'!AB$2:AB$215,'Stock-AF'!$C$2:$C$215,Shares!$B44,'Stock-AF'!$G$2:$G$215,Shares!$A$1)/SUMIFS('Stock-AF'!AB$2:AB$215,'Stock-AF'!$C$2:$C$215,Shares!$A44,'Stock-AF'!$G$2:$G$215,Shares!$A$1)</f>
        <v>0</v>
      </c>
      <c r="T44" s="9">
        <f ca="1">SUMIFS('Stock-AF'!AC$2:AC$215,'Stock-AF'!$C$2:$C$215,Shares!$B44,'Stock-AF'!$G$2:$G$215,Shares!$A$1)/SUMIFS('Stock-AF'!AC$2:AC$215,'Stock-AF'!$C$2:$C$215,Shares!$A44,'Stock-AF'!$G$2:$G$215,Shares!$A$1)</f>
        <v>0</v>
      </c>
      <c r="U44" s="9">
        <f ca="1">SUMIFS('Stock-AF'!AD$2:AD$215,'Stock-AF'!$C$2:$C$215,Shares!$B44,'Stock-AF'!$G$2:$G$215,Shares!$A$1)/SUMIFS('Stock-AF'!AD$2:AD$215,'Stock-AF'!$C$2:$C$215,Shares!$A44,'Stock-AF'!$G$2:$G$215,Shares!$A$1)</f>
        <v>0</v>
      </c>
      <c r="V44" s="9">
        <f ca="1">SUMIFS('Stock-AF'!AE$2:AE$215,'Stock-AF'!$C$2:$C$215,Shares!$B44,'Stock-AF'!$G$2:$G$215,Shares!$A$1)/SUMIFS('Stock-AF'!AE$2:AE$215,'Stock-AF'!$C$2:$C$215,Shares!$A44,'Stock-AF'!$G$2:$G$215,Shares!$A$1)</f>
        <v>9.9806281979189036E-3</v>
      </c>
      <c r="W44" s="9">
        <f ca="1">SUMIFS('Stock-AF'!AF$2:AF$215,'Stock-AF'!$C$2:$C$215,Shares!$B44,'Stock-AF'!$G$2:$G$215,Shares!$A$1)/SUMIFS('Stock-AF'!AF$2:AF$215,'Stock-AF'!$C$2:$C$215,Shares!$A44,'Stock-AF'!$G$2:$G$215,Shares!$A$1)</f>
        <v>0</v>
      </c>
      <c r="X44" s="9">
        <f ca="1">SUMIFS('Stock-AF'!AG$2:AG$215,'Stock-AF'!$C$2:$C$215,Shares!$B44,'Stock-AF'!$G$2:$G$215,Shares!$A$1)/SUMIFS('Stock-AF'!AG$2:AG$215,'Stock-AF'!$C$2:$C$215,Shares!$A44,'Stock-AF'!$G$2:$G$215,Shares!$A$1)</f>
        <v>0</v>
      </c>
      <c r="Y44" s="9">
        <f ca="1">SUMIFS('Stock-AF'!AH$2:AH$215,'Stock-AF'!$C$2:$C$215,Shares!$B44,'Stock-AF'!$G$2:$G$215,Shares!$A$1)/SUMIFS('Stock-AF'!AH$2:AH$215,'Stock-AF'!$C$2:$C$215,Shares!$A44,'Stock-AF'!$G$2:$G$215,Shares!$A$1)</f>
        <v>3.3829597474862357E-3</v>
      </c>
      <c r="Z44" s="9">
        <f ca="1">SUMIFS('Stock-AF'!AI$2:AI$215,'Stock-AF'!$C$2:$C$215,Shares!$B44,'Stock-AF'!$G$2:$G$215,Shares!$A$1)/SUMIFS('Stock-AF'!AI$2:AI$215,'Stock-AF'!$C$2:$C$215,Shares!$A44,'Stock-AF'!$G$2:$G$215,Shares!$A$1)</f>
        <v>0</v>
      </c>
      <c r="AA44" s="9">
        <f ca="1">SUMIFS('Stock-AF'!AJ$2:AJ$215,'Stock-AF'!$C$2:$C$215,Shares!$B44,'Stock-AF'!$G$2:$G$215,Shares!$A$1)/SUMIFS('Stock-AF'!AJ$2:AJ$215,'Stock-AF'!$C$2:$C$215,Shares!$A44,'Stock-AF'!$G$2:$G$215,Shares!$A$1)</f>
        <v>0</v>
      </c>
      <c r="AB44" s="9">
        <f ca="1">SUMIFS('Stock-AF'!AK$2:AK$215,'Stock-AF'!$C$2:$C$215,Shares!$B44,'Stock-AF'!$G$2:$G$215,Shares!$A$1)/SUMIFS('Stock-AF'!AK$2:AK$215,'Stock-AF'!$C$2:$C$215,Shares!$A44,'Stock-AF'!$G$2:$G$215,Shares!$A$1)</f>
        <v>0</v>
      </c>
      <c r="AC44" s="9">
        <f ca="1">SUMIFS('Stock-AF'!AL$2:AL$215,'Stock-AF'!$C$2:$C$215,Shares!$B44,'Stock-AF'!$G$2:$G$215,Shares!$A$1)/SUMIFS('Stock-AF'!AL$2:AL$215,'Stock-AF'!$C$2:$C$215,Shares!$A44,'Stock-AF'!$G$2:$G$215,Shares!$A$1)</f>
        <v>0</v>
      </c>
      <c r="AD44" s="9">
        <f ca="1">SUMIFS('Stock-AF'!AM$2:AM$215,'Stock-AF'!$C$2:$C$215,Shares!$B44,'Stock-AF'!$G$2:$G$215,Shares!$A$1)/SUMIFS('Stock-AF'!AM$2:AM$215,'Stock-AF'!$C$2:$C$215,Shares!$A44,'Stock-AF'!$G$2:$G$215,Shares!$A$1)</f>
        <v>0</v>
      </c>
      <c r="AE44" s="9">
        <f ca="1">SUMIFS('Stock-AF'!AN$2:AN$215,'Stock-AF'!$C$2:$C$215,Shares!$B44,'Stock-AF'!$G$2:$G$215,Shares!$A$1)/SUMIFS('Stock-AF'!AN$2:AN$215,'Stock-AF'!$C$2:$C$215,Shares!$A44,'Stock-AF'!$G$2:$G$215,Shares!$A$1)</f>
        <v>0</v>
      </c>
      <c r="AF44" s="9">
        <f ca="1">SUMIFS('Stock-AF'!AO$2:AO$215,'Stock-AF'!$C$2:$C$215,Shares!$B44,'Stock-AF'!$G$2:$G$215,Shares!$A$1)/SUMIFS('Stock-AF'!AO$2:AO$215,'Stock-AF'!$C$2:$C$215,Shares!$A44,'Stock-AF'!$G$2:$G$215,Shares!$A$1)</f>
        <v>0</v>
      </c>
      <c r="AG44" s="9">
        <f ca="1">SUMIFS('Stock-AF'!AP$2:AP$215,'Stock-AF'!$C$2:$C$215,Shares!$B44,'Stock-AF'!$G$2:$G$215,Shares!$A$1)/SUMIFS('Stock-AF'!AP$2:AP$215,'Stock-AF'!$C$2:$C$215,Shares!$A44,'Stock-AF'!$G$2:$G$215,Shares!$A$1)</f>
        <v>0</v>
      </c>
      <c r="AH44" s="9">
        <f ca="1">SUMIFS('Stock-AF'!AQ$2:AQ$215,'Stock-AF'!$C$2:$C$215,Shares!$B44,'Stock-AF'!$G$2:$G$215,Shares!$A$1)/SUMIFS('Stock-AF'!AQ$2:AQ$215,'Stock-AF'!$C$2:$C$215,Shares!$A44,'Stock-AF'!$G$2:$G$215,Shares!$A$1)</f>
        <v>0</v>
      </c>
      <c r="AI44" s="9">
        <f ca="1">SUMIFS('Stock-AF'!AR$2:AR$215,'Stock-AF'!$C$2:$C$215,Shares!$B44,'Stock-AF'!$G$2:$G$215,Shares!$A$1)/SUMIFS('Stock-AF'!AR$2:AR$215,'Stock-AF'!$C$2:$C$215,Shares!$A44,'Stock-AF'!$G$2:$G$215,Shares!$A$1)</f>
        <v>0</v>
      </c>
      <c r="AJ44" s="9">
        <f ca="1">SUMIFS('Stock-AF'!AS$2:AS$215,'Stock-AF'!$C$2:$C$215,Shares!$B44,'Stock-AF'!$G$2:$G$215,Shares!$A$1)/SUMIFS('Stock-AF'!AS$2:AS$215,'Stock-AF'!$C$2:$C$215,Shares!$A44,'Stock-AF'!$G$2:$G$215,Shares!$A$1)</f>
        <v>0</v>
      </c>
      <c r="AK44" s="9">
        <f ca="1">SUMIFS('Stock-AF'!AT$2:AT$215,'Stock-AF'!$C$2:$C$215,Shares!$B44,'Stock-AF'!$G$2:$G$215,Shares!$A$1)/SUMIFS('Stock-AF'!AT$2:AT$215,'Stock-AF'!$C$2:$C$215,Shares!$A44,'Stock-AF'!$G$2:$G$215,Shares!$A$1)</f>
        <v>2.2597025230252438E-2</v>
      </c>
      <c r="AL44" s="9">
        <f ca="1">SUMIFS('Stock-AF'!AU$2:AU$215,'Stock-AF'!$C$2:$C$215,Shares!$B44,'Stock-AF'!$G$2:$G$215,Shares!$A$1)/SUMIFS('Stock-AF'!AU$2:AU$215,'Stock-AF'!$C$2:$C$215,Shares!$A44,'Stock-AF'!$G$2:$G$215,Shares!$A$1)</f>
        <v>0</v>
      </c>
      <c r="AM44" s="9">
        <f ca="1">SUMIFS('Stock-AF'!AV$2:AV$215,'Stock-AF'!$C$2:$C$215,Shares!$B44,'Stock-AF'!$G$2:$G$215,Shares!$A$1)/SUMIFS('Stock-AF'!AV$2:AV$215,'Stock-AF'!$C$2:$C$215,Shares!$A44,'Stock-AF'!$G$2:$G$215,Shares!$A$1)</f>
        <v>0</v>
      </c>
    </row>
    <row r="45" spans="1:39">
      <c r="A45" t="str">
        <f t="shared" si="0"/>
        <v>C_ES-SH-HO*</v>
      </c>
      <c r="B45" s="4" t="s">
        <v>158</v>
      </c>
      <c r="C45" s="9">
        <f ca="1">SUMIFS('Stock-AF'!L$2:L$215,'Stock-AF'!$C$2:$C$215,Shares!$B45,'Stock-AF'!$G$2:$G$215,Shares!$A$1)/SUMIFS('Stock-AF'!L$2:L$215,'Stock-AF'!$C$2:$C$215,Shares!$A45,'Stock-AF'!$G$2:$G$215,Shares!$A$1)</f>
        <v>0.16587229280368063</v>
      </c>
      <c r="D45" s="9">
        <f ca="1">SUMIFS('Stock-AF'!M$2:M$215,'Stock-AF'!$C$2:$C$215,Shares!$B45,'Stock-AF'!$G$2:$G$215,Shares!$A$1)/SUMIFS('Stock-AF'!M$2:M$215,'Stock-AF'!$C$2:$C$215,Shares!$A45,'Stock-AF'!$G$2:$G$215,Shares!$A$1)</f>
        <v>0.11542869431430829</v>
      </c>
      <c r="E45" s="9">
        <f ca="1">SUMIFS('Stock-AF'!N$2:N$215,'Stock-AF'!$C$2:$C$215,Shares!$B45,'Stock-AF'!$G$2:$G$215,Shares!$A$1)/SUMIFS('Stock-AF'!N$2:N$215,'Stock-AF'!$C$2:$C$215,Shares!$A45,'Stock-AF'!$G$2:$G$215,Shares!$A$1)</f>
        <v>0.22009646802175009</v>
      </c>
      <c r="F45" s="9">
        <f ca="1">SUMIFS('Stock-AF'!O$2:O$215,'Stock-AF'!$C$2:$C$215,Shares!$B45,'Stock-AF'!$G$2:$G$215,Shares!$A$1)/SUMIFS('Stock-AF'!O$2:O$215,'Stock-AF'!$C$2:$C$215,Shares!$A45,'Stock-AF'!$G$2:$G$215,Shares!$A$1)</f>
        <v>0.22769498682396688</v>
      </c>
      <c r="G45" s="9">
        <f ca="1">SUMIFS('Stock-AF'!P$2:P$215,'Stock-AF'!$C$2:$C$215,Shares!$B45,'Stock-AF'!$G$2:$G$215,Shares!$A$1)/SUMIFS('Stock-AF'!P$2:P$215,'Stock-AF'!$C$2:$C$215,Shares!$A45,'Stock-AF'!$G$2:$G$215,Shares!$A$1)</f>
        <v>8.0723657699542206E-2</v>
      </c>
      <c r="H45" s="9">
        <f ca="1">SUMIFS('Stock-AF'!Q$2:Q$215,'Stock-AF'!$C$2:$C$215,Shares!$B45,'Stock-AF'!$G$2:$G$215,Shares!$A$1)/SUMIFS('Stock-AF'!Q$2:Q$215,'Stock-AF'!$C$2:$C$215,Shares!$A45,'Stock-AF'!$G$2:$G$215,Shares!$A$1)</f>
        <v>0.43994895231077369</v>
      </c>
      <c r="I45" s="9">
        <f ca="1">SUMIFS('Stock-AF'!R$2:R$215,'Stock-AF'!$C$2:$C$215,Shares!$B45,'Stock-AF'!$G$2:$G$215,Shares!$A$1)/SUMIFS('Stock-AF'!R$2:R$215,'Stock-AF'!$C$2:$C$215,Shares!$A45,'Stock-AF'!$G$2:$G$215,Shares!$A$1)</f>
        <v>0.26235767142918326</v>
      </c>
      <c r="J45" s="9">
        <f ca="1">SUMIFS('Stock-AF'!S$2:S$215,'Stock-AF'!$C$2:$C$215,Shares!$B45,'Stock-AF'!$G$2:$G$215,Shares!$A$1)/SUMIFS('Stock-AF'!S$2:S$215,'Stock-AF'!$C$2:$C$215,Shares!$A45,'Stock-AF'!$G$2:$G$215,Shares!$A$1)</f>
        <v>8.6682318442101915E-3</v>
      </c>
      <c r="K45" s="9">
        <f ca="1">SUMIFS('Stock-AF'!T$2:T$215,'Stock-AF'!$C$2:$C$215,Shares!$B45,'Stock-AF'!$G$2:$G$215,Shares!$A$1)/SUMIFS('Stock-AF'!T$2:T$215,'Stock-AF'!$C$2:$C$215,Shares!$A45,'Stock-AF'!$G$2:$G$215,Shares!$A$1)</f>
        <v>0.33238331814002808</v>
      </c>
      <c r="L45" s="9">
        <f ca="1">SUMIFS('Stock-AF'!U$2:U$215,'Stock-AF'!$C$2:$C$215,Shares!$B45,'Stock-AF'!$G$2:$G$215,Shares!$A$1)/SUMIFS('Stock-AF'!U$2:U$215,'Stock-AF'!$C$2:$C$215,Shares!$A45,'Stock-AF'!$G$2:$G$215,Shares!$A$1)</f>
        <v>3.4414779897139466E-2</v>
      </c>
      <c r="M45" s="9">
        <f ca="1">SUMIFS('Stock-AF'!V$2:V$215,'Stock-AF'!$C$2:$C$215,Shares!$B45,'Stock-AF'!$G$2:$G$215,Shares!$A$1)/SUMIFS('Stock-AF'!V$2:V$215,'Stock-AF'!$C$2:$C$215,Shares!$A45,'Stock-AF'!$G$2:$G$215,Shares!$A$1)</f>
        <v>7.9193544068259611E-2</v>
      </c>
      <c r="N45" s="9">
        <f ca="1">SUMIFS('Stock-AF'!W$2:W$215,'Stock-AF'!$C$2:$C$215,Shares!$B45,'Stock-AF'!$G$2:$G$215,Shares!$A$1)/SUMIFS('Stock-AF'!W$2:W$215,'Stock-AF'!$C$2:$C$215,Shares!$A45,'Stock-AF'!$G$2:$G$215,Shares!$A$1)</f>
        <v>0.23719369771722143</v>
      </c>
      <c r="O45" s="9">
        <f ca="1">SUMIFS('Stock-AF'!X$2:X$215,'Stock-AF'!$C$2:$C$215,Shares!$B45,'Stock-AF'!$G$2:$G$215,Shares!$A$1)/SUMIFS('Stock-AF'!X$2:X$215,'Stock-AF'!$C$2:$C$215,Shares!$A45,'Stock-AF'!$G$2:$G$215,Shares!$A$1)</f>
        <v>0.27561253523680462</v>
      </c>
      <c r="P45" s="9">
        <f ca="1">SUMIFS('Stock-AF'!Y$2:Y$215,'Stock-AF'!$C$2:$C$215,Shares!$B45,'Stock-AF'!$G$2:$G$215,Shares!$A$1)/SUMIFS('Stock-AF'!Y$2:Y$215,'Stock-AF'!$C$2:$C$215,Shares!$A45,'Stock-AF'!$G$2:$G$215,Shares!$A$1)</f>
        <v>0.10598660112893633</v>
      </c>
      <c r="Q45" s="9">
        <f ca="1">SUMIFS('Stock-AF'!Z$2:Z$215,'Stock-AF'!$C$2:$C$215,Shares!$B45,'Stock-AF'!$G$2:$G$215,Shares!$A$1)/SUMIFS('Stock-AF'!Z$2:Z$215,'Stock-AF'!$C$2:$C$215,Shares!$A45,'Stock-AF'!$G$2:$G$215,Shares!$A$1)</f>
        <v>0.17543896922382043</v>
      </c>
      <c r="R45" s="9">
        <f ca="1">SUMIFS('Stock-AF'!AA$2:AA$215,'Stock-AF'!$C$2:$C$215,Shares!$B45,'Stock-AF'!$G$2:$G$215,Shares!$A$1)/SUMIFS('Stock-AF'!AA$2:AA$215,'Stock-AF'!$C$2:$C$215,Shares!$A45,'Stock-AF'!$G$2:$G$215,Shares!$A$1)</f>
        <v>0.22614786752145555</v>
      </c>
      <c r="S45" s="9">
        <f ca="1">SUMIFS('Stock-AF'!AB$2:AB$215,'Stock-AF'!$C$2:$C$215,Shares!$B45,'Stock-AF'!$G$2:$G$215,Shares!$A$1)/SUMIFS('Stock-AF'!AB$2:AB$215,'Stock-AF'!$C$2:$C$215,Shares!$A45,'Stock-AF'!$G$2:$G$215,Shares!$A$1)</f>
        <v>0</v>
      </c>
      <c r="T45" s="9">
        <f ca="1">SUMIFS('Stock-AF'!AC$2:AC$215,'Stock-AF'!$C$2:$C$215,Shares!$B45,'Stock-AF'!$G$2:$G$215,Shares!$A$1)/SUMIFS('Stock-AF'!AC$2:AC$215,'Stock-AF'!$C$2:$C$215,Shares!$A45,'Stock-AF'!$G$2:$G$215,Shares!$A$1)</f>
        <v>0.36471714063636279</v>
      </c>
      <c r="U45" s="9">
        <f ca="1">SUMIFS('Stock-AF'!AD$2:AD$215,'Stock-AF'!$C$2:$C$215,Shares!$B45,'Stock-AF'!$G$2:$G$215,Shares!$A$1)/SUMIFS('Stock-AF'!AD$2:AD$215,'Stock-AF'!$C$2:$C$215,Shares!$A45,'Stock-AF'!$G$2:$G$215,Shares!$A$1)</f>
        <v>0</v>
      </c>
      <c r="V45" s="9">
        <f ca="1">SUMIFS('Stock-AF'!AE$2:AE$215,'Stock-AF'!$C$2:$C$215,Shares!$B45,'Stock-AF'!$G$2:$G$215,Shares!$A$1)/SUMIFS('Stock-AF'!AE$2:AE$215,'Stock-AF'!$C$2:$C$215,Shares!$A45,'Stock-AF'!$G$2:$G$215,Shares!$A$1)</f>
        <v>2.2599621845961013E-2</v>
      </c>
      <c r="W45" s="9">
        <f ca="1">SUMIFS('Stock-AF'!AF$2:AF$215,'Stock-AF'!$C$2:$C$215,Shares!$B45,'Stock-AF'!$G$2:$G$215,Shares!$A$1)/SUMIFS('Stock-AF'!AF$2:AF$215,'Stock-AF'!$C$2:$C$215,Shares!$A45,'Stock-AF'!$G$2:$G$215,Shares!$A$1)</f>
        <v>0.56847891602616851</v>
      </c>
      <c r="X45" s="9">
        <f ca="1">SUMIFS('Stock-AF'!AG$2:AG$215,'Stock-AF'!$C$2:$C$215,Shares!$B45,'Stock-AF'!$G$2:$G$215,Shares!$A$1)/SUMIFS('Stock-AF'!AG$2:AG$215,'Stock-AF'!$C$2:$C$215,Shares!$A45,'Stock-AF'!$G$2:$G$215,Shares!$A$1)</f>
        <v>7.0956771732735378E-3</v>
      </c>
      <c r="Y45" s="9">
        <f ca="1">SUMIFS('Stock-AF'!AH$2:AH$215,'Stock-AF'!$C$2:$C$215,Shares!$B45,'Stock-AF'!$G$2:$G$215,Shares!$A$1)/SUMIFS('Stock-AF'!AH$2:AH$215,'Stock-AF'!$C$2:$C$215,Shares!$A45,'Stock-AF'!$G$2:$G$215,Shares!$A$1)</f>
        <v>0.14356575869399471</v>
      </c>
      <c r="Z45" s="9">
        <f ca="1">SUMIFS('Stock-AF'!AI$2:AI$215,'Stock-AF'!$C$2:$C$215,Shares!$B45,'Stock-AF'!$G$2:$G$215,Shares!$A$1)/SUMIFS('Stock-AF'!AI$2:AI$215,'Stock-AF'!$C$2:$C$215,Shares!$A45,'Stock-AF'!$G$2:$G$215,Shares!$A$1)</f>
        <v>6.7854255985381973E-2</v>
      </c>
      <c r="AA45" s="9">
        <f ca="1">SUMIFS('Stock-AF'!AJ$2:AJ$215,'Stock-AF'!$C$2:$C$215,Shares!$B45,'Stock-AF'!$G$2:$G$215,Shares!$A$1)/SUMIFS('Stock-AF'!AJ$2:AJ$215,'Stock-AF'!$C$2:$C$215,Shares!$A45,'Stock-AF'!$G$2:$G$215,Shares!$A$1)</f>
        <v>0</v>
      </c>
      <c r="AB45" s="9">
        <f ca="1">SUMIFS('Stock-AF'!AK$2:AK$215,'Stock-AF'!$C$2:$C$215,Shares!$B45,'Stock-AF'!$G$2:$G$215,Shares!$A$1)/SUMIFS('Stock-AF'!AK$2:AK$215,'Stock-AF'!$C$2:$C$215,Shares!$A45,'Stock-AF'!$G$2:$G$215,Shares!$A$1)</f>
        <v>0.50382965121825818</v>
      </c>
      <c r="AC45" s="9">
        <f ca="1">SUMIFS('Stock-AF'!AL$2:AL$215,'Stock-AF'!$C$2:$C$215,Shares!$B45,'Stock-AF'!$G$2:$G$215,Shares!$A$1)/SUMIFS('Stock-AF'!AL$2:AL$215,'Stock-AF'!$C$2:$C$215,Shares!$A45,'Stock-AF'!$G$2:$G$215,Shares!$A$1)</f>
        <v>0</v>
      </c>
      <c r="AD45" s="9">
        <f ca="1">SUMIFS('Stock-AF'!AM$2:AM$215,'Stock-AF'!$C$2:$C$215,Shares!$B45,'Stock-AF'!$G$2:$G$215,Shares!$A$1)/SUMIFS('Stock-AF'!AM$2:AM$215,'Stock-AF'!$C$2:$C$215,Shares!$A45,'Stock-AF'!$G$2:$G$215,Shares!$A$1)</f>
        <v>3.4354599650557913E-2</v>
      </c>
      <c r="AE45" s="9">
        <f ca="1">SUMIFS('Stock-AF'!AN$2:AN$215,'Stock-AF'!$C$2:$C$215,Shares!$B45,'Stock-AF'!$G$2:$G$215,Shares!$A$1)/SUMIFS('Stock-AF'!AN$2:AN$215,'Stock-AF'!$C$2:$C$215,Shares!$A45,'Stock-AF'!$G$2:$G$215,Shares!$A$1)</f>
        <v>0.11981628995080253</v>
      </c>
      <c r="AF45" s="9">
        <f ca="1">SUMIFS('Stock-AF'!AO$2:AO$215,'Stock-AF'!$C$2:$C$215,Shares!$B45,'Stock-AF'!$G$2:$G$215,Shares!$A$1)/SUMIFS('Stock-AF'!AO$2:AO$215,'Stock-AF'!$C$2:$C$215,Shares!$A45,'Stock-AF'!$G$2:$G$215,Shares!$A$1)</f>
        <v>0.11066805248252308</v>
      </c>
      <c r="AG45" s="9">
        <f ca="1">SUMIFS('Stock-AF'!AP$2:AP$215,'Stock-AF'!$C$2:$C$215,Shares!$B45,'Stock-AF'!$G$2:$G$215,Shares!$A$1)/SUMIFS('Stock-AF'!AP$2:AP$215,'Stock-AF'!$C$2:$C$215,Shares!$A45,'Stock-AF'!$G$2:$G$215,Shares!$A$1)</f>
        <v>0.23841450891258231</v>
      </c>
      <c r="AH45" s="9">
        <f ca="1">SUMIFS('Stock-AF'!AQ$2:AQ$215,'Stock-AF'!$C$2:$C$215,Shares!$B45,'Stock-AF'!$G$2:$G$215,Shares!$A$1)/SUMIFS('Stock-AF'!AQ$2:AQ$215,'Stock-AF'!$C$2:$C$215,Shares!$A45,'Stock-AF'!$G$2:$G$215,Shares!$A$1)</f>
        <v>4.4186743382625557E-2</v>
      </c>
      <c r="AI45" s="9">
        <f ca="1">SUMIFS('Stock-AF'!AR$2:AR$215,'Stock-AF'!$C$2:$C$215,Shares!$B45,'Stock-AF'!$G$2:$G$215,Shares!$A$1)/SUMIFS('Stock-AF'!AR$2:AR$215,'Stock-AF'!$C$2:$C$215,Shares!$A45,'Stock-AF'!$G$2:$G$215,Shares!$A$1)</f>
        <v>0.14981219704879209</v>
      </c>
      <c r="AJ45" s="9">
        <f ca="1">SUMIFS('Stock-AF'!AS$2:AS$215,'Stock-AF'!$C$2:$C$215,Shares!$B45,'Stock-AF'!$G$2:$G$215,Shares!$A$1)/SUMIFS('Stock-AF'!AS$2:AS$215,'Stock-AF'!$C$2:$C$215,Shares!$A45,'Stock-AF'!$G$2:$G$215,Shares!$A$1)</f>
        <v>0.12620789999757032</v>
      </c>
      <c r="AK45" s="9">
        <f ca="1">SUMIFS('Stock-AF'!AT$2:AT$215,'Stock-AF'!$C$2:$C$215,Shares!$B45,'Stock-AF'!$G$2:$G$215,Shares!$A$1)/SUMIFS('Stock-AF'!AT$2:AT$215,'Stock-AF'!$C$2:$C$215,Shares!$A45,'Stock-AF'!$G$2:$G$215,Shares!$A$1)</f>
        <v>0.53938465376757949</v>
      </c>
      <c r="AL45" s="9">
        <f ca="1">SUMIFS('Stock-AF'!AU$2:AU$215,'Stock-AF'!$C$2:$C$215,Shares!$B45,'Stock-AF'!$G$2:$G$215,Shares!$A$1)/SUMIFS('Stock-AF'!AU$2:AU$215,'Stock-AF'!$C$2:$C$215,Shares!$A45,'Stock-AF'!$G$2:$G$215,Shares!$A$1)</f>
        <v>1.9985956685976351E-2</v>
      </c>
      <c r="AM45" s="9">
        <f ca="1">SUMIFS('Stock-AF'!AV$2:AV$215,'Stock-AF'!$C$2:$C$215,Shares!$B45,'Stock-AF'!$G$2:$G$215,Shares!$A$1)/SUMIFS('Stock-AF'!AV$2:AV$215,'Stock-AF'!$C$2:$C$215,Shares!$A45,'Stock-AF'!$G$2:$G$215,Shares!$A$1)</f>
        <v>9.5585263727390166E-2</v>
      </c>
    </row>
    <row r="46" spans="1:39">
      <c r="A46" t="str">
        <f t="shared" si="0"/>
        <v>C_ES-SH-HR*</v>
      </c>
      <c r="B46" s="4" t="s">
        <v>159</v>
      </c>
      <c r="C46" s="9">
        <f ca="1">SUMIFS('Stock-AF'!L$2:L$215,'Stock-AF'!$C$2:$C$215,Shares!$B46,'Stock-AF'!$G$2:$G$215,Shares!$A$1)/SUMIFS('Stock-AF'!L$2:L$215,'Stock-AF'!$C$2:$C$215,Shares!$A46,'Stock-AF'!$G$2:$G$215,Shares!$A$1)</f>
        <v>0.22801483147572471</v>
      </c>
      <c r="D46" s="9">
        <f ca="1">SUMIFS('Stock-AF'!M$2:M$215,'Stock-AF'!$C$2:$C$215,Shares!$B46,'Stock-AF'!$G$2:$G$215,Shares!$A$1)/SUMIFS('Stock-AF'!M$2:M$215,'Stock-AF'!$C$2:$C$215,Shares!$A46,'Stock-AF'!$G$2:$G$215,Shares!$A$1)</f>
        <v>2.8322495007243532E-2</v>
      </c>
      <c r="E46" s="9">
        <f ca="1">SUMIFS('Stock-AF'!N$2:N$215,'Stock-AF'!$C$2:$C$215,Shares!$B46,'Stock-AF'!$G$2:$G$215,Shares!$A$1)/SUMIFS('Stock-AF'!N$2:N$215,'Stock-AF'!$C$2:$C$215,Shares!$A46,'Stock-AF'!$G$2:$G$215,Shares!$A$1)</f>
        <v>0</v>
      </c>
      <c r="F46" s="9">
        <f ca="1">SUMIFS('Stock-AF'!O$2:O$215,'Stock-AF'!$C$2:$C$215,Shares!$B46,'Stock-AF'!$G$2:$G$215,Shares!$A$1)/SUMIFS('Stock-AF'!O$2:O$215,'Stock-AF'!$C$2:$C$215,Shares!$A46,'Stock-AF'!$G$2:$G$215,Shares!$A$1)</f>
        <v>2.1746382523148234E-4</v>
      </c>
      <c r="G46" s="9">
        <f ca="1">SUMIFS('Stock-AF'!P$2:P$215,'Stock-AF'!$C$2:$C$215,Shares!$B46,'Stock-AF'!$G$2:$G$215,Shares!$A$1)/SUMIFS('Stock-AF'!P$2:P$215,'Stock-AF'!$C$2:$C$215,Shares!$A46,'Stock-AF'!$G$2:$G$215,Shares!$A$1)</f>
        <v>1.4048746261536222E-2</v>
      </c>
      <c r="H46" s="9">
        <f ca="1">SUMIFS('Stock-AF'!Q$2:Q$215,'Stock-AF'!$C$2:$C$215,Shares!$B46,'Stock-AF'!$G$2:$G$215,Shares!$A$1)/SUMIFS('Stock-AF'!Q$2:Q$215,'Stock-AF'!$C$2:$C$215,Shares!$A46,'Stock-AF'!$G$2:$G$215,Shares!$A$1)</f>
        <v>9.1129374212613801E-2</v>
      </c>
      <c r="I46" s="9">
        <f ca="1">SUMIFS('Stock-AF'!R$2:R$215,'Stock-AF'!$C$2:$C$215,Shares!$B46,'Stock-AF'!$G$2:$G$215,Shares!$A$1)/SUMIFS('Stock-AF'!R$2:R$215,'Stock-AF'!$C$2:$C$215,Shares!$A46,'Stock-AF'!$G$2:$G$215,Shares!$A$1)</f>
        <v>3.6806543687758472E-2</v>
      </c>
      <c r="J46" s="9">
        <f ca="1">SUMIFS('Stock-AF'!S$2:S$215,'Stock-AF'!$C$2:$C$215,Shares!$B46,'Stock-AF'!$G$2:$G$215,Shares!$A$1)/SUMIFS('Stock-AF'!S$2:S$215,'Stock-AF'!$C$2:$C$215,Shares!$A46,'Stock-AF'!$G$2:$G$215,Shares!$A$1)</f>
        <v>1.2789592437054614E-2</v>
      </c>
      <c r="K46" s="9">
        <f ca="1">SUMIFS('Stock-AF'!T$2:T$215,'Stock-AF'!$C$2:$C$215,Shares!$B46,'Stock-AF'!$G$2:$G$215,Shares!$A$1)/SUMIFS('Stock-AF'!T$2:T$215,'Stock-AF'!$C$2:$C$215,Shares!$A46,'Stock-AF'!$G$2:$G$215,Shares!$A$1)</f>
        <v>0</v>
      </c>
      <c r="L46" s="9">
        <f ca="1">SUMIFS('Stock-AF'!U$2:U$215,'Stock-AF'!$C$2:$C$215,Shares!$B46,'Stock-AF'!$G$2:$G$215,Shares!$A$1)/SUMIFS('Stock-AF'!U$2:U$215,'Stock-AF'!$C$2:$C$215,Shares!$A46,'Stock-AF'!$G$2:$G$215,Shares!$A$1)</f>
        <v>1.4661955240520811E-2</v>
      </c>
      <c r="M46" s="9">
        <f ca="1">SUMIFS('Stock-AF'!V$2:V$215,'Stock-AF'!$C$2:$C$215,Shares!$B46,'Stock-AF'!$G$2:$G$215,Shares!$A$1)/SUMIFS('Stock-AF'!V$2:V$215,'Stock-AF'!$C$2:$C$215,Shares!$A46,'Stock-AF'!$G$2:$G$215,Shares!$A$1)</f>
        <v>3.9848874368904774E-2</v>
      </c>
      <c r="N46" s="9">
        <f ca="1">SUMIFS('Stock-AF'!W$2:W$215,'Stock-AF'!$C$2:$C$215,Shares!$B46,'Stock-AF'!$G$2:$G$215,Shares!$A$1)/SUMIFS('Stock-AF'!W$2:W$215,'Stock-AF'!$C$2:$C$215,Shares!$A46,'Stock-AF'!$G$2:$G$215,Shares!$A$1)</f>
        <v>0</v>
      </c>
      <c r="O46" s="9">
        <f ca="1">SUMIFS('Stock-AF'!X$2:X$215,'Stock-AF'!$C$2:$C$215,Shares!$B46,'Stock-AF'!$G$2:$G$215,Shares!$A$1)/SUMIFS('Stock-AF'!X$2:X$215,'Stock-AF'!$C$2:$C$215,Shares!$A46,'Stock-AF'!$G$2:$G$215,Shares!$A$1)</f>
        <v>1.4831277115545336E-2</v>
      </c>
      <c r="P46" s="9">
        <f ca="1">SUMIFS('Stock-AF'!Y$2:Y$215,'Stock-AF'!$C$2:$C$215,Shares!$B46,'Stock-AF'!$G$2:$G$215,Shares!$A$1)/SUMIFS('Stock-AF'!Y$2:Y$215,'Stock-AF'!$C$2:$C$215,Shares!$A46,'Stock-AF'!$G$2:$G$215,Shares!$A$1)</f>
        <v>2.1977836274250085E-2</v>
      </c>
      <c r="Q46" s="9">
        <f ca="1">SUMIFS('Stock-AF'!Z$2:Z$215,'Stock-AF'!$C$2:$C$215,Shares!$B46,'Stock-AF'!$G$2:$G$215,Shares!$A$1)/SUMIFS('Stock-AF'!Z$2:Z$215,'Stock-AF'!$C$2:$C$215,Shares!$A46,'Stock-AF'!$G$2:$G$215,Shares!$A$1)</f>
        <v>2.4770004049441446E-2</v>
      </c>
      <c r="R46" s="9">
        <f ca="1">SUMIFS('Stock-AF'!AA$2:AA$215,'Stock-AF'!$C$2:$C$215,Shares!$B46,'Stock-AF'!$G$2:$G$215,Shares!$A$1)/SUMIFS('Stock-AF'!AA$2:AA$215,'Stock-AF'!$C$2:$C$215,Shares!$A46,'Stock-AF'!$G$2:$G$215,Shares!$A$1)</f>
        <v>5.9237565550594572E-3</v>
      </c>
      <c r="S46" s="9">
        <f ca="1">SUMIFS('Stock-AF'!AB$2:AB$215,'Stock-AF'!$C$2:$C$215,Shares!$B46,'Stock-AF'!$G$2:$G$215,Shares!$A$1)/SUMIFS('Stock-AF'!AB$2:AB$215,'Stock-AF'!$C$2:$C$215,Shares!$A46,'Stock-AF'!$G$2:$G$215,Shares!$A$1)</f>
        <v>3.8556407509674845E-2</v>
      </c>
      <c r="T46" s="9">
        <f ca="1">SUMIFS('Stock-AF'!AC$2:AC$215,'Stock-AF'!$C$2:$C$215,Shares!$B46,'Stock-AF'!$G$2:$G$215,Shares!$A$1)/SUMIFS('Stock-AF'!AC$2:AC$215,'Stock-AF'!$C$2:$C$215,Shares!$A46,'Stock-AF'!$G$2:$G$215,Shares!$A$1)</f>
        <v>7.2550431545838527E-3</v>
      </c>
      <c r="U46" s="9">
        <f ca="1">SUMIFS('Stock-AF'!AD$2:AD$215,'Stock-AF'!$C$2:$C$215,Shares!$B46,'Stock-AF'!$G$2:$G$215,Shares!$A$1)/SUMIFS('Stock-AF'!AD$2:AD$215,'Stock-AF'!$C$2:$C$215,Shares!$A46,'Stock-AF'!$G$2:$G$215,Shares!$A$1)</f>
        <v>0</v>
      </c>
      <c r="V46" s="9">
        <f ca="1">SUMIFS('Stock-AF'!AE$2:AE$215,'Stock-AF'!$C$2:$C$215,Shares!$B46,'Stock-AF'!$G$2:$G$215,Shares!$A$1)/SUMIFS('Stock-AF'!AE$2:AE$215,'Stock-AF'!$C$2:$C$215,Shares!$A46,'Stock-AF'!$G$2:$G$215,Shares!$A$1)</f>
        <v>0</v>
      </c>
      <c r="W46" s="9">
        <f ca="1">SUMIFS('Stock-AF'!AF$2:AF$215,'Stock-AF'!$C$2:$C$215,Shares!$B46,'Stock-AF'!$G$2:$G$215,Shares!$A$1)/SUMIFS('Stock-AF'!AF$2:AF$215,'Stock-AF'!$C$2:$C$215,Shares!$A46,'Stock-AF'!$G$2:$G$215,Shares!$A$1)</f>
        <v>8.9250140925719784E-2</v>
      </c>
      <c r="X46" s="9">
        <f ca="1">SUMIFS('Stock-AF'!AG$2:AG$215,'Stock-AF'!$C$2:$C$215,Shares!$B46,'Stock-AF'!$G$2:$G$215,Shares!$A$1)/SUMIFS('Stock-AF'!AG$2:AG$215,'Stock-AF'!$C$2:$C$215,Shares!$A46,'Stock-AF'!$G$2:$G$215,Shares!$A$1)</f>
        <v>6.0477597020180976E-2</v>
      </c>
      <c r="Y46" s="9">
        <f ca="1">SUMIFS('Stock-AF'!AH$2:AH$215,'Stock-AF'!$C$2:$C$215,Shares!$B46,'Stock-AF'!$G$2:$G$215,Shares!$A$1)/SUMIFS('Stock-AF'!AH$2:AH$215,'Stock-AF'!$C$2:$C$215,Shares!$A46,'Stock-AF'!$G$2:$G$215,Shares!$A$1)</f>
        <v>0</v>
      </c>
      <c r="Z46" s="9">
        <f ca="1">SUMIFS('Stock-AF'!AI$2:AI$215,'Stock-AF'!$C$2:$C$215,Shares!$B46,'Stock-AF'!$G$2:$G$215,Shares!$A$1)/SUMIFS('Stock-AF'!AI$2:AI$215,'Stock-AF'!$C$2:$C$215,Shares!$A46,'Stock-AF'!$G$2:$G$215,Shares!$A$1)</f>
        <v>0.13281259968056164</v>
      </c>
      <c r="AA46" s="9">
        <f ca="1">SUMIFS('Stock-AF'!AJ$2:AJ$215,'Stock-AF'!$C$2:$C$215,Shares!$B46,'Stock-AF'!$G$2:$G$215,Shares!$A$1)/SUMIFS('Stock-AF'!AJ$2:AJ$215,'Stock-AF'!$C$2:$C$215,Shares!$A46,'Stock-AF'!$G$2:$G$215,Shares!$A$1)</f>
        <v>0</v>
      </c>
      <c r="AB46" s="9">
        <f ca="1">SUMIFS('Stock-AF'!AK$2:AK$215,'Stock-AF'!$C$2:$C$215,Shares!$B46,'Stock-AF'!$G$2:$G$215,Shares!$A$1)/SUMIFS('Stock-AF'!AK$2:AK$215,'Stock-AF'!$C$2:$C$215,Shares!$A46,'Stock-AF'!$G$2:$G$215,Shares!$A$1)</f>
        <v>8.092311791810039E-2</v>
      </c>
      <c r="AC46" s="9">
        <f ca="1">SUMIFS('Stock-AF'!AL$2:AL$215,'Stock-AF'!$C$2:$C$215,Shares!$B46,'Stock-AF'!$G$2:$G$215,Shares!$A$1)/SUMIFS('Stock-AF'!AL$2:AL$215,'Stock-AF'!$C$2:$C$215,Shares!$A46,'Stock-AF'!$G$2:$G$215,Shares!$A$1)</f>
        <v>0</v>
      </c>
      <c r="AD46" s="9">
        <f ca="1">SUMIFS('Stock-AF'!AM$2:AM$215,'Stock-AF'!$C$2:$C$215,Shares!$B46,'Stock-AF'!$G$2:$G$215,Shares!$A$1)/SUMIFS('Stock-AF'!AM$2:AM$215,'Stock-AF'!$C$2:$C$215,Shares!$A46,'Stock-AF'!$G$2:$G$215,Shares!$A$1)</f>
        <v>8.4866856335093059E-4</v>
      </c>
      <c r="AE46" s="9">
        <f ca="1">SUMIFS('Stock-AF'!AN$2:AN$215,'Stock-AF'!$C$2:$C$215,Shares!$B46,'Stock-AF'!$G$2:$G$215,Shares!$A$1)/SUMIFS('Stock-AF'!AN$2:AN$215,'Stock-AF'!$C$2:$C$215,Shares!$A46,'Stock-AF'!$G$2:$G$215,Shares!$A$1)</f>
        <v>1.3435829558783745E-2</v>
      </c>
      <c r="AF46" s="9">
        <f ca="1">SUMIFS('Stock-AF'!AO$2:AO$215,'Stock-AF'!$C$2:$C$215,Shares!$B46,'Stock-AF'!$G$2:$G$215,Shares!$A$1)/SUMIFS('Stock-AF'!AO$2:AO$215,'Stock-AF'!$C$2:$C$215,Shares!$A46,'Stock-AF'!$G$2:$G$215,Shares!$A$1)</f>
        <v>2.5073758745640717E-2</v>
      </c>
      <c r="AG46" s="9">
        <f ca="1">SUMIFS('Stock-AF'!AP$2:AP$215,'Stock-AF'!$C$2:$C$215,Shares!$B46,'Stock-AF'!$G$2:$G$215,Shares!$A$1)/SUMIFS('Stock-AF'!AP$2:AP$215,'Stock-AF'!$C$2:$C$215,Shares!$A46,'Stock-AF'!$G$2:$G$215,Shares!$A$1)</f>
        <v>0</v>
      </c>
      <c r="AH46" s="9">
        <f ca="1">SUMIFS('Stock-AF'!AQ$2:AQ$215,'Stock-AF'!$C$2:$C$215,Shares!$B46,'Stock-AF'!$G$2:$G$215,Shares!$A$1)/SUMIFS('Stock-AF'!AQ$2:AQ$215,'Stock-AF'!$C$2:$C$215,Shares!$A46,'Stock-AF'!$G$2:$G$215,Shares!$A$1)</f>
        <v>0</v>
      </c>
      <c r="AI46" s="9">
        <f ca="1">SUMIFS('Stock-AF'!AR$2:AR$215,'Stock-AF'!$C$2:$C$215,Shares!$B46,'Stock-AF'!$G$2:$G$215,Shares!$A$1)/SUMIFS('Stock-AF'!AR$2:AR$215,'Stock-AF'!$C$2:$C$215,Shares!$A46,'Stock-AF'!$G$2:$G$215,Shares!$A$1)</f>
        <v>2.5765877725931394E-2</v>
      </c>
      <c r="AJ46" s="9">
        <f ca="1">SUMIFS('Stock-AF'!AS$2:AS$215,'Stock-AF'!$C$2:$C$215,Shares!$B46,'Stock-AF'!$G$2:$G$215,Shares!$A$1)/SUMIFS('Stock-AF'!AS$2:AS$215,'Stock-AF'!$C$2:$C$215,Shares!$A46,'Stock-AF'!$G$2:$G$215,Shares!$A$1)</f>
        <v>7.2435962032279125E-3</v>
      </c>
      <c r="AK46" s="9">
        <f ca="1">SUMIFS('Stock-AF'!AT$2:AT$215,'Stock-AF'!$C$2:$C$215,Shares!$B46,'Stock-AF'!$G$2:$G$215,Shares!$A$1)/SUMIFS('Stock-AF'!AT$2:AT$215,'Stock-AF'!$C$2:$C$215,Shares!$A46,'Stock-AF'!$G$2:$G$215,Shares!$A$1)</f>
        <v>0</v>
      </c>
      <c r="AL46" s="9">
        <f ca="1">SUMIFS('Stock-AF'!AU$2:AU$215,'Stock-AF'!$C$2:$C$215,Shares!$B46,'Stock-AF'!$G$2:$G$215,Shares!$A$1)/SUMIFS('Stock-AF'!AU$2:AU$215,'Stock-AF'!$C$2:$C$215,Shares!$A46,'Stock-AF'!$G$2:$G$215,Shares!$A$1)</f>
        <v>6.5826746195823118E-3</v>
      </c>
      <c r="AM46" s="9">
        <f ca="1">SUMIFS('Stock-AF'!AV$2:AV$215,'Stock-AF'!$C$2:$C$215,Shares!$B46,'Stock-AF'!$G$2:$G$215,Shares!$A$1)/SUMIFS('Stock-AF'!AV$2:AV$215,'Stock-AF'!$C$2:$C$215,Shares!$A46,'Stock-AF'!$G$2:$G$215,Shares!$A$1)</f>
        <v>3.7596176899607481E-3</v>
      </c>
    </row>
    <row r="47" spans="1:39">
      <c r="A47" t="str">
        <f t="shared" si="0"/>
        <v>C_ES-SH-HR*</v>
      </c>
      <c r="B47" s="4" t="s">
        <v>160</v>
      </c>
      <c r="C47" s="9">
        <f ca="1">SUMIFS('Stock-AF'!L$2:L$215,'Stock-AF'!$C$2:$C$215,Shares!$B47,'Stock-AF'!$G$2:$G$215,Shares!$A$1)/SUMIFS('Stock-AF'!L$2:L$215,'Stock-AF'!$C$2:$C$215,Shares!$A47,'Stock-AF'!$G$2:$G$215,Shares!$A$1)</f>
        <v>2.1243495552802076E-2</v>
      </c>
      <c r="D47" s="9">
        <f ca="1">SUMIFS('Stock-AF'!M$2:M$215,'Stock-AF'!$C$2:$C$215,Shares!$B47,'Stock-AF'!$G$2:$G$215,Shares!$A$1)/SUMIFS('Stock-AF'!M$2:M$215,'Stock-AF'!$C$2:$C$215,Shares!$A47,'Stock-AF'!$G$2:$G$215,Shares!$A$1)</f>
        <v>2.0729214105933425E-3</v>
      </c>
      <c r="E47" s="9">
        <f ca="1">SUMIFS('Stock-AF'!N$2:N$215,'Stock-AF'!$C$2:$C$215,Shares!$B47,'Stock-AF'!$G$2:$G$215,Shares!$A$1)/SUMIFS('Stock-AF'!N$2:N$215,'Stock-AF'!$C$2:$C$215,Shares!$A47,'Stock-AF'!$G$2:$G$215,Shares!$A$1)</f>
        <v>0.33120711428846433</v>
      </c>
      <c r="F47" s="9">
        <f ca="1">SUMIFS('Stock-AF'!O$2:O$215,'Stock-AF'!$C$2:$C$215,Shares!$B47,'Stock-AF'!$G$2:$G$215,Shares!$A$1)/SUMIFS('Stock-AF'!O$2:O$215,'Stock-AF'!$C$2:$C$215,Shares!$A47,'Stock-AF'!$G$2:$G$215,Shares!$A$1)</f>
        <v>0</v>
      </c>
      <c r="G47" s="9">
        <f ca="1">SUMIFS('Stock-AF'!P$2:P$215,'Stock-AF'!$C$2:$C$215,Shares!$B47,'Stock-AF'!$G$2:$G$215,Shares!$A$1)/SUMIFS('Stock-AF'!P$2:P$215,'Stock-AF'!$C$2:$C$215,Shares!$A47,'Stock-AF'!$G$2:$G$215,Shares!$A$1)</f>
        <v>8.8430293168802621E-3</v>
      </c>
      <c r="H47" s="9">
        <f ca="1">SUMIFS('Stock-AF'!Q$2:Q$215,'Stock-AF'!$C$2:$C$215,Shares!$B47,'Stock-AF'!$G$2:$G$215,Shares!$A$1)/SUMIFS('Stock-AF'!Q$2:Q$215,'Stock-AF'!$C$2:$C$215,Shares!$A47,'Stock-AF'!$G$2:$G$215,Shares!$A$1)</f>
        <v>0</v>
      </c>
      <c r="I47" s="9">
        <f ca="1">SUMIFS('Stock-AF'!R$2:R$215,'Stock-AF'!$C$2:$C$215,Shares!$B47,'Stock-AF'!$G$2:$G$215,Shares!$A$1)/SUMIFS('Stock-AF'!R$2:R$215,'Stock-AF'!$C$2:$C$215,Shares!$A47,'Stock-AF'!$G$2:$G$215,Shares!$A$1)</f>
        <v>0</v>
      </c>
      <c r="J47" s="9">
        <f ca="1">SUMIFS('Stock-AF'!S$2:S$215,'Stock-AF'!$C$2:$C$215,Shares!$B47,'Stock-AF'!$G$2:$G$215,Shares!$A$1)/SUMIFS('Stock-AF'!S$2:S$215,'Stock-AF'!$C$2:$C$215,Shares!$A47,'Stock-AF'!$G$2:$G$215,Shares!$A$1)</f>
        <v>1.1279339163936301E-2</v>
      </c>
      <c r="K47" s="9">
        <f ca="1">SUMIFS('Stock-AF'!T$2:T$215,'Stock-AF'!$C$2:$C$215,Shares!$B47,'Stock-AF'!$G$2:$G$215,Shares!$A$1)/SUMIFS('Stock-AF'!T$2:T$215,'Stock-AF'!$C$2:$C$215,Shares!$A47,'Stock-AF'!$G$2:$G$215,Shares!$A$1)</f>
        <v>7.735453699094964E-3</v>
      </c>
      <c r="L47" s="9">
        <f ca="1">SUMIFS('Stock-AF'!U$2:U$215,'Stock-AF'!$C$2:$C$215,Shares!$B47,'Stock-AF'!$G$2:$G$215,Shares!$A$1)/SUMIFS('Stock-AF'!U$2:U$215,'Stock-AF'!$C$2:$C$215,Shares!$A47,'Stock-AF'!$G$2:$G$215,Shares!$A$1)</f>
        <v>0</v>
      </c>
      <c r="M47" s="9">
        <f ca="1">SUMIFS('Stock-AF'!V$2:V$215,'Stock-AF'!$C$2:$C$215,Shares!$B47,'Stock-AF'!$G$2:$G$215,Shares!$A$1)/SUMIFS('Stock-AF'!V$2:V$215,'Stock-AF'!$C$2:$C$215,Shares!$A47,'Stock-AF'!$G$2:$G$215,Shares!$A$1)</f>
        <v>2.4608148474512183E-2</v>
      </c>
      <c r="N47" s="9">
        <f ca="1">SUMIFS('Stock-AF'!W$2:W$215,'Stock-AF'!$C$2:$C$215,Shares!$B47,'Stock-AF'!$G$2:$G$215,Shares!$A$1)/SUMIFS('Stock-AF'!W$2:W$215,'Stock-AF'!$C$2:$C$215,Shares!$A47,'Stock-AF'!$G$2:$G$215,Shares!$A$1)</f>
        <v>0</v>
      </c>
      <c r="O47" s="9">
        <f ca="1">SUMIFS('Stock-AF'!X$2:X$215,'Stock-AF'!$C$2:$C$215,Shares!$B47,'Stock-AF'!$G$2:$G$215,Shares!$A$1)/SUMIFS('Stock-AF'!X$2:X$215,'Stock-AF'!$C$2:$C$215,Shares!$A47,'Stock-AF'!$G$2:$G$215,Shares!$A$1)</f>
        <v>6.1630887868442032E-3</v>
      </c>
      <c r="P47" s="9">
        <f ca="1">SUMIFS('Stock-AF'!Y$2:Y$215,'Stock-AF'!$C$2:$C$215,Shares!$B47,'Stock-AF'!$G$2:$G$215,Shares!$A$1)/SUMIFS('Stock-AF'!Y$2:Y$215,'Stock-AF'!$C$2:$C$215,Shares!$A47,'Stock-AF'!$G$2:$G$215,Shares!$A$1)</f>
        <v>3.6650190820288414E-3</v>
      </c>
      <c r="Q47" s="9">
        <f ca="1">SUMIFS('Stock-AF'!Z$2:Z$215,'Stock-AF'!$C$2:$C$215,Shares!$B47,'Stock-AF'!$G$2:$G$215,Shares!$A$1)/SUMIFS('Stock-AF'!Z$2:Z$215,'Stock-AF'!$C$2:$C$215,Shares!$A47,'Stock-AF'!$G$2:$G$215,Shares!$A$1)</f>
        <v>0</v>
      </c>
      <c r="R47" s="9">
        <f ca="1">SUMIFS('Stock-AF'!AA$2:AA$215,'Stock-AF'!$C$2:$C$215,Shares!$B47,'Stock-AF'!$G$2:$G$215,Shares!$A$1)/SUMIFS('Stock-AF'!AA$2:AA$215,'Stock-AF'!$C$2:$C$215,Shares!$A47,'Stock-AF'!$G$2:$G$215,Shares!$A$1)</f>
        <v>2.8327669626549397E-3</v>
      </c>
      <c r="S47" s="9">
        <f ca="1">SUMIFS('Stock-AF'!AB$2:AB$215,'Stock-AF'!$C$2:$C$215,Shares!$B47,'Stock-AF'!$G$2:$G$215,Shares!$A$1)/SUMIFS('Stock-AF'!AB$2:AB$215,'Stock-AF'!$C$2:$C$215,Shares!$A47,'Stock-AF'!$G$2:$G$215,Shares!$A$1)</f>
        <v>1.0812202274359845E-3</v>
      </c>
      <c r="T47" s="9">
        <f ca="1">SUMIFS('Stock-AF'!AC$2:AC$215,'Stock-AF'!$C$2:$C$215,Shares!$B47,'Stock-AF'!$G$2:$G$215,Shares!$A$1)/SUMIFS('Stock-AF'!AC$2:AC$215,'Stock-AF'!$C$2:$C$215,Shares!$A47,'Stock-AF'!$G$2:$G$215,Shares!$A$1)</f>
        <v>0</v>
      </c>
      <c r="U47" s="9">
        <f ca="1">SUMIFS('Stock-AF'!AD$2:AD$215,'Stock-AF'!$C$2:$C$215,Shares!$B47,'Stock-AF'!$G$2:$G$215,Shares!$A$1)/SUMIFS('Stock-AF'!AD$2:AD$215,'Stock-AF'!$C$2:$C$215,Shares!$A47,'Stock-AF'!$G$2:$G$215,Shares!$A$1)</f>
        <v>0</v>
      </c>
      <c r="V47" s="9">
        <f ca="1">SUMIFS('Stock-AF'!AE$2:AE$215,'Stock-AF'!$C$2:$C$215,Shares!$B47,'Stock-AF'!$G$2:$G$215,Shares!$A$1)/SUMIFS('Stock-AF'!AE$2:AE$215,'Stock-AF'!$C$2:$C$215,Shares!$A47,'Stock-AF'!$G$2:$G$215,Shares!$A$1)</f>
        <v>0</v>
      </c>
      <c r="W47" s="9">
        <f ca="1">SUMIFS('Stock-AF'!AF$2:AF$215,'Stock-AF'!$C$2:$C$215,Shares!$B47,'Stock-AF'!$G$2:$G$215,Shares!$A$1)/SUMIFS('Stock-AF'!AF$2:AF$215,'Stock-AF'!$C$2:$C$215,Shares!$A47,'Stock-AF'!$G$2:$G$215,Shares!$A$1)</f>
        <v>8.8334365905400156E-2</v>
      </c>
      <c r="X47" s="9">
        <f ca="1">SUMIFS('Stock-AF'!AG$2:AG$215,'Stock-AF'!$C$2:$C$215,Shares!$B47,'Stock-AF'!$G$2:$G$215,Shares!$A$1)/SUMIFS('Stock-AF'!AG$2:AG$215,'Stock-AF'!$C$2:$C$215,Shares!$A47,'Stock-AF'!$G$2:$G$215,Shares!$A$1)</f>
        <v>0.1288546470871608</v>
      </c>
      <c r="Y47" s="9">
        <f ca="1">SUMIFS('Stock-AF'!AH$2:AH$215,'Stock-AF'!$C$2:$C$215,Shares!$B47,'Stock-AF'!$G$2:$G$215,Shares!$A$1)/SUMIFS('Stock-AF'!AH$2:AH$215,'Stock-AF'!$C$2:$C$215,Shares!$A47,'Stock-AF'!$G$2:$G$215,Shares!$A$1)</f>
        <v>0</v>
      </c>
      <c r="Z47" s="9">
        <f ca="1">SUMIFS('Stock-AF'!AI$2:AI$215,'Stock-AF'!$C$2:$C$215,Shares!$B47,'Stock-AF'!$G$2:$G$215,Shares!$A$1)/SUMIFS('Stock-AF'!AI$2:AI$215,'Stock-AF'!$C$2:$C$215,Shares!$A47,'Stock-AF'!$G$2:$G$215,Shares!$A$1)</f>
        <v>6.1825999837196659E-2</v>
      </c>
      <c r="AA47" s="9">
        <f ca="1">SUMIFS('Stock-AF'!AJ$2:AJ$215,'Stock-AF'!$C$2:$C$215,Shares!$B47,'Stock-AF'!$G$2:$G$215,Shares!$A$1)/SUMIFS('Stock-AF'!AJ$2:AJ$215,'Stock-AF'!$C$2:$C$215,Shares!$A47,'Stock-AF'!$G$2:$G$215,Shares!$A$1)</f>
        <v>0</v>
      </c>
      <c r="AB47" s="9">
        <f ca="1">SUMIFS('Stock-AF'!AK$2:AK$215,'Stock-AF'!$C$2:$C$215,Shares!$B47,'Stock-AF'!$G$2:$G$215,Shares!$A$1)/SUMIFS('Stock-AF'!AK$2:AK$215,'Stock-AF'!$C$2:$C$215,Shares!$A47,'Stock-AF'!$G$2:$G$215,Shares!$A$1)</f>
        <v>1.1118069763310753E-2</v>
      </c>
      <c r="AC47" s="9">
        <f ca="1">SUMIFS('Stock-AF'!AL$2:AL$215,'Stock-AF'!$C$2:$C$215,Shares!$B47,'Stock-AF'!$G$2:$G$215,Shares!$A$1)/SUMIFS('Stock-AF'!AL$2:AL$215,'Stock-AF'!$C$2:$C$215,Shares!$A47,'Stock-AF'!$G$2:$G$215,Shares!$A$1)</f>
        <v>0</v>
      </c>
      <c r="AD47" s="9">
        <f ca="1">SUMIFS('Stock-AF'!AM$2:AM$215,'Stock-AF'!$C$2:$C$215,Shares!$B47,'Stock-AF'!$G$2:$G$215,Shares!$A$1)/SUMIFS('Stock-AF'!AM$2:AM$215,'Stock-AF'!$C$2:$C$215,Shares!$A47,'Stock-AF'!$G$2:$G$215,Shares!$A$1)</f>
        <v>2.3411857386536217E-4</v>
      </c>
      <c r="AE47" s="9">
        <f ca="1">SUMIFS('Stock-AF'!AN$2:AN$215,'Stock-AF'!$C$2:$C$215,Shares!$B47,'Stock-AF'!$G$2:$G$215,Shares!$A$1)/SUMIFS('Stock-AF'!AN$2:AN$215,'Stock-AF'!$C$2:$C$215,Shares!$A47,'Stock-AF'!$G$2:$G$215,Shares!$A$1)</f>
        <v>0</v>
      </c>
      <c r="AF47" s="9">
        <f ca="1">SUMIFS('Stock-AF'!AO$2:AO$215,'Stock-AF'!$C$2:$C$215,Shares!$B47,'Stock-AF'!$G$2:$G$215,Shares!$A$1)/SUMIFS('Stock-AF'!AO$2:AO$215,'Stock-AF'!$C$2:$C$215,Shares!$A47,'Stock-AF'!$G$2:$G$215,Shares!$A$1)</f>
        <v>0.15013232293549156</v>
      </c>
      <c r="AG47" s="9">
        <f ca="1">SUMIFS('Stock-AF'!AP$2:AP$215,'Stock-AF'!$C$2:$C$215,Shares!$B47,'Stock-AF'!$G$2:$G$215,Shares!$A$1)/SUMIFS('Stock-AF'!AP$2:AP$215,'Stock-AF'!$C$2:$C$215,Shares!$A47,'Stock-AF'!$G$2:$G$215,Shares!$A$1)</f>
        <v>0</v>
      </c>
      <c r="AH47" s="9">
        <f ca="1">SUMIFS('Stock-AF'!AQ$2:AQ$215,'Stock-AF'!$C$2:$C$215,Shares!$B47,'Stock-AF'!$G$2:$G$215,Shares!$A$1)/SUMIFS('Stock-AF'!AQ$2:AQ$215,'Stock-AF'!$C$2:$C$215,Shares!$A47,'Stock-AF'!$G$2:$G$215,Shares!$A$1)</f>
        <v>4.7612933361825894E-4</v>
      </c>
      <c r="AI47" s="9">
        <f ca="1">SUMIFS('Stock-AF'!AR$2:AR$215,'Stock-AF'!$C$2:$C$215,Shares!$B47,'Stock-AF'!$G$2:$G$215,Shares!$A$1)/SUMIFS('Stock-AF'!AR$2:AR$215,'Stock-AF'!$C$2:$C$215,Shares!$A47,'Stock-AF'!$G$2:$G$215,Shares!$A$1)</f>
        <v>0.34181983038217889</v>
      </c>
      <c r="AJ47" s="9">
        <f ca="1">SUMIFS('Stock-AF'!AS$2:AS$215,'Stock-AF'!$C$2:$C$215,Shares!$B47,'Stock-AF'!$G$2:$G$215,Shares!$A$1)/SUMIFS('Stock-AF'!AS$2:AS$215,'Stock-AF'!$C$2:$C$215,Shares!$A47,'Stock-AF'!$G$2:$G$215,Shares!$A$1)</f>
        <v>0</v>
      </c>
      <c r="AK47" s="9">
        <f ca="1">SUMIFS('Stock-AF'!AT$2:AT$215,'Stock-AF'!$C$2:$C$215,Shares!$B47,'Stock-AF'!$G$2:$G$215,Shares!$A$1)/SUMIFS('Stock-AF'!AT$2:AT$215,'Stock-AF'!$C$2:$C$215,Shares!$A47,'Stock-AF'!$G$2:$G$215,Shares!$A$1)</f>
        <v>0</v>
      </c>
      <c r="AL47" s="9">
        <f ca="1">SUMIFS('Stock-AF'!AU$2:AU$215,'Stock-AF'!$C$2:$C$215,Shares!$B47,'Stock-AF'!$G$2:$G$215,Shares!$A$1)/SUMIFS('Stock-AF'!AU$2:AU$215,'Stock-AF'!$C$2:$C$215,Shares!$A47,'Stock-AF'!$G$2:$G$215,Shares!$A$1)</f>
        <v>0.14001516174050049</v>
      </c>
      <c r="AM47" s="9">
        <f ca="1">SUMIFS('Stock-AF'!AV$2:AV$215,'Stock-AF'!$C$2:$C$215,Shares!$B47,'Stock-AF'!$G$2:$G$215,Shares!$A$1)/SUMIFS('Stock-AF'!AV$2:AV$215,'Stock-AF'!$C$2:$C$215,Shares!$A47,'Stock-AF'!$G$2:$G$215,Shares!$A$1)</f>
        <v>5.0130151432668992E-3</v>
      </c>
    </row>
    <row r="48" spans="1:39">
      <c r="A48" t="str">
        <f t="shared" si="0"/>
        <v>C_ES-SH-HR*</v>
      </c>
      <c r="B48" s="4" t="s">
        <v>161</v>
      </c>
      <c r="C48" s="9">
        <f ca="1">SUMIFS('Stock-AF'!L$2:L$215,'Stock-AF'!$C$2:$C$215,Shares!$B48,'Stock-AF'!$G$2:$G$215,Shares!$A$1)/SUMIFS('Stock-AF'!L$2:L$215,'Stock-AF'!$C$2:$C$215,Shares!$A48,'Stock-AF'!$G$2:$G$215,Shares!$A$1)</f>
        <v>0.58427573193360827</v>
      </c>
      <c r="D48" s="9">
        <f ca="1">SUMIFS('Stock-AF'!M$2:M$215,'Stock-AF'!$C$2:$C$215,Shares!$B48,'Stock-AF'!$G$2:$G$215,Shares!$A$1)/SUMIFS('Stock-AF'!M$2:M$215,'Stock-AF'!$C$2:$C$215,Shares!$A48,'Stock-AF'!$G$2:$G$215,Shares!$A$1)</f>
        <v>0.13821466269543903</v>
      </c>
      <c r="E48" s="9">
        <f ca="1">SUMIFS('Stock-AF'!N$2:N$215,'Stock-AF'!$C$2:$C$215,Shares!$B48,'Stock-AF'!$G$2:$G$215,Shares!$A$1)/SUMIFS('Stock-AF'!N$2:N$215,'Stock-AF'!$C$2:$C$215,Shares!$A48,'Stock-AF'!$G$2:$G$215,Shares!$A$1)</f>
        <v>2.567233859817936E-2</v>
      </c>
      <c r="F48" s="9">
        <f ca="1">SUMIFS('Stock-AF'!O$2:O$215,'Stock-AF'!$C$2:$C$215,Shares!$B48,'Stock-AF'!$G$2:$G$215,Shares!$A$1)/SUMIFS('Stock-AF'!O$2:O$215,'Stock-AF'!$C$2:$C$215,Shares!$A48,'Stock-AF'!$G$2:$G$215,Shares!$A$1)</f>
        <v>0.21479311746306631</v>
      </c>
      <c r="G48" s="9">
        <f ca="1">SUMIFS('Stock-AF'!P$2:P$215,'Stock-AF'!$C$2:$C$215,Shares!$B48,'Stock-AF'!$G$2:$G$215,Shares!$A$1)/SUMIFS('Stock-AF'!P$2:P$215,'Stock-AF'!$C$2:$C$215,Shares!$A48,'Stock-AF'!$G$2:$G$215,Shares!$A$1)</f>
        <v>0.39031345601984663</v>
      </c>
      <c r="H48" s="9">
        <f ca="1">SUMIFS('Stock-AF'!Q$2:Q$215,'Stock-AF'!$C$2:$C$215,Shares!$B48,'Stock-AF'!$G$2:$G$215,Shares!$A$1)/SUMIFS('Stock-AF'!Q$2:Q$215,'Stock-AF'!$C$2:$C$215,Shares!$A48,'Stock-AF'!$G$2:$G$215,Shares!$A$1)</f>
        <v>0.17812167280195915</v>
      </c>
      <c r="I48" s="9">
        <f ca="1">SUMIFS('Stock-AF'!R$2:R$215,'Stock-AF'!$C$2:$C$215,Shares!$B48,'Stock-AF'!$G$2:$G$215,Shares!$A$1)/SUMIFS('Stock-AF'!R$2:R$215,'Stock-AF'!$C$2:$C$215,Shares!$A48,'Stock-AF'!$G$2:$G$215,Shares!$A$1)</f>
        <v>0.69928536102421091</v>
      </c>
      <c r="J48" s="9">
        <f ca="1">SUMIFS('Stock-AF'!S$2:S$215,'Stock-AF'!$C$2:$C$215,Shares!$B48,'Stock-AF'!$G$2:$G$215,Shares!$A$1)/SUMIFS('Stock-AF'!S$2:S$215,'Stock-AF'!$C$2:$C$215,Shares!$A48,'Stock-AF'!$G$2:$G$215,Shares!$A$1)</f>
        <v>0.19553368590868817</v>
      </c>
      <c r="K48" s="9">
        <f ca="1">SUMIFS('Stock-AF'!T$2:T$215,'Stock-AF'!$C$2:$C$215,Shares!$B48,'Stock-AF'!$G$2:$G$215,Shares!$A$1)/SUMIFS('Stock-AF'!T$2:T$215,'Stock-AF'!$C$2:$C$215,Shares!$A48,'Stock-AF'!$G$2:$G$215,Shares!$A$1)</f>
        <v>0.10288169702130288</v>
      </c>
      <c r="L48" s="9">
        <f ca="1">SUMIFS('Stock-AF'!U$2:U$215,'Stock-AF'!$C$2:$C$215,Shares!$B48,'Stock-AF'!$G$2:$G$215,Shares!$A$1)/SUMIFS('Stock-AF'!U$2:U$215,'Stock-AF'!$C$2:$C$215,Shares!$A48,'Stock-AF'!$G$2:$G$215,Shares!$A$1)</f>
        <v>0.16590952541899265</v>
      </c>
      <c r="M48" s="9">
        <f ca="1">SUMIFS('Stock-AF'!V$2:V$215,'Stock-AF'!$C$2:$C$215,Shares!$B48,'Stock-AF'!$G$2:$G$215,Shares!$A$1)/SUMIFS('Stock-AF'!V$2:V$215,'Stock-AF'!$C$2:$C$215,Shares!$A48,'Stock-AF'!$G$2:$G$215,Shares!$A$1)</f>
        <v>0.30807843137411828</v>
      </c>
      <c r="N48" s="9">
        <f ca="1">SUMIFS('Stock-AF'!W$2:W$215,'Stock-AF'!$C$2:$C$215,Shares!$B48,'Stock-AF'!$G$2:$G$215,Shares!$A$1)/SUMIFS('Stock-AF'!W$2:W$215,'Stock-AF'!$C$2:$C$215,Shares!$A48,'Stock-AF'!$G$2:$G$215,Shares!$A$1)</f>
        <v>0.63561316467239137</v>
      </c>
      <c r="O48" s="9">
        <f ca="1">SUMIFS('Stock-AF'!X$2:X$215,'Stock-AF'!$C$2:$C$215,Shares!$B48,'Stock-AF'!$G$2:$G$215,Shares!$A$1)/SUMIFS('Stock-AF'!X$2:X$215,'Stock-AF'!$C$2:$C$215,Shares!$A48,'Stock-AF'!$G$2:$G$215,Shares!$A$1)</f>
        <v>0.47501976605515012</v>
      </c>
      <c r="P48" s="9">
        <f ca="1">SUMIFS('Stock-AF'!Y$2:Y$215,'Stock-AF'!$C$2:$C$215,Shares!$B48,'Stock-AF'!$G$2:$G$215,Shares!$A$1)/SUMIFS('Stock-AF'!Y$2:Y$215,'Stock-AF'!$C$2:$C$215,Shares!$A48,'Stock-AF'!$G$2:$G$215,Shares!$A$1)</f>
        <v>0.37375061797769282</v>
      </c>
      <c r="Q48" s="9">
        <f ca="1">SUMIFS('Stock-AF'!Z$2:Z$215,'Stock-AF'!$C$2:$C$215,Shares!$B48,'Stock-AF'!$G$2:$G$215,Shares!$A$1)/SUMIFS('Stock-AF'!Z$2:Z$215,'Stock-AF'!$C$2:$C$215,Shares!$A48,'Stock-AF'!$G$2:$G$215,Shares!$A$1)</f>
        <v>0.32297895362188034</v>
      </c>
      <c r="R48" s="9">
        <f ca="1">SUMIFS('Stock-AF'!AA$2:AA$215,'Stock-AF'!$C$2:$C$215,Shares!$B48,'Stock-AF'!$G$2:$G$215,Shares!$A$1)/SUMIFS('Stock-AF'!AA$2:AA$215,'Stock-AF'!$C$2:$C$215,Shares!$A48,'Stock-AF'!$G$2:$G$215,Shares!$A$1)</f>
        <v>0.24417520412446508</v>
      </c>
      <c r="S48" s="9">
        <f ca="1">SUMIFS('Stock-AF'!AB$2:AB$215,'Stock-AF'!$C$2:$C$215,Shares!$B48,'Stock-AF'!$G$2:$G$215,Shares!$A$1)/SUMIFS('Stock-AF'!AB$2:AB$215,'Stock-AF'!$C$2:$C$215,Shares!$A48,'Stock-AF'!$G$2:$G$215,Shares!$A$1)</f>
        <v>0.11671609657052089</v>
      </c>
      <c r="T48" s="9">
        <f ca="1">SUMIFS('Stock-AF'!AC$2:AC$215,'Stock-AF'!$C$2:$C$215,Shares!$B48,'Stock-AF'!$G$2:$G$215,Shares!$A$1)/SUMIFS('Stock-AF'!AC$2:AC$215,'Stock-AF'!$C$2:$C$215,Shares!$A48,'Stock-AF'!$G$2:$G$215,Shares!$A$1)</f>
        <v>0.25458615146485658</v>
      </c>
      <c r="U48" s="9">
        <f ca="1">SUMIFS('Stock-AF'!AD$2:AD$215,'Stock-AF'!$C$2:$C$215,Shares!$B48,'Stock-AF'!$G$2:$G$215,Shares!$A$1)/SUMIFS('Stock-AF'!AD$2:AD$215,'Stock-AF'!$C$2:$C$215,Shares!$A48,'Stock-AF'!$G$2:$G$215,Shares!$A$1)</f>
        <v>3.5822167912851699E-2</v>
      </c>
      <c r="V48" s="9">
        <f ca="1">SUMIFS('Stock-AF'!AE$2:AE$215,'Stock-AF'!$C$2:$C$215,Shares!$B48,'Stock-AF'!$G$2:$G$215,Shares!$A$1)/SUMIFS('Stock-AF'!AE$2:AE$215,'Stock-AF'!$C$2:$C$215,Shares!$A48,'Stock-AF'!$G$2:$G$215,Shares!$A$1)</f>
        <v>0.17660390756479366</v>
      </c>
      <c r="W48" s="9">
        <f ca="1">SUMIFS('Stock-AF'!AF$2:AF$215,'Stock-AF'!$C$2:$C$215,Shares!$B48,'Stock-AF'!$G$2:$G$215,Shares!$A$1)/SUMIFS('Stock-AF'!AF$2:AF$215,'Stock-AF'!$C$2:$C$215,Shares!$A48,'Stock-AF'!$G$2:$G$215,Shares!$A$1)</f>
        <v>0.19282954635296748</v>
      </c>
      <c r="X48" s="9">
        <f ca="1">SUMIFS('Stock-AF'!AG$2:AG$215,'Stock-AF'!$C$2:$C$215,Shares!$B48,'Stock-AF'!$G$2:$G$215,Shares!$A$1)/SUMIFS('Stock-AF'!AG$2:AG$215,'Stock-AF'!$C$2:$C$215,Shares!$A48,'Stock-AF'!$G$2:$G$215,Shares!$A$1)</f>
        <v>0.14309784316858512</v>
      </c>
      <c r="Y48" s="9">
        <f ca="1">SUMIFS('Stock-AF'!AH$2:AH$215,'Stock-AF'!$C$2:$C$215,Shares!$B48,'Stock-AF'!$G$2:$G$215,Shares!$A$1)/SUMIFS('Stock-AF'!AH$2:AH$215,'Stock-AF'!$C$2:$C$215,Shares!$A48,'Stock-AF'!$G$2:$G$215,Shares!$A$1)</f>
        <v>0.2669374562412935</v>
      </c>
      <c r="Z48" s="9">
        <f ca="1">SUMIFS('Stock-AF'!AI$2:AI$215,'Stock-AF'!$C$2:$C$215,Shares!$B48,'Stock-AF'!$G$2:$G$215,Shares!$A$1)/SUMIFS('Stock-AF'!AI$2:AI$215,'Stock-AF'!$C$2:$C$215,Shares!$A48,'Stock-AF'!$G$2:$G$215,Shares!$A$1)</f>
        <v>0.13154823018795736</v>
      </c>
      <c r="AA48" s="9">
        <f ca="1">SUMIFS('Stock-AF'!AJ$2:AJ$215,'Stock-AF'!$C$2:$C$215,Shares!$B48,'Stock-AF'!$G$2:$G$215,Shares!$A$1)/SUMIFS('Stock-AF'!AJ$2:AJ$215,'Stock-AF'!$C$2:$C$215,Shares!$A48,'Stock-AF'!$G$2:$G$215,Shares!$A$1)</f>
        <v>1</v>
      </c>
      <c r="AB48" s="9">
        <f ca="1">SUMIFS('Stock-AF'!AK$2:AK$215,'Stock-AF'!$C$2:$C$215,Shares!$B48,'Stock-AF'!$G$2:$G$215,Shares!$A$1)/SUMIFS('Stock-AF'!AK$2:AK$215,'Stock-AF'!$C$2:$C$215,Shares!$A48,'Stock-AF'!$G$2:$G$215,Shares!$A$1)</f>
        <v>0.22914153628066208</v>
      </c>
      <c r="AC48" s="9">
        <f ca="1">SUMIFS('Stock-AF'!AL$2:AL$215,'Stock-AF'!$C$2:$C$215,Shares!$B48,'Stock-AF'!$G$2:$G$215,Shares!$A$1)/SUMIFS('Stock-AF'!AL$2:AL$215,'Stock-AF'!$C$2:$C$215,Shares!$A48,'Stock-AF'!$G$2:$G$215,Shares!$A$1)</f>
        <v>1</v>
      </c>
      <c r="AD48" s="9">
        <f ca="1">SUMIFS('Stock-AF'!AM$2:AM$215,'Stock-AF'!$C$2:$C$215,Shares!$B48,'Stock-AF'!$G$2:$G$215,Shares!$A$1)/SUMIFS('Stock-AF'!AM$2:AM$215,'Stock-AF'!$C$2:$C$215,Shares!$A48,'Stock-AF'!$G$2:$G$215,Shares!$A$1)</f>
        <v>0.14901067242802701</v>
      </c>
      <c r="AE48" s="9">
        <f ca="1">SUMIFS('Stock-AF'!AN$2:AN$215,'Stock-AF'!$C$2:$C$215,Shares!$B48,'Stock-AF'!$G$2:$G$215,Shares!$A$1)/SUMIFS('Stock-AF'!AN$2:AN$215,'Stock-AF'!$C$2:$C$215,Shares!$A48,'Stock-AF'!$G$2:$G$215,Shares!$A$1)</f>
        <v>0.67801647375861129</v>
      </c>
      <c r="AF48" s="9">
        <f ca="1">SUMIFS('Stock-AF'!AO$2:AO$215,'Stock-AF'!$C$2:$C$215,Shares!$B48,'Stock-AF'!$G$2:$G$215,Shares!$A$1)/SUMIFS('Stock-AF'!AO$2:AO$215,'Stock-AF'!$C$2:$C$215,Shares!$A48,'Stock-AF'!$G$2:$G$215,Shares!$A$1)</f>
        <v>0.23907408447116665</v>
      </c>
      <c r="AG48" s="9">
        <f ca="1">SUMIFS('Stock-AF'!AP$2:AP$215,'Stock-AF'!$C$2:$C$215,Shares!$B48,'Stock-AF'!$G$2:$G$215,Shares!$A$1)/SUMIFS('Stock-AF'!AP$2:AP$215,'Stock-AF'!$C$2:$C$215,Shares!$A48,'Stock-AF'!$G$2:$G$215,Shares!$A$1)</f>
        <v>0.45669022281003441</v>
      </c>
      <c r="AH48" s="9">
        <f ca="1">SUMIFS('Stock-AF'!AQ$2:AQ$215,'Stock-AF'!$C$2:$C$215,Shares!$B48,'Stock-AF'!$G$2:$G$215,Shares!$A$1)/SUMIFS('Stock-AF'!AQ$2:AQ$215,'Stock-AF'!$C$2:$C$215,Shares!$A48,'Stock-AF'!$G$2:$G$215,Shares!$A$1)</f>
        <v>0.14237477698559711</v>
      </c>
      <c r="AI48" s="9">
        <f ca="1">SUMIFS('Stock-AF'!AR$2:AR$215,'Stock-AF'!$C$2:$C$215,Shares!$B48,'Stock-AF'!$G$2:$G$215,Shares!$A$1)/SUMIFS('Stock-AF'!AR$2:AR$215,'Stock-AF'!$C$2:$C$215,Shares!$A48,'Stock-AF'!$G$2:$G$215,Shares!$A$1)</f>
        <v>0.11442299409185483</v>
      </c>
      <c r="AJ48" s="9">
        <f ca="1">SUMIFS('Stock-AF'!AS$2:AS$215,'Stock-AF'!$C$2:$C$215,Shares!$B48,'Stock-AF'!$G$2:$G$215,Shares!$A$1)/SUMIFS('Stock-AF'!AS$2:AS$215,'Stock-AF'!$C$2:$C$215,Shares!$A48,'Stock-AF'!$G$2:$G$215,Shares!$A$1)</f>
        <v>0.43661843364630498</v>
      </c>
      <c r="AK48" s="9">
        <f ca="1">SUMIFS('Stock-AF'!AT$2:AT$215,'Stock-AF'!$C$2:$C$215,Shares!$B48,'Stock-AF'!$G$2:$G$215,Shares!$A$1)/SUMIFS('Stock-AF'!AT$2:AT$215,'Stock-AF'!$C$2:$C$215,Shares!$A48,'Stock-AF'!$G$2:$G$215,Shares!$A$1)</f>
        <v>0.18129824515049803</v>
      </c>
      <c r="AL48" s="9">
        <f ca="1">SUMIFS('Stock-AF'!AU$2:AU$215,'Stock-AF'!$C$2:$C$215,Shares!$B48,'Stock-AF'!$G$2:$G$215,Shares!$A$1)/SUMIFS('Stock-AF'!AU$2:AU$215,'Stock-AF'!$C$2:$C$215,Shares!$A48,'Stock-AF'!$G$2:$G$215,Shares!$A$1)</f>
        <v>0.18904556614519247</v>
      </c>
      <c r="AM48" s="9">
        <f ca="1">SUMIFS('Stock-AF'!AV$2:AV$215,'Stock-AF'!$C$2:$C$215,Shares!$B48,'Stock-AF'!$G$2:$G$215,Shares!$A$1)/SUMIFS('Stock-AF'!AV$2:AV$215,'Stock-AF'!$C$2:$C$215,Shares!$A48,'Stock-AF'!$G$2:$G$215,Shares!$A$1)</f>
        <v>0.34328506286415295</v>
      </c>
    </row>
    <row r="49" spans="1:39">
      <c r="A49" t="str">
        <f t="shared" si="0"/>
        <v>C_ES-SH-HR*</v>
      </c>
      <c r="B49" s="4" t="s">
        <v>162</v>
      </c>
      <c r="C49" s="9">
        <f ca="1">SUMIFS('Stock-AF'!L$2:L$215,'Stock-AF'!$C$2:$C$215,Shares!$B49,'Stock-AF'!$G$2:$G$215,Shares!$A$1)/SUMIFS('Stock-AF'!L$2:L$215,'Stock-AF'!$C$2:$C$215,Shares!$A49,'Stock-AF'!$G$2:$G$215,Shares!$A$1)</f>
        <v>0</v>
      </c>
      <c r="D49" s="9">
        <f ca="1">SUMIFS('Stock-AF'!M$2:M$215,'Stock-AF'!$C$2:$C$215,Shares!$B49,'Stock-AF'!$G$2:$G$215,Shares!$A$1)/SUMIFS('Stock-AF'!M$2:M$215,'Stock-AF'!$C$2:$C$215,Shares!$A49,'Stock-AF'!$G$2:$G$215,Shares!$A$1)</f>
        <v>0.28744158711240647</v>
      </c>
      <c r="E49" s="9">
        <f ca="1">SUMIFS('Stock-AF'!N$2:N$215,'Stock-AF'!$C$2:$C$215,Shares!$B49,'Stock-AF'!$G$2:$G$215,Shares!$A$1)/SUMIFS('Stock-AF'!N$2:N$215,'Stock-AF'!$C$2:$C$215,Shares!$A49,'Stock-AF'!$G$2:$G$215,Shares!$A$1)</f>
        <v>0</v>
      </c>
      <c r="F49" s="9">
        <f ca="1">SUMIFS('Stock-AF'!O$2:O$215,'Stock-AF'!$C$2:$C$215,Shares!$B49,'Stock-AF'!$G$2:$G$215,Shares!$A$1)/SUMIFS('Stock-AF'!O$2:O$215,'Stock-AF'!$C$2:$C$215,Shares!$A49,'Stock-AF'!$G$2:$G$215,Shares!$A$1)</f>
        <v>0.52652637539986613</v>
      </c>
      <c r="G49" s="9">
        <f ca="1">SUMIFS('Stock-AF'!P$2:P$215,'Stock-AF'!$C$2:$C$215,Shares!$B49,'Stock-AF'!$G$2:$G$215,Shares!$A$1)/SUMIFS('Stock-AF'!P$2:P$215,'Stock-AF'!$C$2:$C$215,Shares!$A49,'Stock-AF'!$G$2:$G$215,Shares!$A$1)</f>
        <v>0.12105107644037723</v>
      </c>
      <c r="H49" s="9">
        <f ca="1">SUMIFS('Stock-AF'!Q$2:Q$215,'Stock-AF'!$C$2:$C$215,Shares!$B49,'Stock-AF'!$G$2:$G$215,Shares!$A$1)/SUMIFS('Stock-AF'!Q$2:Q$215,'Stock-AF'!$C$2:$C$215,Shares!$A49,'Stock-AF'!$G$2:$G$215,Shares!$A$1)</f>
        <v>0.22804772087287736</v>
      </c>
      <c r="I49" s="9">
        <f ca="1">SUMIFS('Stock-AF'!R$2:R$215,'Stock-AF'!$C$2:$C$215,Shares!$B49,'Stock-AF'!$G$2:$G$215,Shares!$A$1)/SUMIFS('Stock-AF'!R$2:R$215,'Stock-AF'!$C$2:$C$215,Shares!$A49,'Stock-AF'!$G$2:$G$215,Shares!$A$1)</f>
        <v>1.5504238588467721E-3</v>
      </c>
      <c r="J49" s="9">
        <f ca="1">SUMIFS('Stock-AF'!S$2:S$215,'Stock-AF'!$C$2:$C$215,Shares!$B49,'Stock-AF'!$G$2:$G$215,Shares!$A$1)/SUMIFS('Stock-AF'!S$2:S$215,'Stock-AF'!$C$2:$C$215,Shares!$A49,'Stock-AF'!$G$2:$G$215,Shares!$A$1)</f>
        <v>0.56445100471312148</v>
      </c>
      <c r="K49" s="9">
        <f ca="1">SUMIFS('Stock-AF'!T$2:T$215,'Stock-AF'!$C$2:$C$215,Shares!$B49,'Stock-AF'!$G$2:$G$215,Shares!$A$1)/SUMIFS('Stock-AF'!T$2:T$215,'Stock-AF'!$C$2:$C$215,Shares!$A49,'Stock-AF'!$G$2:$G$215,Shares!$A$1)</f>
        <v>0.37658985487414154</v>
      </c>
      <c r="L49" s="9">
        <f ca="1">SUMIFS('Stock-AF'!U$2:U$215,'Stock-AF'!$C$2:$C$215,Shares!$B49,'Stock-AF'!$G$2:$G$215,Shares!$A$1)/SUMIFS('Stock-AF'!U$2:U$215,'Stock-AF'!$C$2:$C$215,Shares!$A49,'Stock-AF'!$G$2:$G$215,Shares!$A$1)</f>
        <v>0.14134976554734233</v>
      </c>
      <c r="M49" s="9">
        <f ca="1">SUMIFS('Stock-AF'!V$2:V$215,'Stock-AF'!$C$2:$C$215,Shares!$B49,'Stock-AF'!$G$2:$G$215,Shares!$A$1)/SUMIFS('Stock-AF'!V$2:V$215,'Stock-AF'!$C$2:$C$215,Shares!$A49,'Stock-AF'!$G$2:$G$215,Shares!$A$1)</f>
        <v>7.7818146757370102E-2</v>
      </c>
      <c r="N49" s="9">
        <f ca="1">SUMIFS('Stock-AF'!W$2:W$215,'Stock-AF'!$C$2:$C$215,Shares!$B49,'Stock-AF'!$G$2:$G$215,Shares!$A$1)/SUMIFS('Stock-AF'!W$2:W$215,'Stock-AF'!$C$2:$C$215,Shares!$A49,'Stock-AF'!$G$2:$G$215,Shares!$A$1)</f>
        <v>0.12719313761038778</v>
      </c>
      <c r="O49" s="9">
        <f ca="1">SUMIFS('Stock-AF'!X$2:X$215,'Stock-AF'!$C$2:$C$215,Shares!$B49,'Stock-AF'!$G$2:$G$215,Shares!$A$1)/SUMIFS('Stock-AF'!X$2:X$215,'Stock-AF'!$C$2:$C$215,Shares!$A49,'Stock-AF'!$G$2:$G$215,Shares!$A$1)</f>
        <v>0.22726360042034985</v>
      </c>
      <c r="P49" s="9">
        <f ca="1">SUMIFS('Stock-AF'!Y$2:Y$215,'Stock-AF'!$C$2:$C$215,Shares!$B49,'Stock-AF'!$G$2:$G$215,Shares!$A$1)/SUMIFS('Stock-AF'!Y$2:Y$215,'Stock-AF'!$C$2:$C$215,Shares!$A49,'Stock-AF'!$G$2:$G$215,Shares!$A$1)</f>
        <v>8.9126620523026501E-3</v>
      </c>
      <c r="Q49" s="9">
        <f ca="1">SUMIFS('Stock-AF'!Z$2:Z$215,'Stock-AF'!$C$2:$C$215,Shares!$B49,'Stock-AF'!$G$2:$G$215,Shares!$A$1)/SUMIFS('Stock-AF'!Z$2:Z$215,'Stock-AF'!$C$2:$C$215,Shares!$A49,'Stock-AF'!$G$2:$G$215,Shares!$A$1)</f>
        <v>0.38994463780444599</v>
      </c>
      <c r="R49" s="9">
        <f ca="1">SUMIFS('Stock-AF'!AA$2:AA$215,'Stock-AF'!$C$2:$C$215,Shares!$B49,'Stock-AF'!$G$2:$G$215,Shares!$A$1)/SUMIFS('Stock-AF'!AA$2:AA$215,'Stock-AF'!$C$2:$C$215,Shares!$A49,'Stock-AF'!$G$2:$G$215,Shares!$A$1)</f>
        <v>0.3379103673040178</v>
      </c>
      <c r="S49" s="9">
        <f ca="1">SUMIFS('Stock-AF'!AB$2:AB$215,'Stock-AF'!$C$2:$C$215,Shares!$B49,'Stock-AF'!$G$2:$G$215,Shares!$A$1)/SUMIFS('Stock-AF'!AB$2:AB$215,'Stock-AF'!$C$2:$C$215,Shares!$A49,'Stock-AF'!$G$2:$G$215,Shares!$A$1)</f>
        <v>0.69258284615838606</v>
      </c>
      <c r="T49" s="9">
        <f ca="1">SUMIFS('Stock-AF'!AC$2:AC$215,'Stock-AF'!$C$2:$C$215,Shares!$B49,'Stock-AF'!$G$2:$G$215,Shares!$A$1)/SUMIFS('Stock-AF'!AC$2:AC$215,'Stock-AF'!$C$2:$C$215,Shares!$A49,'Stock-AF'!$G$2:$G$215,Shares!$A$1)</f>
        <v>0.37344166474419688</v>
      </c>
      <c r="U49" s="9">
        <f ca="1">SUMIFS('Stock-AF'!AD$2:AD$215,'Stock-AF'!$C$2:$C$215,Shares!$B49,'Stock-AF'!$G$2:$G$215,Shares!$A$1)/SUMIFS('Stock-AF'!AD$2:AD$215,'Stock-AF'!$C$2:$C$215,Shares!$A49,'Stock-AF'!$G$2:$G$215,Shares!$A$1)</f>
        <v>0</v>
      </c>
      <c r="V49" s="9">
        <f ca="1">SUMIFS('Stock-AF'!AE$2:AE$215,'Stock-AF'!$C$2:$C$215,Shares!$B49,'Stock-AF'!$G$2:$G$215,Shares!$A$1)/SUMIFS('Stock-AF'!AE$2:AE$215,'Stock-AF'!$C$2:$C$215,Shares!$A49,'Stock-AF'!$G$2:$G$215,Shares!$A$1)</f>
        <v>0.77133744546928718</v>
      </c>
      <c r="W49" s="9">
        <f ca="1">SUMIFS('Stock-AF'!AF$2:AF$215,'Stock-AF'!$C$2:$C$215,Shares!$B49,'Stock-AF'!$G$2:$G$215,Shares!$A$1)/SUMIFS('Stock-AF'!AF$2:AF$215,'Stock-AF'!$C$2:$C$215,Shares!$A49,'Stock-AF'!$G$2:$G$215,Shares!$A$1)</f>
        <v>0</v>
      </c>
      <c r="X49" s="9">
        <f ca="1">SUMIFS('Stock-AF'!AG$2:AG$215,'Stock-AF'!$C$2:$C$215,Shares!$B49,'Stock-AF'!$G$2:$G$215,Shares!$A$1)/SUMIFS('Stock-AF'!AG$2:AG$215,'Stock-AF'!$C$2:$C$215,Shares!$A49,'Stock-AF'!$G$2:$G$215,Shares!$A$1)</f>
        <v>7.0806558932031111E-2</v>
      </c>
      <c r="Y49" s="9">
        <f ca="1">SUMIFS('Stock-AF'!AH$2:AH$215,'Stock-AF'!$C$2:$C$215,Shares!$B49,'Stock-AF'!$G$2:$G$215,Shares!$A$1)/SUMIFS('Stock-AF'!AH$2:AH$215,'Stock-AF'!$C$2:$C$215,Shares!$A49,'Stock-AF'!$G$2:$G$215,Shares!$A$1)</f>
        <v>0.49310449154729308</v>
      </c>
      <c r="Z49" s="9">
        <f ca="1">SUMIFS('Stock-AF'!AI$2:AI$215,'Stock-AF'!$C$2:$C$215,Shares!$B49,'Stock-AF'!$G$2:$G$215,Shares!$A$1)/SUMIFS('Stock-AF'!AI$2:AI$215,'Stock-AF'!$C$2:$C$215,Shares!$A49,'Stock-AF'!$G$2:$G$215,Shares!$A$1)</f>
        <v>0.21269994780304907</v>
      </c>
      <c r="AA49" s="9">
        <f ca="1">SUMIFS('Stock-AF'!AJ$2:AJ$215,'Stock-AF'!$C$2:$C$215,Shares!$B49,'Stock-AF'!$G$2:$G$215,Shares!$A$1)/SUMIFS('Stock-AF'!AJ$2:AJ$215,'Stock-AF'!$C$2:$C$215,Shares!$A49,'Stock-AF'!$G$2:$G$215,Shares!$A$1)</f>
        <v>0</v>
      </c>
      <c r="AB49" s="9">
        <f ca="1">SUMIFS('Stock-AF'!AK$2:AK$215,'Stock-AF'!$C$2:$C$215,Shares!$B49,'Stock-AF'!$G$2:$G$215,Shares!$A$1)/SUMIFS('Stock-AF'!AK$2:AK$215,'Stock-AF'!$C$2:$C$215,Shares!$A49,'Stock-AF'!$G$2:$G$215,Shares!$A$1)</f>
        <v>1.1339466564185259E-2</v>
      </c>
      <c r="AC49" s="9">
        <f ca="1">SUMIFS('Stock-AF'!AL$2:AL$215,'Stock-AF'!$C$2:$C$215,Shares!$B49,'Stock-AF'!$G$2:$G$215,Shares!$A$1)/SUMIFS('Stock-AF'!AL$2:AL$215,'Stock-AF'!$C$2:$C$215,Shares!$A49,'Stock-AF'!$G$2:$G$215,Shares!$A$1)</f>
        <v>0</v>
      </c>
      <c r="AD49" s="9">
        <f ca="1">SUMIFS('Stock-AF'!AM$2:AM$215,'Stock-AF'!$C$2:$C$215,Shares!$B49,'Stock-AF'!$G$2:$G$215,Shares!$A$1)/SUMIFS('Stock-AF'!AM$2:AM$215,'Stock-AF'!$C$2:$C$215,Shares!$A49,'Stock-AF'!$G$2:$G$215,Shares!$A$1)</f>
        <v>0.73864663063731428</v>
      </c>
      <c r="AE49" s="9">
        <f ca="1">SUMIFS('Stock-AF'!AN$2:AN$215,'Stock-AF'!$C$2:$C$215,Shares!$B49,'Stock-AF'!$G$2:$G$215,Shares!$A$1)/SUMIFS('Stock-AF'!AN$2:AN$215,'Stock-AF'!$C$2:$C$215,Shares!$A49,'Stock-AF'!$G$2:$G$215,Shares!$A$1)</f>
        <v>1.1414980753239375E-2</v>
      </c>
      <c r="AF49" s="9">
        <f ca="1">SUMIFS('Stock-AF'!AO$2:AO$215,'Stock-AF'!$C$2:$C$215,Shares!$B49,'Stock-AF'!$G$2:$G$215,Shares!$A$1)/SUMIFS('Stock-AF'!AO$2:AO$215,'Stock-AF'!$C$2:$C$215,Shares!$A49,'Stock-AF'!$G$2:$G$215,Shares!$A$1)</f>
        <v>0.28381913454341906</v>
      </c>
      <c r="AG49" s="9">
        <f ca="1">SUMIFS('Stock-AF'!AP$2:AP$215,'Stock-AF'!$C$2:$C$215,Shares!$B49,'Stock-AF'!$G$2:$G$215,Shares!$A$1)/SUMIFS('Stock-AF'!AP$2:AP$215,'Stock-AF'!$C$2:$C$215,Shares!$A49,'Stock-AF'!$G$2:$G$215,Shares!$A$1)</f>
        <v>0.26816370433585285</v>
      </c>
      <c r="AH49" s="9">
        <f ca="1">SUMIFS('Stock-AF'!AQ$2:AQ$215,'Stock-AF'!$C$2:$C$215,Shares!$B49,'Stock-AF'!$G$2:$G$215,Shares!$A$1)/SUMIFS('Stock-AF'!AQ$2:AQ$215,'Stock-AF'!$C$2:$C$215,Shares!$A49,'Stock-AF'!$G$2:$G$215,Shares!$A$1)</f>
        <v>0.6053287751009796</v>
      </c>
      <c r="AI49" s="9">
        <f ca="1">SUMIFS('Stock-AF'!AR$2:AR$215,'Stock-AF'!$C$2:$C$215,Shares!$B49,'Stock-AF'!$G$2:$G$215,Shares!$A$1)/SUMIFS('Stock-AF'!AR$2:AR$215,'Stock-AF'!$C$2:$C$215,Shares!$A49,'Stock-AF'!$G$2:$G$215,Shares!$A$1)</f>
        <v>0.11753622853416168</v>
      </c>
      <c r="AJ49" s="9">
        <f ca="1">SUMIFS('Stock-AF'!AS$2:AS$215,'Stock-AF'!$C$2:$C$215,Shares!$B49,'Stock-AF'!$G$2:$G$215,Shares!$A$1)/SUMIFS('Stock-AF'!AS$2:AS$215,'Stock-AF'!$C$2:$C$215,Shares!$A49,'Stock-AF'!$G$2:$G$215,Shares!$A$1)</f>
        <v>5.7346696624272749E-3</v>
      </c>
      <c r="AK49" s="9">
        <f ca="1">SUMIFS('Stock-AF'!AT$2:AT$215,'Stock-AF'!$C$2:$C$215,Shares!$B49,'Stock-AF'!$G$2:$G$215,Shares!$A$1)/SUMIFS('Stock-AF'!AT$2:AT$215,'Stock-AF'!$C$2:$C$215,Shares!$A49,'Stock-AF'!$G$2:$G$215,Shares!$A$1)</f>
        <v>6.4897530727570693E-2</v>
      </c>
      <c r="AL49" s="9">
        <f ca="1">SUMIFS('Stock-AF'!AU$2:AU$215,'Stock-AF'!$C$2:$C$215,Shares!$B49,'Stock-AF'!$G$2:$G$215,Shares!$A$1)/SUMIFS('Stock-AF'!AU$2:AU$215,'Stock-AF'!$C$2:$C$215,Shares!$A49,'Stock-AF'!$G$2:$G$215,Shares!$A$1)</f>
        <v>0.47933926570148644</v>
      </c>
      <c r="AM49" s="9">
        <f ca="1">SUMIFS('Stock-AF'!AV$2:AV$215,'Stock-AF'!$C$2:$C$215,Shares!$B49,'Stock-AF'!$G$2:$G$215,Shares!$A$1)/SUMIFS('Stock-AF'!AV$2:AV$215,'Stock-AF'!$C$2:$C$215,Shares!$A49,'Stock-AF'!$G$2:$G$215,Shares!$A$1)</f>
        <v>0.49888382610169768</v>
      </c>
    </row>
    <row r="50" spans="1:39">
      <c r="A50" t="str">
        <f t="shared" si="0"/>
        <v>C_ES-SH-HR*</v>
      </c>
      <c r="B50" s="4" t="s">
        <v>163</v>
      </c>
      <c r="C50" s="9">
        <f ca="1">SUMIFS('Stock-AF'!L$2:L$215,'Stock-AF'!$C$2:$C$215,Shares!$B50,'Stock-AF'!$G$2:$G$215,Shares!$A$1)/SUMIFS('Stock-AF'!L$2:L$215,'Stock-AF'!$C$2:$C$215,Shares!$A50,'Stock-AF'!$G$2:$G$215,Shares!$A$1)</f>
        <v>0</v>
      </c>
      <c r="D50" s="9">
        <f ca="1">SUMIFS('Stock-AF'!M$2:M$215,'Stock-AF'!$C$2:$C$215,Shares!$B50,'Stock-AF'!$G$2:$G$215,Shares!$A$1)/SUMIFS('Stock-AF'!M$2:M$215,'Stock-AF'!$C$2:$C$215,Shares!$A50,'Stock-AF'!$G$2:$G$215,Shares!$A$1)</f>
        <v>4.9135530088539369E-3</v>
      </c>
      <c r="E50" s="9">
        <f ca="1">SUMIFS('Stock-AF'!N$2:N$215,'Stock-AF'!$C$2:$C$215,Shares!$B50,'Stock-AF'!$G$2:$G$215,Shares!$A$1)/SUMIFS('Stock-AF'!N$2:N$215,'Stock-AF'!$C$2:$C$215,Shares!$A50,'Stock-AF'!$G$2:$G$215,Shares!$A$1)</f>
        <v>0</v>
      </c>
      <c r="F50" s="9">
        <f ca="1">SUMIFS('Stock-AF'!O$2:O$215,'Stock-AF'!$C$2:$C$215,Shares!$B50,'Stock-AF'!$G$2:$G$215,Shares!$A$1)/SUMIFS('Stock-AF'!O$2:O$215,'Stock-AF'!$C$2:$C$215,Shares!$A50,'Stock-AF'!$G$2:$G$215,Shares!$A$1)</f>
        <v>0</v>
      </c>
      <c r="G50" s="9">
        <f ca="1">SUMIFS('Stock-AF'!P$2:P$215,'Stock-AF'!$C$2:$C$215,Shares!$B50,'Stock-AF'!$G$2:$G$215,Shares!$A$1)/SUMIFS('Stock-AF'!P$2:P$215,'Stock-AF'!$C$2:$C$215,Shares!$A50,'Stock-AF'!$G$2:$G$215,Shares!$A$1)</f>
        <v>9.2968331106848948E-2</v>
      </c>
      <c r="H50" s="9">
        <f ca="1">SUMIFS('Stock-AF'!Q$2:Q$215,'Stock-AF'!$C$2:$C$215,Shares!$B50,'Stock-AF'!$G$2:$G$215,Shares!$A$1)/SUMIFS('Stock-AF'!Q$2:Q$215,'Stock-AF'!$C$2:$C$215,Shares!$A50,'Stock-AF'!$G$2:$G$215,Shares!$A$1)</f>
        <v>1.4108763190925641E-2</v>
      </c>
      <c r="I50" s="9">
        <f ca="1">SUMIFS('Stock-AF'!R$2:R$215,'Stock-AF'!$C$2:$C$215,Shares!$B50,'Stock-AF'!$G$2:$G$215,Shares!$A$1)/SUMIFS('Stock-AF'!R$2:R$215,'Stock-AF'!$C$2:$C$215,Shares!$A50,'Stock-AF'!$G$2:$G$215,Shares!$A$1)</f>
        <v>0</v>
      </c>
      <c r="J50" s="9">
        <f ca="1">SUMIFS('Stock-AF'!S$2:S$215,'Stock-AF'!$C$2:$C$215,Shares!$B50,'Stock-AF'!$G$2:$G$215,Shares!$A$1)/SUMIFS('Stock-AF'!S$2:S$215,'Stock-AF'!$C$2:$C$215,Shares!$A50,'Stock-AF'!$G$2:$G$215,Shares!$A$1)</f>
        <v>0</v>
      </c>
      <c r="K50" s="9">
        <f ca="1">SUMIFS('Stock-AF'!T$2:T$215,'Stock-AF'!$C$2:$C$215,Shares!$B50,'Stock-AF'!$G$2:$G$215,Shares!$A$1)/SUMIFS('Stock-AF'!T$2:T$215,'Stock-AF'!$C$2:$C$215,Shares!$A50,'Stock-AF'!$G$2:$G$215,Shares!$A$1)</f>
        <v>0</v>
      </c>
      <c r="L50" s="9">
        <f ca="1">SUMIFS('Stock-AF'!U$2:U$215,'Stock-AF'!$C$2:$C$215,Shares!$B50,'Stock-AF'!$G$2:$G$215,Shares!$A$1)/SUMIFS('Stock-AF'!U$2:U$215,'Stock-AF'!$C$2:$C$215,Shares!$A50,'Stock-AF'!$G$2:$G$215,Shares!$A$1)</f>
        <v>0</v>
      </c>
      <c r="M50" s="9">
        <f ca="1">SUMIFS('Stock-AF'!V$2:V$215,'Stock-AF'!$C$2:$C$215,Shares!$B50,'Stock-AF'!$G$2:$G$215,Shares!$A$1)/SUMIFS('Stock-AF'!V$2:V$215,'Stock-AF'!$C$2:$C$215,Shares!$A50,'Stock-AF'!$G$2:$G$215,Shares!$A$1)</f>
        <v>0</v>
      </c>
      <c r="N50" s="9">
        <f ca="1">SUMIFS('Stock-AF'!W$2:W$215,'Stock-AF'!$C$2:$C$215,Shares!$B50,'Stock-AF'!$G$2:$G$215,Shares!$A$1)/SUMIFS('Stock-AF'!W$2:W$215,'Stock-AF'!$C$2:$C$215,Shares!$A50,'Stock-AF'!$G$2:$G$215,Shares!$A$1)</f>
        <v>0</v>
      </c>
      <c r="O50" s="9">
        <f ca="1">SUMIFS('Stock-AF'!X$2:X$215,'Stock-AF'!$C$2:$C$215,Shares!$B50,'Stock-AF'!$G$2:$G$215,Shares!$A$1)/SUMIFS('Stock-AF'!X$2:X$215,'Stock-AF'!$C$2:$C$215,Shares!$A50,'Stock-AF'!$G$2:$G$215,Shares!$A$1)</f>
        <v>8.2356064626484869E-4</v>
      </c>
      <c r="P50" s="9">
        <f ca="1">SUMIFS('Stock-AF'!Y$2:Y$215,'Stock-AF'!$C$2:$C$215,Shares!$B50,'Stock-AF'!$G$2:$G$215,Shares!$A$1)/SUMIFS('Stock-AF'!Y$2:Y$215,'Stock-AF'!$C$2:$C$215,Shares!$A50,'Stock-AF'!$G$2:$G$215,Shares!$A$1)</f>
        <v>0</v>
      </c>
      <c r="Q50" s="9">
        <f ca="1">SUMIFS('Stock-AF'!Z$2:Z$215,'Stock-AF'!$C$2:$C$215,Shares!$B50,'Stock-AF'!$G$2:$G$215,Shares!$A$1)/SUMIFS('Stock-AF'!Z$2:Z$215,'Stock-AF'!$C$2:$C$215,Shares!$A50,'Stock-AF'!$G$2:$G$215,Shares!$A$1)</f>
        <v>2.2712659294199904E-3</v>
      </c>
      <c r="R50" s="9">
        <f ca="1">SUMIFS('Stock-AF'!AA$2:AA$215,'Stock-AF'!$C$2:$C$215,Shares!$B50,'Stock-AF'!$G$2:$G$215,Shares!$A$1)/SUMIFS('Stock-AF'!AA$2:AA$215,'Stock-AF'!$C$2:$C$215,Shares!$A50,'Stock-AF'!$G$2:$G$215,Shares!$A$1)</f>
        <v>2.6354978667427285E-2</v>
      </c>
      <c r="S50" s="9">
        <f ca="1">SUMIFS('Stock-AF'!AB$2:AB$215,'Stock-AF'!$C$2:$C$215,Shares!$B50,'Stock-AF'!$G$2:$G$215,Shares!$A$1)/SUMIFS('Stock-AF'!AB$2:AB$215,'Stock-AF'!$C$2:$C$215,Shares!$A50,'Stock-AF'!$G$2:$G$215,Shares!$A$1)</f>
        <v>4.304678957755053E-2</v>
      </c>
      <c r="T50" s="9">
        <f ca="1">SUMIFS('Stock-AF'!AC$2:AC$215,'Stock-AF'!$C$2:$C$215,Shares!$B50,'Stock-AF'!$G$2:$G$215,Shares!$A$1)/SUMIFS('Stock-AF'!AC$2:AC$215,'Stock-AF'!$C$2:$C$215,Shares!$A50,'Stock-AF'!$G$2:$G$215,Shares!$A$1)</f>
        <v>0</v>
      </c>
      <c r="U50" s="9">
        <f ca="1">SUMIFS('Stock-AF'!AD$2:AD$215,'Stock-AF'!$C$2:$C$215,Shares!$B50,'Stock-AF'!$G$2:$G$215,Shares!$A$1)/SUMIFS('Stock-AF'!AD$2:AD$215,'Stock-AF'!$C$2:$C$215,Shares!$A50,'Stock-AF'!$G$2:$G$215,Shares!$A$1)</f>
        <v>0.73935197998930735</v>
      </c>
      <c r="V50" s="9">
        <f ca="1">SUMIFS('Stock-AF'!AE$2:AE$215,'Stock-AF'!$C$2:$C$215,Shares!$B50,'Stock-AF'!$G$2:$G$215,Shares!$A$1)/SUMIFS('Stock-AF'!AE$2:AE$215,'Stock-AF'!$C$2:$C$215,Shares!$A50,'Stock-AF'!$G$2:$G$215,Shares!$A$1)</f>
        <v>1.0118224792757652E-2</v>
      </c>
      <c r="W50" s="9">
        <f ca="1">SUMIFS('Stock-AF'!AF$2:AF$215,'Stock-AF'!$C$2:$C$215,Shares!$B50,'Stock-AF'!$G$2:$G$215,Shares!$A$1)/SUMIFS('Stock-AF'!AF$2:AF$215,'Stock-AF'!$C$2:$C$215,Shares!$A50,'Stock-AF'!$G$2:$G$215,Shares!$A$1)</f>
        <v>0</v>
      </c>
      <c r="X50" s="9">
        <f ca="1">SUMIFS('Stock-AF'!AG$2:AG$215,'Stock-AF'!$C$2:$C$215,Shares!$B50,'Stock-AF'!$G$2:$G$215,Shares!$A$1)/SUMIFS('Stock-AF'!AG$2:AG$215,'Stock-AF'!$C$2:$C$215,Shares!$A50,'Stock-AF'!$G$2:$G$215,Shares!$A$1)</f>
        <v>0</v>
      </c>
      <c r="Y50" s="9">
        <f ca="1">SUMIFS('Stock-AF'!AH$2:AH$215,'Stock-AF'!$C$2:$C$215,Shares!$B50,'Stock-AF'!$G$2:$G$215,Shares!$A$1)/SUMIFS('Stock-AF'!AH$2:AH$215,'Stock-AF'!$C$2:$C$215,Shares!$A50,'Stock-AF'!$G$2:$G$215,Shares!$A$1)</f>
        <v>0</v>
      </c>
      <c r="Z50" s="9">
        <f ca="1">SUMIFS('Stock-AF'!AI$2:AI$215,'Stock-AF'!$C$2:$C$215,Shares!$B50,'Stock-AF'!$G$2:$G$215,Shares!$A$1)/SUMIFS('Stock-AF'!AI$2:AI$215,'Stock-AF'!$C$2:$C$215,Shares!$A50,'Stock-AF'!$G$2:$G$215,Shares!$A$1)</f>
        <v>0</v>
      </c>
      <c r="AA50" s="9">
        <f ca="1">SUMIFS('Stock-AF'!AJ$2:AJ$215,'Stock-AF'!$C$2:$C$215,Shares!$B50,'Stock-AF'!$G$2:$G$215,Shares!$A$1)/SUMIFS('Stock-AF'!AJ$2:AJ$215,'Stock-AF'!$C$2:$C$215,Shares!$A50,'Stock-AF'!$G$2:$G$215,Shares!$A$1)</f>
        <v>0</v>
      </c>
      <c r="AB50" s="9">
        <f ca="1">SUMIFS('Stock-AF'!AK$2:AK$215,'Stock-AF'!$C$2:$C$215,Shares!$B50,'Stock-AF'!$G$2:$G$215,Shares!$A$1)/SUMIFS('Stock-AF'!AK$2:AK$215,'Stock-AF'!$C$2:$C$215,Shares!$A50,'Stock-AF'!$G$2:$G$215,Shares!$A$1)</f>
        <v>1.6809773959441953E-2</v>
      </c>
      <c r="AC50" s="9">
        <f ca="1">SUMIFS('Stock-AF'!AL$2:AL$215,'Stock-AF'!$C$2:$C$215,Shares!$B50,'Stock-AF'!$G$2:$G$215,Shares!$A$1)/SUMIFS('Stock-AF'!AL$2:AL$215,'Stock-AF'!$C$2:$C$215,Shares!$A50,'Stock-AF'!$G$2:$G$215,Shares!$A$1)</f>
        <v>0</v>
      </c>
      <c r="AD50" s="9">
        <f ca="1">SUMIFS('Stock-AF'!AM$2:AM$215,'Stock-AF'!$C$2:$C$215,Shares!$B50,'Stock-AF'!$G$2:$G$215,Shares!$A$1)/SUMIFS('Stock-AF'!AM$2:AM$215,'Stock-AF'!$C$2:$C$215,Shares!$A50,'Stock-AF'!$G$2:$G$215,Shares!$A$1)</f>
        <v>0</v>
      </c>
      <c r="AE50" s="9">
        <f ca="1">SUMIFS('Stock-AF'!AN$2:AN$215,'Stock-AF'!$C$2:$C$215,Shares!$B50,'Stock-AF'!$G$2:$G$215,Shares!$A$1)/SUMIFS('Stock-AF'!AN$2:AN$215,'Stock-AF'!$C$2:$C$215,Shares!$A50,'Stock-AF'!$G$2:$G$215,Shares!$A$1)</f>
        <v>0</v>
      </c>
      <c r="AF50" s="9">
        <f ca="1">SUMIFS('Stock-AF'!AO$2:AO$215,'Stock-AF'!$C$2:$C$215,Shares!$B50,'Stock-AF'!$G$2:$G$215,Shares!$A$1)/SUMIFS('Stock-AF'!AO$2:AO$215,'Stock-AF'!$C$2:$C$215,Shares!$A50,'Stock-AF'!$G$2:$G$215,Shares!$A$1)</f>
        <v>7.1224228553951009E-4</v>
      </c>
      <c r="AG50" s="9">
        <f ca="1">SUMIFS('Stock-AF'!AP$2:AP$215,'Stock-AF'!$C$2:$C$215,Shares!$B50,'Stock-AF'!$G$2:$G$215,Shares!$A$1)/SUMIFS('Stock-AF'!AP$2:AP$215,'Stock-AF'!$C$2:$C$215,Shares!$A50,'Stock-AF'!$G$2:$G$215,Shares!$A$1)</f>
        <v>1.8038776265217195E-2</v>
      </c>
      <c r="AH50" s="9">
        <f ca="1">SUMIFS('Stock-AF'!AQ$2:AQ$215,'Stock-AF'!$C$2:$C$215,Shares!$B50,'Stock-AF'!$G$2:$G$215,Shares!$A$1)/SUMIFS('Stock-AF'!AQ$2:AQ$215,'Stock-AF'!$C$2:$C$215,Shares!$A50,'Stock-AF'!$G$2:$G$215,Shares!$A$1)</f>
        <v>5.0665978551634305E-3</v>
      </c>
      <c r="AI50" s="9">
        <f ca="1">SUMIFS('Stock-AF'!AR$2:AR$215,'Stock-AF'!$C$2:$C$215,Shares!$B50,'Stock-AF'!$G$2:$G$215,Shares!$A$1)/SUMIFS('Stock-AF'!AR$2:AR$215,'Stock-AF'!$C$2:$C$215,Shares!$A50,'Stock-AF'!$G$2:$G$215,Shares!$A$1)</f>
        <v>7.0581579794305321E-3</v>
      </c>
      <c r="AJ50" s="9">
        <f ca="1">SUMIFS('Stock-AF'!AS$2:AS$215,'Stock-AF'!$C$2:$C$215,Shares!$B50,'Stock-AF'!$G$2:$G$215,Shares!$A$1)/SUMIFS('Stock-AF'!AS$2:AS$215,'Stock-AF'!$C$2:$C$215,Shares!$A50,'Stock-AF'!$G$2:$G$215,Shares!$A$1)</f>
        <v>0</v>
      </c>
      <c r="AK50" s="9">
        <f ca="1">SUMIFS('Stock-AF'!AT$2:AT$215,'Stock-AF'!$C$2:$C$215,Shares!$B50,'Stock-AF'!$G$2:$G$215,Shares!$A$1)/SUMIFS('Stock-AF'!AT$2:AT$215,'Stock-AF'!$C$2:$C$215,Shares!$A50,'Stock-AF'!$G$2:$G$215,Shares!$A$1)</f>
        <v>4.3961709893787122E-2</v>
      </c>
      <c r="AL50" s="9">
        <f ca="1">SUMIFS('Stock-AF'!AU$2:AU$215,'Stock-AF'!$C$2:$C$215,Shares!$B50,'Stock-AF'!$G$2:$G$215,Shares!$A$1)/SUMIFS('Stock-AF'!AU$2:AU$215,'Stock-AF'!$C$2:$C$215,Shares!$A50,'Stock-AF'!$G$2:$G$215,Shares!$A$1)</f>
        <v>8.4026083384992423E-4</v>
      </c>
      <c r="AM50" s="9">
        <f ca="1">SUMIFS('Stock-AF'!AV$2:AV$215,'Stock-AF'!$C$2:$C$215,Shares!$B50,'Stock-AF'!$G$2:$G$215,Shares!$A$1)/SUMIFS('Stock-AF'!AV$2:AV$215,'Stock-AF'!$C$2:$C$215,Shares!$A50,'Stock-AF'!$G$2:$G$215,Shares!$A$1)</f>
        <v>1.2023061381799003E-4</v>
      </c>
    </row>
    <row r="51" spans="1:39">
      <c r="A51" t="str">
        <f t="shared" si="0"/>
        <v>C_ES-SH-HR*</v>
      </c>
      <c r="B51" s="4" t="s">
        <v>164</v>
      </c>
      <c r="C51" s="9">
        <f ca="1">SUMIFS('Stock-AF'!L$2:L$215,'Stock-AF'!$C$2:$C$215,Shares!$B51,'Stock-AF'!$G$2:$G$215,Shares!$A$1)/SUMIFS('Stock-AF'!L$2:L$215,'Stock-AF'!$C$2:$C$215,Shares!$A51,'Stock-AF'!$G$2:$G$215,Shares!$A$1)</f>
        <v>0</v>
      </c>
      <c r="D51" s="9">
        <f ca="1">SUMIFS('Stock-AF'!M$2:M$215,'Stock-AF'!$C$2:$C$215,Shares!$B51,'Stock-AF'!$G$2:$G$215,Shares!$A$1)/SUMIFS('Stock-AF'!M$2:M$215,'Stock-AF'!$C$2:$C$215,Shares!$A51,'Stock-AF'!$G$2:$G$215,Shares!$A$1)</f>
        <v>0.423606086451155</v>
      </c>
      <c r="E51" s="9">
        <f ca="1">SUMIFS('Stock-AF'!N$2:N$215,'Stock-AF'!$C$2:$C$215,Shares!$B51,'Stock-AF'!$G$2:$G$215,Shares!$A$1)/SUMIFS('Stock-AF'!N$2:N$215,'Stock-AF'!$C$2:$C$215,Shares!$A51,'Stock-AF'!$G$2:$G$215,Shares!$A$1)</f>
        <v>0.41074284293599211</v>
      </c>
      <c r="F51" s="9">
        <f ca="1">SUMIFS('Stock-AF'!O$2:O$215,'Stock-AF'!$C$2:$C$215,Shares!$B51,'Stock-AF'!$G$2:$G$215,Shares!$A$1)/SUMIFS('Stock-AF'!O$2:O$215,'Stock-AF'!$C$2:$C$215,Shares!$A51,'Stock-AF'!$G$2:$G$215,Shares!$A$1)</f>
        <v>3.0768056487869438E-2</v>
      </c>
      <c r="G51" s="9">
        <f ca="1">SUMIFS('Stock-AF'!P$2:P$215,'Stock-AF'!$C$2:$C$215,Shares!$B51,'Stock-AF'!$G$2:$G$215,Shares!$A$1)/SUMIFS('Stock-AF'!P$2:P$215,'Stock-AF'!$C$2:$C$215,Shares!$A51,'Stock-AF'!$G$2:$G$215,Shares!$A$1)</f>
        <v>0.29205170315496837</v>
      </c>
      <c r="H51" s="9">
        <f ca="1">SUMIFS('Stock-AF'!Q$2:Q$215,'Stock-AF'!$C$2:$C$215,Shares!$B51,'Stock-AF'!$G$2:$G$215,Shares!$A$1)/SUMIFS('Stock-AF'!Q$2:Q$215,'Stock-AF'!$C$2:$C$215,Shares!$A51,'Stock-AF'!$G$2:$G$215,Shares!$A$1)</f>
        <v>4.8643516610850493E-2</v>
      </c>
      <c r="I51" s="9">
        <f ca="1">SUMIFS('Stock-AF'!R$2:R$215,'Stock-AF'!$C$2:$C$215,Shares!$B51,'Stock-AF'!$G$2:$G$215,Shares!$A$1)/SUMIFS('Stock-AF'!R$2:R$215,'Stock-AF'!$C$2:$C$215,Shares!$A51,'Stock-AF'!$G$2:$G$215,Shares!$A$1)</f>
        <v>0</v>
      </c>
      <c r="J51" s="9">
        <f ca="1">SUMIFS('Stock-AF'!S$2:S$215,'Stock-AF'!$C$2:$C$215,Shares!$B51,'Stock-AF'!$G$2:$G$215,Shares!$A$1)/SUMIFS('Stock-AF'!S$2:S$215,'Stock-AF'!$C$2:$C$215,Shares!$A51,'Stock-AF'!$G$2:$G$215,Shares!$A$1)</f>
        <v>0.20727814593298916</v>
      </c>
      <c r="K51" s="9">
        <f ca="1">SUMIFS('Stock-AF'!T$2:T$215,'Stock-AF'!$C$2:$C$215,Shares!$B51,'Stock-AF'!$G$2:$G$215,Shares!$A$1)/SUMIFS('Stock-AF'!T$2:T$215,'Stock-AF'!$C$2:$C$215,Shares!$A51,'Stock-AF'!$G$2:$G$215,Shares!$A$1)</f>
        <v>0.18040967626543275</v>
      </c>
      <c r="L51" s="9">
        <f ca="1">SUMIFS('Stock-AF'!U$2:U$215,'Stock-AF'!$C$2:$C$215,Shares!$B51,'Stock-AF'!$G$2:$G$215,Shares!$A$1)/SUMIFS('Stock-AF'!U$2:U$215,'Stock-AF'!$C$2:$C$215,Shares!$A51,'Stock-AF'!$G$2:$G$215,Shares!$A$1)</f>
        <v>0.64366397389600472</v>
      </c>
      <c r="M51" s="9">
        <f ca="1">SUMIFS('Stock-AF'!V$2:V$215,'Stock-AF'!$C$2:$C$215,Shares!$B51,'Stock-AF'!$G$2:$G$215,Shares!$A$1)/SUMIFS('Stock-AF'!V$2:V$215,'Stock-AF'!$C$2:$C$215,Shares!$A51,'Stock-AF'!$G$2:$G$215,Shares!$A$1)</f>
        <v>0.47186493700592108</v>
      </c>
      <c r="N51" s="9">
        <f ca="1">SUMIFS('Stock-AF'!W$2:W$215,'Stock-AF'!$C$2:$C$215,Shares!$B51,'Stock-AF'!$G$2:$G$215,Shares!$A$1)/SUMIFS('Stock-AF'!W$2:W$215,'Stock-AF'!$C$2:$C$215,Shares!$A51,'Stock-AF'!$G$2:$G$215,Shares!$A$1)</f>
        <v>0</v>
      </c>
      <c r="O51" s="9">
        <f ca="1">SUMIFS('Stock-AF'!X$2:X$215,'Stock-AF'!$C$2:$C$215,Shares!$B51,'Stock-AF'!$G$2:$G$215,Shares!$A$1)/SUMIFS('Stock-AF'!X$2:X$215,'Stock-AF'!$C$2:$C$215,Shares!$A51,'Stock-AF'!$G$2:$G$215,Shares!$A$1)</f>
        <v>0</v>
      </c>
      <c r="P51" s="9">
        <f ca="1">SUMIFS('Stock-AF'!Y$2:Y$215,'Stock-AF'!$C$2:$C$215,Shares!$B51,'Stock-AF'!$G$2:$G$215,Shares!$A$1)/SUMIFS('Stock-AF'!Y$2:Y$215,'Stock-AF'!$C$2:$C$215,Shares!$A51,'Stock-AF'!$G$2:$G$215,Shares!$A$1)</f>
        <v>0.48598872461025838</v>
      </c>
      <c r="Q51" s="9">
        <f ca="1">SUMIFS('Stock-AF'!Z$2:Z$215,'Stock-AF'!$C$2:$C$215,Shares!$B51,'Stock-AF'!$G$2:$G$215,Shares!$A$1)/SUMIFS('Stock-AF'!Z$2:Z$215,'Stock-AF'!$C$2:$C$215,Shares!$A51,'Stock-AF'!$G$2:$G$215,Shares!$A$1)</f>
        <v>8.4596169370991986E-2</v>
      </c>
      <c r="R51" s="9">
        <f ca="1">SUMIFS('Stock-AF'!AA$2:AA$215,'Stock-AF'!$C$2:$C$215,Shares!$B51,'Stock-AF'!$G$2:$G$215,Shares!$A$1)/SUMIFS('Stock-AF'!AA$2:AA$215,'Stock-AF'!$C$2:$C$215,Shares!$A51,'Stock-AF'!$G$2:$G$215,Shares!$A$1)</f>
        <v>0.15654713122059905</v>
      </c>
      <c r="S51" s="9">
        <f ca="1">SUMIFS('Stock-AF'!AB$2:AB$215,'Stock-AF'!$C$2:$C$215,Shares!$B51,'Stock-AF'!$G$2:$G$215,Shares!$A$1)/SUMIFS('Stock-AF'!AB$2:AB$215,'Stock-AF'!$C$2:$C$215,Shares!$A51,'Stock-AF'!$G$2:$G$215,Shares!$A$1)</f>
        <v>0.10801663995643157</v>
      </c>
      <c r="T51" s="9">
        <f ca="1">SUMIFS('Stock-AF'!AC$2:AC$215,'Stock-AF'!$C$2:$C$215,Shares!$B51,'Stock-AF'!$G$2:$G$215,Shares!$A$1)/SUMIFS('Stock-AF'!AC$2:AC$215,'Stock-AF'!$C$2:$C$215,Shares!$A51,'Stock-AF'!$G$2:$G$215,Shares!$A$1)</f>
        <v>0</v>
      </c>
      <c r="U51" s="9">
        <f ca="1">SUMIFS('Stock-AF'!AD$2:AD$215,'Stock-AF'!$C$2:$C$215,Shares!$B51,'Stock-AF'!$G$2:$G$215,Shares!$A$1)/SUMIFS('Stock-AF'!AD$2:AD$215,'Stock-AF'!$C$2:$C$215,Shares!$A51,'Stock-AF'!$G$2:$G$215,Shares!$A$1)</f>
        <v>0.22482585209784087</v>
      </c>
      <c r="V51" s="9">
        <f ca="1">SUMIFS('Stock-AF'!AE$2:AE$215,'Stock-AF'!$C$2:$C$215,Shares!$B51,'Stock-AF'!$G$2:$G$215,Shares!$A$1)/SUMIFS('Stock-AF'!AE$2:AE$215,'Stock-AF'!$C$2:$C$215,Shares!$A51,'Stock-AF'!$G$2:$G$215,Shares!$A$1)</f>
        <v>9.3601721292817814E-3</v>
      </c>
      <c r="W51" s="9">
        <f ca="1">SUMIFS('Stock-AF'!AF$2:AF$215,'Stock-AF'!$C$2:$C$215,Shares!$B51,'Stock-AF'!$G$2:$G$215,Shares!$A$1)/SUMIFS('Stock-AF'!AF$2:AF$215,'Stock-AF'!$C$2:$C$215,Shares!$A51,'Stock-AF'!$G$2:$G$215,Shares!$A$1)</f>
        <v>5.2646971429744144E-2</v>
      </c>
      <c r="X51" s="9">
        <f ca="1">SUMIFS('Stock-AF'!AG$2:AG$215,'Stock-AF'!$C$2:$C$215,Shares!$B51,'Stock-AF'!$G$2:$G$215,Shares!$A$1)/SUMIFS('Stock-AF'!AG$2:AG$215,'Stock-AF'!$C$2:$C$215,Shares!$A51,'Stock-AF'!$G$2:$G$215,Shares!$A$1)</f>
        <v>0.5896676766187684</v>
      </c>
      <c r="Y51" s="9">
        <f ca="1">SUMIFS('Stock-AF'!AH$2:AH$215,'Stock-AF'!$C$2:$C$215,Shares!$B51,'Stock-AF'!$G$2:$G$215,Shares!$A$1)/SUMIFS('Stock-AF'!AH$2:AH$215,'Stock-AF'!$C$2:$C$215,Shares!$A51,'Stock-AF'!$G$2:$G$215,Shares!$A$1)</f>
        <v>9.3009333769932714E-2</v>
      </c>
      <c r="Z51" s="9">
        <f ca="1">SUMIFS('Stock-AF'!AI$2:AI$215,'Stock-AF'!$C$2:$C$215,Shares!$B51,'Stock-AF'!$G$2:$G$215,Shares!$A$1)/SUMIFS('Stock-AF'!AI$2:AI$215,'Stock-AF'!$C$2:$C$215,Shares!$A51,'Stock-AF'!$G$2:$G$215,Shares!$A$1)</f>
        <v>0.39454067151341637</v>
      </c>
      <c r="AA51" s="9">
        <f ca="1">SUMIFS('Stock-AF'!AJ$2:AJ$215,'Stock-AF'!$C$2:$C$215,Shares!$B51,'Stock-AF'!$G$2:$G$215,Shares!$A$1)/SUMIFS('Stock-AF'!AJ$2:AJ$215,'Stock-AF'!$C$2:$C$215,Shares!$A51,'Stock-AF'!$G$2:$G$215,Shares!$A$1)</f>
        <v>0</v>
      </c>
      <c r="AB51" s="9">
        <f ca="1">SUMIFS('Stock-AF'!AK$2:AK$215,'Stock-AF'!$C$2:$C$215,Shares!$B51,'Stock-AF'!$G$2:$G$215,Shares!$A$1)/SUMIFS('Stock-AF'!AK$2:AK$215,'Stock-AF'!$C$2:$C$215,Shares!$A51,'Stock-AF'!$G$2:$G$215,Shares!$A$1)</f>
        <v>0.14589466579318899</v>
      </c>
      <c r="AC51" s="9">
        <f ca="1">SUMIFS('Stock-AF'!AL$2:AL$215,'Stock-AF'!$C$2:$C$215,Shares!$B51,'Stock-AF'!$G$2:$G$215,Shares!$A$1)/SUMIFS('Stock-AF'!AL$2:AL$215,'Stock-AF'!$C$2:$C$215,Shares!$A51,'Stock-AF'!$G$2:$G$215,Shares!$A$1)</f>
        <v>0</v>
      </c>
      <c r="AD51" s="9">
        <f ca="1">SUMIFS('Stock-AF'!AM$2:AM$215,'Stock-AF'!$C$2:$C$215,Shares!$B51,'Stock-AF'!$G$2:$G$215,Shares!$A$1)/SUMIFS('Stock-AF'!AM$2:AM$215,'Stock-AF'!$C$2:$C$215,Shares!$A51,'Stock-AF'!$G$2:$G$215,Shares!$A$1)</f>
        <v>7.6907767460582727E-2</v>
      </c>
      <c r="AE51" s="9">
        <f ca="1">SUMIFS('Stock-AF'!AN$2:AN$215,'Stock-AF'!$C$2:$C$215,Shares!$B51,'Stock-AF'!$G$2:$G$215,Shares!$A$1)/SUMIFS('Stock-AF'!AN$2:AN$215,'Stock-AF'!$C$2:$C$215,Shares!$A51,'Stock-AF'!$G$2:$G$215,Shares!$A$1)</f>
        <v>0.17731642597856306</v>
      </c>
      <c r="AF51" s="9">
        <f ca="1">SUMIFS('Stock-AF'!AO$2:AO$215,'Stock-AF'!$C$2:$C$215,Shares!$B51,'Stock-AF'!$G$2:$G$215,Shares!$A$1)/SUMIFS('Stock-AF'!AO$2:AO$215,'Stock-AF'!$C$2:$C$215,Shares!$A51,'Stock-AF'!$G$2:$G$215,Shares!$A$1)</f>
        <v>0.19052040453621968</v>
      </c>
      <c r="AG51" s="9">
        <f ca="1">SUMIFS('Stock-AF'!AP$2:AP$215,'Stock-AF'!$C$2:$C$215,Shares!$B51,'Stock-AF'!$G$2:$G$215,Shares!$A$1)/SUMIFS('Stock-AF'!AP$2:AP$215,'Stock-AF'!$C$2:$C$215,Shares!$A51,'Stock-AF'!$G$2:$G$215,Shares!$A$1)</f>
        <v>1.8692787676313116E-2</v>
      </c>
      <c r="AH51" s="9">
        <f ca="1">SUMIFS('Stock-AF'!AQ$2:AQ$215,'Stock-AF'!$C$2:$C$215,Shares!$B51,'Stock-AF'!$G$2:$G$215,Shares!$A$1)/SUMIFS('Stock-AF'!AQ$2:AQ$215,'Stock-AF'!$C$2:$C$215,Shares!$A51,'Stock-AF'!$G$2:$G$215,Shares!$A$1)</f>
        <v>0.20256697734201617</v>
      </c>
      <c r="AI51" s="9">
        <f ca="1">SUMIFS('Stock-AF'!AR$2:AR$215,'Stock-AF'!$C$2:$C$215,Shares!$B51,'Stock-AF'!$G$2:$G$215,Shares!$A$1)/SUMIFS('Stock-AF'!AR$2:AR$215,'Stock-AF'!$C$2:$C$215,Shares!$A51,'Stock-AF'!$G$2:$G$215,Shares!$A$1)</f>
        <v>0.23495743649281839</v>
      </c>
      <c r="AJ51" s="9">
        <f ca="1">SUMIFS('Stock-AF'!AS$2:AS$215,'Stock-AF'!$C$2:$C$215,Shares!$B51,'Stock-AF'!$G$2:$G$215,Shares!$A$1)/SUMIFS('Stock-AF'!AS$2:AS$215,'Stock-AF'!$C$2:$C$215,Shares!$A51,'Stock-AF'!$G$2:$G$215,Shares!$A$1)</f>
        <v>0.42419540049046911</v>
      </c>
      <c r="AK51" s="9">
        <f ca="1">SUMIFS('Stock-AF'!AT$2:AT$215,'Stock-AF'!$C$2:$C$215,Shares!$B51,'Stock-AF'!$G$2:$G$215,Shares!$A$1)/SUMIFS('Stock-AF'!AT$2:AT$215,'Stock-AF'!$C$2:$C$215,Shares!$A51,'Stock-AF'!$G$2:$G$215,Shares!$A$1)</f>
        <v>0.14786083523031085</v>
      </c>
      <c r="AL51" s="9">
        <f ca="1">SUMIFS('Stock-AF'!AU$2:AU$215,'Stock-AF'!$C$2:$C$215,Shares!$B51,'Stock-AF'!$G$2:$G$215,Shares!$A$1)/SUMIFS('Stock-AF'!AU$2:AU$215,'Stock-AF'!$C$2:$C$215,Shares!$A51,'Stock-AF'!$G$2:$G$215,Shares!$A$1)</f>
        <v>0.16419111427341199</v>
      </c>
      <c r="AM51" s="9">
        <f ca="1">SUMIFS('Stock-AF'!AV$2:AV$215,'Stock-AF'!$C$2:$C$215,Shares!$B51,'Stock-AF'!$G$2:$G$215,Shares!$A$1)/SUMIFS('Stock-AF'!AV$2:AV$215,'Stock-AF'!$C$2:$C$215,Shares!$A51,'Stock-AF'!$G$2:$G$215,Shares!$A$1)</f>
        <v>5.3604981250381288E-2</v>
      </c>
    </row>
    <row r="52" spans="1:39">
      <c r="A52" t="str">
        <f t="shared" si="0"/>
        <v>C_ES-SH-HR*</v>
      </c>
      <c r="B52" s="4" t="s">
        <v>165</v>
      </c>
      <c r="C52" s="9">
        <f ca="1">SUMIFS('Stock-AF'!L$2:L$215,'Stock-AF'!$C$2:$C$215,Shares!$B52,'Stock-AF'!$G$2:$G$215,Shares!$A$1)/SUMIFS('Stock-AF'!L$2:L$215,'Stock-AF'!$C$2:$C$215,Shares!$A52,'Stock-AF'!$G$2:$G$215,Shares!$A$1)</f>
        <v>0</v>
      </c>
      <c r="D52" s="9">
        <f ca="1">SUMIFS('Stock-AF'!M$2:M$215,'Stock-AF'!$C$2:$C$215,Shares!$B52,'Stock-AF'!$G$2:$G$215,Shares!$A$1)/SUMIFS('Stock-AF'!M$2:M$215,'Stock-AF'!$C$2:$C$215,Shares!$A52,'Stock-AF'!$G$2:$G$215,Shares!$A$1)</f>
        <v>0</v>
      </c>
      <c r="E52" s="9">
        <f ca="1">SUMIFS('Stock-AF'!N$2:N$215,'Stock-AF'!$C$2:$C$215,Shares!$B52,'Stock-AF'!$G$2:$G$215,Shares!$A$1)/SUMIFS('Stock-AF'!N$2:N$215,'Stock-AF'!$C$2:$C$215,Shares!$A52,'Stock-AF'!$G$2:$G$215,Shares!$A$1)</f>
        <v>0</v>
      </c>
      <c r="F52" s="9">
        <f ca="1">SUMIFS('Stock-AF'!O$2:O$215,'Stock-AF'!$C$2:$C$215,Shares!$B52,'Stock-AF'!$G$2:$G$215,Shares!$A$1)/SUMIFS('Stock-AF'!O$2:O$215,'Stock-AF'!$C$2:$C$215,Shares!$A52,'Stock-AF'!$G$2:$G$215,Shares!$A$1)</f>
        <v>0</v>
      </c>
      <c r="G52" s="9">
        <f ca="1">SUMIFS('Stock-AF'!P$2:P$215,'Stock-AF'!$C$2:$C$215,Shares!$B52,'Stock-AF'!$G$2:$G$215,Shares!$A$1)/SUMIFS('Stock-AF'!P$2:P$215,'Stock-AF'!$C$2:$C$215,Shares!$A52,'Stock-AF'!$G$2:$G$215,Shares!$A$1)</f>
        <v>0</v>
      </c>
      <c r="H52" s="9">
        <f ca="1">SUMIFS('Stock-AF'!Q$2:Q$215,'Stock-AF'!$C$2:$C$215,Shares!$B52,'Stock-AF'!$G$2:$G$215,Shares!$A$1)/SUMIFS('Stock-AF'!Q$2:Q$215,'Stock-AF'!$C$2:$C$215,Shares!$A52,'Stock-AF'!$G$2:$G$215,Shares!$A$1)</f>
        <v>0</v>
      </c>
      <c r="I52" s="9">
        <f ca="1">SUMIFS('Stock-AF'!R$2:R$215,'Stock-AF'!$C$2:$C$215,Shares!$B52,'Stock-AF'!$G$2:$G$215,Shares!$A$1)/SUMIFS('Stock-AF'!R$2:R$215,'Stock-AF'!$C$2:$C$215,Shares!$A52,'Stock-AF'!$G$2:$G$215,Shares!$A$1)</f>
        <v>0</v>
      </c>
      <c r="J52" s="9">
        <f ca="1">SUMIFS('Stock-AF'!S$2:S$215,'Stock-AF'!$C$2:$C$215,Shares!$B52,'Stock-AF'!$G$2:$G$215,Shares!$A$1)/SUMIFS('Stock-AF'!S$2:S$215,'Stock-AF'!$C$2:$C$215,Shares!$A52,'Stock-AF'!$G$2:$G$215,Shares!$A$1)</f>
        <v>0</v>
      </c>
      <c r="K52" s="9">
        <f ca="1">SUMIFS('Stock-AF'!T$2:T$215,'Stock-AF'!$C$2:$C$215,Shares!$B52,'Stock-AF'!$G$2:$G$215,Shares!$A$1)/SUMIFS('Stock-AF'!T$2:T$215,'Stock-AF'!$C$2:$C$215,Shares!$A52,'Stock-AF'!$G$2:$G$215,Shares!$A$1)</f>
        <v>0</v>
      </c>
      <c r="L52" s="9">
        <f ca="1">SUMIFS('Stock-AF'!U$2:U$215,'Stock-AF'!$C$2:$C$215,Shares!$B52,'Stock-AF'!$G$2:$G$215,Shares!$A$1)/SUMIFS('Stock-AF'!U$2:U$215,'Stock-AF'!$C$2:$C$215,Shares!$A52,'Stock-AF'!$G$2:$G$215,Shares!$A$1)</f>
        <v>0</v>
      </c>
      <c r="M52" s="9">
        <f ca="1">SUMIFS('Stock-AF'!V$2:V$215,'Stock-AF'!$C$2:$C$215,Shares!$B52,'Stock-AF'!$G$2:$G$215,Shares!$A$1)/SUMIFS('Stock-AF'!V$2:V$215,'Stock-AF'!$C$2:$C$215,Shares!$A52,'Stock-AF'!$G$2:$G$215,Shares!$A$1)</f>
        <v>0</v>
      </c>
      <c r="N52" s="9">
        <f ca="1">SUMIFS('Stock-AF'!W$2:W$215,'Stock-AF'!$C$2:$C$215,Shares!$B52,'Stock-AF'!$G$2:$G$215,Shares!$A$1)/SUMIFS('Stock-AF'!W$2:W$215,'Stock-AF'!$C$2:$C$215,Shares!$A52,'Stock-AF'!$G$2:$G$215,Shares!$A$1)</f>
        <v>0</v>
      </c>
      <c r="O52" s="9">
        <f ca="1">SUMIFS('Stock-AF'!X$2:X$215,'Stock-AF'!$C$2:$C$215,Shares!$B52,'Stock-AF'!$G$2:$G$215,Shares!$A$1)/SUMIFS('Stock-AF'!X$2:X$215,'Stock-AF'!$C$2:$C$215,Shares!$A52,'Stock-AF'!$G$2:$G$215,Shares!$A$1)</f>
        <v>0</v>
      </c>
      <c r="P52" s="9">
        <f ca="1">SUMIFS('Stock-AF'!Y$2:Y$215,'Stock-AF'!$C$2:$C$215,Shares!$B52,'Stock-AF'!$G$2:$G$215,Shares!$A$1)/SUMIFS('Stock-AF'!Y$2:Y$215,'Stock-AF'!$C$2:$C$215,Shares!$A52,'Stock-AF'!$G$2:$G$215,Shares!$A$1)</f>
        <v>0</v>
      </c>
      <c r="Q52" s="9">
        <f ca="1">SUMIFS('Stock-AF'!Z$2:Z$215,'Stock-AF'!$C$2:$C$215,Shares!$B52,'Stock-AF'!$G$2:$G$215,Shares!$A$1)/SUMIFS('Stock-AF'!Z$2:Z$215,'Stock-AF'!$C$2:$C$215,Shares!$A52,'Stock-AF'!$G$2:$G$215,Shares!$A$1)</f>
        <v>0</v>
      </c>
      <c r="R52" s="9">
        <f ca="1">SUMIFS('Stock-AF'!AA$2:AA$215,'Stock-AF'!$C$2:$C$215,Shares!$B52,'Stock-AF'!$G$2:$G$215,Shares!$A$1)/SUMIFS('Stock-AF'!AA$2:AA$215,'Stock-AF'!$C$2:$C$215,Shares!$A52,'Stock-AF'!$G$2:$G$215,Shares!$A$1)</f>
        <v>0</v>
      </c>
      <c r="S52" s="9">
        <f ca="1">SUMIFS('Stock-AF'!AB$2:AB$215,'Stock-AF'!$C$2:$C$215,Shares!$B52,'Stock-AF'!$G$2:$G$215,Shares!$A$1)/SUMIFS('Stock-AF'!AB$2:AB$215,'Stock-AF'!$C$2:$C$215,Shares!$A52,'Stock-AF'!$G$2:$G$215,Shares!$A$1)</f>
        <v>0</v>
      </c>
      <c r="T52" s="9">
        <f ca="1">SUMIFS('Stock-AF'!AC$2:AC$215,'Stock-AF'!$C$2:$C$215,Shares!$B52,'Stock-AF'!$G$2:$G$215,Shares!$A$1)/SUMIFS('Stock-AF'!AC$2:AC$215,'Stock-AF'!$C$2:$C$215,Shares!$A52,'Stock-AF'!$G$2:$G$215,Shares!$A$1)</f>
        <v>0</v>
      </c>
      <c r="U52" s="9">
        <f ca="1">SUMIFS('Stock-AF'!AD$2:AD$215,'Stock-AF'!$C$2:$C$215,Shares!$B52,'Stock-AF'!$G$2:$G$215,Shares!$A$1)/SUMIFS('Stock-AF'!AD$2:AD$215,'Stock-AF'!$C$2:$C$215,Shares!$A52,'Stock-AF'!$G$2:$G$215,Shares!$A$1)</f>
        <v>0</v>
      </c>
      <c r="V52" s="9">
        <f ca="1">SUMIFS('Stock-AF'!AE$2:AE$215,'Stock-AF'!$C$2:$C$215,Shares!$B52,'Stock-AF'!$G$2:$G$215,Shares!$A$1)/SUMIFS('Stock-AF'!AE$2:AE$215,'Stock-AF'!$C$2:$C$215,Shares!$A52,'Stock-AF'!$G$2:$G$215,Shares!$A$1)</f>
        <v>9.9806281979188984E-3</v>
      </c>
      <c r="W52" s="9">
        <f ca="1">SUMIFS('Stock-AF'!AF$2:AF$215,'Stock-AF'!$C$2:$C$215,Shares!$B52,'Stock-AF'!$G$2:$G$215,Shares!$A$1)/SUMIFS('Stock-AF'!AF$2:AF$215,'Stock-AF'!$C$2:$C$215,Shares!$A52,'Stock-AF'!$G$2:$G$215,Shares!$A$1)</f>
        <v>0</v>
      </c>
      <c r="X52" s="9">
        <f ca="1">SUMIFS('Stock-AF'!AG$2:AG$215,'Stock-AF'!$C$2:$C$215,Shares!$B52,'Stock-AF'!$G$2:$G$215,Shares!$A$1)/SUMIFS('Stock-AF'!AG$2:AG$215,'Stock-AF'!$C$2:$C$215,Shares!$A52,'Stock-AF'!$G$2:$G$215,Shares!$A$1)</f>
        <v>0</v>
      </c>
      <c r="Y52" s="9">
        <f ca="1">SUMIFS('Stock-AF'!AH$2:AH$215,'Stock-AF'!$C$2:$C$215,Shares!$B52,'Stock-AF'!$G$2:$G$215,Shares!$A$1)/SUMIFS('Stock-AF'!AH$2:AH$215,'Stock-AF'!$C$2:$C$215,Shares!$A52,'Stock-AF'!$G$2:$G$215,Shares!$A$1)</f>
        <v>3.3829597474862305E-3</v>
      </c>
      <c r="Z52" s="9">
        <f ca="1">SUMIFS('Stock-AF'!AI$2:AI$215,'Stock-AF'!$C$2:$C$215,Shares!$B52,'Stock-AF'!$G$2:$G$215,Shares!$A$1)/SUMIFS('Stock-AF'!AI$2:AI$215,'Stock-AF'!$C$2:$C$215,Shares!$A52,'Stock-AF'!$G$2:$G$215,Shares!$A$1)</f>
        <v>0</v>
      </c>
      <c r="AA52" s="9">
        <f ca="1">SUMIFS('Stock-AF'!AJ$2:AJ$215,'Stock-AF'!$C$2:$C$215,Shares!$B52,'Stock-AF'!$G$2:$G$215,Shares!$A$1)/SUMIFS('Stock-AF'!AJ$2:AJ$215,'Stock-AF'!$C$2:$C$215,Shares!$A52,'Stock-AF'!$G$2:$G$215,Shares!$A$1)</f>
        <v>0</v>
      </c>
      <c r="AB52" s="9">
        <f ca="1">SUMIFS('Stock-AF'!AK$2:AK$215,'Stock-AF'!$C$2:$C$215,Shares!$B52,'Stock-AF'!$G$2:$G$215,Shares!$A$1)/SUMIFS('Stock-AF'!AK$2:AK$215,'Stock-AF'!$C$2:$C$215,Shares!$A52,'Stock-AF'!$G$2:$G$215,Shares!$A$1)</f>
        <v>0</v>
      </c>
      <c r="AC52" s="9">
        <f ca="1">SUMIFS('Stock-AF'!AL$2:AL$215,'Stock-AF'!$C$2:$C$215,Shares!$B52,'Stock-AF'!$G$2:$G$215,Shares!$A$1)/SUMIFS('Stock-AF'!AL$2:AL$215,'Stock-AF'!$C$2:$C$215,Shares!$A52,'Stock-AF'!$G$2:$G$215,Shares!$A$1)</f>
        <v>0</v>
      </c>
      <c r="AD52" s="9">
        <f ca="1">SUMIFS('Stock-AF'!AM$2:AM$215,'Stock-AF'!$C$2:$C$215,Shares!$B52,'Stock-AF'!$G$2:$G$215,Shares!$A$1)/SUMIFS('Stock-AF'!AM$2:AM$215,'Stock-AF'!$C$2:$C$215,Shares!$A52,'Stock-AF'!$G$2:$G$215,Shares!$A$1)</f>
        <v>0</v>
      </c>
      <c r="AE52" s="9">
        <f ca="1">SUMIFS('Stock-AF'!AN$2:AN$215,'Stock-AF'!$C$2:$C$215,Shares!$B52,'Stock-AF'!$G$2:$G$215,Shares!$A$1)/SUMIFS('Stock-AF'!AN$2:AN$215,'Stock-AF'!$C$2:$C$215,Shares!$A52,'Stock-AF'!$G$2:$G$215,Shares!$A$1)</f>
        <v>0</v>
      </c>
      <c r="AF52" s="9">
        <f ca="1">SUMIFS('Stock-AF'!AO$2:AO$215,'Stock-AF'!$C$2:$C$215,Shares!$B52,'Stock-AF'!$G$2:$G$215,Shares!$A$1)/SUMIFS('Stock-AF'!AO$2:AO$215,'Stock-AF'!$C$2:$C$215,Shares!$A52,'Stock-AF'!$G$2:$G$215,Shares!$A$1)</f>
        <v>0</v>
      </c>
      <c r="AG52" s="9">
        <f ca="1">SUMIFS('Stock-AF'!AP$2:AP$215,'Stock-AF'!$C$2:$C$215,Shares!$B52,'Stock-AF'!$G$2:$G$215,Shares!$A$1)/SUMIFS('Stock-AF'!AP$2:AP$215,'Stock-AF'!$C$2:$C$215,Shares!$A52,'Stock-AF'!$G$2:$G$215,Shares!$A$1)</f>
        <v>0</v>
      </c>
      <c r="AH52" s="9">
        <f ca="1">SUMIFS('Stock-AF'!AQ$2:AQ$215,'Stock-AF'!$C$2:$C$215,Shares!$B52,'Stock-AF'!$G$2:$G$215,Shares!$A$1)/SUMIFS('Stock-AF'!AQ$2:AQ$215,'Stock-AF'!$C$2:$C$215,Shares!$A52,'Stock-AF'!$G$2:$G$215,Shares!$A$1)</f>
        <v>0</v>
      </c>
      <c r="AI52" s="9">
        <f ca="1">SUMIFS('Stock-AF'!AR$2:AR$215,'Stock-AF'!$C$2:$C$215,Shares!$B52,'Stock-AF'!$G$2:$G$215,Shares!$A$1)/SUMIFS('Stock-AF'!AR$2:AR$215,'Stock-AF'!$C$2:$C$215,Shares!$A52,'Stock-AF'!$G$2:$G$215,Shares!$A$1)</f>
        <v>0</v>
      </c>
      <c r="AJ52" s="9">
        <f ca="1">SUMIFS('Stock-AF'!AS$2:AS$215,'Stock-AF'!$C$2:$C$215,Shares!$B52,'Stock-AF'!$G$2:$G$215,Shares!$A$1)/SUMIFS('Stock-AF'!AS$2:AS$215,'Stock-AF'!$C$2:$C$215,Shares!$A52,'Stock-AF'!$G$2:$G$215,Shares!$A$1)</f>
        <v>0</v>
      </c>
      <c r="AK52" s="9">
        <f ca="1">SUMIFS('Stock-AF'!AT$2:AT$215,'Stock-AF'!$C$2:$C$215,Shares!$B52,'Stock-AF'!$G$2:$G$215,Shares!$A$1)/SUMIFS('Stock-AF'!AT$2:AT$215,'Stock-AF'!$C$2:$C$215,Shares!$A52,'Stock-AF'!$G$2:$G$215,Shares!$A$1)</f>
        <v>2.2597025230252372E-2</v>
      </c>
      <c r="AL52" s="9">
        <f ca="1">SUMIFS('Stock-AF'!AU$2:AU$215,'Stock-AF'!$C$2:$C$215,Shares!$B52,'Stock-AF'!$G$2:$G$215,Shares!$A$1)/SUMIFS('Stock-AF'!AU$2:AU$215,'Stock-AF'!$C$2:$C$215,Shares!$A52,'Stock-AF'!$G$2:$G$215,Shares!$A$1)</f>
        <v>0</v>
      </c>
      <c r="AM52" s="9">
        <f ca="1">SUMIFS('Stock-AF'!AV$2:AV$215,'Stock-AF'!$C$2:$C$215,Shares!$B52,'Stock-AF'!$G$2:$G$215,Shares!$A$1)/SUMIFS('Stock-AF'!AV$2:AV$215,'Stock-AF'!$C$2:$C$215,Shares!$A52,'Stock-AF'!$G$2:$G$215,Shares!$A$1)</f>
        <v>0</v>
      </c>
    </row>
    <row r="53" spans="1:39">
      <c r="A53" t="str">
        <f t="shared" si="0"/>
        <v>C_ES-SH-HR*</v>
      </c>
      <c r="B53" s="4" t="s">
        <v>166</v>
      </c>
      <c r="C53" s="9">
        <f ca="1">SUMIFS('Stock-AF'!L$2:L$215,'Stock-AF'!$C$2:$C$215,Shares!$B53,'Stock-AF'!$G$2:$G$215,Shares!$A$1)/SUMIFS('Stock-AF'!L$2:L$215,'Stock-AF'!$C$2:$C$215,Shares!$A53,'Stock-AF'!$G$2:$G$215,Shares!$A$1)</f>
        <v>0.166465941037865</v>
      </c>
      <c r="D53" s="9">
        <f ca="1">SUMIFS('Stock-AF'!M$2:M$215,'Stock-AF'!$C$2:$C$215,Shares!$B53,'Stock-AF'!$G$2:$G$215,Shares!$A$1)/SUMIFS('Stock-AF'!M$2:M$215,'Stock-AF'!$C$2:$C$215,Shares!$A53,'Stock-AF'!$G$2:$G$215,Shares!$A$1)</f>
        <v>0.11542869431430866</v>
      </c>
      <c r="E53" s="9">
        <f ca="1">SUMIFS('Stock-AF'!N$2:N$215,'Stock-AF'!$C$2:$C$215,Shares!$B53,'Stock-AF'!$G$2:$G$215,Shares!$A$1)/SUMIFS('Stock-AF'!N$2:N$215,'Stock-AF'!$C$2:$C$215,Shares!$A53,'Stock-AF'!$G$2:$G$215,Shares!$A$1)</f>
        <v>0.23237770417736425</v>
      </c>
      <c r="F53" s="9">
        <f ca="1">SUMIFS('Stock-AF'!O$2:O$215,'Stock-AF'!$C$2:$C$215,Shares!$B53,'Stock-AF'!$G$2:$G$215,Shares!$A$1)/SUMIFS('Stock-AF'!O$2:O$215,'Stock-AF'!$C$2:$C$215,Shares!$A53,'Stock-AF'!$G$2:$G$215,Shares!$A$1)</f>
        <v>0.22769498682396669</v>
      </c>
      <c r="G53" s="9">
        <f ca="1">SUMIFS('Stock-AF'!P$2:P$215,'Stock-AF'!$C$2:$C$215,Shares!$B53,'Stock-AF'!$G$2:$G$215,Shares!$A$1)/SUMIFS('Stock-AF'!P$2:P$215,'Stock-AF'!$C$2:$C$215,Shares!$A53,'Stock-AF'!$G$2:$G$215,Shares!$A$1)</f>
        <v>8.0723657699542428E-2</v>
      </c>
      <c r="H53" s="9">
        <f ca="1">SUMIFS('Stock-AF'!Q$2:Q$215,'Stock-AF'!$C$2:$C$215,Shares!$B53,'Stock-AF'!$G$2:$G$215,Shares!$A$1)/SUMIFS('Stock-AF'!Q$2:Q$215,'Stock-AF'!$C$2:$C$215,Shares!$A53,'Stock-AF'!$G$2:$G$215,Shares!$A$1)</f>
        <v>0.43994895231077358</v>
      </c>
      <c r="I53" s="9">
        <f ca="1">SUMIFS('Stock-AF'!R$2:R$215,'Stock-AF'!$C$2:$C$215,Shares!$B53,'Stock-AF'!$G$2:$G$215,Shares!$A$1)/SUMIFS('Stock-AF'!R$2:R$215,'Stock-AF'!$C$2:$C$215,Shares!$A53,'Stock-AF'!$G$2:$G$215,Shares!$A$1)</f>
        <v>0.26235767142918381</v>
      </c>
      <c r="J53" s="9">
        <f ca="1">SUMIFS('Stock-AF'!S$2:S$215,'Stock-AF'!$C$2:$C$215,Shares!$B53,'Stock-AF'!$G$2:$G$215,Shares!$A$1)/SUMIFS('Stock-AF'!S$2:S$215,'Stock-AF'!$C$2:$C$215,Shares!$A53,'Stock-AF'!$G$2:$G$215,Shares!$A$1)</f>
        <v>8.6682318442101846E-3</v>
      </c>
      <c r="K53" s="9">
        <f ca="1">SUMIFS('Stock-AF'!T$2:T$215,'Stock-AF'!$C$2:$C$215,Shares!$B53,'Stock-AF'!$G$2:$G$215,Shares!$A$1)/SUMIFS('Stock-AF'!T$2:T$215,'Stock-AF'!$C$2:$C$215,Shares!$A53,'Stock-AF'!$G$2:$G$215,Shares!$A$1)</f>
        <v>0.33238331814002781</v>
      </c>
      <c r="L53" s="9">
        <f ca="1">SUMIFS('Stock-AF'!U$2:U$215,'Stock-AF'!$C$2:$C$215,Shares!$B53,'Stock-AF'!$G$2:$G$215,Shares!$A$1)/SUMIFS('Stock-AF'!U$2:U$215,'Stock-AF'!$C$2:$C$215,Shares!$A53,'Stock-AF'!$G$2:$G$215,Shares!$A$1)</f>
        <v>3.4414779897139473E-2</v>
      </c>
      <c r="M53" s="9">
        <f ca="1">SUMIFS('Stock-AF'!V$2:V$215,'Stock-AF'!$C$2:$C$215,Shares!$B53,'Stock-AF'!$G$2:$G$215,Shares!$A$1)/SUMIFS('Stock-AF'!V$2:V$215,'Stock-AF'!$C$2:$C$215,Shares!$A53,'Stock-AF'!$G$2:$G$215,Shares!$A$1)</f>
        <v>7.7781462019173617E-2</v>
      </c>
      <c r="N53" s="9">
        <f ca="1">SUMIFS('Stock-AF'!W$2:W$215,'Stock-AF'!$C$2:$C$215,Shares!$B53,'Stock-AF'!$G$2:$G$215,Shares!$A$1)/SUMIFS('Stock-AF'!W$2:W$215,'Stock-AF'!$C$2:$C$215,Shares!$A53,'Stock-AF'!$G$2:$G$215,Shares!$A$1)</f>
        <v>0.23719369771722079</v>
      </c>
      <c r="O53" s="9">
        <f ca="1">SUMIFS('Stock-AF'!X$2:X$215,'Stock-AF'!$C$2:$C$215,Shares!$B53,'Stock-AF'!$G$2:$G$215,Shares!$A$1)/SUMIFS('Stock-AF'!X$2:X$215,'Stock-AF'!$C$2:$C$215,Shares!$A53,'Stock-AF'!$G$2:$G$215,Shares!$A$1)</f>
        <v>0.27589870697584556</v>
      </c>
      <c r="P53" s="9">
        <f ca="1">SUMIFS('Stock-AF'!Y$2:Y$215,'Stock-AF'!$C$2:$C$215,Shares!$B53,'Stock-AF'!$G$2:$G$215,Shares!$A$1)/SUMIFS('Stock-AF'!Y$2:Y$215,'Stock-AF'!$C$2:$C$215,Shares!$A53,'Stock-AF'!$G$2:$G$215,Shares!$A$1)</f>
        <v>0.1057051400034672</v>
      </c>
      <c r="Q53" s="9">
        <f ca="1">SUMIFS('Stock-AF'!Z$2:Z$215,'Stock-AF'!$C$2:$C$215,Shares!$B53,'Stock-AF'!$G$2:$G$215,Shares!$A$1)/SUMIFS('Stock-AF'!Z$2:Z$215,'Stock-AF'!$C$2:$C$215,Shares!$A53,'Stock-AF'!$G$2:$G$215,Shares!$A$1)</f>
        <v>0.17543896922382018</v>
      </c>
      <c r="R53" s="9">
        <f ca="1">SUMIFS('Stock-AF'!AA$2:AA$215,'Stock-AF'!$C$2:$C$215,Shares!$B53,'Stock-AF'!$G$2:$G$215,Shares!$A$1)/SUMIFS('Stock-AF'!AA$2:AA$215,'Stock-AF'!$C$2:$C$215,Shares!$A53,'Stock-AF'!$G$2:$G$215,Shares!$A$1)</f>
        <v>0.22625579516577646</v>
      </c>
      <c r="S53" s="9">
        <f ca="1">SUMIFS('Stock-AF'!AB$2:AB$215,'Stock-AF'!$C$2:$C$215,Shares!$B53,'Stock-AF'!$G$2:$G$215,Shares!$A$1)/SUMIFS('Stock-AF'!AB$2:AB$215,'Stock-AF'!$C$2:$C$215,Shares!$A53,'Stock-AF'!$G$2:$G$215,Shares!$A$1)</f>
        <v>0</v>
      </c>
      <c r="T53" s="9">
        <f ca="1">SUMIFS('Stock-AF'!AC$2:AC$215,'Stock-AF'!$C$2:$C$215,Shares!$B53,'Stock-AF'!$G$2:$G$215,Shares!$A$1)/SUMIFS('Stock-AF'!AC$2:AC$215,'Stock-AF'!$C$2:$C$215,Shares!$A53,'Stock-AF'!$G$2:$G$215,Shares!$A$1)</f>
        <v>0.36471714063636274</v>
      </c>
      <c r="U53" s="9">
        <f ca="1">SUMIFS('Stock-AF'!AD$2:AD$215,'Stock-AF'!$C$2:$C$215,Shares!$B53,'Stock-AF'!$G$2:$G$215,Shares!$A$1)/SUMIFS('Stock-AF'!AD$2:AD$215,'Stock-AF'!$C$2:$C$215,Shares!$A53,'Stock-AF'!$G$2:$G$215,Shares!$A$1)</f>
        <v>0</v>
      </c>
      <c r="V53" s="9">
        <f ca="1">SUMIFS('Stock-AF'!AE$2:AE$215,'Stock-AF'!$C$2:$C$215,Shares!$B53,'Stock-AF'!$G$2:$G$215,Shares!$A$1)/SUMIFS('Stock-AF'!AE$2:AE$215,'Stock-AF'!$C$2:$C$215,Shares!$A53,'Stock-AF'!$G$2:$G$215,Shares!$A$1)</f>
        <v>2.2599621845960892E-2</v>
      </c>
      <c r="W53" s="9">
        <f ca="1">SUMIFS('Stock-AF'!AF$2:AF$215,'Stock-AF'!$C$2:$C$215,Shares!$B53,'Stock-AF'!$G$2:$G$215,Shares!$A$1)/SUMIFS('Stock-AF'!AF$2:AF$215,'Stock-AF'!$C$2:$C$215,Shares!$A53,'Stock-AF'!$G$2:$G$215,Shares!$A$1)</f>
        <v>0.57693897538616834</v>
      </c>
      <c r="X53" s="9">
        <f ca="1">SUMIFS('Stock-AF'!AG$2:AG$215,'Stock-AF'!$C$2:$C$215,Shares!$B53,'Stock-AF'!$G$2:$G$215,Shares!$A$1)/SUMIFS('Stock-AF'!AG$2:AG$215,'Stock-AF'!$C$2:$C$215,Shares!$A53,'Stock-AF'!$G$2:$G$215,Shares!$A$1)</f>
        <v>7.0956771732735265E-3</v>
      </c>
      <c r="Y53" s="9">
        <f ca="1">SUMIFS('Stock-AF'!AH$2:AH$215,'Stock-AF'!$C$2:$C$215,Shares!$B53,'Stock-AF'!$G$2:$G$215,Shares!$A$1)/SUMIFS('Stock-AF'!AH$2:AH$215,'Stock-AF'!$C$2:$C$215,Shares!$A53,'Stock-AF'!$G$2:$G$215,Shares!$A$1)</f>
        <v>0.14356575869399441</v>
      </c>
      <c r="Z53" s="9">
        <f ca="1">SUMIFS('Stock-AF'!AI$2:AI$215,'Stock-AF'!$C$2:$C$215,Shares!$B53,'Stock-AF'!$G$2:$G$215,Shares!$A$1)/SUMIFS('Stock-AF'!AI$2:AI$215,'Stock-AF'!$C$2:$C$215,Shares!$A53,'Stock-AF'!$G$2:$G$215,Shares!$A$1)</f>
        <v>6.6572550977818917E-2</v>
      </c>
      <c r="AA53" s="9">
        <f ca="1">SUMIFS('Stock-AF'!AJ$2:AJ$215,'Stock-AF'!$C$2:$C$215,Shares!$B53,'Stock-AF'!$G$2:$G$215,Shares!$A$1)/SUMIFS('Stock-AF'!AJ$2:AJ$215,'Stock-AF'!$C$2:$C$215,Shares!$A53,'Stock-AF'!$G$2:$G$215,Shares!$A$1)</f>
        <v>0</v>
      </c>
      <c r="AB53" s="9">
        <f ca="1">SUMIFS('Stock-AF'!AK$2:AK$215,'Stock-AF'!$C$2:$C$215,Shares!$B53,'Stock-AF'!$G$2:$G$215,Shares!$A$1)/SUMIFS('Stock-AF'!AK$2:AK$215,'Stock-AF'!$C$2:$C$215,Shares!$A53,'Stock-AF'!$G$2:$G$215,Shares!$A$1)</f>
        <v>0.50477336972111053</v>
      </c>
      <c r="AC53" s="9">
        <f ca="1">SUMIFS('Stock-AF'!AL$2:AL$215,'Stock-AF'!$C$2:$C$215,Shares!$B53,'Stock-AF'!$G$2:$G$215,Shares!$A$1)/SUMIFS('Stock-AF'!AL$2:AL$215,'Stock-AF'!$C$2:$C$215,Shares!$A53,'Stock-AF'!$G$2:$G$215,Shares!$A$1)</f>
        <v>0</v>
      </c>
      <c r="AD53" s="9">
        <f ca="1">SUMIFS('Stock-AF'!AM$2:AM$215,'Stock-AF'!$C$2:$C$215,Shares!$B53,'Stock-AF'!$G$2:$G$215,Shares!$A$1)/SUMIFS('Stock-AF'!AM$2:AM$215,'Stock-AF'!$C$2:$C$215,Shares!$A53,'Stock-AF'!$G$2:$G$215,Shares!$A$1)</f>
        <v>3.4352142336859667E-2</v>
      </c>
      <c r="AE53" s="9">
        <f ca="1">SUMIFS('Stock-AF'!AN$2:AN$215,'Stock-AF'!$C$2:$C$215,Shares!$B53,'Stock-AF'!$G$2:$G$215,Shares!$A$1)/SUMIFS('Stock-AF'!AN$2:AN$215,'Stock-AF'!$C$2:$C$215,Shares!$A53,'Stock-AF'!$G$2:$G$215,Shares!$A$1)</f>
        <v>0.11981628995080247</v>
      </c>
      <c r="AF53" s="9">
        <f ca="1">SUMIFS('Stock-AF'!AO$2:AO$215,'Stock-AF'!$C$2:$C$215,Shares!$B53,'Stock-AF'!$G$2:$G$215,Shares!$A$1)/SUMIFS('Stock-AF'!AO$2:AO$215,'Stock-AF'!$C$2:$C$215,Shares!$A53,'Stock-AF'!$G$2:$G$215,Shares!$A$1)</f>
        <v>0.11066805248252283</v>
      </c>
      <c r="AG53" s="9">
        <f ca="1">SUMIFS('Stock-AF'!AP$2:AP$215,'Stock-AF'!$C$2:$C$215,Shares!$B53,'Stock-AF'!$G$2:$G$215,Shares!$A$1)/SUMIFS('Stock-AF'!AP$2:AP$215,'Stock-AF'!$C$2:$C$215,Shares!$A53,'Stock-AF'!$G$2:$G$215,Shares!$A$1)</f>
        <v>0.23841450891258256</v>
      </c>
      <c r="AH53" s="9">
        <f ca="1">SUMIFS('Stock-AF'!AQ$2:AQ$215,'Stock-AF'!$C$2:$C$215,Shares!$B53,'Stock-AF'!$G$2:$G$215,Shares!$A$1)/SUMIFS('Stock-AF'!AQ$2:AQ$215,'Stock-AF'!$C$2:$C$215,Shares!$A53,'Stock-AF'!$G$2:$G$215,Shares!$A$1)</f>
        <v>4.4186743382625522E-2</v>
      </c>
      <c r="AI53" s="9">
        <f ca="1">SUMIFS('Stock-AF'!AR$2:AR$215,'Stock-AF'!$C$2:$C$215,Shares!$B53,'Stock-AF'!$G$2:$G$215,Shares!$A$1)/SUMIFS('Stock-AF'!AR$2:AR$215,'Stock-AF'!$C$2:$C$215,Shares!$A53,'Stock-AF'!$G$2:$G$215,Shares!$A$1)</f>
        <v>0.15843947479362439</v>
      </c>
      <c r="AJ53" s="9">
        <f ca="1">SUMIFS('Stock-AF'!AS$2:AS$215,'Stock-AF'!$C$2:$C$215,Shares!$B53,'Stock-AF'!$G$2:$G$215,Shares!$A$1)/SUMIFS('Stock-AF'!AS$2:AS$215,'Stock-AF'!$C$2:$C$215,Shares!$A53,'Stock-AF'!$G$2:$G$215,Shares!$A$1)</f>
        <v>0.1262078999975707</v>
      </c>
      <c r="AK53" s="9">
        <f ca="1">SUMIFS('Stock-AF'!AT$2:AT$215,'Stock-AF'!$C$2:$C$215,Shares!$B53,'Stock-AF'!$G$2:$G$215,Shares!$A$1)/SUMIFS('Stock-AF'!AT$2:AT$215,'Stock-AF'!$C$2:$C$215,Shares!$A53,'Stock-AF'!$G$2:$G$215,Shares!$A$1)</f>
        <v>0.53938465376758093</v>
      </c>
      <c r="AL53" s="9">
        <f ca="1">SUMIFS('Stock-AF'!AU$2:AU$215,'Stock-AF'!$C$2:$C$215,Shares!$B53,'Stock-AF'!$G$2:$G$215,Shares!$A$1)/SUMIFS('Stock-AF'!AU$2:AU$215,'Stock-AF'!$C$2:$C$215,Shares!$A53,'Stock-AF'!$G$2:$G$215,Shares!$A$1)</f>
        <v>1.9985956685976358E-2</v>
      </c>
      <c r="AM53" s="9">
        <f ca="1">SUMIFS('Stock-AF'!AV$2:AV$215,'Stock-AF'!$C$2:$C$215,Shares!$B53,'Stock-AF'!$G$2:$G$215,Shares!$A$1)/SUMIFS('Stock-AF'!AV$2:AV$215,'Stock-AF'!$C$2:$C$215,Shares!$A53,'Stock-AF'!$G$2:$G$215,Shares!$A$1)</f>
        <v>9.5333266336722566E-2</v>
      </c>
    </row>
    <row r="54" spans="1:39">
      <c r="A54" t="str">
        <f t="shared" si="0"/>
        <v>C_ES-SH-OF*</v>
      </c>
      <c r="B54" s="4" t="s">
        <v>167</v>
      </c>
      <c r="C54" s="9">
        <f ca="1">SUMIFS('Stock-AF'!L$2:L$215,'Stock-AF'!$C$2:$C$215,Shares!$B54,'Stock-AF'!$G$2:$G$215,Shares!$A$1)/SUMIFS('Stock-AF'!L$2:L$215,'Stock-AF'!$C$2:$C$215,Shares!$A54,'Stock-AF'!$G$2:$G$215,Shares!$A$1)</f>
        <v>0.2272016885515355</v>
      </c>
      <c r="D54" s="9">
        <f ca="1">SUMIFS('Stock-AF'!M$2:M$215,'Stock-AF'!$C$2:$C$215,Shares!$B54,'Stock-AF'!$G$2:$G$215,Shares!$A$1)/SUMIFS('Stock-AF'!M$2:M$215,'Stock-AF'!$C$2:$C$215,Shares!$A54,'Stock-AF'!$G$2:$G$215,Shares!$A$1)</f>
        <v>2.8322495007243563E-2</v>
      </c>
      <c r="E54" s="9">
        <f ca="1">SUMIFS('Stock-AF'!N$2:N$215,'Stock-AF'!$C$2:$C$215,Shares!$B54,'Stock-AF'!$G$2:$G$215,Shares!$A$1)/SUMIFS('Stock-AF'!N$2:N$215,'Stock-AF'!$C$2:$C$215,Shares!$A54,'Stock-AF'!$G$2:$G$215,Shares!$A$1)</f>
        <v>0</v>
      </c>
      <c r="F54" s="9">
        <f ca="1">SUMIFS('Stock-AF'!O$2:O$215,'Stock-AF'!$C$2:$C$215,Shares!$B54,'Stock-AF'!$G$2:$G$215,Shares!$A$1)/SUMIFS('Stock-AF'!O$2:O$215,'Stock-AF'!$C$2:$C$215,Shares!$A54,'Stock-AF'!$G$2:$G$215,Shares!$A$1)</f>
        <v>2.1746382523148266E-4</v>
      </c>
      <c r="G54" s="9">
        <f ca="1">SUMIFS('Stock-AF'!P$2:P$215,'Stock-AF'!$C$2:$C$215,Shares!$B54,'Stock-AF'!$G$2:$G$215,Shares!$A$1)/SUMIFS('Stock-AF'!P$2:P$215,'Stock-AF'!$C$2:$C$215,Shares!$A54,'Stock-AF'!$G$2:$G$215,Shares!$A$1)</f>
        <v>1.4048746261536271E-2</v>
      </c>
      <c r="H54" s="9">
        <f ca="1">SUMIFS('Stock-AF'!Q$2:Q$215,'Stock-AF'!$C$2:$C$215,Shares!$B54,'Stock-AF'!$G$2:$G$215,Shares!$A$1)/SUMIFS('Stock-AF'!Q$2:Q$215,'Stock-AF'!$C$2:$C$215,Shares!$A54,'Stock-AF'!$G$2:$G$215,Shares!$A$1)</f>
        <v>9.1129374212613551E-2</v>
      </c>
      <c r="I54" s="9">
        <f ca="1">SUMIFS('Stock-AF'!R$2:R$215,'Stock-AF'!$C$2:$C$215,Shares!$B54,'Stock-AF'!$G$2:$G$215,Shares!$A$1)/SUMIFS('Stock-AF'!R$2:R$215,'Stock-AF'!$C$2:$C$215,Shares!$A54,'Stock-AF'!$G$2:$G$215,Shares!$A$1)</f>
        <v>3.6806543687758528E-2</v>
      </c>
      <c r="J54" s="9">
        <f ca="1">SUMIFS('Stock-AF'!S$2:S$215,'Stock-AF'!$C$2:$C$215,Shares!$B54,'Stock-AF'!$G$2:$G$215,Shares!$A$1)/SUMIFS('Stock-AF'!S$2:S$215,'Stock-AF'!$C$2:$C$215,Shares!$A54,'Stock-AF'!$G$2:$G$215,Shares!$A$1)</f>
        <v>1.2789592437054596E-2</v>
      </c>
      <c r="K54" s="9">
        <f ca="1">SUMIFS('Stock-AF'!T$2:T$215,'Stock-AF'!$C$2:$C$215,Shares!$B54,'Stock-AF'!$G$2:$G$215,Shares!$A$1)/SUMIFS('Stock-AF'!T$2:T$215,'Stock-AF'!$C$2:$C$215,Shares!$A54,'Stock-AF'!$G$2:$G$215,Shares!$A$1)</f>
        <v>0</v>
      </c>
      <c r="L54" s="9">
        <f ca="1">SUMIFS('Stock-AF'!U$2:U$215,'Stock-AF'!$C$2:$C$215,Shares!$B54,'Stock-AF'!$G$2:$G$215,Shares!$A$1)/SUMIFS('Stock-AF'!U$2:U$215,'Stock-AF'!$C$2:$C$215,Shares!$A54,'Stock-AF'!$G$2:$G$215,Shares!$A$1)</f>
        <v>1.4661955240520805E-2</v>
      </c>
      <c r="M54" s="9">
        <f ca="1">SUMIFS('Stock-AF'!V$2:V$215,'Stock-AF'!$C$2:$C$215,Shares!$B54,'Stock-AF'!$G$2:$G$215,Shares!$A$1)/SUMIFS('Stock-AF'!V$2:V$215,'Stock-AF'!$C$2:$C$215,Shares!$A54,'Stock-AF'!$G$2:$G$215,Shares!$A$1)</f>
        <v>4.0572309988547994E-2</v>
      </c>
      <c r="N54" s="9">
        <f ca="1">SUMIFS('Stock-AF'!W$2:W$215,'Stock-AF'!$C$2:$C$215,Shares!$B54,'Stock-AF'!$G$2:$G$215,Shares!$A$1)/SUMIFS('Stock-AF'!W$2:W$215,'Stock-AF'!$C$2:$C$215,Shares!$A54,'Stock-AF'!$G$2:$G$215,Shares!$A$1)</f>
        <v>0</v>
      </c>
      <c r="O54" s="9">
        <f ca="1">SUMIFS('Stock-AF'!X$2:X$215,'Stock-AF'!$C$2:$C$215,Shares!$B54,'Stock-AF'!$G$2:$G$215,Shares!$A$1)/SUMIFS('Stock-AF'!X$2:X$215,'Stock-AF'!$C$2:$C$215,Shares!$A54,'Stock-AF'!$G$2:$G$215,Shares!$A$1)</f>
        <v>1.4815893598852279E-2</v>
      </c>
      <c r="P54" s="9">
        <f ca="1">SUMIFS('Stock-AF'!Y$2:Y$215,'Stock-AF'!$C$2:$C$215,Shares!$B54,'Stock-AF'!$G$2:$G$215,Shares!$A$1)/SUMIFS('Stock-AF'!Y$2:Y$215,'Stock-AF'!$C$2:$C$215,Shares!$A54,'Stock-AF'!$G$2:$G$215,Shares!$A$1)</f>
        <v>2.2036356669123243E-2</v>
      </c>
      <c r="Q54" s="9">
        <f ca="1">SUMIFS('Stock-AF'!Z$2:Z$215,'Stock-AF'!$C$2:$C$215,Shares!$B54,'Stock-AF'!$G$2:$G$215,Shares!$A$1)/SUMIFS('Stock-AF'!Z$2:Z$215,'Stock-AF'!$C$2:$C$215,Shares!$A54,'Stock-AF'!$G$2:$G$215,Shares!$A$1)</f>
        <v>2.4770004049441418E-2</v>
      </c>
      <c r="R54" s="9">
        <f ca="1">SUMIFS('Stock-AF'!AA$2:AA$215,'Stock-AF'!$C$2:$C$215,Shares!$B54,'Stock-AF'!$G$2:$G$215,Shares!$A$1)/SUMIFS('Stock-AF'!AA$2:AA$215,'Stock-AF'!$C$2:$C$215,Shares!$A54,'Stock-AF'!$G$2:$G$215,Shares!$A$1)</f>
        <v>5.9209308281425073E-3</v>
      </c>
      <c r="S54" s="9">
        <f ca="1">SUMIFS('Stock-AF'!AB$2:AB$215,'Stock-AF'!$C$2:$C$215,Shares!$B54,'Stock-AF'!$G$2:$G$215,Shares!$A$1)/SUMIFS('Stock-AF'!AB$2:AB$215,'Stock-AF'!$C$2:$C$215,Shares!$A54,'Stock-AF'!$G$2:$G$215,Shares!$A$1)</f>
        <v>3.8556407509674859E-2</v>
      </c>
      <c r="T54" s="9">
        <f ca="1">SUMIFS('Stock-AF'!AC$2:AC$215,'Stock-AF'!$C$2:$C$215,Shares!$B54,'Stock-AF'!$G$2:$G$215,Shares!$A$1)/SUMIFS('Stock-AF'!AC$2:AC$215,'Stock-AF'!$C$2:$C$215,Shares!$A54,'Stock-AF'!$G$2:$G$215,Shares!$A$1)</f>
        <v>7.2550431545838701E-3</v>
      </c>
      <c r="U54" s="9">
        <f ca="1">SUMIFS('Stock-AF'!AD$2:AD$215,'Stock-AF'!$C$2:$C$215,Shares!$B54,'Stock-AF'!$G$2:$G$215,Shares!$A$1)/SUMIFS('Stock-AF'!AD$2:AD$215,'Stock-AF'!$C$2:$C$215,Shares!$A54,'Stock-AF'!$G$2:$G$215,Shares!$A$1)</f>
        <v>0</v>
      </c>
      <c r="V54" s="9">
        <f ca="1">SUMIFS('Stock-AF'!AE$2:AE$215,'Stock-AF'!$C$2:$C$215,Shares!$B54,'Stock-AF'!$G$2:$G$215,Shares!$A$1)/SUMIFS('Stock-AF'!AE$2:AE$215,'Stock-AF'!$C$2:$C$215,Shares!$A54,'Stock-AF'!$G$2:$G$215,Shares!$A$1)</f>
        <v>0</v>
      </c>
      <c r="W54" s="9">
        <f ca="1">SUMIFS('Stock-AF'!AF$2:AF$215,'Stock-AF'!$C$2:$C$215,Shares!$B54,'Stock-AF'!$G$2:$G$215,Shares!$A$1)/SUMIFS('Stock-AF'!AF$2:AF$215,'Stock-AF'!$C$2:$C$215,Shares!$A54,'Stock-AF'!$G$2:$G$215,Shares!$A$1)</f>
        <v>8.7941403741488733E-2</v>
      </c>
      <c r="X54" s="9">
        <f ca="1">SUMIFS('Stock-AF'!AG$2:AG$215,'Stock-AF'!$C$2:$C$215,Shares!$B54,'Stock-AF'!$G$2:$G$215,Shares!$A$1)/SUMIFS('Stock-AF'!AG$2:AG$215,'Stock-AF'!$C$2:$C$215,Shares!$A54,'Stock-AF'!$G$2:$G$215,Shares!$A$1)</f>
        <v>6.0477597020181073E-2</v>
      </c>
      <c r="Y54" s="9">
        <f ca="1">SUMIFS('Stock-AF'!AH$2:AH$215,'Stock-AF'!$C$2:$C$215,Shares!$B54,'Stock-AF'!$G$2:$G$215,Shares!$A$1)/SUMIFS('Stock-AF'!AH$2:AH$215,'Stock-AF'!$C$2:$C$215,Shares!$A54,'Stock-AF'!$G$2:$G$215,Shares!$A$1)</f>
        <v>0</v>
      </c>
      <c r="Z54" s="9">
        <f ca="1">SUMIFS('Stock-AF'!AI$2:AI$215,'Stock-AF'!$C$2:$C$215,Shares!$B54,'Stock-AF'!$G$2:$G$215,Shares!$A$1)/SUMIFS('Stock-AF'!AI$2:AI$215,'Stock-AF'!$C$2:$C$215,Shares!$A54,'Stock-AF'!$G$2:$G$215,Shares!$A$1)</f>
        <v>0.13536960811087995</v>
      </c>
      <c r="AA54" s="9">
        <f ca="1">SUMIFS('Stock-AF'!AJ$2:AJ$215,'Stock-AF'!$C$2:$C$215,Shares!$B54,'Stock-AF'!$G$2:$G$215,Shares!$A$1)/SUMIFS('Stock-AF'!AJ$2:AJ$215,'Stock-AF'!$C$2:$C$215,Shares!$A54,'Stock-AF'!$G$2:$G$215,Shares!$A$1)</f>
        <v>0</v>
      </c>
      <c r="AB54" s="9">
        <f ca="1">SUMIFS('Stock-AF'!AK$2:AK$215,'Stock-AF'!$C$2:$C$215,Shares!$B54,'Stock-AF'!$G$2:$G$215,Shares!$A$1)/SUMIFS('Stock-AF'!AK$2:AK$215,'Stock-AF'!$C$2:$C$215,Shares!$A54,'Stock-AF'!$G$2:$G$215,Shares!$A$1)</f>
        <v>8.0771824984937207E-2</v>
      </c>
      <c r="AC54" s="9">
        <f ca="1">SUMIFS('Stock-AF'!AL$2:AL$215,'Stock-AF'!$C$2:$C$215,Shares!$B54,'Stock-AF'!$G$2:$G$215,Shares!$A$1)/SUMIFS('Stock-AF'!AL$2:AL$215,'Stock-AF'!$C$2:$C$215,Shares!$A54,'Stock-AF'!$G$2:$G$215,Shares!$A$1)</f>
        <v>0</v>
      </c>
      <c r="AD54" s="9">
        <f ca="1">SUMIFS('Stock-AF'!AM$2:AM$215,'Stock-AF'!$C$2:$C$215,Shares!$B54,'Stock-AF'!$G$2:$G$215,Shares!$A$1)/SUMIFS('Stock-AF'!AM$2:AM$215,'Stock-AF'!$C$2:$C$215,Shares!$A54,'Stock-AF'!$G$2:$G$215,Shares!$A$1)</f>
        <v>8.4872927120622978E-4</v>
      </c>
      <c r="AE54" s="9">
        <f ca="1">SUMIFS('Stock-AF'!AN$2:AN$215,'Stock-AF'!$C$2:$C$215,Shares!$B54,'Stock-AF'!$G$2:$G$215,Shares!$A$1)/SUMIFS('Stock-AF'!AN$2:AN$215,'Stock-AF'!$C$2:$C$215,Shares!$A54,'Stock-AF'!$G$2:$G$215,Shares!$A$1)</f>
        <v>1.343582955878375E-2</v>
      </c>
      <c r="AF54" s="9">
        <f ca="1">SUMIFS('Stock-AF'!AO$2:AO$215,'Stock-AF'!$C$2:$C$215,Shares!$B54,'Stock-AF'!$G$2:$G$215,Shares!$A$1)/SUMIFS('Stock-AF'!AO$2:AO$215,'Stock-AF'!$C$2:$C$215,Shares!$A54,'Stock-AF'!$G$2:$G$215,Shares!$A$1)</f>
        <v>2.5073758745640651E-2</v>
      </c>
      <c r="AG54" s="9">
        <f ca="1">SUMIFS('Stock-AF'!AP$2:AP$215,'Stock-AF'!$C$2:$C$215,Shares!$B54,'Stock-AF'!$G$2:$G$215,Shares!$A$1)/SUMIFS('Stock-AF'!AP$2:AP$215,'Stock-AF'!$C$2:$C$215,Shares!$A54,'Stock-AF'!$G$2:$G$215,Shares!$A$1)</f>
        <v>0</v>
      </c>
      <c r="AH54" s="9">
        <f ca="1">SUMIFS('Stock-AF'!AQ$2:AQ$215,'Stock-AF'!$C$2:$C$215,Shares!$B54,'Stock-AF'!$G$2:$G$215,Shares!$A$1)/SUMIFS('Stock-AF'!AQ$2:AQ$215,'Stock-AF'!$C$2:$C$215,Shares!$A54,'Stock-AF'!$G$2:$G$215,Shares!$A$1)</f>
        <v>0</v>
      </c>
      <c r="AI54" s="9">
        <f ca="1">SUMIFS('Stock-AF'!AR$2:AR$215,'Stock-AF'!$C$2:$C$215,Shares!$B54,'Stock-AF'!$G$2:$G$215,Shares!$A$1)/SUMIFS('Stock-AF'!AR$2:AR$215,'Stock-AF'!$C$2:$C$215,Shares!$A54,'Stock-AF'!$G$2:$G$215,Shares!$A$1)</f>
        <v>2.4362885297620582E-2</v>
      </c>
      <c r="AJ54" s="9">
        <f ca="1">SUMIFS('Stock-AF'!AS$2:AS$215,'Stock-AF'!$C$2:$C$215,Shares!$B54,'Stock-AF'!$G$2:$G$215,Shares!$A$1)/SUMIFS('Stock-AF'!AS$2:AS$215,'Stock-AF'!$C$2:$C$215,Shares!$A54,'Stock-AF'!$G$2:$G$215,Shares!$A$1)</f>
        <v>7.2435962032279134E-3</v>
      </c>
      <c r="AK54" s="9">
        <f ca="1">SUMIFS('Stock-AF'!AT$2:AT$215,'Stock-AF'!$C$2:$C$215,Shares!$B54,'Stock-AF'!$G$2:$G$215,Shares!$A$1)/SUMIFS('Stock-AF'!AT$2:AT$215,'Stock-AF'!$C$2:$C$215,Shares!$A54,'Stock-AF'!$G$2:$G$215,Shares!$A$1)</f>
        <v>0</v>
      </c>
      <c r="AL54" s="9">
        <f ca="1">SUMIFS('Stock-AF'!AU$2:AU$215,'Stock-AF'!$C$2:$C$215,Shares!$B54,'Stock-AF'!$G$2:$G$215,Shares!$A$1)/SUMIFS('Stock-AF'!AU$2:AU$215,'Stock-AF'!$C$2:$C$215,Shares!$A54,'Stock-AF'!$G$2:$G$215,Shares!$A$1)</f>
        <v>6.5826746195823049E-3</v>
      </c>
      <c r="AM54" s="9">
        <f ca="1">SUMIFS('Stock-AF'!AV$2:AV$215,'Stock-AF'!$C$2:$C$215,Shares!$B54,'Stock-AF'!$G$2:$G$215,Shares!$A$1)/SUMIFS('Stock-AF'!AV$2:AV$215,'Stock-AF'!$C$2:$C$215,Shares!$A54,'Stock-AF'!$G$2:$G$215,Shares!$A$1)</f>
        <v>3.7695556044388826E-3</v>
      </c>
    </row>
    <row r="55" spans="1:39">
      <c r="A55" t="str">
        <f t="shared" si="0"/>
        <v>C_ES-SH-OF*</v>
      </c>
      <c r="B55" s="4" t="s">
        <v>168</v>
      </c>
      <c r="C55" s="9">
        <f ca="1">SUMIFS('Stock-AF'!L$2:L$215,'Stock-AF'!$C$2:$C$215,Shares!$B55,'Stock-AF'!$G$2:$G$215,Shares!$A$1)/SUMIFS('Stock-AF'!L$2:L$215,'Stock-AF'!$C$2:$C$215,Shares!$A55,'Stock-AF'!$G$2:$G$215,Shares!$A$1)</f>
        <v>2.4733921684052626E-2</v>
      </c>
      <c r="D55" s="9">
        <f ca="1">SUMIFS('Stock-AF'!M$2:M$215,'Stock-AF'!$C$2:$C$215,Shares!$B55,'Stock-AF'!$G$2:$G$215,Shares!$A$1)/SUMIFS('Stock-AF'!M$2:M$215,'Stock-AF'!$C$2:$C$215,Shares!$A55,'Stock-AF'!$G$2:$G$215,Shares!$A$1)</f>
        <v>2.0729214105933433E-3</v>
      </c>
      <c r="E55" s="9">
        <f ca="1">SUMIFS('Stock-AF'!N$2:N$215,'Stock-AF'!$C$2:$C$215,Shares!$B55,'Stock-AF'!$G$2:$G$215,Shares!$A$1)/SUMIFS('Stock-AF'!N$2:N$215,'Stock-AF'!$C$2:$C$215,Shares!$A55,'Stock-AF'!$G$2:$G$215,Shares!$A$1)</f>
        <v>0.36655303268323758</v>
      </c>
      <c r="F55" s="9">
        <f ca="1">SUMIFS('Stock-AF'!O$2:O$215,'Stock-AF'!$C$2:$C$215,Shares!$B55,'Stock-AF'!$G$2:$G$215,Shares!$A$1)/SUMIFS('Stock-AF'!O$2:O$215,'Stock-AF'!$C$2:$C$215,Shares!$A55,'Stock-AF'!$G$2:$G$215,Shares!$A$1)</f>
        <v>0</v>
      </c>
      <c r="G55" s="9">
        <f ca="1">SUMIFS('Stock-AF'!P$2:P$215,'Stock-AF'!$C$2:$C$215,Shares!$B55,'Stock-AF'!$G$2:$G$215,Shares!$A$1)/SUMIFS('Stock-AF'!P$2:P$215,'Stock-AF'!$C$2:$C$215,Shares!$A55,'Stock-AF'!$G$2:$G$215,Shares!$A$1)</f>
        <v>8.8430293168802725E-3</v>
      </c>
      <c r="H55" s="9">
        <f ca="1">SUMIFS('Stock-AF'!Q$2:Q$215,'Stock-AF'!$C$2:$C$215,Shares!$B55,'Stock-AF'!$G$2:$G$215,Shares!$A$1)/SUMIFS('Stock-AF'!Q$2:Q$215,'Stock-AF'!$C$2:$C$215,Shares!$A55,'Stock-AF'!$G$2:$G$215,Shares!$A$1)</f>
        <v>0</v>
      </c>
      <c r="I55" s="9">
        <f ca="1">SUMIFS('Stock-AF'!R$2:R$215,'Stock-AF'!$C$2:$C$215,Shares!$B55,'Stock-AF'!$G$2:$G$215,Shares!$A$1)/SUMIFS('Stock-AF'!R$2:R$215,'Stock-AF'!$C$2:$C$215,Shares!$A55,'Stock-AF'!$G$2:$G$215,Shares!$A$1)</f>
        <v>0</v>
      </c>
      <c r="J55" s="9">
        <f ca="1">SUMIFS('Stock-AF'!S$2:S$215,'Stock-AF'!$C$2:$C$215,Shares!$B55,'Stock-AF'!$G$2:$G$215,Shares!$A$1)/SUMIFS('Stock-AF'!S$2:S$215,'Stock-AF'!$C$2:$C$215,Shares!$A55,'Stock-AF'!$G$2:$G$215,Shares!$A$1)</f>
        <v>1.1279339163936272E-2</v>
      </c>
      <c r="K55" s="9">
        <f ca="1">SUMIFS('Stock-AF'!T$2:T$215,'Stock-AF'!$C$2:$C$215,Shares!$B55,'Stock-AF'!$G$2:$G$215,Shares!$A$1)/SUMIFS('Stock-AF'!T$2:T$215,'Stock-AF'!$C$2:$C$215,Shares!$A55,'Stock-AF'!$G$2:$G$215,Shares!$A$1)</f>
        <v>7.7354536990949649E-3</v>
      </c>
      <c r="L55" s="9">
        <f ca="1">SUMIFS('Stock-AF'!U$2:U$215,'Stock-AF'!$C$2:$C$215,Shares!$B55,'Stock-AF'!$G$2:$G$215,Shares!$A$1)/SUMIFS('Stock-AF'!U$2:U$215,'Stock-AF'!$C$2:$C$215,Shares!$A55,'Stock-AF'!$G$2:$G$215,Shares!$A$1)</f>
        <v>0</v>
      </c>
      <c r="M55" s="9">
        <f ca="1">SUMIFS('Stock-AF'!V$2:V$215,'Stock-AF'!$C$2:$C$215,Shares!$B55,'Stock-AF'!$G$2:$G$215,Shares!$A$1)/SUMIFS('Stock-AF'!V$2:V$215,'Stock-AF'!$C$2:$C$215,Shares!$A55,'Stock-AF'!$G$2:$G$215,Shares!$A$1)</f>
        <v>6.9004159556218542E-3</v>
      </c>
      <c r="N55" s="9">
        <f ca="1">SUMIFS('Stock-AF'!W$2:W$215,'Stock-AF'!$C$2:$C$215,Shares!$B55,'Stock-AF'!$G$2:$G$215,Shares!$A$1)/SUMIFS('Stock-AF'!W$2:W$215,'Stock-AF'!$C$2:$C$215,Shares!$A55,'Stock-AF'!$G$2:$G$215,Shares!$A$1)</f>
        <v>0</v>
      </c>
      <c r="O55" s="9">
        <f ca="1">SUMIFS('Stock-AF'!X$2:X$215,'Stock-AF'!$C$2:$C$215,Shares!$B55,'Stock-AF'!$G$2:$G$215,Shares!$A$1)/SUMIFS('Stock-AF'!X$2:X$215,'Stock-AF'!$C$2:$C$215,Shares!$A55,'Stock-AF'!$G$2:$G$215,Shares!$A$1)</f>
        <v>7.1939310126838138E-3</v>
      </c>
      <c r="P55" s="9">
        <f ca="1">SUMIFS('Stock-AF'!Y$2:Y$215,'Stock-AF'!$C$2:$C$215,Shares!$B55,'Stock-AF'!$G$2:$G$215,Shares!$A$1)/SUMIFS('Stock-AF'!Y$2:Y$215,'Stock-AF'!$C$2:$C$215,Shares!$A55,'Stock-AF'!$G$2:$G$215,Shares!$A$1)</f>
        <v>1.0120774647714168E-3</v>
      </c>
      <c r="Q55" s="9">
        <f ca="1">SUMIFS('Stock-AF'!Z$2:Z$215,'Stock-AF'!$C$2:$C$215,Shares!$B55,'Stock-AF'!$G$2:$G$215,Shares!$A$1)/SUMIFS('Stock-AF'!Z$2:Z$215,'Stock-AF'!$C$2:$C$215,Shares!$A55,'Stock-AF'!$G$2:$G$215,Shares!$A$1)</f>
        <v>0</v>
      </c>
      <c r="R55" s="9">
        <f ca="1">SUMIFS('Stock-AF'!AA$2:AA$215,'Stock-AF'!$C$2:$C$215,Shares!$B55,'Stock-AF'!$G$2:$G$215,Shares!$A$1)/SUMIFS('Stock-AF'!AA$2:AA$215,'Stock-AF'!$C$2:$C$215,Shares!$A55,'Stock-AF'!$G$2:$G$215,Shares!$A$1)</f>
        <v>3.3084317312704215E-3</v>
      </c>
      <c r="S55" s="9">
        <f ca="1">SUMIFS('Stock-AF'!AB$2:AB$215,'Stock-AF'!$C$2:$C$215,Shares!$B55,'Stock-AF'!$G$2:$G$215,Shares!$A$1)/SUMIFS('Stock-AF'!AB$2:AB$215,'Stock-AF'!$C$2:$C$215,Shares!$A55,'Stock-AF'!$G$2:$G$215,Shares!$A$1)</f>
        <v>1.0812202274359845E-3</v>
      </c>
      <c r="T55" s="9">
        <f ca="1">SUMIFS('Stock-AF'!AC$2:AC$215,'Stock-AF'!$C$2:$C$215,Shares!$B55,'Stock-AF'!$G$2:$G$215,Shares!$A$1)/SUMIFS('Stock-AF'!AC$2:AC$215,'Stock-AF'!$C$2:$C$215,Shares!$A55,'Stock-AF'!$G$2:$G$215,Shares!$A$1)</f>
        <v>0</v>
      </c>
      <c r="U55" s="9">
        <f ca="1">SUMIFS('Stock-AF'!AD$2:AD$215,'Stock-AF'!$C$2:$C$215,Shares!$B55,'Stock-AF'!$G$2:$G$215,Shares!$A$1)/SUMIFS('Stock-AF'!AD$2:AD$215,'Stock-AF'!$C$2:$C$215,Shares!$A55,'Stock-AF'!$G$2:$G$215,Shares!$A$1)</f>
        <v>0</v>
      </c>
      <c r="V55" s="9">
        <f ca="1">SUMIFS('Stock-AF'!AE$2:AE$215,'Stock-AF'!$C$2:$C$215,Shares!$B55,'Stock-AF'!$G$2:$G$215,Shares!$A$1)/SUMIFS('Stock-AF'!AE$2:AE$215,'Stock-AF'!$C$2:$C$215,Shares!$A55,'Stock-AF'!$G$2:$G$215,Shares!$A$1)</f>
        <v>0</v>
      </c>
      <c r="W55" s="9">
        <f ca="1">SUMIFS('Stock-AF'!AF$2:AF$215,'Stock-AF'!$C$2:$C$215,Shares!$B55,'Stock-AF'!$G$2:$G$215,Shares!$A$1)/SUMIFS('Stock-AF'!AF$2:AF$215,'Stock-AF'!$C$2:$C$215,Shares!$A55,'Stock-AF'!$G$2:$G$215,Shares!$A$1)</f>
        <v>0.10170275616842567</v>
      </c>
      <c r="X55" s="9">
        <f ca="1">SUMIFS('Stock-AF'!AG$2:AG$215,'Stock-AF'!$C$2:$C$215,Shares!$B55,'Stock-AF'!$G$2:$G$215,Shares!$A$1)/SUMIFS('Stock-AF'!AG$2:AG$215,'Stock-AF'!$C$2:$C$215,Shares!$A55,'Stock-AF'!$G$2:$G$215,Shares!$A$1)</f>
        <v>0.12885464708716071</v>
      </c>
      <c r="Y55" s="9">
        <f ca="1">SUMIFS('Stock-AF'!AH$2:AH$215,'Stock-AF'!$C$2:$C$215,Shares!$B55,'Stock-AF'!$G$2:$G$215,Shares!$A$1)/SUMIFS('Stock-AF'!AH$2:AH$215,'Stock-AF'!$C$2:$C$215,Shares!$A55,'Stock-AF'!$G$2:$G$215,Shares!$A$1)</f>
        <v>0</v>
      </c>
      <c r="Z55" s="9">
        <f ca="1">SUMIFS('Stock-AF'!AI$2:AI$215,'Stock-AF'!$C$2:$C$215,Shares!$B55,'Stock-AF'!$G$2:$G$215,Shares!$A$1)/SUMIFS('Stock-AF'!AI$2:AI$215,'Stock-AF'!$C$2:$C$215,Shares!$A55,'Stock-AF'!$G$2:$G$215,Shares!$A$1)</f>
        <v>4.3763565751187568E-2</v>
      </c>
      <c r="AA55" s="9">
        <f ca="1">SUMIFS('Stock-AF'!AJ$2:AJ$215,'Stock-AF'!$C$2:$C$215,Shares!$B55,'Stock-AF'!$G$2:$G$215,Shares!$A$1)/SUMIFS('Stock-AF'!AJ$2:AJ$215,'Stock-AF'!$C$2:$C$215,Shares!$A55,'Stock-AF'!$G$2:$G$215,Shares!$A$1)</f>
        <v>0</v>
      </c>
      <c r="AB55" s="9">
        <f ca="1">SUMIFS('Stock-AF'!AK$2:AK$215,'Stock-AF'!$C$2:$C$215,Shares!$B55,'Stock-AF'!$G$2:$G$215,Shares!$A$1)/SUMIFS('Stock-AF'!AK$2:AK$215,'Stock-AF'!$C$2:$C$215,Shares!$A55,'Stock-AF'!$G$2:$G$215,Shares!$A$1)</f>
        <v>1.2966872078726054E-2</v>
      </c>
      <c r="AC55" s="9">
        <f ca="1">SUMIFS('Stock-AF'!AL$2:AL$215,'Stock-AF'!$C$2:$C$215,Shares!$B55,'Stock-AF'!$G$2:$G$215,Shares!$A$1)/SUMIFS('Stock-AF'!AL$2:AL$215,'Stock-AF'!$C$2:$C$215,Shares!$A55,'Stock-AF'!$G$2:$G$215,Shares!$A$1)</f>
        <v>0</v>
      </c>
      <c r="AD55" s="9">
        <f ca="1">SUMIFS('Stock-AF'!AM$2:AM$215,'Stock-AF'!$C$2:$C$215,Shares!$B55,'Stock-AF'!$G$2:$G$215,Shares!$A$1)/SUMIFS('Stock-AF'!AM$2:AM$215,'Stock-AF'!$C$2:$C$215,Shares!$A55,'Stock-AF'!$G$2:$G$215,Shares!$A$1)</f>
        <v>1.6260226575758854E-4</v>
      </c>
      <c r="AE55" s="9">
        <f ca="1">SUMIFS('Stock-AF'!AN$2:AN$215,'Stock-AF'!$C$2:$C$215,Shares!$B55,'Stock-AF'!$G$2:$G$215,Shares!$A$1)/SUMIFS('Stock-AF'!AN$2:AN$215,'Stock-AF'!$C$2:$C$215,Shares!$A55,'Stock-AF'!$G$2:$G$215,Shares!$A$1)</f>
        <v>0</v>
      </c>
      <c r="AF55" s="9">
        <f ca="1">SUMIFS('Stock-AF'!AO$2:AO$215,'Stock-AF'!$C$2:$C$215,Shares!$B55,'Stock-AF'!$G$2:$G$215,Shares!$A$1)/SUMIFS('Stock-AF'!AO$2:AO$215,'Stock-AF'!$C$2:$C$215,Shares!$A55,'Stock-AF'!$G$2:$G$215,Shares!$A$1)</f>
        <v>0.15013232293549175</v>
      </c>
      <c r="AG55" s="9">
        <f ca="1">SUMIFS('Stock-AF'!AP$2:AP$215,'Stock-AF'!$C$2:$C$215,Shares!$B55,'Stock-AF'!$G$2:$G$215,Shares!$A$1)/SUMIFS('Stock-AF'!AP$2:AP$215,'Stock-AF'!$C$2:$C$215,Shares!$A55,'Stock-AF'!$G$2:$G$215,Shares!$A$1)</f>
        <v>0</v>
      </c>
      <c r="AH55" s="9">
        <f ca="1">SUMIFS('Stock-AF'!AQ$2:AQ$215,'Stock-AF'!$C$2:$C$215,Shares!$B55,'Stock-AF'!$G$2:$G$215,Shares!$A$1)/SUMIFS('Stock-AF'!AQ$2:AQ$215,'Stock-AF'!$C$2:$C$215,Shares!$A55,'Stock-AF'!$G$2:$G$215,Shares!$A$1)</f>
        <v>4.7612933361826056E-4</v>
      </c>
      <c r="AI55" s="9">
        <f ca="1">SUMIFS('Stock-AF'!AR$2:AR$215,'Stock-AF'!$C$2:$C$215,Shares!$B55,'Stock-AF'!$G$2:$G$215,Shares!$A$1)/SUMIFS('Stock-AF'!AR$2:AR$215,'Stock-AF'!$C$2:$C$215,Shares!$A55,'Stock-AF'!$G$2:$G$215,Shares!$A$1)</f>
        <v>0.37765877226727357</v>
      </c>
      <c r="AJ55" s="9">
        <f ca="1">SUMIFS('Stock-AF'!AS$2:AS$215,'Stock-AF'!$C$2:$C$215,Shares!$B55,'Stock-AF'!$G$2:$G$215,Shares!$A$1)/SUMIFS('Stock-AF'!AS$2:AS$215,'Stock-AF'!$C$2:$C$215,Shares!$A55,'Stock-AF'!$G$2:$G$215,Shares!$A$1)</f>
        <v>0</v>
      </c>
      <c r="AK55" s="9">
        <f ca="1">SUMIFS('Stock-AF'!AT$2:AT$215,'Stock-AF'!$C$2:$C$215,Shares!$B55,'Stock-AF'!$G$2:$G$215,Shares!$A$1)/SUMIFS('Stock-AF'!AT$2:AT$215,'Stock-AF'!$C$2:$C$215,Shares!$A55,'Stock-AF'!$G$2:$G$215,Shares!$A$1)</f>
        <v>0</v>
      </c>
      <c r="AL55" s="9">
        <f ca="1">SUMIFS('Stock-AF'!AU$2:AU$215,'Stock-AF'!$C$2:$C$215,Shares!$B55,'Stock-AF'!$G$2:$G$215,Shares!$A$1)/SUMIFS('Stock-AF'!AU$2:AU$215,'Stock-AF'!$C$2:$C$215,Shares!$A55,'Stock-AF'!$G$2:$G$215,Shares!$A$1)</f>
        <v>0.1400151617405006</v>
      </c>
      <c r="AM55" s="9">
        <f ca="1">SUMIFS('Stock-AF'!AV$2:AV$215,'Stock-AF'!$C$2:$C$215,Shares!$B55,'Stock-AF'!$G$2:$G$215,Shares!$A$1)/SUMIFS('Stock-AF'!AV$2:AV$215,'Stock-AF'!$C$2:$C$215,Shares!$A55,'Stock-AF'!$G$2:$G$215,Shares!$A$1)</f>
        <v>2.3829350718889623E-3</v>
      </c>
    </row>
    <row r="56" spans="1:39">
      <c r="A56" t="str">
        <f t="shared" si="0"/>
        <v>C_ES-SH-OF*</v>
      </c>
      <c r="B56" s="4" t="s">
        <v>169</v>
      </c>
      <c r="C56" s="9">
        <f ca="1">SUMIFS('Stock-AF'!L$2:L$215,'Stock-AF'!$C$2:$C$215,Shares!$B56,'Stock-AF'!$G$2:$G$215,Shares!$A$1)/SUMIFS('Stock-AF'!L$2:L$215,'Stock-AF'!$C$2:$C$215,Shares!$A56,'Stock-AF'!$G$2:$G$215,Shares!$A$1)</f>
        <v>0.58219209696073071</v>
      </c>
      <c r="D56" s="9">
        <f ca="1">SUMIFS('Stock-AF'!M$2:M$215,'Stock-AF'!$C$2:$C$215,Shares!$B56,'Stock-AF'!$G$2:$G$215,Shares!$A$1)/SUMIFS('Stock-AF'!M$2:M$215,'Stock-AF'!$C$2:$C$215,Shares!$A56,'Stock-AF'!$G$2:$G$215,Shares!$A$1)</f>
        <v>0.13821466269543939</v>
      </c>
      <c r="E56" s="9">
        <f ca="1">SUMIFS('Stock-AF'!N$2:N$215,'Stock-AF'!$C$2:$C$215,Shares!$B56,'Stock-AF'!$G$2:$G$215,Shares!$A$1)/SUMIFS('Stock-AF'!N$2:N$215,'Stock-AF'!$C$2:$C$215,Shares!$A56,'Stock-AF'!$G$2:$G$215,Shares!$A$1)</f>
        <v>2.4315547273868466E-2</v>
      </c>
      <c r="F56" s="9">
        <f ca="1">SUMIFS('Stock-AF'!O$2:O$215,'Stock-AF'!$C$2:$C$215,Shares!$B56,'Stock-AF'!$G$2:$G$215,Shares!$A$1)/SUMIFS('Stock-AF'!O$2:O$215,'Stock-AF'!$C$2:$C$215,Shares!$A56,'Stock-AF'!$G$2:$G$215,Shares!$A$1)</f>
        <v>0.2147931174630664</v>
      </c>
      <c r="G56" s="9">
        <f ca="1">SUMIFS('Stock-AF'!P$2:P$215,'Stock-AF'!$C$2:$C$215,Shares!$B56,'Stock-AF'!$G$2:$G$215,Shares!$A$1)/SUMIFS('Stock-AF'!P$2:P$215,'Stock-AF'!$C$2:$C$215,Shares!$A56,'Stock-AF'!$G$2:$G$215,Shares!$A$1)</f>
        <v>0.39031345601984541</v>
      </c>
      <c r="H56" s="9">
        <f ca="1">SUMIFS('Stock-AF'!Q$2:Q$215,'Stock-AF'!$C$2:$C$215,Shares!$B56,'Stock-AF'!$G$2:$G$215,Shares!$A$1)/SUMIFS('Stock-AF'!Q$2:Q$215,'Stock-AF'!$C$2:$C$215,Shares!$A56,'Stock-AF'!$G$2:$G$215,Shares!$A$1)</f>
        <v>0.17812167280195881</v>
      </c>
      <c r="I56" s="9">
        <f ca="1">SUMIFS('Stock-AF'!R$2:R$215,'Stock-AF'!$C$2:$C$215,Shares!$B56,'Stock-AF'!$G$2:$G$215,Shares!$A$1)/SUMIFS('Stock-AF'!R$2:R$215,'Stock-AF'!$C$2:$C$215,Shares!$A56,'Stock-AF'!$G$2:$G$215,Shares!$A$1)</f>
        <v>0.69928536102421079</v>
      </c>
      <c r="J56" s="9">
        <f ca="1">SUMIFS('Stock-AF'!S$2:S$215,'Stock-AF'!$C$2:$C$215,Shares!$B56,'Stock-AF'!$G$2:$G$215,Shares!$A$1)/SUMIFS('Stock-AF'!S$2:S$215,'Stock-AF'!$C$2:$C$215,Shares!$A56,'Stock-AF'!$G$2:$G$215,Shares!$A$1)</f>
        <v>0.1955336859086883</v>
      </c>
      <c r="K56" s="9">
        <f ca="1">SUMIFS('Stock-AF'!T$2:T$215,'Stock-AF'!$C$2:$C$215,Shares!$B56,'Stock-AF'!$G$2:$G$215,Shares!$A$1)/SUMIFS('Stock-AF'!T$2:T$215,'Stock-AF'!$C$2:$C$215,Shares!$A56,'Stock-AF'!$G$2:$G$215,Shares!$A$1)</f>
        <v>0.10288169702130276</v>
      </c>
      <c r="L56" s="9">
        <f ca="1">SUMIFS('Stock-AF'!U$2:U$215,'Stock-AF'!$C$2:$C$215,Shares!$B56,'Stock-AF'!$G$2:$G$215,Shares!$A$1)/SUMIFS('Stock-AF'!U$2:U$215,'Stock-AF'!$C$2:$C$215,Shares!$A56,'Stock-AF'!$G$2:$G$215,Shares!$A$1)</f>
        <v>0.16590952541899257</v>
      </c>
      <c r="M56" s="9">
        <f ca="1">SUMIFS('Stock-AF'!V$2:V$215,'Stock-AF'!$C$2:$C$215,Shares!$B56,'Stock-AF'!$G$2:$G$215,Shares!$A$1)/SUMIFS('Stock-AF'!V$2:V$215,'Stock-AF'!$C$2:$C$215,Shares!$A56,'Stock-AF'!$G$2:$G$215,Shares!$A$1)</f>
        <v>0.31367143530282748</v>
      </c>
      <c r="N56" s="9">
        <f ca="1">SUMIFS('Stock-AF'!W$2:W$215,'Stock-AF'!$C$2:$C$215,Shares!$B56,'Stock-AF'!$G$2:$G$215,Shares!$A$1)/SUMIFS('Stock-AF'!W$2:W$215,'Stock-AF'!$C$2:$C$215,Shares!$A56,'Stock-AF'!$G$2:$G$215,Shares!$A$1)</f>
        <v>0.63561316467239171</v>
      </c>
      <c r="O56" s="9">
        <f ca="1">SUMIFS('Stock-AF'!X$2:X$215,'Stock-AF'!$C$2:$C$215,Shares!$B56,'Stock-AF'!$G$2:$G$215,Shares!$A$1)/SUMIFS('Stock-AF'!X$2:X$215,'Stock-AF'!$C$2:$C$215,Shares!$A56,'Stock-AF'!$G$2:$G$215,Shares!$A$1)</f>
        <v>0.4745270590250199</v>
      </c>
      <c r="P56" s="9">
        <f ca="1">SUMIFS('Stock-AF'!Y$2:Y$215,'Stock-AF'!$C$2:$C$215,Shares!$B56,'Stock-AF'!$G$2:$G$215,Shares!$A$1)/SUMIFS('Stock-AF'!Y$2:Y$215,'Stock-AF'!$C$2:$C$215,Shares!$A56,'Stock-AF'!$G$2:$G$215,Shares!$A$1)</f>
        <v>0.37474580392207751</v>
      </c>
      <c r="Q56" s="9">
        <f ca="1">SUMIFS('Stock-AF'!Z$2:Z$215,'Stock-AF'!$C$2:$C$215,Shares!$B56,'Stock-AF'!$G$2:$G$215,Shares!$A$1)/SUMIFS('Stock-AF'!Z$2:Z$215,'Stock-AF'!$C$2:$C$215,Shares!$A56,'Stock-AF'!$G$2:$G$215,Shares!$A$1)</f>
        <v>0.32297895362187967</v>
      </c>
      <c r="R56" s="9">
        <f ca="1">SUMIFS('Stock-AF'!AA$2:AA$215,'Stock-AF'!$C$2:$C$215,Shares!$B56,'Stock-AF'!$G$2:$G$215,Shares!$A$1)/SUMIFS('Stock-AF'!AA$2:AA$215,'Stock-AF'!$C$2:$C$215,Shares!$A56,'Stock-AF'!$G$2:$G$215,Shares!$A$1)</f>
        <v>0.24405872863457367</v>
      </c>
      <c r="S56" s="9">
        <f ca="1">SUMIFS('Stock-AF'!AB$2:AB$215,'Stock-AF'!$C$2:$C$215,Shares!$B56,'Stock-AF'!$G$2:$G$215,Shares!$A$1)/SUMIFS('Stock-AF'!AB$2:AB$215,'Stock-AF'!$C$2:$C$215,Shares!$A56,'Stock-AF'!$G$2:$G$215,Shares!$A$1)</f>
        <v>0.11671609657052073</v>
      </c>
      <c r="T56" s="9">
        <f ca="1">SUMIFS('Stock-AF'!AC$2:AC$215,'Stock-AF'!$C$2:$C$215,Shares!$B56,'Stock-AF'!$G$2:$G$215,Shares!$A$1)/SUMIFS('Stock-AF'!AC$2:AC$215,'Stock-AF'!$C$2:$C$215,Shares!$A56,'Stock-AF'!$G$2:$G$215,Shares!$A$1)</f>
        <v>0.25458615146485686</v>
      </c>
      <c r="U56" s="9">
        <f ca="1">SUMIFS('Stock-AF'!AD$2:AD$215,'Stock-AF'!$C$2:$C$215,Shares!$B56,'Stock-AF'!$G$2:$G$215,Shares!$A$1)/SUMIFS('Stock-AF'!AD$2:AD$215,'Stock-AF'!$C$2:$C$215,Shares!$A56,'Stock-AF'!$G$2:$G$215,Shares!$A$1)</f>
        <v>3.5822167912851879E-2</v>
      </c>
      <c r="V56" s="9">
        <f ca="1">SUMIFS('Stock-AF'!AE$2:AE$215,'Stock-AF'!$C$2:$C$215,Shares!$B56,'Stock-AF'!$G$2:$G$215,Shares!$A$1)/SUMIFS('Stock-AF'!AE$2:AE$215,'Stock-AF'!$C$2:$C$215,Shares!$A56,'Stock-AF'!$G$2:$G$215,Shares!$A$1)</f>
        <v>0.17660390756479283</v>
      </c>
      <c r="W56" s="9">
        <f ca="1">SUMIFS('Stock-AF'!AF$2:AF$215,'Stock-AF'!$C$2:$C$215,Shares!$B56,'Stock-AF'!$G$2:$G$215,Shares!$A$1)/SUMIFS('Stock-AF'!AF$2:AF$215,'Stock-AF'!$C$2:$C$215,Shares!$A56,'Stock-AF'!$G$2:$G$215,Shares!$A$1)</f>
        <v>0.19000195196585573</v>
      </c>
      <c r="X56" s="9">
        <f ca="1">SUMIFS('Stock-AF'!AG$2:AG$215,'Stock-AF'!$C$2:$C$215,Shares!$B56,'Stock-AF'!$G$2:$G$215,Shares!$A$1)/SUMIFS('Stock-AF'!AG$2:AG$215,'Stock-AF'!$C$2:$C$215,Shares!$A56,'Stock-AF'!$G$2:$G$215,Shares!$A$1)</f>
        <v>0.14309784316858556</v>
      </c>
      <c r="Y56" s="9">
        <f ca="1">SUMIFS('Stock-AF'!AH$2:AH$215,'Stock-AF'!$C$2:$C$215,Shares!$B56,'Stock-AF'!$G$2:$G$215,Shares!$A$1)/SUMIFS('Stock-AF'!AH$2:AH$215,'Stock-AF'!$C$2:$C$215,Shares!$A56,'Stock-AF'!$G$2:$G$215,Shares!$A$1)</f>
        <v>0.26693745624129323</v>
      </c>
      <c r="Z56" s="9">
        <f ca="1">SUMIFS('Stock-AF'!AI$2:AI$215,'Stock-AF'!$C$2:$C$215,Shares!$B56,'Stock-AF'!$G$2:$G$215,Shares!$A$1)/SUMIFS('Stock-AF'!AI$2:AI$215,'Stock-AF'!$C$2:$C$215,Shares!$A56,'Stock-AF'!$G$2:$G$215,Shares!$A$1)</f>
        <v>0.13408089602232126</v>
      </c>
      <c r="AA56" s="9">
        <f ca="1">SUMIFS('Stock-AF'!AJ$2:AJ$215,'Stock-AF'!$C$2:$C$215,Shares!$B56,'Stock-AF'!$G$2:$G$215,Shares!$A$1)/SUMIFS('Stock-AF'!AJ$2:AJ$215,'Stock-AF'!$C$2:$C$215,Shares!$A56,'Stock-AF'!$G$2:$G$215,Shares!$A$1)</f>
        <v>1</v>
      </c>
      <c r="AB56" s="9">
        <f ca="1">SUMIFS('Stock-AF'!AK$2:AK$215,'Stock-AF'!$C$2:$C$215,Shares!$B56,'Stock-AF'!$G$2:$G$215,Shares!$A$1)/SUMIFS('Stock-AF'!AK$2:AK$215,'Stock-AF'!$C$2:$C$215,Shares!$A56,'Stock-AF'!$G$2:$G$215,Shares!$A$1)</f>
        <v>0.22871313589242592</v>
      </c>
      <c r="AC56" s="9">
        <f ca="1">SUMIFS('Stock-AF'!AL$2:AL$215,'Stock-AF'!$C$2:$C$215,Shares!$B56,'Stock-AF'!$G$2:$G$215,Shares!$A$1)/SUMIFS('Stock-AF'!AL$2:AL$215,'Stock-AF'!$C$2:$C$215,Shares!$A56,'Stock-AF'!$G$2:$G$215,Shares!$A$1)</f>
        <v>1</v>
      </c>
      <c r="AD56" s="9">
        <f ca="1">SUMIFS('Stock-AF'!AM$2:AM$215,'Stock-AF'!$C$2:$C$215,Shares!$B56,'Stock-AF'!$G$2:$G$215,Shares!$A$1)/SUMIFS('Stock-AF'!AM$2:AM$215,'Stock-AF'!$C$2:$C$215,Shares!$A56,'Stock-AF'!$G$2:$G$215,Shares!$A$1)</f>
        <v>0.14902133161670228</v>
      </c>
      <c r="AE56" s="9">
        <f ca="1">SUMIFS('Stock-AF'!AN$2:AN$215,'Stock-AF'!$C$2:$C$215,Shares!$B56,'Stock-AF'!$G$2:$G$215,Shares!$A$1)/SUMIFS('Stock-AF'!AN$2:AN$215,'Stock-AF'!$C$2:$C$215,Shares!$A56,'Stock-AF'!$G$2:$G$215,Shares!$A$1)</f>
        <v>0.67801647375861118</v>
      </c>
      <c r="AF56" s="9">
        <f ca="1">SUMIFS('Stock-AF'!AO$2:AO$215,'Stock-AF'!$C$2:$C$215,Shares!$B56,'Stock-AF'!$G$2:$G$215,Shares!$A$1)/SUMIFS('Stock-AF'!AO$2:AO$215,'Stock-AF'!$C$2:$C$215,Shares!$A56,'Stock-AF'!$G$2:$G$215,Shares!$A$1)</f>
        <v>0.23907408447116615</v>
      </c>
      <c r="AG56" s="9">
        <f ca="1">SUMIFS('Stock-AF'!AP$2:AP$215,'Stock-AF'!$C$2:$C$215,Shares!$B56,'Stock-AF'!$G$2:$G$215,Shares!$A$1)/SUMIFS('Stock-AF'!AP$2:AP$215,'Stock-AF'!$C$2:$C$215,Shares!$A56,'Stock-AF'!$G$2:$G$215,Shares!$A$1)</f>
        <v>0.4566902228100343</v>
      </c>
      <c r="AH56" s="9">
        <f ca="1">SUMIFS('Stock-AF'!AQ$2:AQ$215,'Stock-AF'!$C$2:$C$215,Shares!$B56,'Stock-AF'!$G$2:$G$215,Shares!$A$1)/SUMIFS('Stock-AF'!AQ$2:AQ$215,'Stock-AF'!$C$2:$C$215,Shares!$A56,'Stock-AF'!$G$2:$G$215,Shares!$A$1)</f>
        <v>0.14237477698559739</v>
      </c>
      <c r="AI56" s="9">
        <f ca="1">SUMIFS('Stock-AF'!AR$2:AR$215,'Stock-AF'!$C$2:$C$215,Shares!$B56,'Stock-AF'!$G$2:$G$215,Shares!$A$1)/SUMIFS('Stock-AF'!AR$2:AR$215,'Stock-AF'!$C$2:$C$215,Shares!$A56,'Stock-AF'!$G$2:$G$215,Shares!$A$1)</f>
        <v>0.1081924827138568</v>
      </c>
      <c r="AJ56" s="9">
        <f ca="1">SUMIFS('Stock-AF'!AS$2:AS$215,'Stock-AF'!$C$2:$C$215,Shares!$B56,'Stock-AF'!$G$2:$G$215,Shares!$A$1)/SUMIFS('Stock-AF'!AS$2:AS$215,'Stock-AF'!$C$2:$C$215,Shares!$A56,'Stock-AF'!$G$2:$G$215,Shares!$A$1)</f>
        <v>0.43661843364630581</v>
      </c>
      <c r="AK56" s="9">
        <f ca="1">SUMIFS('Stock-AF'!AT$2:AT$215,'Stock-AF'!$C$2:$C$215,Shares!$B56,'Stock-AF'!$G$2:$G$215,Shares!$A$1)/SUMIFS('Stock-AF'!AT$2:AT$215,'Stock-AF'!$C$2:$C$215,Shares!$A56,'Stock-AF'!$G$2:$G$215,Shares!$A$1)</f>
        <v>0.18129824515049886</v>
      </c>
      <c r="AL56" s="9">
        <f ca="1">SUMIFS('Stock-AF'!AU$2:AU$215,'Stock-AF'!$C$2:$C$215,Shares!$B56,'Stock-AF'!$G$2:$G$215,Shares!$A$1)/SUMIFS('Stock-AF'!AU$2:AU$215,'Stock-AF'!$C$2:$C$215,Shares!$A56,'Stock-AF'!$G$2:$G$215,Shares!$A$1)</f>
        <v>0.18904556614519222</v>
      </c>
      <c r="AM56" s="9">
        <f ca="1">SUMIFS('Stock-AF'!AV$2:AV$215,'Stock-AF'!$C$2:$C$215,Shares!$B56,'Stock-AF'!$G$2:$G$215,Shares!$A$1)/SUMIFS('Stock-AF'!AV$2:AV$215,'Stock-AF'!$C$2:$C$215,Shares!$A56,'Stock-AF'!$G$2:$G$215,Shares!$A$1)</f>
        <v>0.34419247895740968</v>
      </c>
    </row>
    <row r="57" spans="1:39">
      <c r="A57" t="str">
        <f t="shared" si="0"/>
        <v>C_ES-SH-OF*</v>
      </c>
      <c r="B57" s="4" t="s">
        <v>170</v>
      </c>
      <c r="C57" s="9">
        <f ca="1">SUMIFS('Stock-AF'!L$2:L$215,'Stock-AF'!$C$2:$C$215,Shares!$B57,'Stock-AF'!$G$2:$G$215,Shares!$A$1)/SUMIFS('Stock-AF'!L$2:L$215,'Stock-AF'!$C$2:$C$215,Shares!$A57,'Stock-AF'!$G$2:$G$215,Shares!$A$1)</f>
        <v>0</v>
      </c>
      <c r="D57" s="9">
        <f ca="1">SUMIFS('Stock-AF'!M$2:M$215,'Stock-AF'!$C$2:$C$215,Shares!$B57,'Stock-AF'!$G$2:$G$215,Shares!$A$1)/SUMIFS('Stock-AF'!M$2:M$215,'Stock-AF'!$C$2:$C$215,Shares!$A57,'Stock-AF'!$G$2:$G$215,Shares!$A$1)</f>
        <v>0.28744158711240586</v>
      </c>
      <c r="E57" s="9">
        <f ca="1">SUMIFS('Stock-AF'!N$2:N$215,'Stock-AF'!$C$2:$C$215,Shares!$B57,'Stock-AF'!$G$2:$G$215,Shares!$A$1)/SUMIFS('Stock-AF'!N$2:N$215,'Stock-AF'!$C$2:$C$215,Shares!$A57,'Stock-AF'!$G$2:$G$215,Shares!$A$1)</f>
        <v>0</v>
      </c>
      <c r="F57" s="9">
        <f ca="1">SUMIFS('Stock-AF'!O$2:O$215,'Stock-AF'!$C$2:$C$215,Shares!$B57,'Stock-AF'!$G$2:$G$215,Shares!$A$1)/SUMIFS('Stock-AF'!O$2:O$215,'Stock-AF'!$C$2:$C$215,Shares!$A57,'Stock-AF'!$G$2:$G$215,Shares!$A$1)</f>
        <v>0.52652637539986569</v>
      </c>
      <c r="G57" s="9">
        <f ca="1">SUMIFS('Stock-AF'!P$2:P$215,'Stock-AF'!$C$2:$C$215,Shares!$B57,'Stock-AF'!$G$2:$G$215,Shares!$A$1)/SUMIFS('Stock-AF'!P$2:P$215,'Stock-AF'!$C$2:$C$215,Shares!$A57,'Stock-AF'!$G$2:$G$215,Shares!$A$1)</f>
        <v>0.12105107644037755</v>
      </c>
      <c r="H57" s="9">
        <f ca="1">SUMIFS('Stock-AF'!Q$2:Q$215,'Stock-AF'!$C$2:$C$215,Shares!$B57,'Stock-AF'!$G$2:$G$215,Shares!$A$1)/SUMIFS('Stock-AF'!Q$2:Q$215,'Stock-AF'!$C$2:$C$215,Shares!$A57,'Stock-AF'!$G$2:$G$215,Shares!$A$1)</f>
        <v>0.2280477208728775</v>
      </c>
      <c r="I57" s="9">
        <f ca="1">SUMIFS('Stock-AF'!R$2:R$215,'Stock-AF'!$C$2:$C$215,Shares!$B57,'Stock-AF'!$G$2:$G$215,Shares!$A$1)/SUMIFS('Stock-AF'!R$2:R$215,'Stock-AF'!$C$2:$C$215,Shares!$A57,'Stock-AF'!$G$2:$G$215,Shares!$A$1)</f>
        <v>1.5504238588467749E-3</v>
      </c>
      <c r="J57" s="9">
        <f ca="1">SUMIFS('Stock-AF'!S$2:S$215,'Stock-AF'!$C$2:$C$215,Shares!$B57,'Stock-AF'!$G$2:$G$215,Shares!$A$1)/SUMIFS('Stock-AF'!S$2:S$215,'Stock-AF'!$C$2:$C$215,Shares!$A57,'Stock-AF'!$G$2:$G$215,Shares!$A$1)</f>
        <v>0.56445100471312226</v>
      </c>
      <c r="K57" s="9">
        <f ca="1">SUMIFS('Stock-AF'!T$2:T$215,'Stock-AF'!$C$2:$C$215,Shares!$B57,'Stock-AF'!$G$2:$G$215,Shares!$A$1)/SUMIFS('Stock-AF'!T$2:T$215,'Stock-AF'!$C$2:$C$215,Shares!$A57,'Stock-AF'!$G$2:$G$215,Shares!$A$1)</f>
        <v>0.37658985487414093</v>
      </c>
      <c r="L57" s="9">
        <f ca="1">SUMIFS('Stock-AF'!U$2:U$215,'Stock-AF'!$C$2:$C$215,Shares!$B57,'Stock-AF'!$G$2:$G$215,Shares!$A$1)/SUMIFS('Stock-AF'!U$2:U$215,'Stock-AF'!$C$2:$C$215,Shares!$A57,'Stock-AF'!$G$2:$G$215,Shares!$A$1)</f>
        <v>0.14134976554734249</v>
      </c>
      <c r="M57" s="9">
        <f ca="1">SUMIFS('Stock-AF'!V$2:V$215,'Stock-AF'!$C$2:$C$215,Shares!$B57,'Stock-AF'!$G$2:$G$215,Shares!$A$1)/SUMIFS('Stock-AF'!V$2:V$215,'Stock-AF'!$C$2:$C$215,Shares!$A57,'Stock-AF'!$G$2:$G$215,Shares!$A$1)</f>
        <v>7.9230894798826529E-2</v>
      </c>
      <c r="N57" s="9">
        <f ca="1">SUMIFS('Stock-AF'!W$2:W$215,'Stock-AF'!$C$2:$C$215,Shares!$B57,'Stock-AF'!$G$2:$G$215,Shares!$A$1)/SUMIFS('Stock-AF'!W$2:W$215,'Stock-AF'!$C$2:$C$215,Shares!$A57,'Stock-AF'!$G$2:$G$215,Shares!$A$1)</f>
        <v>0.12719313761038742</v>
      </c>
      <c r="O57" s="9">
        <f ca="1">SUMIFS('Stock-AF'!X$2:X$215,'Stock-AF'!$C$2:$C$215,Shares!$B57,'Stock-AF'!$G$2:$G$215,Shares!$A$1)/SUMIFS('Stock-AF'!X$2:X$215,'Stock-AF'!$C$2:$C$215,Shares!$A57,'Stock-AF'!$G$2:$G$215,Shares!$A$1)</f>
        <v>0.22702787470613381</v>
      </c>
      <c r="P57" s="9">
        <f ca="1">SUMIFS('Stock-AF'!Y$2:Y$215,'Stock-AF'!$C$2:$C$215,Shares!$B57,'Stock-AF'!$G$2:$G$215,Shares!$A$1)/SUMIFS('Stock-AF'!Y$2:Y$215,'Stock-AF'!$C$2:$C$215,Shares!$A57,'Stock-AF'!$G$2:$G$215,Shares!$A$1)</f>
        <v>8.9363938016961443E-3</v>
      </c>
      <c r="Q57" s="9">
        <f ca="1">SUMIFS('Stock-AF'!Z$2:Z$215,'Stock-AF'!$C$2:$C$215,Shares!$B57,'Stock-AF'!$G$2:$G$215,Shares!$A$1)/SUMIFS('Stock-AF'!Z$2:Z$215,'Stock-AF'!$C$2:$C$215,Shares!$A57,'Stock-AF'!$G$2:$G$215,Shares!$A$1)</f>
        <v>0.38994463780444716</v>
      </c>
      <c r="R57" s="9">
        <f ca="1">SUMIFS('Stock-AF'!AA$2:AA$215,'Stock-AF'!$C$2:$C$215,Shares!$B57,'Stock-AF'!$G$2:$G$215,Shares!$A$1)/SUMIFS('Stock-AF'!AA$2:AA$215,'Stock-AF'!$C$2:$C$215,Shares!$A57,'Stock-AF'!$G$2:$G$215,Shares!$A$1)</f>
        <v>0.33774917863741222</v>
      </c>
      <c r="S57" s="9">
        <f ca="1">SUMIFS('Stock-AF'!AB$2:AB$215,'Stock-AF'!$C$2:$C$215,Shares!$B57,'Stock-AF'!$G$2:$G$215,Shares!$A$1)/SUMIFS('Stock-AF'!AB$2:AB$215,'Stock-AF'!$C$2:$C$215,Shares!$A57,'Stock-AF'!$G$2:$G$215,Shares!$A$1)</f>
        <v>0.6925828461583865</v>
      </c>
      <c r="T57" s="9">
        <f ca="1">SUMIFS('Stock-AF'!AC$2:AC$215,'Stock-AF'!$C$2:$C$215,Shares!$B57,'Stock-AF'!$G$2:$G$215,Shares!$A$1)/SUMIFS('Stock-AF'!AC$2:AC$215,'Stock-AF'!$C$2:$C$215,Shares!$A57,'Stock-AF'!$G$2:$G$215,Shares!$A$1)</f>
        <v>0.37344166474419654</v>
      </c>
      <c r="U57" s="9">
        <f ca="1">SUMIFS('Stock-AF'!AD$2:AD$215,'Stock-AF'!$C$2:$C$215,Shares!$B57,'Stock-AF'!$G$2:$G$215,Shares!$A$1)/SUMIFS('Stock-AF'!AD$2:AD$215,'Stock-AF'!$C$2:$C$215,Shares!$A57,'Stock-AF'!$G$2:$G$215,Shares!$A$1)</f>
        <v>0</v>
      </c>
      <c r="V57" s="9">
        <f ca="1">SUMIFS('Stock-AF'!AE$2:AE$215,'Stock-AF'!$C$2:$C$215,Shares!$B57,'Stock-AF'!$G$2:$G$215,Shares!$A$1)/SUMIFS('Stock-AF'!AE$2:AE$215,'Stock-AF'!$C$2:$C$215,Shares!$A57,'Stock-AF'!$G$2:$G$215,Shares!$A$1)</f>
        <v>0.77133744546928806</v>
      </c>
      <c r="W57" s="9">
        <f ca="1">SUMIFS('Stock-AF'!AF$2:AF$215,'Stock-AF'!$C$2:$C$215,Shares!$B57,'Stock-AF'!$G$2:$G$215,Shares!$A$1)/SUMIFS('Stock-AF'!AF$2:AF$215,'Stock-AF'!$C$2:$C$215,Shares!$A57,'Stock-AF'!$G$2:$G$215,Shares!$A$1)</f>
        <v>0</v>
      </c>
      <c r="X57" s="9">
        <f ca="1">SUMIFS('Stock-AF'!AG$2:AG$215,'Stock-AF'!$C$2:$C$215,Shares!$B57,'Stock-AF'!$G$2:$G$215,Shares!$A$1)/SUMIFS('Stock-AF'!AG$2:AG$215,'Stock-AF'!$C$2:$C$215,Shares!$A57,'Stock-AF'!$G$2:$G$215,Shares!$A$1)</f>
        <v>7.0806558932030958E-2</v>
      </c>
      <c r="Y57" s="9">
        <f ca="1">SUMIFS('Stock-AF'!AH$2:AH$215,'Stock-AF'!$C$2:$C$215,Shares!$B57,'Stock-AF'!$G$2:$G$215,Shares!$A$1)/SUMIFS('Stock-AF'!AH$2:AH$215,'Stock-AF'!$C$2:$C$215,Shares!$A57,'Stock-AF'!$G$2:$G$215,Shares!$A$1)</f>
        <v>0.49310449154729258</v>
      </c>
      <c r="Z57" s="9">
        <f ca="1">SUMIFS('Stock-AF'!AI$2:AI$215,'Stock-AF'!$C$2:$C$215,Shares!$B57,'Stock-AF'!$G$2:$G$215,Shares!$A$1)/SUMIFS('Stock-AF'!AI$2:AI$215,'Stock-AF'!$C$2:$C$215,Shares!$A57,'Stock-AF'!$G$2:$G$215,Shares!$A$1)</f>
        <v>0.21679500776700356</v>
      </c>
      <c r="AA57" s="9">
        <f ca="1">SUMIFS('Stock-AF'!AJ$2:AJ$215,'Stock-AF'!$C$2:$C$215,Shares!$B57,'Stock-AF'!$G$2:$G$215,Shares!$A$1)/SUMIFS('Stock-AF'!AJ$2:AJ$215,'Stock-AF'!$C$2:$C$215,Shares!$A57,'Stock-AF'!$G$2:$G$215,Shares!$A$1)</f>
        <v>0</v>
      </c>
      <c r="AB57" s="9">
        <f ca="1">SUMIFS('Stock-AF'!AK$2:AK$215,'Stock-AF'!$C$2:$C$215,Shares!$B57,'Stock-AF'!$G$2:$G$215,Shares!$A$1)/SUMIFS('Stock-AF'!AK$2:AK$215,'Stock-AF'!$C$2:$C$215,Shares!$A57,'Stock-AF'!$G$2:$G$215,Shares!$A$1)</f>
        <v>1.1318266427547654E-2</v>
      </c>
      <c r="AC57" s="9">
        <f ca="1">SUMIFS('Stock-AF'!AL$2:AL$215,'Stock-AF'!$C$2:$C$215,Shares!$B57,'Stock-AF'!$G$2:$G$215,Shares!$A$1)/SUMIFS('Stock-AF'!AL$2:AL$215,'Stock-AF'!$C$2:$C$215,Shares!$A57,'Stock-AF'!$G$2:$G$215,Shares!$A$1)</f>
        <v>0</v>
      </c>
      <c r="AD57" s="9">
        <f ca="1">SUMIFS('Stock-AF'!AM$2:AM$215,'Stock-AF'!$C$2:$C$215,Shares!$B57,'Stock-AF'!$G$2:$G$215,Shares!$A$1)/SUMIFS('Stock-AF'!AM$2:AM$215,'Stock-AF'!$C$2:$C$215,Shares!$A57,'Stock-AF'!$G$2:$G$215,Shares!$A$1)</f>
        <v>0.73869946828760846</v>
      </c>
      <c r="AE57" s="9">
        <f ca="1">SUMIFS('Stock-AF'!AN$2:AN$215,'Stock-AF'!$C$2:$C$215,Shares!$B57,'Stock-AF'!$G$2:$G$215,Shares!$A$1)/SUMIFS('Stock-AF'!AN$2:AN$215,'Stock-AF'!$C$2:$C$215,Shares!$A57,'Stock-AF'!$G$2:$G$215,Shares!$A$1)</f>
        <v>1.1414980753239368E-2</v>
      </c>
      <c r="AF57" s="9">
        <f ca="1">SUMIFS('Stock-AF'!AO$2:AO$215,'Stock-AF'!$C$2:$C$215,Shares!$B57,'Stock-AF'!$G$2:$G$215,Shares!$A$1)/SUMIFS('Stock-AF'!AO$2:AO$215,'Stock-AF'!$C$2:$C$215,Shares!$A57,'Stock-AF'!$G$2:$G$215,Shares!$A$1)</f>
        <v>0.28381913454341884</v>
      </c>
      <c r="AG57" s="9">
        <f ca="1">SUMIFS('Stock-AF'!AP$2:AP$215,'Stock-AF'!$C$2:$C$215,Shares!$B57,'Stock-AF'!$G$2:$G$215,Shares!$A$1)/SUMIFS('Stock-AF'!AP$2:AP$215,'Stock-AF'!$C$2:$C$215,Shares!$A57,'Stock-AF'!$G$2:$G$215,Shares!$A$1)</f>
        <v>0.26816370433585296</v>
      </c>
      <c r="AH57" s="9">
        <f ca="1">SUMIFS('Stock-AF'!AQ$2:AQ$215,'Stock-AF'!$C$2:$C$215,Shares!$B57,'Stock-AF'!$G$2:$G$215,Shares!$A$1)/SUMIFS('Stock-AF'!AQ$2:AQ$215,'Stock-AF'!$C$2:$C$215,Shares!$A57,'Stock-AF'!$G$2:$G$215,Shares!$A$1)</f>
        <v>0.60532877510097871</v>
      </c>
      <c r="AI57" s="9">
        <f ca="1">SUMIFS('Stock-AF'!AR$2:AR$215,'Stock-AF'!$C$2:$C$215,Shares!$B57,'Stock-AF'!$G$2:$G$215,Shares!$A$1)/SUMIFS('Stock-AF'!AR$2:AR$215,'Stock-AF'!$C$2:$C$215,Shares!$A57,'Stock-AF'!$G$2:$G$215,Shares!$A$1)</f>
        <v>0.11113619666101222</v>
      </c>
      <c r="AJ57" s="9">
        <f ca="1">SUMIFS('Stock-AF'!AS$2:AS$215,'Stock-AF'!$C$2:$C$215,Shares!$B57,'Stock-AF'!$G$2:$G$215,Shares!$A$1)/SUMIFS('Stock-AF'!AS$2:AS$215,'Stock-AF'!$C$2:$C$215,Shares!$A57,'Stock-AF'!$G$2:$G$215,Shares!$A$1)</f>
        <v>5.7346696624272801E-3</v>
      </c>
      <c r="AK57" s="9">
        <f ca="1">SUMIFS('Stock-AF'!AT$2:AT$215,'Stock-AF'!$C$2:$C$215,Shares!$B57,'Stock-AF'!$G$2:$G$215,Shares!$A$1)/SUMIFS('Stock-AF'!AT$2:AT$215,'Stock-AF'!$C$2:$C$215,Shares!$A57,'Stock-AF'!$G$2:$G$215,Shares!$A$1)</f>
        <v>6.4897530727570985E-2</v>
      </c>
      <c r="AL57" s="9">
        <f ca="1">SUMIFS('Stock-AF'!AU$2:AU$215,'Stock-AF'!$C$2:$C$215,Shares!$B57,'Stock-AF'!$G$2:$G$215,Shares!$A$1)/SUMIFS('Stock-AF'!AU$2:AU$215,'Stock-AF'!$C$2:$C$215,Shares!$A57,'Stock-AF'!$G$2:$G$215,Shares!$A$1)</f>
        <v>0.47933926570148655</v>
      </c>
      <c r="AM57" s="9">
        <f ca="1">SUMIFS('Stock-AF'!AV$2:AV$215,'Stock-AF'!$C$2:$C$215,Shares!$B57,'Stock-AF'!$G$2:$G$215,Shares!$A$1)/SUMIFS('Stock-AF'!AV$2:AV$215,'Stock-AF'!$C$2:$C$215,Shares!$A57,'Stock-AF'!$G$2:$G$215,Shares!$A$1)</f>
        <v>0.50020254124966734</v>
      </c>
    </row>
    <row r="58" spans="1:39">
      <c r="A58" t="str">
        <f t="shared" si="0"/>
        <v>C_ES-SH-OF*</v>
      </c>
      <c r="B58" s="4" t="s">
        <v>171</v>
      </c>
      <c r="C58" s="9">
        <f ca="1">SUMIFS('Stock-AF'!L$2:L$215,'Stock-AF'!$C$2:$C$215,Shares!$B58,'Stock-AF'!$G$2:$G$215,Shares!$A$1)/SUMIFS('Stock-AF'!L$2:L$215,'Stock-AF'!$C$2:$C$215,Shares!$A58,'Stock-AF'!$G$2:$G$215,Shares!$A$1)</f>
        <v>0</v>
      </c>
      <c r="D58" s="9">
        <f ca="1">SUMIFS('Stock-AF'!M$2:M$215,'Stock-AF'!$C$2:$C$215,Shares!$B58,'Stock-AF'!$G$2:$G$215,Shares!$A$1)/SUMIFS('Stock-AF'!M$2:M$215,'Stock-AF'!$C$2:$C$215,Shares!$A58,'Stock-AF'!$G$2:$G$215,Shares!$A$1)</f>
        <v>4.9135530088539455E-3</v>
      </c>
      <c r="E58" s="9">
        <f ca="1">SUMIFS('Stock-AF'!N$2:N$215,'Stock-AF'!$C$2:$C$215,Shares!$B58,'Stock-AF'!$G$2:$G$215,Shares!$A$1)/SUMIFS('Stock-AF'!N$2:N$215,'Stock-AF'!$C$2:$C$215,Shares!$A58,'Stock-AF'!$G$2:$G$215,Shares!$A$1)</f>
        <v>0</v>
      </c>
      <c r="F58" s="9">
        <f ca="1">SUMIFS('Stock-AF'!O$2:O$215,'Stock-AF'!$C$2:$C$215,Shares!$B58,'Stock-AF'!$G$2:$G$215,Shares!$A$1)/SUMIFS('Stock-AF'!O$2:O$215,'Stock-AF'!$C$2:$C$215,Shares!$A58,'Stock-AF'!$G$2:$G$215,Shares!$A$1)</f>
        <v>0</v>
      </c>
      <c r="G58" s="9">
        <f ca="1">SUMIFS('Stock-AF'!P$2:P$215,'Stock-AF'!$C$2:$C$215,Shares!$B58,'Stock-AF'!$G$2:$G$215,Shares!$A$1)/SUMIFS('Stock-AF'!P$2:P$215,'Stock-AF'!$C$2:$C$215,Shares!$A58,'Stock-AF'!$G$2:$G$215,Shares!$A$1)</f>
        <v>9.2968331106849045E-2</v>
      </c>
      <c r="H58" s="9">
        <f ca="1">SUMIFS('Stock-AF'!Q$2:Q$215,'Stock-AF'!$C$2:$C$215,Shares!$B58,'Stock-AF'!$G$2:$G$215,Shares!$A$1)/SUMIFS('Stock-AF'!Q$2:Q$215,'Stock-AF'!$C$2:$C$215,Shares!$A58,'Stock-AF'!$G$2:$G$215,Shares!$A$1)</f>
        <v>1.4108763190925641E-2</v>
      </c>
      <c r="I58" s="9">
        <f ca="1">SUMIFS('Stock-AF'!R$2:R$215,'Stock-AF'!$C$2:$C$215,Shares!$B58,'Stock-AF'!$G$2:$G$215,Shares!$A$1)/SUMIFS('Stock-AF'!R$2:R$215,'Stock-AF'!$C$2:$C$215,Shares!$A58,'Stock-AF'!$G$2:$G$215,Shares!$A$1)</f>
        <v>0</v>
      </c>
      <c r="J58" s="9">
        <f ca="1">SUMIFS('Stock-AF'!S$2:S$215,'Stock-AF'!$C$2:$C$215,Shares!$B58,'Stock-AF'!$G$2:$G$215,Shares!$A$1)/SUMIFS('Stock-AF'!S$2:S$215,'Stock-AF'!$C$2:$C$215,Shares!$A58,'Stock-AF'!$G$2:$G$215,Shares!$A$1)</f>
        <v>0</v>
      </c>
      <c r="K58" s="9">
        <f ca="1">SUMIFS('Stock-AF'!T$2:T$215,'Stock-AF'!$C$2:$C$215,Shares!$B58,'Stock-AF'!$G$2:$G$215,Shares!$A$1)/SUMIFS('Stock-AF'!T$2:T$215,'Stock-AF'!$C$2:$C$215,Shares!$A58,'Stock-AF'!$G$2:$G$215,Shares!$A$1)</f>
        <v>0</v>
      </c>
      <c r="L58" s="9">
        <f ca="1">SUMIFS('Stock-AF'!U$2:U$215,'Stock-AF'!$C$2:$C$215,Shares!$B58,'Stock-AF'!$G$2:$G$215,Shares!$A$1)/SUMIFS('Stock-AF'!U$2:U$215,'Stock-AF'!$C$2:$C$215,Shares!$A58,'Stock-AF'!$G$2:$G$215,Shares!$A$1)</f>
        <v>0</v>
      </c>
      <c r="M58" s="9">
        <f ca="1">SUMIFS('Stock-AF'!V$2:V$215,'Stock-AF'!$C$2:$C$215,Shares!$B58,'Stock-AF'!$G$2:$G$215,Shares!$A$1)/SUMIFS('Stock-AF'!V$2:V$215,'Stock-AF'!$C$2:$C$215,Shares!$A58,'Stock-AF'!$G$2:$G$215,Shares!$A$1)</f>
        <v>0</v>
      </c>
      <c r="N58" s="9">
        <f ca="1">SUMIFS('Stock-AF'!W$2:W$215,'Stock-AF'!$C$2:$C$215,Shares!$B58,'Stock-AF'!$G$2:$G$215,Shares!$A$1)/SUMIFS('Stock-AF'!W$2:W$215,'Stock-AF'!$C$2:$C$215,Shares!$A58,'Stock-AF'!$G$2:$G$215,Shares!$A$1)</f>
        <v>0</v>
      </c>
      <c r="O58" s="9">
        <f ca="1">SUMIFS('Stock-AF'!X$2:X$215,'Stock-AF'!$C$2:$C$215,Shares!$B58,'Stock-AF'!$G$2:$G$215,Shares!$A$1)/SUMIFS('Stock-AF'!X$2:X$215,'Stock-AF'!$C$2:$C$215,Shares!$A58,'Stock-AF'!$G$2:$G$215,Shares!$A$1)</f>
        <v>8.2270642050594471E-4</v>
      </c>
      <c r="P58" s="9">
        <f ca="1">SUMIFS('Stock-AF'!Y$2:Y$215,'Stock-AF'!$C$2:$C$215,Shares!$B58,'Stock-AF'!$G$2:$G$215,Shares!$A$1)/SUMIFS('Stock-AF'!Y$2:Y$215,'Stock-AF'!$C$2:$C$215,Shares!$A58,'Stock-AF'!$G$2:$G$215,Shares!$A$1)</f>
        <v>0</v>
      </c>
      <c r="Q58" s="9">
        <f ca="1">SUMIFS('Stock-AF'!Z$2:Z$215,'Stock-AF'!$C$2:$C$215,Shares!$B58,'Stock-AF'!$G$2:$G$215,Shares!$A$1)/SUMIFS('Stock-AF'!Z$2:Z$215,'Stock-AF'!$C$2:$C$215,Shares!$A58,'Stock-AF'!$G$2:$G$215,Shares!$A$1)</f>
        <v>2.2712659294199847E-3</v>
      </c>
      <c r="R58" s="9">
        <f ca="1">SUMIFS('Stock-AF'!AA$2:AA$215,'Stock-AF'!$C$2:$C$215,Shares!$B58,'Stock-AF'!$G$2:$G$215,Shares!$A$1)/SUMIFS('Stock-AF'!AA$2:AA$215,'Stock-AF'!$C$2:$C$215,Shares!$A58,'Stock-AF'!$G$2:$G$215,Shares!$A$1)</f>
        <v>2.6342406919766206E-2</v>
      </c>
      <c r="S58" s="9">
        <f ca="1">SUMIFS('Stock-AF'!AB$2:AB$215,'Stock-AF'!$C$2:$C$215,Shares!$B58,'Stock-AF'!$G$2:$G$215,Shares!$A$1)/SUMIFS('Stock-AF'!AB$2:AB$215,'Stock-AF'!$C$2:$C$215,Shares!$A58,'Stock-AF'!$G$2:$G$215,Shares!$A$1)</f>
        <v>4.3046789577550586E-2</v>
      </c>
      <c r="T58" s="9">
        <f ca="1">SUMIFS('Stock-AF'!AC$2:AC$215,'Stock-AF'!$C$2:$C$215,Shares!$B58,'Stock-AF'!$G$2:$G$215,Shares!$A$1)/SUMIFS('Stock-AF'!AC$2:AC$215,'Stock-AF'!$C$2:$C$215,Shares!$A58,'Stock-AF'!$G$2:$G$215,Shares!$A$1)</f>
        <v>0</v>
      </c>
      <c r="U58" s="9">
        <f ca="1">SUMIFS('Stock-AF'!AD$2:AD$215,'Stock-AF'!$C$2:$C$215,Shares!$B58,'Stock-AF'!$G$2:$G$215,Shares!$A$1)/SUMIFS('Stock-AF'!AD$2:AD$215,'Stock-AF'!$C$2:$C$215,Shares!$A58,'Stock-AF'!$G$2:$G$215,Shares!$A$1)</f>
        <v>0.73935197998930813</v>
      </c>
      <c r="V58" s="9">
        <f ca="1">SUMIFS('Stock-AF'!AE$2:AE$215,'Stock-AF'!$C$2:$C$215,Shares!$B58,'Stock-AF'!$G$2:$G$215,Shares!$A$1)/SUMIFS('Stock-AF'!AE$2:AE$215,'Stock-AF'!$C$2:$C$215,Shares!$A58,'Stock-AF'!$G$2:$G$215,Shares!$A$1)</f>
        <v>1.0118224792757636E-2</v>
      </c>
      <c r="W58" s="9">
        <f ca="1">SUMIFS('Stock-AF'!AF$2:AF$215,'Stock-AF'!$C$2:$C$215,Shares!$B58,'Stock-AF'!$G$2:$G$215,Shares!$A$1)/SUMIFS('Stock-AF'!AF$2:AF$215,'Stock-AF'!$C$2:$C$215,Shares!$A58,'Stock-AF'!$G$2:$G$215,Shares!$A$1)</f>
        <v>0</v>
      </c>
      <c r="X58" s="9">
        <f ca="1">SUMIFS('Stock-AF'!AG$2:AG$215,'Stock-AF'!$C$2:$C$215,Shares!$B58,'Stock-AF'!$G$2:$G$215,Shares!$A$1)/SUMIFS('Stock-AF'!AG$2:AG$215,'Stock-AF'!$C$2:$C$215,Shares!$A58,'Stock-AF'!$G$2:$G$215,Shares!$A$1)</f>
        <v>0</v>
      </c>
      <c r="Y58" s="9">
        <f ca="1">SUMIFS('Stock-AF'!AH$2:AH$215,'Stock-AF'!$C$2:$C$215,Shares!$B58,'Stock-AF'!$G$2:$G$215,Shares!$A$1)/SUMIFS('Stock-AF'!AH$2:AH$215,'Stock-AF'!$C$2:$C$215,Shares!$A58,'Stock-AF'!$G$2:$G$215,Shares!$A$1)</f>
        <v>0</v>
      </c>
      <c r="Z58" s="9">
        <f ca="1">SUMIFS('Stock-AF'!AI$2:AI$215,'Stock-AF'!$C$2:$C$215,Shares!$B58,'Stock-AF'!$G$2:$G$215,Shares!$A$1)/SUMIFS('Stock-AF'!AI$2:AI$215,'Stock-AF'!$C$2:$C$215,Shares!$A58,'Stock-AF'!$G$2:$G$215,Shares!$A$1)</f>
        <v>0</v>
      </c>
      <c r="AA58" s="9">
        <f ca="1">SUMIFS('Stock-AF'!AJ$2:AJ$215,'Stock-AF'!$C$2:$C$215,Shares!$B58,'Stock-AF'!$G$2:$G$215,Shares!$A$1)/SUMIFS('Stock-AF'!AJ$2:AJ$215,'Stock-AF'!$C$2:$C$215,Shares!$A58,'Stock-AF'!$G$2:$G$215,Shares!$A$1)</f>
        <v>0</v>
      </c>
      <c r="AB58" s="9">
        <f ca="1">SUMIFS('Stock-AF'!AK$2:AK$215,'Stock-AF'!$C$2:$C$215,Shares!$B58,'Stock-AF'!$G$2:$G$215,Shares!$A$1)/SUMIFS('Stock-AF'!AK$2:AK$215,'Stock-AF'!$C$2:$C$215,Shares!$A58,'Stock-AF'!$G$2:$G$215,Shares!$A$1)</f>
        <v>1.6778346598836438E-2</v>
      </c>
      <c r="AC58" s="9">
        <f ca="1">SUMIFS('Stock-AF'!AL$2:AL$215,'Stock-AF'!$C$2:$C$215,Shares!$B58,'Stock-AF'!$G$2:$G$215,Shares!$A$1)/SUMIFS('Stock-AF'!AL$2:AL$215,'Stock-AF'!$C$2:$C$215,Shares!$A58,'Stock-AF'!$G$2:$G$215,Shares!$A$1)</f>
        <v>0</v>
      </c>
      <c r="AD58" s="9">
        <f ca="1">SUMIFS('Stock-AF'!AM$2:AM$215,'Stock-AF'!$C$2:$C$215,Shares!$B58,'Stock-AF'!$G$2:$G$215,Shares!$A$1)/SUMIFS('Stock-AF'!AM$2:AM$215,'Stock-AF'!$C$2:$C$215,Shares!$A58,'Stock-AF'!$G$2:$G$215,Shares!$A$1)</f>
        <v>0</v>
      </c>
      <c r="AE58" s="9">
        <f ca="1">SUMIFS('Stock-AF'!AN$2:AN$215,'Stock-AF'!$C$2:$C$215,Shares!$B58,'Stock-AF'!$G$2:$G$215,Shares!$A$1)/SUMIFS('Stock-AF'!AN$2:AN$215,'Stock-AF'!$C$2:$C$215,Shares!$A58,'Stock-AF'!$G$2:$G$215,Shares!$A$1)</f>
        <v>0</v>
      </c>
      <c r="AF58" s="9">
        <f ca="1">SUMIFS('Stock-AF'!AO$2:AO$215,'Stock-AF'!$C$2:$C$215,Shares!$B58,'Stock-AF'!$G$2:$G$215,Shares!$A$1)/SUMIFS('Stock-AF'!AO$2:AO$215,'Stock-AF'!$C$2:$C$215,Shares!$A58,'Stock-AF'!$G$2:$G$215,Shares!$A$1)</f>
        <v>7.1224228553951106E-4</v>
      </c>
      <c r="AG58" s="9">
        <f ca="1">SUMIFS('Stock-AF'!AP$2:AP$215,'Stock-AF'!$C$2:$C$215,Shares!$B58,'Stock-AF'!$G$2:$G$215,Shares!$A$1)/SUMIFS('Stock-AF'!AP$2:AP$215,'Stock-AF'!$C$2:$C$215,Shares!$A58,'Stock-AF'!$G$2:$G$215,Shares!$A$1)</f>
        <v>1.8038776265217167E-2</v>
      </c>
      <c r="AH58" s="9">
        <f ca="1">SUMIFS('Stock-AF'!AQ$2:AQ$215,'Stock-AF'!$C$2:$C$215,Shares!$B58,'Stock-AF'!$G$2:$G$215,Shares!$A$1)/SUMIFS('Stock-AF'!AQ$2:AQ$215,'Stock-AF'!$C$2:$C$215,Shares!$A58,'Stock-AF'!$G$2:$G$215,Shares!$A$1)</f>
        <v>5.0665978551634573E-3</v>
      </c>
      <c r="AI58" s="9">
        <f ca="1">SUMIFS('Stock-AF'!AR$2:AR$215,'Stock-AF'!$C$2:$C$215,Shares!$B58,'Stock-AF'!$G$2:$G$215,Shares!$A$1)/SUMIFS('Stock-AF'!AR$2:AR$215,'Stock-AF'!$C$2:$C$215,Shares!$A58,'Stock-AF'!$G$2:$G$215,Shares!$A$1)</f>
        <v>6.6738302143027591E-3</v>
      </c>
      <c r="AJ58" s="9">
        <f ca="1">SUMIFS('Stock-AF'!AS$2:AS$215,'Stock-AF'!$C$2:$C$215,Shares!$B58,'Stock-AF'!$G$2:$G$215,Shares!$A$1)/SUMIFS('Stock-AF'!AS$2:AS$215,'Stock-AF'!$C$2:$C$215,Shares!$A58,'Stock-AF'!$G$2:$G$215,Shares!$A$1)</f>
        <v>0</v>
      </c>
      <c r="AK58" s="9">
        <f ca="1">SUMIFS('Stock-AF'!AT$2:AT$215,'Stock-AF'!$C$2:$C$215,Shares!$B58,'Stock-AF'!$G$2:$G$215,Shares!$A$1)/SUMIFS('Stock-AF'!AT$2:AT$215,'Stock-AF'!$C$2:$C$215,Shares!$A58,'Stock-AF'!$G$2:$G$215,Shares!$A$1)</f>
        <v>4.3961709893787282E-2</v>
      </c>
      <c r="AL58" s="9">
        <f ca="1">SUMIFS('Stock-AF'!AU$2:AU$215,'Stock-AF'!$C$2:$C$215,Shares!$B58,'Stock-AF'!$G$2:$G$215,Shares!$A$1)/SUMIFS('Stock-AF'!AU$2:AU$215,'Stock-AF'!$C$2:$C$215,Shares!$A58,'Stock-AF'!$G$2:$G$215,Shares!$A$1)</f>
        <v>8.4026083384992239E-4</v>
      </c>
      <c r="AM58" s="9">
        <f ca="1">SUMIFS('Stock-AF'!AV$2:AV$215,'Stock-AF'!$C$2:$C$215,Shares!$B58,'Stock-AF'!$G$2:$G$215,Shares!$A$1)/SUMIFS('Stock-AF'!AV$2:AV$215,'Stock-AF'!$C$2:$C$215,Shares!$A58,'Stock-AF'!$G$2:$G$215,Shares!$A$1)</f>
        <v>1.2054842314231776E-4</v>
      </c>
    </row>
    <row r="59" spans="1:39">
      <c r="A59" t="str">
        <f t="shared" si="0"/>
        <v>C_ES-SH-OF*</v>
      </c>
      <c r="B59" s="4" t="s">
        <v>172</v>
      </c>
      <c r="C59" s="9">
        <f ca="1">SUMIFS('Stock-AF'!L$2:L$215,'Stock-AF'!$C$2:$C$215,Shares!$B59,'Stock-AF'!$G$2:$G$215,Shares!$A$1)/SUMIFS('Stock-AF'!L$2:L$215,'Stock-AF'!$C$2:$C$215,Shares!$A59,'Stock-AF'!$G$2:$G$215,Shares!$A$1)</f>
        <v>0</v>
      </c>
      <c r="D59" s="9">
        <f ca="1">SUMIFS('Stock-AF'!M$2:M$215,'Stock-AF'!$C$2:$C$215,Shares!$B59,'Stock-AF'!$G$2:$G$215,Shares!$A$1)/SUMIFS('Stock-AF'!M$2:M$215,'Stock-AF'!$C$2:$C$215,Shares!$A59,'Stock-AF'!$G$2:$G$215,Shares!$A$1)</f>
        <v>0.42360608645115527</v>
      </c>
      <c r="E59" s="9">
        <f ca="1">SUMIFS('Stock-AF'!N$2:N$215,'Stock-AF'!$C$2:$C$215,Shares!$B59,'Stock-AF'!$G$2:$G$215,Shares!$A$1)/SUMIFS('Stock-AF'!N$2:N$215,'Stock-AF'!$C$2:$C$215,Shares!$A59,'Stock-AF'!$G$2:$G$215,Shares!$A$1)</f>
        <v>0.3890349520211438</v>
      </c>
      <c r="F59" s="9">
        <f ca="1">SUMIFS('Stock-AF'!O$2:O$215,'Stock-AF'!$C$2:$C$215,Shares!$B59,'Stock-AF'!$G$2:$G$215,Shares!$A$1)/SUMIFS('Stock-AF'!O$2:O$215,'Stock-AF'!$C$2:$C$215,Shares!$A59,'Stock-AF'!$G$2:$G$215,Shares!$A$1)</f>
        <v>3.0768056487869469E-2</v>
      </c>
      <c r="G59" s="9">
        <f ca="1">SUMIFS('Stock-AF'!P$2:P$215,'Stock-AF'!$C$2:$C$215,Shares!$B59,'Stock-AF'!$G$2:$G$215,Shares!$A$1)/SUMIFS('Stock-AF'!P$2:P$215,'Stock-AF'!$C$2:$C$215,Shares!$A59,'Stock-AF'!$G$2:$G$215,Shares!$A$1)</f>
        <v>0.29205170315496909</v>
      </c>
      <c r="H59" s="9">
        <f ca="1">SUMIFS('Stock-AF'!Q$2:Q$215,'Stock-AF'!$C$2:$C$215,Shares!$B59,'Stock-AF'!$G$2:$G$215,Shares!$A$1)/SUMIFS('Stock-AF'!Q$2:Q$215,'Stock-AF'!$C$2:$C$215,Shares!$A59,'Stock-AF'!$G$2:$G$215,Shares!$A$1)</f>
        <v>4.8643516610850389E-2</v>
      </c>
      <c r="I59" s="9">
        <f ca="1">SUMIFS('Stock-AF'!R$2:R$215,'Stock-AF'!$C$2:$C$215,Shares!$B59,'Stock-AF'!$G$2:$G$215,Shares!$A$1)/SUMIFS('Stock-AF'!R$2:R$215,'Stock-AF'!$C$2:$C$215,Shares!$A59,'Stock-AF'!$G$2:$G$215,Shares!$A$1)</f>
        <v>0</v>
      </c>
      <c r="J59" s="9">
        <f ca="1">SUMIFS('Stock-AF'!S$2:S$215,'Stock-AF'!$C$2:$C$215,Shares!$B59,'Stock-AF'!$G$2:$G$215,Shares!$A$1)/SUMIFS('Stock-AF'!S$2:S$215,'Stock-AF'!$C$2:$C$215,Shares!$A59,'Stock-AF'!$G$2:$G$215,Shares!$A$1)</f>
        <v>0.20727814593298838</v>
      </c>
      <c r="K59" s="9">
        <f ca="1">SUMIFS('Stock-AF'!T$2:T$215,'Stock-AF'!$C$2:$C$215,Shares!$B59,'Stock-AF'!$G$2:$G$215,Shares!$A$1)/SUMIFS('Stock-AF'!T$2:T$215,'Stock-AF'!$C$2:$C$215,Shares!$A59,'Stock-AF'!$G$2:$G$215,Shares!$A$1)</f>
        <v>0.18040967626543286</v>
      </c>
      <c r="L59" s="9">
        <f ca="1">SUMIFS('Stock-AF'!U$2:U$215,'Stock-AF'!$C$2:$C$215,Shares!$B59,'Stock-AF'!$G$2:$G$215,Shares!$A$1)/SUMIFS('Stock-AF'!U$2:U$215,'Stock-AF'!$C$2:$C$215,Shares!$A59,'Stock-AF'!$G$2:$G$215,Shares!$A$1)</f>
        <v>0.64366397389600483</v>
      </c>
      <c r="M59" s="9">
        <f ca="1">SUMIFS('Stock-AF'!V$2:V$215,'Stock-AF'!$C$2:$C$215,Shares!$B59,'Stock-AF'!$G$2:$G$215,Shares!$A$1)/SUMIFS('Stock-AF'!V$2:V$215,'Stock-AF'!$C$2:$C$215,Shares!$A59,'Stock-AF'!$G$2:$G$215,Shares!$A$1)</f>
        <v>0.48043139988591682</v>
      </c>
      <c r="N59" s="9">
        <f ca="1">SUMIFS('Stock-AF'!W$2:W$215,'Stock-AF'!$C$2:$C$215,Shares!$B59,'Stock-AF'!$G$2:$G$215,Shares!$A$1)/SUMIFS('Stock-AF'!W$2:W$215,'Stock-AF'!$C$2:$C$215,Shares!$A59,'Stock-AF'!$G$2:$G$215,Shares!$A$1)</f>
        <v>0</v>
      </c>
      <c r="O59" s="9">
        <f ca="1">SUMIFS('Stock-AF'!X$2:X$215,'Stock-AF'!$C$2:$C$215,Shares!$B59,'Stock-AF'!$G$2:$G$215,Shares!$A$1)/SUMIFS('Stock-AF'!X$2:X$215,'Stock-AF'!$C$2:$C$215,Shares!$A59,'Stock-AF'!$G$2:$G$215,Shares!$A$1)</f>
        <v>0</v>
      </c>
      <c r="P59" s="9">
        <f ca="1">SUMIFS('Stock-AF'!Y$2:Y$215,'Stock-AF'!$C$2:$C$215,Shares!$B59,'Stock-AF'!$G$2:$G$215,Shares!$A$1)/SUMIFS('Stock-AF'!Y$2:Y$215,'Stock-AF'!$C$2:$C$215,Shares!$A59,'Stock-AF'!$G$2:$G$215,Shares!$A$1)</f>
        <v>0.48728276701339573</v>
      </c>
      <c r="Q59" s="9">
        <f ca="1">SUMIFS('Stock-AF'!Z$2:Z$215,'Stock-AF'!$C$2:$C$215,Shares!$B59,'Stock-AF'!$G$2:$G$215,Shares!$A$1)/SUMIFS('Stock-AF'!Z$2:Z$215,'Stock-AF'!$C$2:$C$215,Shares!$A59,'Stock-AF'!$G$2:$G$215,Shares!$A$1)</f>
        <v>8.4596169370991889E-2</v>
      </c>
      <c r="R59" s="9">
        <f ca="1">SUMIFS('Stock-AF'!AA$2:AA$215,'Stock-AF'!$C$2:$C$215,Shares!$B59,'Stock-AF'!$G$2:$G$215,Shares!$A$1)/SUMIFS('Stock-AF'!AA$2:AA$215,'Stock-AF'!$C$2:$C$215,Shares!$A59,'Stock-AF'!$G$2:$G$215,Shares!$A$1)</f>
        <v>0.15647245572737928</v>
      </c>
      <c r="S59" s="9">
        <f ca="1">SUMIFS('Stock-AF'!AB$2:AB$215,'Stock-AF'!$C$2:$C$215,Shares!$B59,'Stock-AF'!$G$2:$G$215,Shares!$A$1)/SUMIFS('Stock-AF'!AB$2:AB$215,'Stock-AF'!$C$2:$C$215,Shares!$A59,'Stock-AF'!$G$2:$G$215,Shares!$A$1)</f>
        <v>0.1080166399564314</v>
      </c>
      <c r="T59" s="9">
        <f ca="1">SUMIFS('Stock-AF'!AC$2:AC$215,'Stock-AF'!$C$2:$C$215,Shares!$B59,'Stock-AF'!$G$2:$G$215,Shares!$A$1)/SUMIFS('Stock-AF'!AC$2:AC$215,'Stock-AF'!$C$2:$C$215,Shares!$A59,'Stock-AF'!$G$2:$G$215,Shares!$A$1)</f>
        <v>0</v>
      </c>
      <c r="U59" s="9">
        <f ca="1">SUMIFS('Stock-AF'!AD$2:AD$215,'Stock-AF'!$C$2:$C$215,Shares!$B59,'Stock-AF'!$G$2:$G$215,Shares!$A$1)/SUMIFS('Stock-AF'!AD$2:AD$215,'Stock-AF'!$C$2:$C$215,Shares!$A59,'Stock-AF'!$G$2:$G$215,Shares!$A$1)</f>
        <v>0.22482585209783995</v>
      </c>
      <c r="V59" s="9">
        <f ca="1">SUMIFS('Stock-AF'!AE$2:AE$215,'Stock-AF'!$C$2:$C$215,Shares!$B59,'Stock-AF'!$G$2:$G$215,Shares!$A$1)/SUMIFS('Stock-AF'!AE$2:AE$215,'Stock-AF'!$C$2:$C$215,Shares!$A59,'Stock-AF'!$G$2:$G$215,Shares!$A$1)</f>
        <v>9.3601721292817814E-3</v>
      </c>
      <c r="W59" s="9">
        <f ca="1">SUMIFS('Stock-AF'!AF$2:AF$215,'Stock-AF'!$C$2:$C$215,Shares!$B59,'Stock-AF'!$G$2:$G$215,Shares!$A$1)/SUMIFS('Stock-AF'!AF$2:AF$215,'Stock-AF'!$C$2:$C$215,Shares!$A59,'Stock-AF'!$G$2:$G$215,Shares!$A$1)</f>
        <v>5.1874972098061377E-2</v>
      </c>
      <c r="X59" s="9">
        <f ca="1">SUMIFS('Stock-AF'!AG$2:AG$215,'Stock-AF'!$C$2:$C$215,Shares!$B59,'Stock-AF'!$G$2:$G$215,Shares!$A$1)/SUMIFS('Stock-AF'!AG$2:AG$215,'Stock-AF'!$C$2:$C$215,Shares!$A59,'Stock-AF'!$G$2:$G$215,Shares!$A$1)</f>
        <v>0.58966767661876818</v>
      </c>
      <c r="Y59" s="9">
        <f ca="1">SUMIFS('Stock-AF'!AH$2:AH$215,'Stock-AF'!$C$2:$C$215,Shares!$B59,'Stock-AF'!$G$2:$G$215,Shares!$A$1)/SUMIFS('Stock-AF'!AH$2:AH$215,'Stock-AF'!$C$2:$C$215,Shares!$A59,'Stock-AF'!$G$2:$G$215,Shares!$A$1)</f>
        <v>9.3009333769932798E-2</v>
      </c>
      <c r="Z59" s="9">
        <f ca="1">SUMIFS('Stock-AF'!AI$2:AI$215,'Stock-AF'!$C$2:$C$215,Shares!$B59,'Stock-AF'!$G$2:$G$215,Shares!$A$1)/SUMIFS('Stock-AF'!AI$2:AI$215,'Stock-AF'!$C$2:$C$215,Shares!$A59,'Stock-AF'!$G$2:$G$215,Shares!$A$1)</f>
        <v>0.40213666636322554</v>
      </c>
      <c r="AA59" s="9">
        <f ca="1">SUMIFS('Stock-AF'!AJ$2:AJ$215,'Stock-AF'!$C$2:$C$215,Shares!$B59,'Stock-AF'!$G$2:$G$215,Shares!$A$1)/SUMIFS('Stock-AF'!AJ$2:AJ$215,'Stock-AF'!$C$2:$C$215,Shares!$A59,'Stock-AF'!$G$2:$G$215,Shares!$A$1)</f>
        <v>0</v>
      </c>
      <c r="AB59" s="9">
        <f ca="1">SUMIFS('Stock-AF'!AK$2:AK$215,'Stock-AF'!$C$2:$C$215,Shares!$B59,'Stock-AF'!$G$2:$G$215,Shares!$A$1)/SUMIFS('Stock-AF'!AK$2:AK$215,'Stock-AF'!$C$2:$C$215,Shares!$A59,'Stock-AF'!$G$2:$G$215,Shares!$A$1)</f>
        <v>0.14562190279926884</v>
      </c>
      <c r="AC59" s="9">
        <f ca="1">SUMIFS('Stock-AF'!AL$2:AL$215,'Stock-AF'!$C$2:$C$215,Shares!$B59,'Stock-AF'!$G$2:$G$215,Shares!$A$1)/SUMIFS('Stock-AF'!AL$2:AL$215,'Stock-AF'!$C$2:$C$215,Shares!$A59,'Stock-AF'!$G$2:$G$215,Shares!$A$1)</f>
        <v>0</v>
      </c>
      <c r="AD59" s="9">
        <f ca="1">SUMIFS('Stock-AF'!AM$2:AM$215,'Stock-AF'!$C$2:$C$215,Shares!$B59,'Stock-AF'!$G$2:$G$215,Shares!$A$1)/SUMIFS('Stock-AF'!AM$2:AM$215,'Stock-AF'!$C$2:$C$215,Shares!$A59,'Stock-AF'!$G$2:$G$215,Shares!$A$1)</f>
        <v>7.6913268908167479E-2</v>
      </c>
      <c r="AE59" s="9">
        <f ca="1">SUMIFS('Stock-AF'!AN$2:AN$215,'Stock-AF'!$C$2:$C$215,Shares!$B59,'Stock-AF'!$G$2:$G$215,Shares!$A$1)/SUMIFS('Stock-AF'!AN$2:AN$215,'Stock-AF'!$C$2:$C$215,Shares!$A59,'Stock-AF'!$G$2:$G$215,Shares!$A$1)</f>
        <v>0.17731642597856309</v>
      </c>
      <c r="AF59" s="9">
        <f ca="1">SUMIFS('Stock-AF'!AO$2:AO$215,'Stock-AF'!$C$2:$C$215,Shares!$B59,'Stock-AF'!$G$2:$G$215,Shares!$A$1)/SUMIFS('Stock-AF'!AO$2:AO$215,'Stock-AF'!$C$2:$C$215,Shares!$A59,'Stock-AF'!$G$2:$G$215,Shares!$A$1)</f>
        <v>0.19052040453621999</v>
      </c>
      <c r="AG59" s="9">
        <f ca="1">SUMIFS('Stock-AF'!AP$2:AP$215,'Stock-AF'!$C$2:$C$215,Shares!$B59,'Stock-AF'!$G$2:$G$215,Shares!$A$1)/SUMIFS('Stock-AF'!AP$2:AP$215,'Stock-AF'!$C$2:$C$215,Shares!$A59,'Stock-AF'!$G$2:$G$215,Shares!$A$1)</f>
        <v>1.8692787676313188E-2</v>
      </c>
      <c r="AH59" s="9">
        <f ca="1">SUMIFS('Stock-AF'!AQ$2:AQ$215,'Stock-AF'!$C$2:$C$215,Shares!$B59,'Stock-AF'!$G$2:$G$215,Shares!$A$1)/SUMIFS('Stock-AF'!AQ$2:AQ$215,'Stock-AF'!$C$2:$C$215,Shares!$A59,'Stock-AF'!$G$2:$G$215,Shares!$A$1)</f>
        <v>0.20256697734201665</v>
      </c>
      <c r="AI59" s="9">
        <f ca="1">SUMIFS('Stock-AF'!AR$2:AR$215,'Stock-AF'!$C$2:$C$215,Shares!$B59,'Stock-AF'!$G$2:$G$215,Shares!$A$1)/SUMIFS('Stock-AF'!AR$2:AR$215,'Stock-AF'!$C$2:$C$215,Shares!$A59,'Stock-AF'!$G$2:$G$215,Shares!$A$1)</f>
        <v>0.2221636357971421</v>
      </c>
      <c r="AJ59" s="9">
        <f ca="1">SUMIFS('Stock-AF'!AS$2:AS$215,'Stock-AF'!$C$2:$C$215,Shares!$B59,'Stock-AF'!$G$2:$G$215,Shares!$A$1)/SUMIFS('Stock-AF'!AS$2:AS$215,'Stock-AF'!$C$2:$C$215,Shares!$A59,'Stock-AF'!$G$2:$G$215,Shares!$A$1)</f>
        <v>0.424195400490469</v>
      </c>
      <c r="AK59" s="9">
        <f ca="1">SUMIFS('Stock-AF'!AT$2:AT$215,'Stock-AF'!$C$2:$C$215,Shares!$B59,'Stock-AF'!$G$2:$G$215,Shares!$A$1)/SUMIFS('Stock-AF'!AT$2:AT$215,'Stock-AF'!$C$2:$C$215,Shares!$A59,'Stock-AF'!$G$2:$G$215,Shares!$A$1)</f>
        <v>0.14786083523031077</v>
      </c>
      <c r="AL59" s="9">
        <f ca="1">SUMIFS('Stock-AF'!AU$2:AU$215,'Stock-AF'!$C$2:$C$215,Shares!$B59,'Stock-AF'!$G$2:$G$215,Shares!$A$1)/SUMIFS('Stock-AF'!AU$2:AU$215,'Stock-AF'!$C$2:$C$215,Shares!$A59,'Stock-AF'!$G$2:$G$215,Shares!$A$1)</f>
        <v>0.16419111427341204</v>
      </c>
      <c r="AM59" s="9">
        <f ca="1">SUMIFS('Stock-AF'!AV$2:AV$215,'Stock-AF'!$C$2:$C$215,Shares!$B59,'Stock-AF'!$G$2:$G$215,Shares!$A$1)/SUMIFS('Stock-AF'!AV$2:AV$215,'Stock-AF'!$C$2:$C$215,Shares!$A59,'Stock-AF'!$G$2:$G$215,Shares!$A$1)</f>
        <v>5.3746676966062876E-2</v>
      </c>
    </row>
    <row r="60" spans="1:39">
      <c r="A60" t="str">
        <f t="shared" si="0"/>
        <v>C_ES-SH-OF*</v>
      </c>
      <c r="B60" s="4" t="s">
        <v>173</v>
      </c>
      <c r="C60" s="9">
        <f ca="1">SUMIFS('Stock-AF'!L$2:L$215,'Stock-AF'!$C$2:$C$215,Shares!$B60,'Stock-AF'!$G$2:$G$215,Shares!$A$1)/SUMIFS('Stock-AF'!L$2:L$215,'Stock-AF'!$C$2:$C$215,Shares!$A60,'Stock-AF'!$G$2:$G$215,Shares!$A$1)</f>
        <v>0</v>
      </c>
      <c r="D60" s="9">
        <f ca="1">SUMIFS('Stock-AF'!M$2:M$215,'Stock-AF'!$C$2:$C$215,Shares!$B60,'Stock-AF'!$G$2:$G$215,Shares!$A$1)/SUMIFS('Stock-AF'!M$2:M$215,'Stock-AF'!$C$2:$C$215,Shares!$A60,'Stock-AF'!$G$2:$G$215,Shares!$A$1)</f>
        <v>0</v>
      </c>
      <c r="E60" s="9">
        <f ca="1">SUMIFS('Stock-AF'!N$2:N$215,'Stock-AF'!$C$2:$C$215,Shares!$B60,'Stock-AF'!$G$2:$G$215,Shares!$A$1)/SUMIFS('Stock-AF'!N$2:N$215,'Stock-AF'!$C$2:$C$215,Shares!$A60,'Stock-AF'!$G$2:$G$215,Shares!$A$1)</f>
        <v>0</v>
      </c>
      <c r="F60" s="9">
        <f ca="1">SUMIFS('Stock-AF'!O$2:O$215,'Stock-AF'!$C$2:$C$215,Shares!$B60,'Stock-AF'!$G$2:$G$215,Shares!$A$1)/SUMIFS('Stock-AF'!O$2:O$215,'Stock-AF'!$C$2:$C$215,Shares!$A60,'Stock-AF'!$G$2:$G$215,Shares!$A$1)</f>
        <v>0</v>
      </c>
      <c r="G60" s="9">
        <f ca="1">SUMIFS('Stock-AF'!P$2:P$215,'Stock-AF'!$C$2:$C$215,Shares!$B60,'Stock-AF'!$G$2:$G$215,Shares!$A$1)/SUMIFS('Stock-AF'!P$2:P$215,'Stock-AF'!$C$2:$C$215,Shares!$A60,'Stock-AF'!$G$2:$G$215,Shares!$A$1)</f>
        <v>0</v>
      </c>
      <c r="H60" s="9">
        <f ca="1">SUMIFS('Stock-AF'!Q$2:Q$215,'Stock-AF'!$C$2:$C$215,Shares!$B60,'Stock-AF'!$G$2:$G$215,Shares!$A$1)/SUMIFS('Stock-AF'!Q$2:Q$215,'Stock-AF'!$C$2:$C$215,Shares!$A60,'Stock-AF'!$G$2:$G$215,Shares!$A$1)</f>
        <v>0</v>
      </c>
      <c r="I60" s="9">
        <f ca="1">SUMIFS('Stock-AF'!R$2:R$215,'Stock-AF'!$C$2:$C$215,Shares!$B60,'Stock-AF'!$G$2:$G$215,Shares!$A$1)/SUMIFS('Stock-AF'!R$2:R$215,'Stock-AF'!$C$2:$C$215,Shares!$A60,'Stock-AF'!$G$2:$G$215,Shares!$A$1)</f>
        <v>0</v>
      </c>
      <c r="J60" s="9">
        <f ca="1">SUMIFS('Stock-AF'!S$2:S$215,'Stock-AF'!$C$2:$C$215,Shares!$B60,'Stock-AF'!$G$2:$G$215,Shares!$A$1)/SUMIFS('Stock-AF'!S$2:S$215,'Stock-AF'!$C$2:$C$215,Shares!$A60,'Stock-AF'!$G$2:$G$215,Shares!$A$1)</f>
        <v>0</v>
      </c>
      <c r="K60" s="9">
        <f ca="1">SUMIFS('Stock-AF'!T$2:T$215,'Stock-AF'!$C$2:$C$215,Shares!$B60,'Stock-AF'!$G$2:$G$215,Shares!$A$1)/SUMIFS('Stock-AF'!T$2:T$215,'Stock-AF'!$C$2:$C$215,Shares!$A60,'Stock-AF'!$G$2:$G$215,Shares!$A$1)</f>
        <v>0</v>
      </c>
      <c r="L60" s="9">
        <f ca="1">SUMIFS('Stock-AF'!U$2:U$215,'Stock-AF'!$C$2:$C$215,Shares!$B60,'Stock-AF'!$G$2:$G$215,Shares!$A$1)/SUMIFS('Stock-AF'!U$2:U$215,'Stock-AF'!$C$2:$C$215,Shares!$A60,'Stock-AF'!$G$2:$G$215,Shares!$A$1)</f>
        <v>0</v>
      </c>
      <c r="M60" s="9">
        <f ca="1">SUMIFS('Stock-AF'!V$2:V$215,'Stock-AF'!$C$2:$C$215,Shares!$B60,'Stock-AF'!$G$2:$G$215,Shares!$A$1)/SUMIFS('Stock-AF'!V$2:V$215,'Stock-AF'!$C$2:$C$215,Shares!$A60,'Stock-AF'!$G$2:$G$215,Shares!$A$1)</f>
        <v>0</v>
      </c>
      <c r="N60" s="9">
        <f ca="1">SUMIFS('Stock-AF'!W$2:W$215,'Stock-AF'!$C$2:$C$215,Shares!$B60,'Stock-AF'!$G$2:$G$215,Shares!$A$1)/SUMIFS('Stock-AF'!W$2:W$215,'Stock-AF'!$C$2:$C$215,Shares!$A60,'Stock-AF'!$G$2:$G$215,Shares!$A$1)</f>
        <v>0</v>
      </c>
      <c r="O60" s="9">
        <f ca="1">SUMIFS('Stock-AF'!X$2:X$215,'Stock-AF'!$C$2:$C$215,Shares!$B60,'Stock-AF'!$G$2:$G$215,Shares!$A$1)/SUMIFS('Stock-AF'!X$2:X$215,'Stock-AF'!$C$2:$C$215,Shares!$A60,'Stock-AF'!$G$2:$G$215,Shares!$A$1)</f>
        <v>0</v>
      </c>
      <c r="P60" s="9">
        <f ca="1">SUMIFS('Stock-AF'!Y$2:Y$215,'Stock-AF'!$C$2:$C$215,Shares!$B60,'Stock-AF'!$G$2:$G$215,Shares!$A$1)/SUMIFS('Stock-AF'!Y$2:Y$215,'Stock-AF'!$C$2:$C$215,Shares!$A60,'Stock-AF'!$G$2:$G$215,Shares!$A$1)</f>
        <v>0</v>
      </c>
      <c r="Q60" s="9">
        <f ca="1">SUMIFS('Stock-AF'!Z$2:Z$215,'Stock-AF'!$C$2:$C$215,Shares!$B60,'Stock-AF'!$G$2:$G$215,Shares!$A$1)/SUMIFS('Stock-AF'!Z$2:Z$215,'Stock-AF'!$C$2:$C$215,Shares!$A60,'Stock-AF'!$G$2:$G$215,Shares!$A$1)</f>
        <v>0</v>
      </c>
      <c r="R60" s="9">
        <f ca="1">SUMIFS('Stock-AF'!AA$2:AA$215,'Stock-AF'!$C$2:$C$215,Shares!$B60,'Stock-AF'!$G$2:$G$215,Shares!$A$1)/SUMIFS('Stock-AF'!AA$2:AA$215,'Stock-AF'!$C$2:$C$215,Shares!$A60,'Stock-AF'!$G$2:$G$215,Shares!$A$1)</f>
        <v>0</v>
      </c>
      <c r="S60" s="9">
        <f ca="1">SUMIFS('Stock-AF'!AB$2:AB$215,'Stock-AF'!$C$2:$C$215,Shares!$B60,'Stock-AF'!$G$2:$G$215,Shares!$A$1)/SUMIFS('Stock-AF'!AB$2:AB$215,'Stock-AF'!$C$2:$C$215,Shares!$A60,'Stock-AF'!$G$2:$G$215,Shares!$A$1)</f>
        <v>0</v>
      </c>
      <c r="T60" s="9">
        <f ca="1">SUMIFS('Stock-AF'!AC$2:AC$215,'Stock-AF'!$C$2:$C$215,Shares!$B60,'Stock-AF'!$G$2:$G$215,Shares!$A$1)/SUMIFS('Stock-AF'!AC$2:AC$215,'Stock-AF'!$C$2:$C$215,Shares!$A60,'Stock-AF'!$G$2:$G$215,Shares!$A$1)</f>
        <v>0</v>
      </c>
      <c r="U60" s="9">
        <f ca="1">SUMIFS('Stock-AF'!AD$2:AD$215,'Stock-AF'!$C$2:$C$215,Shares!$B60,'Stock-AF'!$G$2:$G$215,Shares!$A$1)/SUMIFS('Stock-AF'!AD$2:AD$215,'Stock-AF'!$C$2:$C$215,Shares!$A60,'Stock-AF'!$G$2:$G$215,Shares!$A$1)</f>
        <v>0</v>
      </c>
      <c r="V60" s="9">
        <f ca="1">SUMIFS('Stock-AF'!AE$2:AE$215,'Stock-AF'!$C$2:$C$215,Shares!$B60,'Stock-AF'!$G$2:$G$215,Shares!$A$1)/SUMIFS('Stock-AF'!AE$2:AE$215,'Stock-AF'!$C$2:$C$215,Shares!$A60,'Stock-AF'!$G$2:$G$215,Shares!$A$1)</f>
        <v>9.9806281979188793E-3</v>
      </c>
      <c r="W60" s="9">
        <f ca="1">SUMIFS('Stock-AF'!AF$2:AF$215,'Stock-AF'!$C$2:$C$215,Shares!$B60,'Stock-AF'!$G$2:$G$215,Shares!$A$1)/SUMIFS('Stock-AF'!AF$2:AF$215,'Stock-AF'!$C$2:$C$215,Shares!$A60,'Stock-AF'!$G$2:$G$215,Shares!$A$1)</f>
        <v>0</v>
      </c>
      <c r="X60" s="9">
        <f ca="1">SUMIFS('Stock-AF'!AG$2:AG$215,'Stock-AF'!$C$2:$C$215,Shares!$B60,'Stock-AF'!$G$2:$G$215,Shares!$A$1)/SUMIFS('Stock-AF'!AG$2:AG$215,'Stock-AF'!$C$2:$C$215,Shares!$A60,'Stock-AF'!$G$2:$G$215,Shares!$A$1)</f>
        <v>0</v>
      </c>
      <c r="Y60" s="9">
        <f ca="1">SUMIFS('Stock-AF'!AH$2:AH$215,'Stock-AF'!$C$2:$C$215,Shares!$B60,'Stock-AF'!$G$2:$G$215,Shares!$A$1)/SUMIFS('Stock-AF'!AH$2:AH$215,'Stock-AF'!$C$2:$C$215,Shares!$A60,'Stock-AF'!$G$2:$G$215,Shares!$A$1)</f>
        <v>3.3829597474862314E-3</v>
      </c>
      <c r="Z60" s="9">
        <f ca="1">SUMIFS('Stock-AF'!AI$2:AI$215,'Stock-AF'!$C$2:$C$215,Shares!$B60,'Stock-AF'!$G$2:$G$215,Shares!$A$1)/SUMIFS('Stock-AF'!AI$2:AI$215,'Stock-AF'!$C$2:$C$215,Shares!$A60,'Stock-AF'!$G$2:$G$215,Shares!$A$1)</f>
        <v>0</v>
      </c>
      <c r="AA60" s="9">
        <f ca="1">SUMIFS('Stock-AF'!AJ$2:AJ$215,'Stock-AF'!$C$2:$C$215,Shares!$B60,'Stock-AF'!$G$2:$G$215,Shares!$A$1)/SUMIFS('Stock-AF'!AJ$2:AJ$215,'Stock-AF'!$C$2:$C$215,Shares!$A60,'Stock-AF'!$G$2:$G$215,Shares!$A$1)</f>
        <v>0</v>
      </c>
      <c r="AB60" s="9">
        <f ca="1">SUMIFS('Stock-AF'!AK$2:AK$215,'Stock-AF'!$C$2:$C$215,Shares!$B60,'Stock-AF'!$G$2:$G$215,Shares!$A$1)/SUMIFS('Stock-AF'!AK$2:AK$215,'Stock-AF'!$C$2:$C$215,Shares!$A60,'Stock-AF'!$G$2:$G$215,Shares!$A$1)</f>
        <v>0</v>
      </c>
      <c r="AC60" s="9">
        <f ca="1">SUMIFS('Stock-AF'!AL$2:AL$215,'Stock-AF'!$C$2:$C$215,Shares!$B60,'Stock-AF'!$G$2:$G$215,Shares!$A$1)/SUMIFS('Stock-AF'!AL$2:AL$215,'Stock-AF'!$C$2:$C$215,Shares!$A60,'Stock-AF'!$G$2:$G$215,Shares!$A$1)</f>
        <v>0</v>
      </c>
      <c r="AD60" s="9">
        <f ca="1">SUMIFS('Stock-AF'!AM$2:AM$215,'Stock-AF'!$C$2:$C$215,Shares!$B60,'Stock-AF'!$G$2:$G$215,Shares!$A$1)/SUMIFS('Stock-AF'!AM$2:AM$215,'Stock-AF'!$C$2:$C$215,Shares!$A60,'Stock-AF'!$G$2:$G$215,Shares!$A$1)</f>
        <v>0</v>
      </c>
      <c r="AE60" s="9">
        <f ca="1">SUMIFS('Stock-AF'!AN$2:AN$215,'Stock-AF'!$C$2:$C$215,Shares!$B60,'Stock-AF'!$G$2:$G$215,Shares!$A$1)/SUMIFS('Stock-AF'!AN$2:AN$215,'Stock-AF'!$C$2:$C$215,Shares!$A60,'Stock-AF'!$G$2:$G$215,Shares!$A$1)</f>
        <v>0</v>
      </c>
      <c r="AF60" s="9">
        <f ca="1">SUMIFS('Stock-AF'!AO$2:AO$215,'Stock-AF'!$C$2:$C$215,Shares!$B60,'Stock-AF'!$G$2:$G$215,Shares!$A$1)/SUMIFS('Stock-AF'!AO$2:AO$215,'Stock-AF'!$C$2:$C$215,Shares!$A60,'Stock-AF'!$G$2:$G$215,Shares!$A$1)</f>
        <v>0</v>
      </c>
      <c r="AG60" s="9">
        <f ca="1">SUMIFS('Stock-AF'!AP$2:AP$215,'Stock-AF'!$C$2:$C$215,Shares!$B60,'Stock-AF'!$G$2:$G$215,Shares!$A$1)/SUMIFS('Stock-AF'!AP$2:AP$215,'Stock-AF'!$C$2:$C$215,Shares!$A60,'Stock-AF'!$G$2:$G$215,Shares!$A$1)</f>
        <v>0</v>
      </c>
      <c r="AH60" s="9">
        <f ca="1">SUMIFS('Stock-AF'!AQ$2:AQ$215,'Stock-AF'!$C$2:$C$215,Shares!$B60,'Stock-AF'!$G$2:$G$215,Shares!$A$1)/SUMIFS('Stock-AF'!AQ$2:AQ$215,'Stock-AF'!$C$2:$C$215,Shares!$A60,'Stock-AF'!$G$2:$G$215,Shares!$A$1)</f>
        <v>0</v>
      </c>
      <c r="AI60" s="9">
        <f ca="1">SUMIFS('Stock-AF'!AR$2:AR$215,'Stock-AF'!$C$2:$C$215,Shares!$B60,'Stock-AF'!$G$2:$G$215,Shares!$A$1)/SUMIFS('Stock-AF'!AR$2:AR$215,'Stock-AF'!$C$2:$C$215,Shares!$A60,'Stock-AF'!$G$2:$G$215,Shares!$A$1)</f>
        <v>0</v>
      </c>
      <c r="AJ60" s="9">
        <f ca="1">SUMIFS('Stock-AF'!AS$2:AS$215,'Stock-AF'!$C$2:$C$215,Shares!$B60,'Stock-AF'!$G$2:$G$215,Shares!$A$1)/SUMIFS('Stock-AF'!AS$2:AS$215,'Stock-AF'!$C$2:$C$215,Shares!$A60,'Stock-AF'!$G$2:$G$215,Shares!$A$1)</f>
        <v>0</v>
      </c>
      <c r="AK60" s="9">
        <f ca="1">SUMIFS('Stock-AF'!AT$2:AT$215,'Stock-AF'!$C$2:$C$215,Shares!$B60,'Stock-AF'!$G$2:$G$215,Shares!$A$1)/SUMIFS('Stock-AF'!AT$2:AT$215,'Stock-AF'!$C$2:$C$215,Shares!$A60,'Stock-AF'!$G$2:$G$215,Shares!$A$1)</f>
        <v>2.2597025230252456E-2</v>
      </c>
      <c r="AL60" s="9">
        <f ca="1">SUMIFS('Stock-AF'!AU$2:AU$215,'Stock-AF'!$C$2:$C$215,Shares!$B60,'Stock-AF'!$G$2:$G$215,Shares!$A$1)/SUMIFS('Stock-AF'!AU$2:AU$215,'Stock-AF'!$C$2:$C$215,Shares!$A60,'Stock-AF'!$G$2:$G$215,Shares!$A$1)</f>
        <v>0</v>
      </c>
      <c r="AM60" s="9">
        <f ca="1">SUMIFS('Stock-AF'!AV$2:AV$215,'Stock-AF'!$C$2:$C$215,Shares!$B60,'Stock-AF'!$G$2:$G$215,Shares!$A$1)/SUMIFS('Stock-AF'!AV$2:AV$215,'Stock-AF'!$C$2:$C$215,Shares!$A60,'Stock-AF'!$G$2:$G$215,Shares!$A$1)</f>
        <v>0</v>
      </c>
    </row>
    <row r="61" spans="1:39">
      <c r="A61" t="str">
        <f t="shared" si="0"/>
        <v>C_ES-SH-OF*</v>
      </c>
      <c r="B61" s="4" t="s">
        <v>174</v>
      </c>
      <c r="C61" s="9">
        <f ca="1">SUMIFS('Stock-AF'!L$2:L$215,'Stock-AF'!$C$2:$C$215,Shares!$B61,'Stock-AF'!$G$2:$G$215,Shares!$A$1)/SUMIFS('Stock-AF'!L$2:L$215,'Stock-AF'!$C$2:$C$215,Shares!$A61,'Stock-AF'!$G$2:$G$215,Shares!$A$1)</f>
        <v>0.1658722928036811</v>
      </c>
      <c r="D61" s="9">
        <f ca="1">SUMIFS('Stock-AF'!M$2:M$215,'Stock-AF'!$C$2:$C$215,Shares!$B61,'Stock-AF'!$G$2:$G$215,Shares!$A$1)/SUMIFS('Stock-AF'!M$2:M$215,'Stock-AF'!$C$2:$C$215,Shares!$A61,'Stock-AF'!$G$2:$G$215,Shares!$A$1)</f>
        <v>0.11542869431430852</v>
      </c>
      <c r="E61" s="9">
        <f ca="1">SUMIFS('Stock-AF'!N$2:N$215,'Stock-AF'!$C$2:$C$215,Shares!$B61,'Stock-AF'!$G$2:$G$215,Shares!$A$1)/SUMIFS('Stock-AF'!N$2:N$215,'Stock-AF'!$C$2:$C$215,Shares!$A61,'Stock-AF'!$G$2:$G$215,Shares!$A$1)</f>
        <v>0.22009646802175009</v>
      </c>
      <c r="F61" s="9">
        <f ca="1">SUMIFS('Stock-AF'!O$2:O$215,'Stock-AF'!$C$2:$C$215,Shares!$B61,'Stock-AF'!$G$2:$G$215,Shares!$A$1)/SUMIFS('Stock-AF'!O$2:O$215,'Stock-AF'!$C$2:$C$215,Shares!$A61,'Stock-AF'!$G$2:$G$215,Shares!$A$1)</f>
        <v>0.22769498682396691</v>
      </c>
      <c r="G61" s="9">
        <f ca="1">SUMIFS('Stock-AF'!P$2:P$215,'Stock-AF'!$C$2:$C$215,Shares!$B61,'Stock-AF'!$G$2:$G$215,Shares!$A$1)/SUMIFS('Stock-AF'!P$2:P$215,'Stock-AF'!$C$2:$C$215,Shares!$A61,'Stock-AF'!$G$2:$G$215,Shares!$A$1)</f>
        <v>8.0723657699542442E-2</v>
      </c>
      <c r="H61" s="9">
        <f ca="1">SUMIFS('Stock-AF'!Q$2:Q$215,'Stock-AF'!$C$2:$C$215,Shares!$B61,'Stock-AF'!$G$2:$G$215,Shares!$A$1)/SUMIFS('Stock-AF'!Q$2:Q$215,'Stock-AF'!$C$2:$C$215,Shares!$A61,'Stock-AF'!$G$2:$G$215,Shares!$A$1)</f>
        <v>0.43994895231077413</v>
      </c>
      <c r="I61" s="9">
        <f ca="1">SUMIFS('Stock-AF'!R$2:R$215,'Stock-AF'!$C$2:$C$215,Shares!$B61,'Stock-AF'!$G$2:$G$215,Shares!$A$1)/SUMIFS('Stock-AF'!R$2:R$215,'Stock-AF'!$C$2:$C$215,Shares!$A61,'Stock-AF'!$G$2:$G$215,Shares!$A$1)</f>
        <v>0.26235767142918398</v>
      </c>
      <c r="J61" s="9">
        <f ca="1">SUMIFS('Stock-AF'!S$2:S$215,'Stock-AF'!$C$2:$C$215,Shares!$B61,'Stock-AF'!$G$2:$G$215,Shares!$A$1)/SUMIFS('Stock-AF'!S$2:S$215,'Stock-AF'!$C$2:$C$215,Shares!$A61,'Stock-AF'!$G$2:$G$215,Shares!$A$1)</f>
        <v>8.6682318442101811E-3</v>
      </c>
      <c r="K61" s="9">
        <f ca="1">SUMIFS('Stock-AF'!T$2:T$215,'Stock-AF'!$C$2:$C$215,Shares!$B61,'Stock-AF'!$G$2:$G$215,Shares!$A$1)/SUMIFS('Stock-AF'!T$2:T$215,'Stock-AF'!$C$2:$C$215,Shares!$A61,'Stock-AF'!$G$2:$G$215,Shares!$A$1)</f>
        <v>0.33238331814002842</v>
      </c>
      <c r="L61" s="9">
        <f ca="1">SUMIFS('Stock-AF'!U$2:U$215,'Stock-AF'!$C$2:$C$215,Shares!$B61,'Stock-AF'!$G$2:$G$215,Shares!$A$1)/SUMIFS('Stock-AF'!U$2:U$215,'Stock-AF'!$C$2:$C$215,Shares!$A61,'Stock-AF'!$G$2:$G$215,Shares!$A$1)</f>
        <v>3.4414779897139369E-2</v>
      </c>
      <c r="M61" s="9">
        <f ca="1">SUMIFS('Stock-AF'!V$2:V$215,'Stock-AF'!$C$2:$C$215,Shares!$B61,'Stock-AF'!$G$2:$G$215,Shares!$A$1)/SUMIFS('Stock-AF'!V$2:V$215,'Stock-AF'!$C$2:$C$215,Shares!$A61,'Stock-AF'!$G$2:$G$215,Shares!$A$1)</f>
        <v>7.9193544068259417E-2</v>
      </c>
      <c r="N61" s="9">
        <f ca="1">SUMIFS('Stock-AF'!W$2:W$215,'Stock-AF'!$C$2:$C$215,Shares!$B61,'Stock-AF'!$G$2:$G$215,Shares!$A$1)/SUMIFS('Stock-AF'!W$2:W$215,'Stock-AF'!$C$2:$C$215,Shares!$A61,'Stock-AF'!$G$2:$G$215,Shares!$A$1)</f>
        <v>0.23719369771722087</v>
      </c>
      <c r="O61" s="9">
        <f ca="1">SUMIFS('Stock-AF'!X$2:X$215,'Stock-AF'!$C$2:$C$215,Shares!$B61,'Stock-AF'!$G$2:$G$215,Shares!$A$1)/SUMIFS('Stock-AF'!X$2:X$215,'Stock-AF'!$C$2:$C$215,Shares!$A61,'Stock-AF'!$G$2:$G$215,Shares!$A$1)</f>
        <v>0.27561253523680423</v>
      </c>
      <c r="P61" s="9">
        <f ca="1">SUMIFS('Stock-AF'!Y$2:Y$215,'Stock-AF'!$C$2:$C$215,Shares!$B61,'Stock-AF'!$G$2:$G$215,Shares!$A$1)/SUMIFS('Stock-AF'!Y$2:Y$215,'Stock-AF'!$C$2:$C$215,Shares!$A61,'Stock-AF'!$G$2:$G$215,Shares!$A$1)</f>
        <v>0.1059866011289361</v>
      </c>
      <c r="Q61" s="9">
        <f ca="1">SUMIFS('Stock-AF'!Z$2:Z$215,'Stock-AF'!$C$2:$C$215,Shares!$B61,'Stock-AF'!$G$2:$G$215,Shares!$A$1)/SUMIFS('Stock-AF'!Z$2:Z$215,'Stock-AF'!$C$2:$C$215,Shares!$A61,'Stock-AF'!$G$2:$G$215,Shares!$A$1)</f>
        <v>0.17543896922381991</v>
      </c>
      <c r="R61" s="9">
        <f ca="1">SUMIFS('Stock-AF'!AA$2:AA$215,'Stock-AF'!$C$2:$C$215,Shares!$B61,'Stock-AF'!$G$2:$G$215,Shares!$A$1)/SUMIFS('Stock-AF'!AA$2:AA$215,'Stock-AF'!$C$2:$C$215,Shares!$A61,'Stock-AF'!$G$2:$G$215,Shares!$A$1)</f>
        <v>0.22614786752145577</v>
      </c>
      <c r="S61" s="9">
        <f ca="1">SUMIFS('Stock-AF'!AB$2:AB$215,'Stock-AF'!$C$2:$C$215,Shares!$B61,'Stock-AF'!$G$2:$G$215,Shares!$A$1)/SUMIFS('Stock-AF'!AB$2:AB$215,'Stock-AF'!$C$2:$C$215,Shares!$A61,'Stock-AF'!$G$2:$G$215,Shares!$A$1)</f>
        <v>0</v>
      </c>
      <c r="T61" s="9">
        <f ca="1">SUMIFS('Stock-AF'!AC$2:AC$215,'Stock-AF'!$C$2:$C$215,Shares!$B61,'Stock-AF'!$G$2:$G$215,Shares!$A$1)/SUMIFS('Stock-AF'!AC$2:AC$215,'Stock-AF'!$C$2:$C$215,Shares!$A61,'Stock-AF'!$G$2:$G$215,Shares!$A$1)</f>
        <v>0.36471714063636262</v>
      </c>
      <c r="U61" s="9">
        <f ca="1">SUMIFS('Stock-AF'!AD$2:AD$215,'Stock-AF'!$C$2:$C$215,Shares!$B61,'Stock-AF'!$G$2:$G$215,Shares!$A$1)/SUMIFS('Stock-AF'!AD$2:AD$215,'Stock-AF'!$C$2:$C$215,Shares!$A61,'Stock-AF'!$G$2:$G$215,Shares!$A$1)</f>
        <v>0</v>
      </c>
      <c r="V61" s="9">
        <f ca="1">SUMIFS('Stock-AF'!AE$2:AE$215,'Stock-AF'!$C$2:$C$215,Shares!$B61,'Stock-AF'!$G$2:$G$215,Shares!$A$1)/SUMIFS('Stock-AF'!AE$2:AE$215,'Stock-AF'!$C$2:$C$215,Shares!$A61,'Stock-AF'!$G$2:$G$215,Shares!$A$1)</f>
        <v>2.2599621845960906E-2</v>
      </c>
      <c r="W61" s="9">
        <f ca="1">SUMIFS('Stock-AF'!AF$2:AF$215,'Stock-AF'!$C$2:$C$215,Shares!$B61,'Stock-AF'!$G$2:$G$215,Shares!$A$1)/SUMIFS('Stock-AF'!AF$2:AF$215,'Stock-AF'!$C$2:$C$215,Shares!$A61,'Stock-AF'!$G$2:$G$215,Shares!$A$1)</f>
        <v>0.56847891602616851</v>
      </c>
      <c r="X61" s="9">
        <f ca="1">SUMIFS('Stock-AF'!AG$2:AG$215,'Stock-AF'!$C$2:$C$215,Shares!$B61,'Stock-AF'!$G$2:$G$215,Shares!$A$1)/SUMIFS('Stock-AF'!AG$2:AG$215,'Stock-AF'!$C$2:$C$215,Shares!$A61,'Stock-AF'!$G$2:$G$215,Shares!$A$1)</f>
        <v>7.0956771732735291E-3</v>
      </c>
      <c r="Y61" s="9">
        <f ca="1">SUMIFS('Stock-AF'!AH$2:AH$215,'Stock-AF'!$C$2:$C$215,Shares!$B61,'Stock-AF'!$G$2:$G$215,Shares!$A$1)/SUMIFS('Stock-AF'!AH$2:AH$215,'Stock-AF'!$C$2:$C$215,Shares!$A61,'Stock-AF'!$G$2:$G$215,Shares!$A$1)</f>
        <v>0.14356575869399513</v>
      </c>
      <c r="Z61" s="9">
        <f ca="1">SUMIFS('Stock-AF'!AI$2:AI$215,'Stock-AF'!$C$2:$C$215,Shares!$B61,'Stock-AF'!$G$2:$G$215,Shares!$A$1)/SUMIFS('Stock-AF'!AI$2:AI$215,'Stock-AF'!$C$2:$C$215,Shares!$A61,'Stock-AF'!$G$2:$G$215,Shares!$A$1)</f>
        <v>6.7854255985382181E-2</v>
      </c>
      <c r="AA61" s="9">
        <f ca="1">SUMIFS('Stock-AF'!AJ$2:AJ$215,'Stock-AF'!$C$2:$C$215,Shares!$B61,'Stock-AF'!$G$2:$G$215,Shares!$A$1)/SUMIFS('Stock-AF'!AJ$2:AJ$215,'Stock-AF'!$C$2:$C$215,Shares!$A61,'Stock-AF'!$G$2:$G$215,Shares!$A$1)</f>
        <v>0</v>
      </c>
      <c r="AB61" s="9">
        <f ca="1">SUMIFS('Stock-AF'!AK$2:AK$215,'Stock-AF'!$C$2:$C$215,Shares!$B61,'Stock-AF'!$G$2:$G$215,Shares!$A$1)/SUMIFS('Stock-AF'!AK$2:AK$215,'Stock-AF'!$C$2:$C$215,Shares!$A61,'Stock-AF'!$G$2:$G$215,Shares!$A$1)</f>
        <v>0.50382965121825796</v>
      </c>
      <c r="AC61" s="9">
        <f ca="1">SUMIFS('Stock-AF'!AL$2:AL$215,'Stock-AF'!$C$2:$C$215,Shares!$B61,'Stock-AF'!$G$2:$G$215,Shares!$A$1)/SUMIFS('Stock-AF'!AL$2:AL$215,'Stock-AF'!$C$2:$C$215,Shares!$A61,'Stock-AF'!$G$2:$G$215,Shares!$A$1)</f>
        <v>0</v>
      </c>
      <c r="AD61" s="9">
        <f ca="1">SUMIFS('Stock-AF'!AM$2:AM$215,'Stock-AF'!$C$2:$C$215,Shares!$B61,'Stock-AF'!$G$2:$G$215,Shares!$A$1)/SUMIFS('Stock-AF'!AM$2:AM$215,'Stock-AF'!$C$2:$C$215,Shares!$A61,'Stock-AF'!$G$2:$G$215,Shares!$A$1)</f>
        <v>3.4354599650557975E-2</v>
      </c>
      <c r="AE61" s="9">
        <f ca="1">SUMIFS('Stock-AF'!AN$2:AN$215,'Stock-AF'!$C$2:$C$215,Shares!$B61,'Stock-AF'!$G$2:$G$215,Shares!$A$1)/SUMIFS('Stock-AF'!AN$2:AN$215,'Stock-AF'!$C$2:$C$215,Shares!$A61,'Stock-AF'!$G$2:$G$215,Shares!$A$1)</f>
        <v>0.11981628995080248</v>
      </c>
      <c r="AF61" s="9">
        <f ca="1">SUMIFS('Stock-AF'!AO$2:AO$215,'Stock-AF'!$C$2:$C$215,Shares!$B61,'Stock-AF'!$G$2:$G$215,Shares!$A$1)/SUMIFS('Stock-AF'!AO$2:AO$215,'Stock-AF'!$C$2:$C$215,Shares!$A61,'Stock-AF'!$G$2:$G$215,Shares!$A$1)</f>
        <v>0.11066805248252294</v>
      </c>
      <c r="AG61" s="9">
        <f ca="1">SUMIFS('Stock-AF'!AP$2:AP$215,'Stock-AF'!$C$2:$C$215,Shares!$B61,'Stock-AF'!$G$2:$G$215,Shares!$A$1)/SUMIFS('Stock-AF'!AP$2:AP$215,'Stock-AF'!$C$2:$C$215,Shares!$A61,'Stock-AF'!$G$2:$G$215,Shares!$A$1)</f>
        <v>0.23841450891258242</v>
      </c>
      <c r="AH61" s="9">
        <f ca="1">SUMIFS('Stock-AF'!AQ$2:AQ$215,'Stock-AF'!$C$2:$C$215,Shares!$B61,'Stock-AF'!$G$2:$G$215,Shares!$A$1)/SUMIFS('Stock-AF'!AQ$2:AQ$215,'Stock-AF'!$C$2:$C$215,Shares!$A61,'Stock-AF'!$G$2:$G$215,Shares!$A$1)</f>
        <v>4.4186743382625585E-2</v>
      </c>
      <c r="AI61" s="9">
        <f ca="1">SUMIFS('Stock-AF'!AR$2:AR$215,'Stock-AF'!$C$2:$C$215,Shares!$B61,'Stock-AF'!$G$2:$G$215,Shares!$A$1)/SUMIFS('Stock-AF'!AR$2:AR$215,'Stock-AF'!$C$2:$C$215,Shares!$A61,'Stock-AF'!$G$2:$G$215,Shares!$A$1)</f>
        <v>0.14981219704879187</v>
      </c>
      <c r="AJ61" s="9">
        <f ca="1">SUMIFS('Stock-AF'!AS$2:AS$215,'Stock-AF'!$C$2:$C$215,Shares!$B61,'Stock-AF'!$G$2:$G$215,Shares!$A$1)/SUMIFS('Stock-AF'!AS$2:AS$215,'Stock-AF'!$C$2:$C$215,Shares!$A61,'Stock-AF'!$G$2:$G$215,Shares!$A$1)</f>
        <v>0.12620789999756976</v>
      </c>
      <c r="AK61" s="9">
        <f ca="1">SUMIFS('Stock-AF'!AT$2:AT$215,'Stock-AF'!$C$2:$C$215,Shares!$B61,'Stock-AF'!$G$2:$G$215,Shares!$A$1)/SUMIFS('Stock-AF'!AT$2:AT$215,'Stock-AF'!$C$2:$C$215,Shares!$A61,'Stock-AF'!$G$2:$G$215,Shares!$A$1)</f>
        <v>0.53938465376757971</v>
      </c>
      <c r="AL61" s="9">
        <f ca="1">SUMIFS('Stock-AF'!AU$2:AU$215,'Stock-AF'!$C$2:$C$215,Shares!$B61,'Stock-AF'!$G$2:$G$215,Shares!$A$1)/SUMIFS('Stock-AF'!AU$2:AU$215,'Stock-AF'!$C$2:$C$215,Shares!$A61,'Stock-AF'!$G$2:$G$215,Shares!$A$1)</f>
        <v>1.9985956685976376E-2</v>
      </c>
      <c r="AM61" s="9">
        <f ca="1">SUMIFS('Stock-AF'!AV$2:AV$215,'Stock-AF'!$C$2:$C$215,Shares!$B61,'Stock-AF'!$G$2:$G$215,Shares!$A$1)/SUMIFS('Stock-AF'!AV$2:AV$215,'Stock-AF'!$C$2:$C$215,Shares!$A61,'Stock-AF'!$G$2:$G$215,Shares!$A$1)</f>
        <v>9.5585263727389916E-2</v>
      </c>
    </row>
    <row r="62" spans="1:39">
      <c r="A62" t="str">
        <f t="shared" si="0"/>
        <v>C_ES-SH-SL*</v>
      </c>
      <c r="B62" s="4" t="s">
        <v>175</v>
      </c>
      <c r="C62" s="9">
        <f ca="1">SUMIFS('Stock-AF'!L$2:L$215,'Stock-AF'!$C$2:$C$215,Shares!$B62,'Stock-AF'!$G$2:$G$215,Shares!$A$1)/SUMIFS('Stock-AF'!L$2:L$215,'Stock-AF'!$C$2:$C$215,Shares!$A62,'Stock-AF'!$G$2:$G$215,Shares!$A$1)</f>
        <v>0.22720168855153583</v>
      </c>
      <c r="D62" s="9">
        <f ca="1">SUMIFS('Stock-AF'!M$2:M$215,'Stock-AF'!$C$2:$C$215,Shares!$B62,'Stock-AF'!$G$2:$G$215,Shares!$A$1)/SUMIFS('Stock-AF'!M$2:M$215,'Stock-AF'!$C$2:$C$215,Shares!$A62,'Stock-AF'!$G$2:$G$215,Shares!$A$1)</f>
        <v>2.832249500724357E-2</v>
      </c>
      <c r="E62" s="9">
        <f ca="1">SUMIFS('Stock-AF'!N$2:N$215,'Stock-AF'!$C$2:$C$215,Shares!$B62,'Stock-AF'!$G$2:$G$215,Shares!$A$1)/SUMIFS('Stock-AF'!N$2:N$215,'Stock-AF'!$C$2:$C$215,Shares!$A62,'Stock-AF'!$G$2:$G$215,Shares!$A$1)</f>
        <v>0</v>
      </c>
      <c r="F62" s="9">
        <f ca="1">SUMIFS('Stock-AF'!O$2:O$215,'Stock-AF'!$C$2:$C$215,Shares!$B62,'Stock-AF'!$G$2:$G$215,Shares!$A$1)/SUMIFS('Stock-AF'!O$2:O$215,'Stock-AF'!$C$2:$C$215,Shares!$A62,'Stock-AF'!$G$2:$G$215,Shares!$A$1)</f>
        <v>2.174638252314828E-4</v>
      </c>
      <c r="G62" s="9">
        <f ca="1">SUMIFS('Stock-AF'!P$2:P$215,'Stock-AF'!$C$2:$C$215,Shares!$B62,'Stock-AF'!$G$2:$G$215,Shares!$A$1)/SUMIFS('Stock-AF'!P$2:P$215,'Stock-AF'!$C$2:$C$215,Shares!$A62,'Stock-AF'!$G$2:$G$215,Shares!$A$1)</f>
        <v>1.4048746261536207E-2</v>
      </c>
      <c r="H62" s="9">
        <f ca="1">SUMIFS('Stock-AF'!Q$2:Q$215,'Stock-AF'!$C$2:$C$215,Shares!$B62,'Stock-AF'!$G$2:$G$215,Shares!$A$1)/SUMIFS('Stock-AF'!Q$2:Q$215,'Stock-AF'!$C$2:$C$215,Shares!$A62,'Stock-AF'!$G$2:$G$215,Shares!$A$1)</f>
        <v>9.112937421261362E-2</v>
      </c>
      <c r="I62" s="9">
        <f ca="1">SUMIFS('Stock-AF'!R$2:R$215,'Stock-AF'!$C$2:$C$215,Shares!$B62,'Stock-AF'!$G$2:$G$215,Shares!$A$1)/SUMIFS('Stock-AF'!R$2:R$215,'Stock-AF'!$C$2:$C$215,Shares!$A62,'Stock-AF'!$G$2:$G$215,Shares!$A$1)</f>
        <v>3.6806543687758528E-2</v>
      </c>
      <c r="J62" s="9">
        <f ca="1">SUMIFS('Stock-AF'!S$2:S$215,'Stock-AF'!$C$2:$C$215,Shares!$B62,'Stock-AF'!$G$2:$G$215,Shares!$A$1)/SUMIFS('Stock-AF'!S$2:S$215,'Stock-AF'!$C$2:$C$215,Shares!$A62,'Stock-AF'!$G$2:$G$215,Shares!$A$1)</f>
        <v>1.2789592437054636E-2</v>
      </c>
      <c r="K62" s="9">
        <f ca="1">SUMIFS('Stock-AF'!T$2:T$215,'Stock-AF'!$C$2:$C$215,Shares!$B62,'Stock-AF'!$G$2:$G$215,Shares!$A$1)/SUMIFS('Stock-AF'!T$2:T$215,'Stock-AF'!$C$2:$C$215,Shares!$A62,'Stock-AF'!$G$2:$G$215,Shares!$A$1)</f>
        <v>0</v>
      </c>
      <c r="L62" s="9">
        <f ca="1">SUMIFS('Stock-AF'!U$2:U$215,'Stock-AF'!$C$2:$C$215,Shares!$B62,'Stock-AF'!$G$2:$G$215,Shares!$A$1)/SUMIFS('Stock-AF'!U$2:U$215,'Stock-AF'!$C$2:$C$215,Shares!$A62,'Stock-AF'!$G$2:$G$215,Shares!$A$1)</f>
        <v>1.4661955240520799E-2</v>
      </c>
      <c r="M62" s="9">
        <f ca="1">SUMIFS('Stock-AF'!V$2:V$215,'Stock-AF'!$C$2:$C$215,Shares!$B62,'Stock-AF'!$G$2:$G$215,Shares!$A$1)/SUMIFS('Stock-AF'!V$2:V$215,'Stock-AF'!$C$2:$C$215,Shares!$A62,'Stock-AF'!$G$2:$G$215,Shares!$A$1)</f>
        <v>4.0572309988548022E-2</v>
      </c>
      <c r="N62" s="9">
        <f ca="1">SUMIFS('Stock-AF'!W$2:W$215,'Stock-AF'!$C$2:$C$215,Shares!$B62,'Stock-AF'!$G$2:$G$215,Shares!$A$1)/SUMIFS('Stock-AF'!W$2:W$215,'Stock-AF'!$C$2:$C$215,Shares!$A62,'Stock-AF'!$G$2:$G$215,Shares!$A$1)</f>
        <v>0</v>
      </c>
      <c r="O62" s="9">
        <f ca="1">SUMIFS('Stock-AF'!X$2:X$215,'Stock-AF'!$C$2:$C$215,Shares!$B62,'Stock-AF'!$G$2:$G$215,Shares!$A$1)/SUMIFS('Stock-AF'!X$2:X$215,'Stock-AF'!$C$2:$C$215,Shares!$A62,'Stock-AF'!$G$2:$G$215,Shares!$A$1)</f>
        <v>1.4815893598852235E-2</v>
      </c>
      <c r="P62" s="9">
        <f ca="1">SUMIFS('Stock-AF'!Y$2:Y$215,'Stock-AF'!$C$2:$C$215,Shares!$B62,'Stock-AF'!$G$2:$G$215,Shares!$A$1)/SUMIFS('Stock-AF'!Y$2:Y$215,'Stock-AF'!$C$2:$C$215,Shares!$A62,'Stock-AF'!$G$2:$G$215,Shares!$A$1)</f>
        <v>2.2036356669123236E-2</v>
      </c>
      <c r="Q62" s="9">
        <f ca="1">SUMIFS('Stock-AF'!Z$2:Z$215,'Stock-AF'!$C$2:$C$215,Shares!$B62,'Stock-AF'!$G$2:$G$215,Shares!$A$1)/SUMIFS('Stock-AF'!Z$2:Z$215,'Stock-AF'!$C$2:$C$215,Shares!$A62,'Stock-AF'!$G$2:$G$215,Shares!$A$1)</f>
        <v>2.4770004049441432E-2</v>
      </c>
      <c r="R62" s="9">
        <f ca="1">SUMIFS('Stock-AF'!AA$2:AA$215,'Stock-AF'!$C$2:$C$215,Shares!$B62,'Stock-AF'!$G$2:$G$215,Shares!$A$1)/SUMIFS('Stock-AF'!AA$2:AA$215,'Stock-AF'!$C$2:$C$215,Shares!$A62,'Stock-AF'!$G$2:$G$215,Shares!$A$1)</f>
        <v>5.9209308281425073E-3</v>
      </c>
      <c r="S62" s="9">
        <f ca="1">SUMIFS('Stock-AF'!AB$2:AB$215,'Stock-AF'!$C$2:$C$215,Shares!$B62,'Stock-AF'!$G$2:$G$215,Shares!$A$1)/SUMIFS('Stock-AF'!AB$2:AB$215,'Stock-AF'!$C$2:$C$215,Shares!$A62,'Stock-AF'!$G$2:$G$215,Shares!$A$1)</f>
        <v>3.855640750967488E-2</v>
      </c>
      <c r="T62" s="9">
        <f ca="1">SUMIFS('Stock-AF'!AC$2:AC$215,'Stock-AF'!$C$2:$C$215,Shares!$B62,'Stock-AF'!$G$2:$G$215,Shares!$A$1)/SUMIFS('Stock-AF'!AC$2:AC$215,'Stock-AF'!$C$2:$C$215,Shares!$A62,'Stock-AF'!$G$2:$G$215,Shares!$A$1)</f>
        <v>7.2550431545838276E-3</v>
      </c>
      <c r="U62" s="9">
        <f ca="1">SUMIFS('Stock-AF'!AD$2:AD$215,'Stock-AF'!$C$2:$C$215,Shares!$B62,'Stock-AF'!$G$2:$G$215,Shares!$A$1)/SUMIFS('Stock-AF'!AD$2:AD$215,'Stock-AF'!$C$2:$C$215,Shares!$A62,'Stock-AF'!$G$2:$G$215,Shares!$A$1)</f>
        <v>0</v>
      </c>
      <c r="V62" s="9">
        <f ca="1">SUMIFS('Stock-AF'!AE$2:AE$215,'Stock-AF'!$C$2:$C$215,Shares!$B62,'Stock-AF'!$G$2:$G$215,Shares!$A$1)/SUMIFS('Stock-AF'!AE$2:AE$215,'Stock-AF'!$C$2:$C$215,Shares!$A62,'Stock-AF'!$G$2:$G$215,Shares!$A$1)</f>
        <v>0</v>
      </c>
      <c r="W62" s="9">
        <f ca="1">SUMIFS('Stock-AF'!AF$2:AF$215,'Stock-AF'!$C$2:$C$215,Shares!$B62,'Stock-AF'!$G$2:$G$215,Shares!$A$1)/SUMIFS('Stock-AF'!AF$2:AF$215,'Stock-AF'!$C$2:$C$215,Shares!$A62,'Stock-AF'!$G$2:$G$215,Shares!$A$1)</f>
        <v>8.7941403741488608E-2</v>
      </c>
      <c r="X62" s="9">
        <f ca="1">SUMIFS('Stock-AF'!AG$2:AG$215,'Stock-AF'!$C$2:$C$215,Shares!$B62,'Stock-AF'!$G$2:$G$215,Shares!$A$1)/SUMIFS('Stock-AF'!AG$2:AG$215,'Stock-AF'!$C$2:$C$215,Shares!$A62,'Stock-AF'!$G$2:$G$215,Shares!$A$1)</f>
        <v>6.047759702018108E-2</v>
      </c>
      <c r="Y62" s="9">
        <f ca="1">SUMIFS('Stock-AF'!AH$2:AH$215,'Stock-AF'!$C$2:$C$215,Shares!$B62,'Stock-AF'!$G$2:$G$215,Shares!$A$1)/SUMIFS('Stock-AF'!AH$2:AH$215,'Stock-AF'!$C$2:$C$215,Shares!$A62,'Stock-AF'!$G$2:$G$215,Shares!$A$1)</f>
        <v>0</v>
      </c>
      <c r="Z62" s="9">
        <f ca="1">SUMIFS('Stock-AF'!AI$2:AI$215,'Stock-AF'!$C$2:$C$215,Shares!$B62,'Stock-AF'!$G$2:$G$215,Shares!$A$1)/SUMIFS('Stock-AF'!AI$2:AI$215,'Stock-AF'!$C$2:$C$215,Shares!$A62,'Stock-AF'!$G$2:$G$215,Shares!$A$1)</f>
        <v>0.13536960811087953</v>
      </c>
      <c r="AA62" s="9">
        <f ca="1">SUMIFS('Stock-AF'!AJ$2:AJ$215,'Stock-AF'!$C$2:$C$215,Shares!$B62,'Stock-AF'!$G$2:$G$215,Shares!$A$1)/SUMIFS('Stock-AF'!AJ$2:AJ$215,'Stock-AF'!$C$2:$C$215,Shares!$A62,'Stock-AF'!$G$2:$G$215,Shares!$A$1)</f>
        <v>0</v>
      </c>
      <c r="AB62" s="9">
        <f ca="1">SUMIFS('Stock-AF'!AK$2:AK$215,'Stock-AF'!$C$2:$C$215,Shares!$B62,'Stock-AF'!$G$2:$G$215,Shares!$A$1)/SUMIFS('Stock-AF'!AK$2:AK$215,'Stock-AF'!$C$2:$C$215,Shares!$A62,'Stock-AF'!$G$2:$G$215,Shares!$A$1)</f>
        <v>8.0771824984937041E-2</v>
      </c>
      <c r="AC62" s="9">
        <f ca="1">SUMIFS('Stock-AF'!AL$2:AL$215,'Stock-AF'!$C$2:$C$215,Shares!$B62,'Stock-AF'!$G$2:$G$215,Shares!$A$1)/SUMIFS('Stock-AF'!AL$2:AL$215,'Stock-AF'!$C$2:$C$215,Shares!$A62,'Stock-AF'!$G$2:$G$215,Shares!$A$1)</f>
        <v>0</v>
      </c>
      <c r="AD62" s="9">
        <f ca="1">SUMIFS('Stock-AF'!AM$2:AM$215,'Stock-AF'!$C$2:$C$215,Shares!$B62,'Stock-AF'!$G$2:$G$215,Shares!$A$1)/SUMIFS('Stock-AF'!AM$2:AM$215,'Stock-AF'!$C$2:$C$215,Shares!$A62,'Stock-AF'!$G$2:$G$215,Shares!$A$1)</f>
        <v>8.4872927120622588E-4</v>
      </c>
      <c r="AE62" s="9">
        <f ca="1">SUMIFS('Stock-AF'!AN$2:AN$215,'Stock-AF'!$C$2:$C$215,Shares!$B62,'Stock-AF'!$G$2:$G$215,Shares!$A$1)/SUMIFS('Stock-AF'!AN$2:AN$215,'Stock-AF'!$C$2:$C$215,Shares!$A62,'Stock-AF'!$G$2:$G$215,Shares!$A$1)</f>
        <v>1.3435829558783677E-2</v>
      </c>
      <c r="AF62" s="9">
        <f ca="1">SUMIFS('Stock-AF'!AO$2:AO$215,'Stock-AF'!$C$2:$C$215,Shares!$B62,'Stock-AF'!$G$2:$G$215,Shares!$A$1)/SUMIFS('Stock-AF'!AO$2:AO$215,'Stock-AF'!$C$2:$C$215,Shares!$A62,'Stock-AF'!$G$2:$G$215,Shares!$A$1)</f>
        <v>2.5073758745640704E-2</v>
      </c>
      <c r="AG62" s="9">
        <f ca="1">SUMIFS('Stock-AF'!AP$2:AP$215,'Stock-AF'!$C$2:$C$215,Shares!$B62,'Stock-AF'!$G$2:$G$215,Shares!$A$1)/SUMIFS('Stock-AF'!AP$2:AP$215,'Stock-AF'!$C$2:$C$215,Shares!$A62,'Stock-AF'!$G$2:$G$215,Shares!$A$1)</f>
        <v>0</v>
      </c>
      <c r="AH62" s="9">
        <f ca="1">SUMIFS('Stock-AF'!AQ$2:AQ$215,'Stock-AF'!$C$2:$C$215,Shares!$B62,'Stock-AF'!$G$2:$G$215,Shares!$A$1)/SUMIFS('Stock-AF'!AQ$2:AQ$215,'Stock-AF'!$C$2:$C$215,Shares!$A62,'Stock-AF'!$G$2:$G$215,Shares!$A$1)</f>
        <v>0</v>
      </c>
      <c r="AI62" s="9">
        <f ca="1">SUMIFS('Stock-AF'!AR$2:AR$215,'Stock-AF'!$C$2:$C$215,Shares!$B62,'Stock-AF'!$G$2:$G$215,Shares!$A$1)/SUMIFS('Stock-AF'!AR$2:AR$215,'Stock-AF'!$C$2:$C$215,Shares!$A62,'Stock-AF'!$G$2:$G$215,Shares!$A$1)</f>
        <v>2.4362885297620606E-2</v>
      </c>
      <c r="AJ62" s="9">
        <f ca="1">SUMIFS('Stock-AF'!AS$2:AS$215,'Stock-AF'!$C$2:$C$215,Shares!$B62,'Stock-AF'!$G$2:$G$215,Shares!$A$1)/SUMIFS('Stock-AF'!AS$2:AS$215,'Stock-AF'!$C$2:$C$215,Shares!$A62,'Stock-AF'!$G$2:$G$215,Shares!$A$1)</f>
        <v>7.2435962032279168E-3</v>
      </c>
      <c r="AK62" s="9">
        <f ca="1">SUMIFS('Stock-AF'!AT$2:AT$215,'Stock-AF'!$C$2:$C$215,Shares!$B62,'Stock-AF'!$G$2:$G$215,Shares!$A$1)/SUMIFS('Stock-AF'!AT$2:AT$215,'Stock-AF'!$C$2:$C$215,Shares!$A62,'Stock-AF'!$G$2:$G$215,Shares!$A$1)</f>
        <v>0</v>
      </c>
      <c r="AL62" s="9">
        <f ca="1">SUMIFS('Stock-AF'!AU$2:AU$215,'Stock-AF'!$C$2:$C$215,Shares!$B62,'Stock-AF'!$G$2:$G$215,Shares!$A$1)/SUMIFS('Stock-AF'!AU$2:AU$215,'Stock-AF'!$C$2:$C$215,Shares!$A62,'Stock-AF'!$G$2:$G$215,Shares!$A$1)</f>
        <v>6.5826746195822902E-3</v>
      </c>
      <c r="AM62" s="9">
        <f ca="1">SUMIFS('Stock-AF'!AV$2:AV$215,'Stock-AF'!$C$2:$C$215,Shares!$B62,'Stock-AF'!$G$2:$G$215,Shares!$A$1)/SUMIFS('Stock-AF'!AV$2:AV$215,'Stock-AF'!$C$2:$C$215,Shares!$A62,'Stock-AF'!$G$2:$G$215,Shares!$A$1)</f>
        <v>3.7695556044388813E-3</v>
      </c>
    </row>
    <row r="63" spans="1:39">
      <c r="A63" t="str">
        <f t="shared" si="0"/>
        <v>C_ES-SH-SL*</v>
      </c>
      <c r="B63" s="4" t="s">
        <v>176</v>
      </c>
      <c r="C63" s="9">
        <f ca="1">SUMIFS('Stock-AF'!L$2:L$215,'Stock-AF'!$C$2:$C$215,Shares!$B63,'Stock-AF'!$G$2:$G$215,Shares!$A$1)/SUMIFS('Stock-AF'!L$2:L$215,'Stock-AF'!$C$2:$C$215,Shares!$A63,'Stock-AF'!$G$2:$G$215,Shares!$A$1)</f>
        <v>2.4733921684052571E-2</v>
      </c>
      <c r="D63" s="9">
        <f ca="1">SUMIFS('Stock-AF'!M$2:M$215,'Stock-AF'!$C$2:$C$215,Shares!$B63,'Stock-AF'!$G$2:$G$215,Shares!$A$1)/SUMIFS('Stock-AF'!M$2:M$215,'Stock-AF'!$C$2:$C$215,Shares!$A63,'Stock-AF'!$G$2:$G$215,Shares!$A$1)</f>
        <v>2.0729214105933429E-3</v>
      </c>
      <c r="E63" s="9">
        <f ca="1">SUMIFS('Stock-AF'!N$2:N$215,'Stock-AF'!$C$2:$C$215,Shares!$B63,'Stock-AF'!$G$2:$G$215,Shares!$A$1)/SUMIFS('Stock-AF'!N$2:N$215,'Stock-AF'!$C$2:$C$215,Shares!$A63,'Stock-AF'!$G$2:$G$215,Shares!$A$1)</f>
        <v>0.36655303268323791</v>
      </c>
      <c r="F63" s="9">
        <f ca="1">SUMIFS('Stock-AF'!O$2:O$215,'Stock-AF'!$C$2:$C$215,Shares!$B63,'Stock-AF'!$G$2:$G$215,Shares!$A$1)/SUMIFS('Stock-AF'!O$2:O$215,'Stock-AF'!$C$2:$C$215,Shares!$A63,'Stock-AF'!$G$2:$G$215,Shares!$A$1)</f>
        <v>0</v>
      </c>
      <c r="G63" s="9">
        <f ca="1">SUMIFS('Stock-AF'!P$2:P$215,'Stock-AF'!$C$2:$C$215,Shares!$B63,'Stock-AF'!$G$2:$G$215,Shares!$A$1)/SUMIFS('Stock-AF'!P$2:P$215,'Stock-AF'!$C$2:$C$215,Shares!$A63,'Stock-AF'!$G$2:$G$215,Shares!$A$1)</f>
        <v>8.8430293168802535E-3</v>
      </c>
      <c r="H63" s="9">
        <f ca="1">SUMIFS('Stock-AF'!Q$2:Q$215,'Stock-AF'!$C$2:$C$215,Shares!$B63,'Stock-AF'!$G$2:$G$215,Shares!$A$1)/SUMIFS('Stock-AF'!Q$2:Q$215,'Stock-AF'!$C$2:$C$215,Shares!$A63,'Stock-AF'!$G$2:$G$215,Shares!$A$1)</f>
        <v>0</v>
      </c>
      <c r="I63" s="9">
        <f ca="1">SUMIFS('Stock-AF'!R$2:R$215,'Stock-AF'!$C$2:$C$215,Shares!$B63,'Stock-AF'!$G$2:$G$215,Shares!$A$1)/SUMIFS('Stock-AF'!R$2:R$215,'Stock-AF'!$C$2:$C$215,Shares!$A63,'Stock-AF'!$G$2:$G$215,Shares!$A$1)</f>
        <v>0</v>
      </c>
      <c r="J63" s="9">
        <f ca="1">SUMIFS('Stock-AF'!S$2:S$215,'Stock-AF'!$C$2:$C$215,Shares!$B63,'Stock-AF'!$G$2:$G$215,Shares!$A$1)/SUMIFS('Stock-AF'!S$2:S$215,'Stock-AF'!$C$2:$C$215,Shares!$A63,'Stock-AF'!$G$2:$G$215,Shares!$A$1)</f>
        <v>1.1279339163936317E-2</v>
      </c>
      <c r="K63" s="9">
        <f ca="1">SUMIFS('Stock-AF'!T$2:T$215,'Stock-AF'!$C$2:$C$215,Shares!$B63,'Stock-AF'!$G$2:$G$215,Shares!$A$1)/SUMIFS('Stock-AF'!T$2:T$215,'Stock-AF'!$C$2:$C$215,Shares!$A63,'Stock-AF'!$G$2:$G$215,Shares!$A$1)</f>
        <v>7.7354536990949675E-3</v>
      </c>
      <c r="L63" s="9">
        <f ca="1">SUMIFS('Stock-AF'!U$2:U$215,'Stock-AF'!$C$2:$C$215,Shares!$B63,'Stock-AF'!$G$2:$G$215,Shares!$A$1)/SUMIFS('Stock-AF'!U$2:U$215,'Stock-AF'!$C$2:$C$215,Shares!$A63,'Stock-AF'!$G$2:$G$215,Shares!$A$1)</f>
        <v>0</v>
      </c>
      <c r="M63" s="9">
        <f ca="1">SUMIFS('Stock-AF'!V$2:V$215,'Stock-AF'!$C$2:$C$215,Shares!$B63,'Stock-AF'!$G$2:$G$215,Shares!$A$1)/SUMIFS('Stock-AF'!V$2:V$215,'Stock-AF'!$C$2:$C$215,Shares!$A63,'Stock-AF'!$G$2:$G$215,Shares!$A$1)</f>
        <v>6.9004159556218733E-3</v>
      </c>
      <c r="N63" s="9">
        <f ca="1">SUMIFS('Stock-AF'!W$2:W$215,'Stock-AF'!$C$2:$C$215,Shares!$B63,'Stock-AF'!$G$2:$G$215,Shares!$A$1)/SUMIFS('Stock-AF'!W$2:W$215,'Stock-AF'!$C$2:$C$215,Shares!$A63,'Stock-AF'!$G$2:$G$215,Shares!$A$1)</f>
        <v>0</v>
      </c>
      <c r="O63" s="9">
        <f ca="1">SUMIFS('Stock-AF'!X$2:X$215,'Stock-AF'!$C$2:$C$215,Shares!$B63,'Stock-AF'!$G$2:$G$215,Shares!$A$1)/SUMIFS('Stock-AF'!X$2:X$215,'Stock-AF'!$C$2:$C$215,Shares!$A63,'Stock-AF'!$G$2:$G$215,Shares!$A$1)</f>
        <v>7.1939310126837843E-3</v>
      </c>
      <c r="P63" s="9">
        <f ca="1">SUMIFS('Stock-AF'!Y$2:Y$215,'Stock-AF'!$C$2:$C$215,Shares!$B63,'Stock-AF'!$G$2:$G$215,Shares!$A$1)/SUMIFS('Stock-AF'!Y$2:Y$215,'Stock-AF'!$C$2:$C$215,Shares!$A63,'Stock-AF'!$G$2:$G$215,Shares!$A$1)</f>
        <v>1.0120774647714198E-3</v>
      </c>
      <c r="Q63" s="9">
        <f ca="1">SUMIFS('Stock-AF'!Z$2:Z$215,'Stock-AF'!$C$2:$C$215,Shares!$B63,'Stock-AF'!$G$2:$G$215,Shares!$A$1)/SUMIFS('Stock-AF'!Z$2:Z$215,'Stock-AF'!$C$2:$C$215,Shares!$A63,'Stock-AF'!$G$2:$G$215,Shares!$A$1)</f>
        <v>0</v>
      </c>
      <c r="R63" s="9">
        <f ca="1">SUMIFS('Stock-AF'!AA$2:AA$215,'Stock-AF'!$C$2:$C$215,Shares!$B63,'Stock-AF'!$G$2:$G$215,Shares!$A$1)/SUMIFS('Stock-AF'!AA$2:AA$215,'Stock-AF'!$C$2:$C$215,Shares!$A63,'Stock-AF'!$G$2:$G$215,Shares!$A$1)</f>
        <v>3.308431731270415E-3</v>
      </c>
      <c r="S63" s="9">
        <f ca="1">SUMIFS('Stock-AF'!AB$2:AB$215,'Stock-AF'!$C$2:$C$215,Shares!$B63,'Stock-AF'!$G$2:$G$215,Shares!$A$1)/SUMIFS('Stock-AF'!AB$2:AB$215,'Stock-AF'!$C$2:$C$215,Shares!$A63,'Stock-AF'!$G$2:$G$215,Shares!$A$1)</f>
        <v>1.0812202274359829E-3</v>
      </c>
      <c r="T63" s="9">
        <f ca="1">SUMIFS('Stock-AF'!AC$2:AC$215,'Stock-AF'!$C$2:$C$215,Shares!$B63,'Stock-AF'!$G$2:$G$215,Shares!$A$1)/SUMIFS('Stock-AF'!AC$2:AC$215,'Stock-AF'!$C$2:$C$215,Shares!$A63,'Stock-AF'!$G$2:$G$215,Shares!$A$1)</f>
        <v>0</v>
      </c>
      <c r="U63" s="9">
        <f ca="1">SUMIFS('Stock-AF'!AD$2:AD$215,'Stock-AF'!$C$2:$C$215,Shares!$B63,'Stock-AF'!$G$2:$G$215,Shares!$A$1)/SUMIFS('Stock-AF'!AD$2:AD$215,'Stock-AF'!$C$2:$C$215,Shares!$A63,'Stock-AF'!$G$2:$G$215,Shares!$A$1)</f>
        <v>0</v>
      </c>
      <c r="V63" s="9">
        <f ca="1">SUMIFS('Stock-AF'!AE$2:AE$215,'Stock-AF'!$C$2:$C$215,Shares!$B63,'Stock-AF'!$G$2:$G$215,Shares!$A$1)/SUMIFS('Stock-AF'!AE$2:AE$215,'Stock-AF'!$C$2:$C$215,Shares!$A63,'Stock-AF'!$G$2:$G$215,Shares!$A$1)</f>
        <v>0</v>
      </c>
      <c r="W63" s="9">
        <f ca="1">SUMIFS('Stock-AF'!AF$2:AF$215,'Stock-AF'!$C$2:$C$215,Shares!$B63,'Stock-AF'!$G$2:$G$215,Shares!$A$1)/SUMIFS('Stock-AF'!AF$2:AF$215,'Stock-AF'!$C$2:$C$215,Shares!$A63,'Stock-AF'!$G$2:$G$215,Shares!$A$1)</f>
        <v>0.10170275616842557</v>
      </c>
      <c r="X63" s="9">
        <f ca="1">SUMIFS('Stock-AF'!AG$2:AG$215,'Stock-AF'!$C$2:$C$215,Shares!$B63,'Stock-AF'!$G$2:$G$215,Shares!$A$1)/SUMIFS('Stock-AF'!AG$2:AG$215,'Stock-AF'!$C$2:$C$215,Shares!$A63,'Stock-AF'!$G$2:$G$215,Shares!$A$1)</f>
        <v>0.12885464708716077</v>
      </c>
      <c r="Y63" s="9">
        <f ca="1">SUMIFS('Stock-AF'!AH$2:AH$215,'Stock-AF'!$C$2:$C$215,Shares!$B63,'Stock-AF'!$G$2:$G$215,Shares!$A$1)/SUMIFS('Stock-AF'!AH$2:AH$215,'Stock-AF'!$C$2:$C$215,Shares!$A63,'Stock-AF'!$G$2:$G$215,Shares!$A$1)</f>
        <v>0</v>
      </c>
      <c r="Z63" s="9">
        <f ca="1">SUMIFS('Stock-AF'!AI$2:AI$215,'Stock-AF'!$C$2:$C$215,Shares!$B63,'Stock-AF'!$G$2:$G$215,Shares!$A$1)/SUMIFS('Stock-AF'!AI$2:AI$215,'Stock-AF'!$C$2:$C$215,Shares!$A63,'Stock-AF'!$G$2:$G$215,Shares!$A$1)</f>
        <v>4.376356575118738E-2</v>
      </c>
      <c r="AA63" s="9">
        <f ca="1">SUMIFS('Stock-AF'!AJ$2:AJ$215,'Stock-AF'!$C$2:$C$215,Shares!$B63,'Stock-AF'!$G$2:$G$215,Shares!$A$1)/SUMIFS('Stock-AF'!AJ$2:AJ$215,'Stock-AF'!$C$2:$C$215,Shares!$A63,'Stock-AF'!$G$2:$G$215,Shares!$A$1)</f>
        <v>0</v>
      </c>
      <c r="AB63" s="9">
        <f ca="1">SUMIFS('Stock-AF'!AK$2:AK$215,'Stock-AF'!$C$2:$C$215,Shares!$B63,'Stock-AF'!$G$2:$G$215,Shares!$A$1)/SUMIFS('Stock-AF'!AK$2:AK$215,'Stock-AF'!$C$2:$C$215,Shares!$A63,'Stock-AF'!$G$2:$G$215,Shares!$A$1)</f>
        <v>1.2966872078726033E-2</v>
      </c>
      <c r="AC63" s="9">
        <f ca="1">SUMIFS('Stock-AF'!AL$2:AL$215,'Stock-AF'!$C$2:$C$215,Shares!$B63,'Stock-AF'!$G$2:$G$215,Shares!$A$1)/SUMIFS('Stock-AF'!AL$2:AL$215,'Stock-AF'!$C$2:$C$215,Shares!$A63,'Stock-AF'!$G$2:$G$215,Shares!$A$1)</f>
        <v>0</v>
      </c>
      <c r="AD63" s="9">
        <f ca="1">SUMIFS('Stock-AF'!AM$2:AM$215,'Stock-AF'!$C$2:$C$215,Shares!$B63,'Stock-AF'!$G$2:$G$215,Shares!$A$1)/SUMIFS('Stock-AF'!AM$2:AM$215,'Stock-AF'!$C$2:$C$215,Shares!$A63,'Stock-AF'!$G$2:$G$215,Shares!$A$1)</f>
        <v>1.6260226575758792E-4</v>
      </c>
      <c r="AE63" s="9">
        <f ca="1">SUMIFS('Stock-AF'!AN$2:AN$215,'Stock-AF'!$C$2:$C$215,Shares!$B63,'Stock-AF'!$G$2:$G$215,Shares!$A$1)/SUMIFS('Stock-AF'!AN$2:AN$215,'Stock-AF'!$C$2:$C$215,Shares!$A63,'Stock-AF'!$G$2:$G$215,Shares!$A$1)</f>
        <v>0</v>
      </c>
      <c r="AF63" s="9">
        <f ca="1">SUMIFS('Stock-AF'!AO$2:AO$215,'Stock-AF'!$C$2:$C$215,Shares!$B63,'Stock-AF'!$G$2:$G$215,Shares!$A$1)/SUMIFS('Stock-AF'!AO$2:AO$215,'Stock-AF'!$C$2:$C$215,Shares!$A63,'Stock-AF'!$G$2:$G$215,Shares!$A$1)</f>
        <v>0.150132322935492</v>
      </c>
      <c r="AG63" s="9">
        <f ca="1">SUMIFS('Stock-AF'!AP$2:AP$215,'Stock-AF'!$C$2:$C$215,Shares!$B63,'Stock-AF'!$G$2:$G$215,Shares!$A$1)/SUMIFS('Stock-AF'!AP$2:AP$215,'Stock-AF'!$C$2:$C$215,Shares!$A63,'Stock-AF'!$G$2:$G$215,Shares!$A$1)</f>
        <v>0</v>
      </c>
      <c r="AH63" s="9">
        <f ca="1">SUMIFS('Stock-AF'!AQ$2:AQ$215,'Stock-AF'!$C$2:$C$215,Shares!$B63,'Stock-AF'!$G$2:$G$215,Shares!$A$1)/SUMIFS('Stock-AF'!AQ$2:AQ$215,'Stock-AF'!$C$2:$C$215,Shares!$A63,'Stock-AF'!$G$2:$G$215,Shares!$A$1)</f>
        <v>4.7612933361825899E-4</v>
      </c>
      <c r="AI63" s="9">
        <f ca="1">SUMIFS('Stock-AF'!AR$2:AR$215,'Stock-AF'!$C$2:$C$215,Shares!$B63,'Stock-AF'!$G$2:$G$215,Shares!$A$1)/SUMIFS('Stock-AF'!AR$2:AR$215,'Stock-AF'!$C$2:$C$215,Shares!$A63,'Stock-AF'!$G$2:$G$215,Shares!$A$1)</f>
        <v>0.37765877226727268</v>
      </c>
      <c r="AJ63" s="9">
        <f ca="1">SUMIFS('Stock-AF'!AS$2:AS$215,'Stock-AF'!$C$2:$C$215,Shares!$B63,'Stock-AF'!$G$2:$G$215,Shares!$A$1)/SUMIFS('Stock-AF'!AS$2:AS$215,'Stock-AF'!$C$2:$C$215,Shares!$A63,'Stock-AF'!$G$2:$G$215,Shares!$A$1)</f>
        <v>0</v>
      </c>
      <c r="AK63" s="9">
        <f ca="1">SUMIFS('Stock-AF'!AT$2:AT$215,'Stock-AF'!$C$2:$C$215,Shares!$B63,'Stock-AF'!$G$2:$G$215,Shares!$A$1)/SUMIFS('Stock-AF'!AT$2:AT$215,'Stock-AF'!$C$2:$C$215,Shares!$A63,'Stock-AF'!$G$2:$G$215,Shares!$A$1)</f>
        <v>0</v>
      </c>
      <c r="AL63" s="9">
        <f ca="1">SUMIFS('Stock-AF'!AU$2:AU$215,'Stock-AF'!$C$2:$C$215,Shares!$B63,'Stock-AF'!$G$2:$G$215,Shares!$A$1)/SUMIFS('Stock-AF'!AU$2:AU$215,'Stock-AF'!$C$2:$C$215,Shares!$A63,'Stock-AF'!$G$2:$G$215,Shares!$A$1)</f>
        <v>0.14001516174050041</v>
      </c>
      <c r="AM63" s="9">
        <f ca="1">SUMIFS('Stock-AF'!AV$2:AV$215,'Stock-AF'!$C$2:$C$215,Shares!$B63,'Stock-AF'!$G$2:$G$215,Shares!$A$1)/SUMIFS('Stock-AF'!AV$2:AV$215,'Stock-AF'!$C$2:$C$215,Shares!$A63,'Stock-AF'!$G$2:$G$215,Shares!$A$1)</f>
        <v>2.3829350718889649E-3</v>
      </c>
    </row>
    <row r="64" spans="1:39">
      <c r="A64" t="str">
        <f t="shared" si="0"/>
        <v>C_ES-SH-SL*</v>
      </c>
      <c r="B64" s="4" t="s">
        <v>177</v>
      </c>
      <c r="C64" s="9">
        <f ca="1">SUMIFS('Stock-AF'!L$2:L$215,'Stock-AF'!$C$2:$C$215,Shares!$B64,'Stock-AF'!$G$2:$G$215,Shares!$A$1)/SUMIFS('Stock-AF'!L$2:L$215,'Stock-AF'!$C$2:$C$215,Shares!$A64,'Stock-AF'!$G$2:$G$215,Shares!$A$1)</f>
        <v>0.58219209696073093</v>
      </c>
      <c r="D64" s="9">
        <f ca="1">SUMIFS('Stock-AF'!M$2:M$215,'Stock-AF'!$C$2:$C$215,Shares!$B64,'Stock-AF'!$G$2:$G$215,Shares!$A$1)/SUMIFS('Stock-AF'!M$2:M$215,'Stock-AF'!$C$2:$C$215,Shares!$A64,'Stock-AF'!$G$2:$G$215,Shares!$A$1)</f>
        <v>0.13821466269543928</v>
      </c>
      <c r="E64" s="9">
        <f ca="1">SUMIFS('Stock-AF'!N$2:N$215,'Stock-AF'!$C$2:$C$215,Shares!$B64,'Stock-AF'!$G$2:$G$215,Shares!$A$1)/SUMIFS('Stock-AF'!N$2:N$215,'Stock-AF'!$C$2:$C$215,Shares!$A64,'Stock-AF'!$G$2:$G$215,Shares!$A$1)</f>
        <v>2.4315547273868438E-2</v>
      </c>
      <c r="F64" s="9">
        <f ca="1">SUMIFS('Stock-AF'!O$2:O$215,'Stock-AF'!$C$2:$C$215,Shares!$B64,'Stock-AF'!$G$2:$G$215,Shares!$A$1)/SUMIFS('Stock-AF'!O$2:O$215,'Stock-AF'!$C$2:$C$215,Shares!$A64,'Stock-AF'!$G$2:$G$215,Shares!$A$1)</f>
        <v>0.21479311746306678</v>
      </c>
      <c r="G64" s="9">
        <f ca="1">SUMIFS('Stock-AF'!P$2:P$215,'Stock-AF'!$C$2:$C$215,Shares!$B64,'Stock-AF'!$G$2:$G$215,Shares!$A$1)/SUMIFS('Stock-AF'!P$2:P$215,'Stock-AF'!$C$2:$C$215,Shares!$A64,'Stock-AF'!$G$2:$G$215,Shares!$A$1)</f>
        <v>0.39031345601984624</v>
      </c>
      <c r="H64" s="9">
        <f ca="1">SUMIFS('Stock-AF'!Q$2:Q$215,'Stock-AF'!$C$2:$C$215,Shares!$B64,'Stock-AF'!$G$2:$G$215,Shares!$A$1)/SUMIFS('Stock-AF'!Q$2:Q$215,'Stock-AF'!$C$2:$C$215,Shares!$A64,'Stock-AF'!$G$2:$G$215,Shares!$A$1)</f>
        <v>0.17812167280195884</v>
      </c>
      <c r="I64" s="9">
        <f ca="1">SUMIFS('Stock-AF'!R$2:R$215,'Stock-AF'!$C$2:$C$215,Shares!$B64,'Stock-AF'!$G$2:$G$215,Shares!$A$1)/SUMIFS('Stock-AF'!R$2:R$215,'Stock-AF'!$C$2:$C$215,Shares!$A64,'Stock-AF'!$G$2:$G$215,Shares!$A$1)</f>
        <v>0.69928536102421102</v>
      </c>
      <c r="J64" s="9">
        <f ca="1">SUMIFS('Stock-AF'!S$2:S$215,'Stock-AF'!$C$2:$C$215,Shares!$B64,'Stock-AF'!$G$2:$G$215,Shares!$A$1)/SUMIFS('Stock-AF'!S$2:S$215,'Stock-AF'!$C$2:$C$215,Shares!$A64,'Stock-AF'!$G$2:$G$215,Shares!$A$1)</f>
        <v>0.19553368590868853</v>
      </c>
      <c r="K64" s="9">
        <f ca="1">SUMIFS('Stock-AF'!T$2:T$215,'Stock-AF'!$C$2:$C$215,Shares!$B64,'Stock-AF'!$G$2:$G$215,Shares!$A$1)/SUMIFS('Stock-AF'!T$2:T$215,'Stock-AF'!$C$2:$C$215,Shares!$A64,'Stock-AF'!$G$2:$G$215,Shares!$A$1)</f>
        <v>0.10288169702130281</v>
      </c>
      <c r="L64" s="9">
        <f ca="1">SUMIFS('Stock-AF'!U$2:U$215,'Stock-AF'!$C$2:$C$215,Shares!$B64,'Stock-AF'!$G$2:$G$215,Shares!$A$1)/SUMIFS('Stock-AF'!U$2:U$215,'Stock-AF'!$C$2:$C$215,Shares!$A64,'Stock-AF'!$G$2:$G$215,Shares!$A$1)</f>
        <v>0.16590952541899245</v>
      </c>
      <c r="M64" s="9">
        <f ca="1">SUMIFS('Stock-AF'!V$2:V$215,'Stock-AF'!$C$2:$C$215,Shares!$B64,'Stock-AF'!$G$2:$G$215,Shares!$A$1)/SUMIFS('Stock-AF'!V$2:V$215,'Stock-AF'!$C$2:$C$215,Shares!$A64,'Stock-AF'!$G$2:$G$215,Shares!$A$1)</f>
        <v>0.31367143530282698</v>
      </c>
      <c r="N64" s="9">
        <f ca="1">SUMIFS('Stock-AF'!W$2:W$215,'Stock-AF'!$C$2:$C$215,Shares!$B64,'Stock-AF'!$G$2:$G$215,Shares!$A$1)/SUMIFS('Stock-AF'!W$2:W$215,'Stock-AF'!$C$2:$C$215,Shares!$A64,'Stock-AF'!$G$2:$G$215,Shares!$A$1)</f>
        <v>0.63561316467239182</v>
      </c>
      <c r="O64" s="9">
        <f ca="1">SUMIFS('Stock-AF'!X$2:X$215,'Stock-AF'!$C$2:$C$215,Shares!$B64,'Stock-AF'!$G$2:$G$215,Shares!$A$1)/SUMIFS('Stock-AF'!X$2:X$215,'Stock-AF'!$C$2:$C$215,Shares!$A64,'Stock-AF'!$G$2:$G$215,Shares!$A$1)</f>
        <v>0.47452705902502024</v>
      </c>
      <c r="P64" s="9">
        <f ca="1">SUMIFS('Stock-AF'!Y$2:Y$215,'Stock-AF'!$C$2:$C$215,Shares!$B64,'Stock-AF'!$G$2:$G$215,Shares!$A$1)/SUMIFS('Stock-AF'!Y$2:Y$215,'Stock-AF'!$C$2:$C$215,Shares!$A64,'Stock-AF'!$G$2:$G$215,Shares!$A$1)</f>
        <v>0.37474580392207757</v>
      </c>
      <c r="Q64" s="9">
        <f ca="1">SUMIFS('Stock-AF'!Z$2:Z$215,'Stock-AF'!$C$2:$C$215,Shares!$B64,'Stock-AF'!$G$2:$G$215,Shares!$A$1)/SUMIFS('Stock-AF'!Z$2:Z$215,'Stock-AF'!$C$2:$C$215,Shares!$A64,'Stock-AF'!$G$2:$G$215,Shares!$A$1)</f>
        <v>0.32297895362187984</v>
      </c>
      <c r="R64" s="9">
        <f ca="1">SUMIFS('Stock-AF'!AA$2:AA$215,'Stock-AF'!$C$2:$C$215,Shares!$B64,'Stock-AF'!$G$2:$G$215,Shares!$A$1)/SUMIFS('Stock-AF'!AA$2:AA$215,'Stock-AF'!$C$2:$C$215,Shares!$A64,'Stock-AF'!$G$2:$G$215,Shares!$A$1)</f>
        <v>0.2440587286345739</v>
      </c>
      <c r="S64" s="9">
        <f ca="1">SUMIFS('Stock-AF'!AB$2:AB$215,'Stock-AF'!$C$2:$C$215,Shares!$B64,'Stock-AF'!$G$2:$G$215,Shares!$A$1)/SUMIFS('Stock-AF'!AB$2:AB$215,'Stock-AF'!$C$2:$C$215,Shares!$A64,'Stock-AF'!$G$2:$G$215,Shares!$A$1)</f>
        <v>0.11671609657052064</v>
      </c>
      <c r="T64" s="9">
        <f ca="1">SUMIFS('Stock-AF'!AC$2:AC$215,'Stock-AF'!$C$2:$C$215,Shares!$B64,'Stock-AF'!$G$2:$G$215,Shares!$A$1)/SUMIFS('Stock-AF'!AC$2:AC$215,'Stock-AF'!$C$2:$C$215,Shares!$A64,'Stock-AF'!$G$2:$G$215,Shares!$A$1)</f>
        <v>0.25458615146485725</v>
      </c>
      <c r="U64" s="9">
        <f ca="1">SUMIFS('Stock-AF'!AD$2:AD$215,'Stock-AF'!$C$2:$C$215,Shares!$B64,'Stock-AF'!$G$2:$G$215,Shares!$A$1)/SUMIFS('Stock-AF'!AD$2:AD$215,'Stock-AF'!$C$2:$C$215,Shares!$A64,'Stock-AF'!$G$2:$G$215,Shares!$A$1)</f>
        <v>3.5822167912851775E-2</v>
      </c>
      <c r="V64" s="9">
        <f ca="1">SUMIFS('Stock-AF'!AE$2:AE$215,'Stock-AF'!$C$2:$C$215,Shares!$B64,'Stock-AF'!$G$2:$G$215,Shares!$A$1)/SUMIFS('Stock-AF'!AE$2:AE$215,'Stock-AF'!$C$2:$C$215,Shares!$A64,'Stock-AF'!$G$2:$G$215,Shares!$A$1)</f>
        <v>0.17660390756479333</v>
      </c>
      <c r="W64" s="9">
        <f ca="1">SUMIFS('Stock-AF'!AF$2:AF$215,'Stock-AF'!$C$2:$C$215,Shares!$B64,'Stock-AF'!$G$2:$G$215,Shares!$A$1)/SUMIFS('Stock-AF'!AF$2:AF$215,'Stock-AF'!$C$2:$C$215,Shares!$A64,'Stock-AF'!$G$2:$G$215,Shares!$A$1)</f>
        <v>0.19000195196585581</v>
      </c>
      <c r="X64" s="9">
        <f ca="1">SUMIFS('Stock-AF'!AG$2:AG$215,'Stock-AF'!$C$2:$C$215,Shares!$B64,'Stock-AF'!$G$2:$G$215,Shares!$A$1)/SUMIFS('Stock-AF'!AG$2:AG$215,'Stock-AF'!$C$2:$C$215,Shares!$A64,'Stock-AF'!$G$2:$G$215,Shares!$A$1)</f>
        <v>0.14309784316858515</v>
      </c>
      <c r="Y64" s="9">
        <f ca="1">SUMIFS('Stock-AF'!AH$2:AH$215,'Stock-AF'!$C$2:$C$215,Shares!$B64,'Stock-AF'!$G$2:$G$215,Shares!$A$1)/SUMIFS('Stock-AF'!AH$2:AH$215,'Stock-AF'!$C$2:$C$215,Shares!$A64,'Stock-AF'!$G$2:$G$215,Shares!$A$1)</f>
        <v>0.26693745624129339</v>
      </c>
      <c r="Z64" s="9">
        <f ca="1">SUMIFS('Stock-AF'!AI$2:AI$215,'Stock-AF'!$C$2:$C$215,Shares!$B64,'Stock-AF'!$G$2:$G$215,Shares!$A$1)/SUMIFS('Stock-AF'!AI$2:AI$215,'Stock-AF'!$C$2:$C$215,Shares!$A64,'Stock-AF'!$G$2:$G$215,Shares!$A$1)</f>
        <v>0.13408089602232148</v>
      </c>
      <c r="AA64" s="9">
        <f ca="1">SUMIFS('Stock-AF'!AJ$2:AJ$215,'Stock-AF'!$C$2:$C$215,Shares!$B64,'Stock-AF'!$G$2:$G$215,Shares!$A$1)/SUMIFS('Stock-AF'!AJ$2:AJ$215,'Stock-AF'!$C$2:$C$215,Shares!$A64,'Stock-AF'!$G$2:$G$215,Shares!$A$1)</f>
        <v>1</v>
      </c>
      <c r="AB64" s="9">
        <f ca="1">SUMIFS('Stock-AF'!AK$2:AK$215,'Stock-AF'!$C$2:$C$215,Shares!$B64,'Stock-AF'!$G$2:$G$215,Shares!$A$1)/SUMIFS('Stock-AF'!AK$2:AK$215,'Stock-AF'!$C$2:$C$215,Shares!$A64,'Stock-AF'!$G$2:$G$215,Shares!$A$1)</f>
        <v>0.2287131358924262</v>
      </c>
      <c r="AC64" s="9">
        <f ca="1">SUMIFS('Stock-AF'!AL$2:AL$215,'Stock-AF'!$C$2:$C$215,Shares!$B64,'Stock-AF'!$G$2:$G$215,Shares!$A$1)/SUMIFS('Stock-AF'!AL$2:AL$215,'Stock-AF'!$C$2:$C$215,Shares!$A64,'Stock-AF'!$G$2:$G$215,Shares!$A$1)</f>
        <v>1</v>
      </c>
      <c r="AD64" s="9">
        <f ca="1">SUMIFS('Stock-AF'!AM$2:AM$215,'Stock-AF'!$C$2:$C$215,Shares!$B64,'Stock-AF'!$G$2:$G$215,Shares!$A$1)/SUMIFS('Stock-AF'!AM$2:AM$215,'Stock-AF'!$C$2:$C$215,Shares!$A64,'Stock-AF'!$G$2:$G$215,Shares!$A$1)</f>
        <v>0.14902133161670181</v>
      </c>
      <c r="AE64" s="9">
        <f ca="1">SUMIFS('Stock-AF'!AN$2:AN$215,'Stock-AF'!$C$2:$C$215,Shares!$B64,'Stock-AF'!$G$2:$G$215,Shares!$A$1)/SUMIFS('Stock-AF'!AN$2:AN$215,'Stock-AF'!$C$2:$C$215,Shares!$A64,'Stock-AF'!$G$2:$G$215,Shares!$A$1)</f>
        <v>0.67801647375861096</v>
      </c>
      <c r="AF64" s="9">
        <f ca="1">SUMIFS('Stock-AF'!AO$2:AO$215,'Stock-AF'!$C$2:$C$215,Shares!$B64,'Stock-AF'!$G$2:$G$215,Shares!$A$1)/SUMIFS('Stock-AF'!AO$2:AO$215,'Stock-AF'!$C$2:$C$215,Shares!$A64,'Stock-AF'!$G$2:$G$215,Shares!$A$1)</f>
        <v>0.23907408447116682</v>
      </c>
      <c r="AG64" s="9">
        <f ca="1">SUMIFS('Stock-AF'!AP$2:AP$215,'Stock-AF'!$C$2:$C$215,Shares!$B64,'Stock-AF'!$G$2:$G$215,Shares!$A$1)/SUMIFS('Stock-AF'!AP$2:AP$215,'Stock-AF'!$C$2:$C$215,Shares!$A64,'Stock-AF'!$G$2:$G$215,Shares!$A$1)</f>
        <v>0.45669022281003402</v>
      </c>
      <c r="AH64" s="9">
        <f ca="1">SUMIFS('Stock-AF'!AQ$2:AQ$215,'Stock-AF'!$C$2:$C$215,Shares!$B64,'Stock-AF'!$G$2:$G$215,Shares!$A$1)/SUMIFS('Stock-AF'!AQ$2:AQ$215,'Stock-AF'!$C$2:$C$215,Shares!$A64,'Stock-AF'!$G$2:$G$215,Shares!$A$1)</f>
        <v>0.1423747769855972</v>
      </c>
      <c r="AI64" s="9">
        <f ca="1">SUMIFS('Stock-AF'!AR$2:AR$215,'Stock-AF'!$C$2:$C$215,Shares!$B64,'Stock-AF'!$G$2:$G$215,Shares!$A$1)/SUMIFS('Stock-AF'!AR$2:AR$215,'Stock-AF'!$C$2:$C$215,Shares!$A64,'Stock-AF'!$G$2:$G$215,Shares!$A$1)</f>
        <v>0.10819248271385676</v>
      </c>
      <c r="AJ64" s="9">
        <f ca="1">SUMIFS('Stock-AF'!AS$2:AS$215,'Stock-AF'!$C$2:$C$215,Shares!$B64,'Stock-AF'!$G$2:$G$215,Shares!$A$1)/SUMIFS('Stock-AF'!AS$2:AS$215,'Stock-AF'!$C$2:$C$215,Shares!$A64,'Stock-AF'!$G$2:$G$215,Shares!$A$1)</f>
        <v>0.43661843364630554</v>
      </c>
      <c r="AK64" s="9">
        <f ca="1">SUMIFS('Stock-AF'!AT$2:AT$215,'Stock-AF'!$C$2:$C$215,Shares!$B64,'Stock-AF'!$G$2:$G$215,Shares!$A$1)/SUMIFS('Stock-AF'!AT$2:AT$215,'Stock-AF'!$C$2:$C$215,Shares!$A64,'Stock-AF'!$G$2:$G$215,Shares!$A$1)</f>
        <v>0.1812982451504985</v>
      </c>
      <c r="AL64" s="9">
        <f ca="1">SUMIFS('Stock-AF'!AU$2:AU$215,'Stock-AF'!$C$2:$C$215,Shares!$B64,'Stock-AF'!$G$2:$G$215,Shares!$A$1)/SUMIFS('Stock-AF'!AU$2:AU$215,'Stock-AF'!$C$2:$C$215,Shares!$A64,'Stock-AF'!$G$2:$G$215,Shares!$A$1)</f>
        <v>0.18904556614519233</v>
      </c>
      <c r="AM64" s="9">
        <f ca="1">SUMIFS('Stock-AF'!AV$2:AV$215,'Stock-AF'!$C$2:$C$215,Shares!$B64,'Stock-AF'!$G$2:$G$215,Shares!$A$1)/SUMIFS('Stock-AF'!AV$2:AV$215,'Stock-AF'!$C$2:$C$215,Shares!$A64,'Stock-AF'!$G$2:$G$215,Shares!$A$1)</f>
        <v>0.34419247895741001</v>
      </c>
    </row>
    <row r="65" spans="1:39">
      <c r="A65" t="str">
        <f t="shared" si="0"/>
        <v>C_ES-SH-SL*</v>
      </c>
      <c r="B65" s="4" t="s">
        <v>178</v>
      </c>
      <c r="C65" s="9">
        <f ca="1">SUMIFS('Stock-AF'!L$2:L$215,'Stock-AF'!$C$2:$C$215,Shares!$B65,'Stock-AF'!$G$2:$G$215,Shares!$A$1)/SUMIFS('Stock-AF'!L$2:L$215,'Stock-AF'!$C$2:$C$215,Shares!$A65,'Stock-AF'!$G$2:$G$215,Shares!$A$1)</f>
        <v>0</v>
      </c>
      <c r="D65" s="9">
        <f ca="1">SUMIFS('Stock-AF'!M$2:M$215,'Stock-AF'!$C$2:$C$215,Shares!$B65,'Stock-AF'!$G$2:$G$215,Shares!$A$1)/SUMIFS('Stock-AF'!M$2:M$215,'Stock-AF'!$C$2:$C$215,Shares!$A65,'Stock-AF'!$G$2:$G$215,Shares!$A$1)</f>
        <v>0.28744158711240647</v>
      </c>
      <c r="E65" s="9">
        <f ca="1">SUMIFS('Stock-AF'!N$2:N$215,'Stock-AF'!$C$2:$C$215,Shares!$B65,'Stock-AF'!$G$2:$G$215,Shares!$A$1)/SUMIFS('Stock-AF'!N$2:N$215,'Stock-AF'!$C$2:$C$215,Shares!$A65,'Stock-AF'!$G$2:$G$215,Shares!$A$1)</f>
        <v>0</v>
      </c>
      <c r="F65" s="9">
        <f ca="1">SUMIFS('Stock-AF'!O$2:O$215,'Stock-AF'!$C$2:$C$215,Shares!$B65,'Stock-AF'!$G$2:$G$215,Shares!$A$1)/SUMIFS('Stock-AF'!O$2:O$215,'Stock-AF'!$C$2:$C$215,Shares!$A65,'Stock-AF'!$G$2:$G$215,Shares!$A$1)</f>
        <v>0.52652637539986524</v>
      </c>
      <c r="G65" s="9">
        <f ca="1">SUMIFS('Stock-AF'!P$2:P$215,'Stock-AF'!$C$2:$C$215,Shares!$B65,'Stock-AF'!$G$2:$G$215,Shares!$A$1)/SUMIFS('Stock-AF'!P$2:P$215,'Stock-AF'!$C$2:$C$215,Shares!$A65,'Stock-AF'!$G$2:$G$215,Shares!$A$1)</f>
        <v>0.12105107644037719</v>
      </c>
      <c r="H65" s="9">
        <f ca="1">SUMIFS('Stock-AF'!Q$2:Q$215,'Stock-AF'!$C$2:$C$215,Shares!$B65,'Stock-AF'!$G$2:$G$215,Shares!$A$1)/SUMIFS('Stock-AF'!Q$2:Q$215,'Stock-AF'!$C$2:$C$215,Shares!$A65,'Stock-AF'!$G$2:$G$215,Shares!$A$1)</f>
        <v>0.22804772087287711</v>
      </c>
      <c r="I65" s="9">
        <f ca="1">SUMIFS('Stock-AF'!R$2:R$215,'Stock-AF'!$C$2:$C$215,Shares!$B65,'Stock-AF'!$G$2:$G$215,Shares!$A$1)/SUMIFS('Stock-AF'!R$2:R$215,'Stock-AF'!$C$2:$C$215,Shares!$A65,'Stock-AF'!$G$2:$G$215,Shares!$A$1)</f>
        <v>1.550423858846778E-3</v>
      </c>
      <c r="J65" s="9">
        <f ca="1">SUMIFS('Stock-AF'!S$2:S$215,'Stock-AF'!$C$2:$C$215,Shares!$B65,'Stock-AF'!$G$2:$G$215,Shares!$A$1)/SUMIFS('Stock-AF'!S$2:S$215,'Stock-AF'!$C$2:$C$215,Shares!$A65,'Stock-AF'!$G$2:$G$215,Shares!$A$1)</f>
        <v>0.56445100471312093</v>
      </c>
      <c r="K65" s="9">
        <f ca="1">SUMIFS('Stock-AF'!T$2:T$215,'Stock-AF'!$C$2:$C$215,Shares!$B65,'Stock-AF'!$G$2:$G$215,Shares!$A$1)/SUMIFS('Stock-AF'!T$2:T$215,'Stock-AF'!$C$2:$C$215,Shares!$A65,'Stock-AF'!$G$2:$G$215,Shares!$A$1)</f>
        <v>0.37658985487414148</v>
      </c>
      <c r="L65" s="9">
        <f ca="1">SUMIFS('Stock-AF'!U$2:U$215,'Stock-AF'!$C$2:$C$215,Shares!$B65,'Stock-AF'!$G$2:$G$215,Shares!$A$1)/SUMIFS('Stock-AF'!U$2:U$215,'Stock-AF'!$C$2:$C$215,Shares!$A65,'Stock-AF'!$G$2:$G$215,Shares!$A$1)</f>
        <v>0.14134976554734213</v>
      </c>
      <c r="M65" s="9">
        <f ca="1">SUMIFS('Stock-AF'!V$2:V$215,'Stock-AF'!$C$2:$C$215,Shares!$B65,'Stock-AF'!$G$2:$G$215,Shares!$A$1)/SUMIFS('Stock-AF'!V$2:V$215,'Stock-AF'!$C$2:$C$215,Shares!$A65,'Stock-AF'!$G$2:$G$215,Shares!$A$1)</f>
        <v>7.9230894798826612E-2</v>
      </c>
      <c r="N65" s="9">
        <f ca="1">SUMIFS('Stock-AF'!W$2:W$215,'Stock-AF'!$C$2:$C$215,Shares!$B65,'Stock-AF'!$G$2:$G$215,Shares!$A$1)/SUMIFS('Stock-AF'!W$2:W$215,'Stock-AF'!$C$2:$C$215,Shares!$A65,'Stock-AF'!$G$2:$G$215,Shares!$A$1)</f>
        <v>0.12719313761038775</v>
      </c>
      <c r="O65" s="9">
        <f ca="1">SUMIFS('Stock-AF'!X$2:X$215,'Stock-AF'!$C$2:$C$215,Shares!$B65,'Stock-AF'!$G$2:$G$215,Shares!$A$1)/SUMIFS('Stock-AF'!X$2:X$215,'Stock-AF'!$C$2:$C$215,Shares!$A65,'Stock-AF'!$G$2:$G$215,Shares!$A$1)</f>
        <v>0.22702787470613398</v>
      </c>
      <c r="P65" s="9">
        <f ca="1">SUMIFS('Stock-AF'!Y$2:Y$215,'Stock-AF'!$C$2:$C$215,Shares!$B65,'Stock-AF'!$G$2:$G$215,Shares!$A$1)/SUMIFS('Stock-AF'!Y$2:Y$215,'Stock-AF'!$C$2:$C$215,Shares!$A65,'Stock-AF'!$G$2:$G$215,Shares!$A$1)</f>
        <v>8.9363938016961443E-3</v>
      </c>
      <c r="Q65" s="9">
        <f ca="1">SUMIFS('Stock-AF'!Z$2:Z$215,'Stock-AF'!$C$2:$C$215,Shares!$B65,'Stock-AF'!$G$2:$G$215,Shares!$A$1)/SUMIFS('Stock-AF'!Z$2:Z$215,'Stock-AF'!$C$2:$C$215,Shares!$A65,'Stock-AF'!$G$2:$G$215,Shares!$A$1)</f>
        <v>0.38994463780444649</v>
      </c>
      <c r="R65" s="9">
        <f ca="1">SUMIFS('Stock-AF'!AA$2:AA$215,'Stock-AF'!$C$2:$C$215,Shares!$B65,'Stock-AF'!$G$2:$G$215,Shares!$A$1)/SUMIFS('Stock-AF'!AA$2:AA$215,'Stock-AF'!$C$2:$C$215,Shares!$A65,'Stock-AF'!$G$2:$G$215,Shares!$A$1)</f>
        <v>0.33774917863741211</v>
      </c>
      <c r="S65" s="9">
        <f ca="1">SUMIFS('Stock-AF'!AB$2:AB$215,'Stock-AF'!$C$2:$C$215,Shares!$B65,'Stock-AF'!$G$2:$G$215,Shares!$A$1)/SUMIFS('Stock-AF'!AB$2:AB$215,'Stock-AF'!$C$2:$C$215,Shares!$A65,'Stock-AF'!$G$2:$G$215,Shares!$A$1)</f>
        <v>0.69258284615838661</v>
      </c>
      <c r="T65" s="9">
        <f ca="1">SUMIFS('Stock-AF'!AC$2:AC$215,'Stock-AF'!$C$2:$C$215,Shares!$B65,'Stock-AF'!$G$2:$G$215,Shares!$A$1)/SUMIFS('Stock-AF'!AC$2:AC$215,'Stock-AF'!$C$2:$C$215,Shares!$A65,'Stock-AF'!$G$2:$G$215,Shares!$A$1)</f>
        <v>0.37344166474419649</v>
      </c>
      <c r="U65" s="9">
        <f ca="1">SUMIFS('Stock-AF'!AD$2:AD$215,'Stock-AF'!$C$2:$C$215,Shares!$B65,'Stock-AF'!$G$2:$G$215,Shares!$A$1)/SUMIFS('Stock-AF'!AD$2:AD$215,'Stock-AF'!$C$2:$C$215,Shares!$A65,'Stock-AF'!$G$2:$G$215,Shares!$A$1)</f>
        <v>0</v>
      </c>
      <c r="V65" s="9">
        <f ca="1">SUMIFS('Stock-AF'!AE$2:AE$215,'Stock-AF'!$C$2:$C$215,Shares!$B65,'Stock-AF'!$G$2:$G$215,Shares!$A$1)/SUMIFS('Stock-AF'!AE$2:AE$215,'Stock-AF'!$C$2:$C$215,Shares!$A65,'Stock-AF'!$G$2:$G$215,Shares!$A$1)</f>
        <v>0.77133744546928718</v>
      </c>
      <c r="W65" s="9">
        <f ca="1">SUMIFS('Stock-AF'!AF$2:AF$215,'Stock-AF'!$C$2:$C$215,Shares!$B65,'Stock-AF'!$G$2:$G$215,Shares!$A$1)/SUMIFS('Stock-AF'!AF$2:AF$215,'Stock-AF'!$C$2:$C$215,Shares!$A65,'Stock-AF'!$G$2:$G$215,Shares!$A$1)</f>
        <v>0</v>
      </c>
      <c r="X65" s="9">
        <f ca="1">SUMIFS('Stock-AF'!AG$2:AG$215,'Stock-AF'!$C$2:$C$215,Shares!$B65,'Stock-AF'!$G$2:$G$215,Shares!$A$1)/SUMIFS('Stock-AF'!AG$2:AG$215,'Stock-AF'!$C$2:$C$215,Shares!$A65,'Stock-AF'!$G$2:$G$215,Shares!$A$1)</f>
        <v>7.0806558932030791E-2</v>
      </c>
      <c r="Y65" s="9">
        <f ca="1">SUMIFS('Stock-AF'!AH$2:AH$215,'Stock-AF'!$C$2:$C$215,Shares!$B65,'Stock-AF'!$G$2:$G$215,Shares!$A$1)/SUMIFS('Stock-AF'!AH$2:AH$215,'Stock-AF'!$C$2:$C$215,Shares!$A65,'Stock-AF'!$G$2:$G$215,Shares!$A$1)</f>
        <v>0.49310449154729313</v>
      </c>
      <c r="Z65" s="9">
        <f ca="1">SUMIFS('Stock-AF'!AI$2:AI$215,'Stock-AF'!$C$2:$C$215,Shares!$B65,'Stock-AF'!$G$2:$G$215,Shares!$A$1)/SUMIFS('Stock-AF'!AI$2:AI$215,'Stock-AF'!$C$2:$C$215,Shares!$A65,'Stock-AF'!$G$2:$G$215,Shares!$A$1)</f>
        <v>0.21679500776700372</v>
      </c>
      <c r="AA65" s="9">
        <f ca="1">SUMIFS('Stock-AF'!AJ$2:AJ$215,'Stock-AF'!$C$2:$C$215,Shares!$B65,'Stock-AF'!$G$2:$G$215,Shares!$A$1)/SUMIFS('Stock-AF'!AJ$2:AJ$215,'Stock-AF'!$C$2:$C$215,Shares!$A65,'Stock-AF'!$G$2:$G$215,Shares!$A$1)</f>
        <v>0</v>
      </c>
      <c r="AB65" s="9">
        <f ca="1">SUMIFS('Stock-AF'!AK$2:AK$215,'Stock-AF'!$C$2:$C$215,Shares!$B65,'Stock-AF'!$G$2:$G$215,Shares!$A$1)/SUMIFS('Stock-AF'!AK$2:AK$215,'Stock-AF'!$C$2:$C$215,Shares!$A65,'Stock-AF'!$G$2:$G$215,Shares!$A$1)</f>
        <v>1.1318266427547668E-2</v>
      </c>
      <c r="AC65" s="9">
        <f ca="1">SUMIFS('Stock-AF'!AL$2:AL$215,'Stock-AF'!$C$2:$C$215,Shares!$B65,'Stock-AF'!$G$2:$G$215,Shares!$A$1)/SUMIFS('Stock-AF'!AL$2:AL$215,'Stock-AF'!$C$2:$C$215,Shares!$A65,'Stock-AF'!$G$2:$G$215,Shares!$A$1)</f>
        <v>0</v>
      </c>
      <c r="AD65" s="9">
        <f ca="1">SUMIFS('Stock-AF'!AM$2:AM$215,'Stock-AF'!$C$2:$C$215,Shares!$B65,'Stock-AF'!$G$2:$G$215,Shares!$A$1)/SUMIFS('Stock-AF'!AM$2:AM$215,'Stock-AF'!$C$2:$C$215,Shares!$A65,'Stock-AF'!$G$2:$G$215,Shares!$A$1)</f>
        <v>0.73869946828760891</v>
      </c>
      <c r="AE65" s="9">
        <f ca="1">SUMIFS('Stock-AF'!AN$2:AN$215,'Stock-AF'!$C$2:$C$215,Shares!$B65,'Stock-AF'!$G$2:$G$215,Shares!$A$1)/SUMIFS('Stock-AF'!AN$2:AN$215,'Stock-AF'!$C$2:$C$215,Shares!$A65,'Stock-AF'!$G$2:$G$215,Shares!$A$1)</f>
        <v>1.1414980753239354E-2</v>
      </c>
      <c r="AF65" s="9">
        <f ca="1">SUMIFS('Stock-AF'!AO$2:AO$215,'Stock-AF'!$C$2:$C$215,Shares!$B65,'Stock-AF'!$G$2:$G$215,Shares!$A$1)/SUMIFS('Stock-AF'!AO$2:AO$215,'Stock-AF'!$C$2:$C$215,Shares!$A65,'Stock-AF'!$G$2:$G$215,Shares!$A$1)</f>
        <v>0.28381913454341828</v>
      </c>
      <c r="AG65" s="9">
        <f ca="1">SUMIFS('Stock-AF'!AP$2:AP$215,'Stock-AF'!$C$2:$C$215,Shares!$B65,'Stock-AF'!$G$2:$G$215,Shares!$A$1)/SUMIFS('Stock-AF'!AP$2:AP$215,'Stock-AF'!$C$2:$C$215,Shares!$A65,'Stock-AF'!$G$2:$G$215,Shares!$A$1)</f>
        <v>0.26816370433585274</v>
      </c>
      <c r="AH65" s="9">
        <f ca="1">SUMIFS('Stock-AF'!AQ$2:AQ$215,'Stock-AF'!$C$2:$C$215,Shares!$B65,'Stock-AF'!$G$2:$G$215,Shares!$A$1)/SUMIFS('Stock-AF'!AQ$2:AQ$215,'Stock-AF'!$C$2:$C$215,Shares!$A65,'Stock-AF'!$G$2:$G$215,Shares!$A$1)</f>
        <v>0.60532877510097971</v>
      </c>
      <c r="AI65" s="9">
        <f ca="1">SUMIFS('Stock-AF'!AR$2:AR$215,'Stock-AF'!$C$2:$C$215,Shares!$B65,'Stock-AF'!$G$2:$G$215,Shares!$A$1)/SUMIFS('Stock-AF'!AR$2:AR$215,'Stock-AF'!$C$2:$C$215,Shares!$A65,'Stock-AF'!$G$2:$G$215,Shares!$A$1)</f>
        <v>0.11113619666101247</v>
      </c>
      <c r="AJ65" s="9">
        <f ca="1">SUMIFS('Stock-AF'!AS$2:AS$215,'Stock-AF'!$C$2:$C$215,Shares!$B65,'Stock-AF'!$G$2:$G$215,Shares!$A$1)/SUMIFS('Stock-AF'!AS$2:AS$215,'Stock-AF'!$C$2:$C$215,Shares!$A65,'Stock-AF'!$G$2:$G$215,Shares!$A$1)</f>
        <v>5.7346696624272714E-3</v>
      </c>
      <c r="AK65" s="9">
        <f ca="1">SUMIFS('Stock-AF'!AT$2:AT$215,'Stock-AF'!$C$2:$C$215,Shares!$B65,'Stock-AF'!$G$2:$G$215,Shares!$A$1)/SUMIFS('Stock-AF'!AT$2:AT$215,'Stock-AF'!$C$2:$C$215,Shares!$A65,'Stock-AF'!$G$2:$G$215,Shares!$A$1)</f>
        <v>6.4897530727570929E-2</v>
      </c>
      <c r="AL65" s="9">
        <f ca="1">SUMIFS('Stock-AF'!AU$2:AU$215,'Stock-AF'!$C$2:$C$215,Shares!$B65,'Stock-AF'!$G$2:$G$215,Shares!$A$1)/SUMIFS('Stock-AF'!AU$2:AU$215,'Stock-AF'!$C$2:$C$215,Shares!$A65,'Stock-AF'!$G$2:$G$215,Shares!$A$1)</f>
        <v>0.47933926570148638</v>
      </c>
      <c r="AM65" s="9">
        <f ca="1">SUMIFS('Stock-AF'!AV$2:AV$215,'Stock-AF'!$C$2:$C$215,Shares!$B65,'Stock-AF'!$G$2:$G$215,Shares!$A$1)/SUMIFS('Stock-AF'!AV$2:AV$215,'Stock-AF'!$C$2:$C$215,Shares!$A65,'Stock-AF'!$G$2:$G$215,Shares!$A$1)</f>
        <v>0.50020254124966701</v>
      </c>
    </row>
    <row r="66" spans="1:39">
      <c r="A66" t="str">
        <f t="shared" si="0"/>
        <v>C_ES-SH-SL*</v>
      </c>
      <c r="B66" s="4" t="s">
        <v>179</v>
      </c>
      <c r="C66" s="9">
        <f ca="1">SUMIFS('Stock-AF'!L$2:L$215,'Stock-AF'!$C$2:$C$215,Shares!$B66,'Stock-AF'!$G$2:$G$215,Shares!$A$1)/SUMIFS('Stock-AF'!L$2:L$215,'Stock-AF'!$C$2:$C$215,Shares!$A66,'Stock-AF'!$G$2:$G$215,Shares!$A$1)</f>
        <v>0</v>
      </c>
      <c r="D66" s="9">
        <f ca="1">SUMIFS('Stock-AF'!M$2:M$215,'Stock-AF'!$C$2:$C$215,Shares!$B66,'Stock-AF'!$G$2:$G$215,Shares!$A$1)/SUMIFS('Stock-AF'!M$2:M$215,'Stock-AF'!$C$2:$C$215,Shares!$A66,'Stock-AF'!$G$2:$G$215,Shares!$A$1)</f>
        <v>4.9135530088539282E-3</v>
      </c>
      <c r="E66" s="9">
        <f ca="1">SUMIFS('Stock-AF'!N$2:N$215,'Stock-AF'!$C$2:$C$215,Shares!$B66,'Stock-AF'!$G$2:$G$215,Shares!$A$1)/SUMIFS('Stock-AF'!N$2:N$215,'Stock-AF'!$C$2:$C$215,Shares!$A66,'Stock-AF'!$G$2:$G$215,Shares!$A$1)</f>
        <v>0</v>
      </c>
      <c r="F66" s="9">
        <f ca="1">SUMIFS('Stock-AF'!O$2:O$215,'Stock-AF'!$C$2:$C$215,Shares!$B66,'Stock-AF'!$G$2:$G$215,Shares!$A$1)/SUMIFS('Stock-AF'!O$2:O$215,'Stock-AF'!$C$2:$C$215,Shares!$A66,'Stock-AF'!$G$2:$G$215,Shares!$A$1)</f>
        <v>0</v>
      </c>
      <c r="G66" s="9">
        <f ca="1">SUMIFS('Stock-AF'!P$2:P$215,'Stock-AF'!$C$2:$C$215,Shares!$B66,'Stock-AF'!$G$2:$G$215,Shares!$A$1)/SUMIFS('Stock-AF'!P$2:P$215,'Stock-AF'!$C$2:$C$215,Shares!$A66,'Stock-AF'!$G$2:$G$215,Shares!$A$1)</f>
        <v>9.2968331106848906E-2</v>
      </c>
      <c r="H66" s="9">
        <f ca="1">SUMIFS('Stock-AF'!Q$2:Q$215,'Stock-AF'!$C$2:$C$215,Shares!$B66,'Stock-AF'!$G$2:$G$215,Shares!$A$1)/SUMIFS('Stock-AF'!Q$2:Q$215,'Stock-AF'!$C$2:$C$215,Shares!$A66,'Stock-AF'!$G$2:$G$215,Shares!$A$1)</f>
        <v>1.4108763190925659E-2</v>
      </c>
      <c r="I66" s="9">
        <f ca="1">SUMIFS('Stock-AF'!R$2:R$215,'Stock-AF'!$C$2:$C$215,Shares!$B66,'Stock-AF'!$G$2:$G$215,Shares!$A$1)/SUMIFS('Stock-AF'!R$2:R$215,'Stock-AF'!$C$2:$C$215,Shares!$A66,'Stock-AF'!$G$2:$G$215,Shares!$A$1)</f>
        <v>0</v>
      </c>
      <c r="J66" s="9">
        <f ca="1">SUMIFS('Stock-AF'!S$2:S$215,'Stock-AF'!$C$2:$C$215,Shares!$B66,'Stock-AF'!$G$2:$G$215,Shares!$A$1)/SUMIFS('Stock-AF'!S$2:S$215,'Stock-AF'!$C$2:$C$215,Shares!$A66,'Stock-AF'!$G$2:$G$215,Shares!$A$1)</f>
        <v>0</v>
      </c>
      <c r="K66" s="9">
        <f ca="1">SUMIFS('Stock-AF'!T$2:T$215,'Stock-AF'!$C$2:$C$215,Shares!$B66,'Stock-AF'!$G$2:$G$215,Shares!$A$1)/SUMIFS('Stock-AF'!T$2:T$215,'Stock-AF'!$C$2:$C$215,Shares!$A66,'Stock-AF'!$G$2:$G$215,Shares!$A$1)</f>
        <v>0</v>
      </c>
      <c r="L66" s="9">
        <f ca="1">SUMIFS('Stock-AF'!U$2:U$215,'Stock-AF'!$C$2:$C$215,Shares!$B66,'Stock-AF'!$G$2:$G$215,Shares!$A$1)/SUMIFS('Stock-AF'!U$2:U$215,'Stock-AF'!$C$2:$C$215,Shares!$A66,'Stock-AF'!$G$2:$G$215,Shares!$A$1)</f>
        <v>0</v>
      </c>
      <c r="M66" s="9">
        <f ca="1">SUMIFS('Stock-AF'!V$2:V$215,'Stock-AF'!$C$2:$C$215,Shares!$B66,'Stock-AF'!$G$2:$G$215,Shares!$A$1)/SUMIFS('Stock-AF'!V$2:V$215,'Stock-AF'!$C$2:$C$215,Shares!$A66,'Stock-AF'!$G$2:$G$215,Shares!$A$1)</f>
        <v>0</v>
      </c>
      <c r="N66" s="9">
        <f ca="1">SUMIFS('Stock-AF'!W$2:W$215,'Stock-AF'!$C$2:$C$215,Shares!$B66,'Stock-AF'!$G$2:$G$215,Shares!$A$1)/SUMIFS('Stock-AF'!W$2:W$215,'Stock-AF'!$C$2:$C$215,Shares!$A66,'Stock-AF'!$G$2:$G$215,Shares!$A$1)</f>
        <v>0</v>
      </c>
      <c r="O66" s="9">
        <f ca="1">SUMIFS('Stock-AF'!X$2:X$215,'Stock-AF'!$C$2:$C$215,Shares!$B66,'Stock-AF'!$G$2:$G$215,Shares!$A$1)/SUMIFS('Stock-AF'!X$2:X$215,'Stock-AF'!$C$2:$C$215,Shares!$A66,'Stock-AF'!$G$2:$G$215,Shares!$A$1)</f>
        <v>8.2270642050594103E-4</v>
      </c>
      <c r="P66" s="9">
        <f ca="1">SUMIFS('Stock-AF'!Y$2:Y$215,'Stock-AF'!$C$2:$C$215,Shares!$B66,'Stock-AF'!$G$2:$G$215,Shares!$A$1)/SUMIFS('Stock-AF'!Y$2:Y$215,'Stock-AF'!$C$2:$C$215,Shares!$A66,'Stock-AF'!$G$2:$G$215,Shares!$A$1)</f>
        <v>0</v>
      </c>
      <c r="Q66" s="9">
        <f ca="1">SUMIFS('Stock-AF'!Z$2:Z$215,'Stock-AF'!$C$2:$C$215,Shares!$B66,'Stock-AF'!$G$2:$G$215,Shares!$A$1)/SUMIFS('Stock-AF'!Z$2:Z$215,'Stock-AF'!$C$2:$C$215,Shares!$A66,'Stock-AF'!$G$2:$G$215,Shares!$A$1)</f>
        <v>2.2712659294199834E-3</v>
      </c>
      <c r="R66" s="9">
        <f ca="1">SUMIFS('Stock-AF'!AA$2:AA$215,'Stock-AF'!$C$2:$C$215,Shares!$B66,'Stock-AF'!$G$2:$G$215,Shares!$A$1)/SUMIFS('Stock-AF'!AA$2:AA$215,'Stock-AF'!$C$2:$C$215,Shares!$A66,'Stock-AF'!$G$2:$G$215,Shares!$A$1)</f>
        <v>2.6342406919766095E-2</v>
      </c>
      <c r="S66" s="9">
        <f ca="1">SUMIFS('Stock-AF'!AB$2:AB$215,'Stock-AF'!$C$2:$C$215,Shares!$B66,'Stock-AF'!$G$2:$G$215,Shares!$A$1)/SUMIFS('Stock-AF'!AB$2:AB$215,'Stock-AF'!$C$2:$C$215,Shares!$A66,'Stock-AF'!$G$2:$G$215,Shares!$A$1)</f>
        <v>4.3046789577550634E-2</v>
      </c>
      <c r="T66" s="9">
        <f ca="1">SUMIFS('Stock-AF'!AC$2:AC$215,'Stock-AF'!$C$2:$C$215,Shares!$B66,'Stock-AF'!$G$2:$G$215,Shares!$A$1)/SUMIFS('Stock-AF'!AC$2:AC$215,'Stock-AF'!$C$2:$C$215,Shares!$A66,'Stock-AF'!$G$2:$G$215,Shares!$A$1)</f>
        <v>0</v>
      </c>
      <c r="U66" s="9">
        <f ca="1">SUMIFS('Stock-AF'!AD$2:AD$215,'Stock-AF'!$C$2:$C$215,Shares!$B66,'Stock-AF'!$G$2:$G$215,Shares!$A$1)/SUMIFS('Stock-AF'!AD$2:AD$215,'Stock-AF'!$C$2:$C$215,Shares!$A66,'Stock-AF'!$G$2:$G$215,Shares!$A$1)</f>
        <v>0.73935197998930757</v>
      </c>
      <c r="V66" s="9">
        <f ca="1">SUMIFS('Stock-AF'!AE$2:AE$215,'Stock-AF'!$C$2:$C$215,Shares!$B66,'Stock-AF'!$G$2:$G$215,Shares!$A$1)/SUMIFS('Stock-AF'!AE$2:AE$215,'Stock-AF'!$C$2:$C$215,Shares!$A66,'Stock-AF'!$G$2:$G$215,Shares!$A$1)</f>
        <v>1.0118224792757653E-2</v>
      </c>
      <c r="W66" s="9">
        <f ca="1">SUMIFS('Stock-AF'!AF$2:AF$215,'Stock-AF'!$C$2:$C$215,Shares!$B66,'Stock-AF'!$G$2:$G$215,Shares!$A$1)/SUMIFS('Stock-AF'!AF$2:AF$215,'Stock-AF'!$C$2:$C$215,Shares!$A66,'Stock-AF'!$G$2:$G$215,Shares!$A$1)</f>
        <v>0</v>
      </c>
      <c r="X66" s="9">
        <f ca="1">SUMIFS('Stock-AF'!AG$2:AG$215,'Stock-AF'!$C$2:$C$215,Shares!$B66,'Stock-AF'!$G$2:$G$215,Shares!$A$1)/SUMIFS('Stock-AF'!AG$2:AG$215,'Stock-AF'!$C$2:$C$215,Shares!$A66,'Stock-AF'!$G$2:$G$215,Shares!$A$1)</f>
        <v>0</v>
      </c>
      <c r="Y66" s="9">
        <f ca="1">SUMIFS('Stock-AF'!AH$2:AH$215,'Stock-AF'!$C$2:$C$215,Shares!$B66,'Stock-AF'!$G$2:$G$215,Shares!$A$1)/SUMIFS('Stock-AF'!AH$2:AH$215,'Stock-AF'!$C$2:$C$215,Shares!$A66,'Stock-AF'!$G$2:$G$215,Shares!$A$1)</f>
        <v>0</v>
      </c>
      <c r="Z66" s="9">
        <f ca="1">SUMIFS('Stock-AF'!AI$2:AI$215,'Stock-AF'!$C$2:$C$215,Shares!$B66,'Stock-AF'!$G$2:$G$215,Shares!$A$1)/SUMIFS('Stock-AF'!AI$2:AI$215,'Stock-AF'!$C$2:$C$215,Shares!$A66,'Stock-AF'!$G$2:$G$215,Shares!$A$1)</f>
        <v>0</v>
      </c>
      <c r="AA66" s="9">
        <f ca="1">SUMIFS('Stock-AF'!AJ$2:AJ$215,'Stock-AF'!$C$2:$C$215,Shares!$B66,'Stock-AF'!$G$2:$G$215,Shares!$A$1)/SUMIFS('Stock-AF'!AJ$2:AJ$215,'Stock-AF'!$C$2:$C$215,Shares!$A66,'Stock-AF'!$G$2:$G$215,Shares!$A$1)</f>
        <v>0</v>
      </c>
      <c r="AB66" s="9">
        <f ca="1">SUMIFS('Stock-AF'!AK$2:AK$215,'Stock-AF'!$C$2:$C$215,Shares!$B66,'Stock-AF'!$G$2:$G$215,Shares!$A$1)/SUMIFS('Stock-AF'!AK$2:AK$215,'Stock-AF'!$C$2:$C$215,Shares!$A66,'Stock-AF'!$G$2:$G$215,Shares!$A$1)</f>
        <v>1.6778346598836428E-2</v>
      </c>
      <c r="AC66" s="9">
        <f ca="1">SUMIFS('Stock-AF'!AL$2:AL$215,'Stock-AF'!$C$2:$C$215,Shares!$B66,'Stock-AF'!$G$2:$G$215,Shares!$A$1)/SUMIFS('Stock-AF'!AL$2:AL$215,'Stock-AF'!$C$2:$C$215,Shares!$A66,'Stock-AF'!$G$2:$G$215,Shares!$A$1)</f>
        <v>0</v>
      </c>
      <c r="AD66" s="9">
        <f ca="1">SUMIFS('Stock-AF'!AM$2:AM$215,'Stock-AF'!$C$2:$C$215,Shares!$B66,'Stock-AF'!$G$2:$G$215,Shares!$A$1)/SUMIFS('Stock-AF'!AM$2:AM$215,'Stock-AF'!$C$2:$C$215,Shares!$A66,'Stock-AF'!$G$2:$G$215,Shares!$A$1)</f>
        <v>0</v>
      </c>
      <c r="AE66" s="9">
        <f ca="1">SUMIFS('Stock-AF'!AN$2:AN$215,'Stock-AF'!$C$2:$C$215,Shares!$B66,'Stock-AF'!$G$2:$G$215,Shares!$A$1)/SUMIFS('Stock-AF'!AN$2:AN$215,'Stock-AF'!$C$2:$C$215,Shares!$A66,'Stock-AF'!$G$2:$G$215,Shares!$A$1)</f>
        <v>0</v>
      </c>
      <c r="AF66" s="9">
        <f ca="1">SUMIFS('Stock-AF'!AO$2:AO$215,'Stock-AF'!$C$2:$C$215,Shares!$B66,'Stock-AF'!$G$2:$G$215,Shares!$A$1)/SUMIFS('Stock-AF'!AO$2:AO$215,'Stock-AF'!$C$2:$C$215,Shares!$A66,'Stock-AF'!$G$2:$G$215,Shares!$A$1)</f>
        <v>7.1224228553951171E-4</v>
      </c>
      <c r="AG66" s="9">
        <f ca="1">SUMIFS('Stock-AF'!AP$2:AP$215,'Stock-AF'!$C$2:$C$215,Shares!$B66,'Stock-AF'!$G$2:$G$215,Shares!$A$1)/SUMIFS('Stock-AF'!AP$2:AP$215,'Stock-AF'!$C$2:$C$215,Shares!$A66,'Stock-AF'!$G$2:$G$215,Shares!$A$1)</f>
        <v>1.8038776265217188E-2</v>
      </c>
      <c r="AH66" s="9">
        <f ca="1">SUMIFS('Stock-AF'!AQ$2:AQ$215,'Stock-AF'!$C$2:$C$215,Shares!$B66,'Stock-AF'!$G$2:$G$215,Shares!$A$1)/SUMIFS('Stock-AF'!AQ$2:AQ$215,'Stock-AF'!$C$2:$C$215,Shares!$A66,'Stock-AF'!$G$2:$G$215,Shares!$A$1)</f>
        <v>5.0665978551634374E-3</v>
      </c>
      <c r="AI66" s="9">
        <f ca="1">SUMIFS('Stock-AF'!AR$2:AR$215,'Stock-AF'!$C$2:$C$215,Shares!$B66,'Stock-AF'!$G$2:$G$215,Shares!$A$1)/SUMIFS('Stock-AF'!AR$2:AR$215,'Stock-AF'!$C$2:$C$215,Shares!$A66,'Stock-AF'!$G$2:$G$215,Shares!$A$1)</f>
        <v>6.6738302143027608E-3</v>
      </c>
      <c r="AJ66" s="9">
        <f ca="1">SUMIFS('Stock-AF'!AS$2:AS$215,'Stock-AF'!$C$2:$C$215,Shares!$B66,'Stock-AF'!$G$2:$G$215,Shares!$A$1)/SUMIFS('Stock-AF'!AS$2:AS$215,'Stock-AF'!$C$2:$C$215,Shares!$A66,'Stock-AF'!$G$2:$G$215,Shares!$A$1)</f>
        <v>0</v>
      </c>
      <c r="AK66" s="9">
        <f ca="1">SUMIFS('Stock-AF'!AT$2:AT$215,'Stock-AF'!$C$2:$C$215,Shares!$B66,'Stock-AF'!$G$2:$G$215,Shares!$A$1)/SUMIFS('Stock-AF'!AT$2:AT$215,'Stock-AF'!$C$2:$C$215,Shares!$A66,'Stock-AF'!$G$2:$G$215,Shares!$A$1)</f>
        <v>4.3961709893787379E-2</v>
      </c>
      <c r="AL66" s="9">
        <f ca="1">SUMIFS('Stock-AF'!AU$2:AU$215,'Stock-AF'!$C$2:$C$215,Shares!$B66,'Stock-AF'!$G$2:$G$215,Shares!$A$1)/SUMIFS('Stock-AF'!AU$2:AU$215,'Stock-AF'!$C$2:$C$215,Shares!$A66,'Stock-AF'!$G$2:$G$215,Shares!$A$1)</f>
        <v>8.4026083384992434E-4</v>
      </c>
      <c r="AM66" s="9">
        <f ca="1">SUMIFS('Stock-AF'!AV$2:AV$215,'Stock-AF'!$C$2:$C$215,Shares!$B66,'Stock-AF'!$G$2:$G$215,Shares!$A$1)/SUMIFS('Stock-AF'!AV$2:AV$215,'Stock-AF'!$C$2:$C$215,Shares!$A66,'Stock-AF'!$G$2:$G$215,Shares!$A$1)</f>
        <v>1.2054842314231776E-4</v>
      </c>
    </row>
    <row r="67" spans="1:39">
      <c r="A67" t="str">
        <f t="shared" ref="A67:A130" si="1">LEFT(B67,10)&amp;"*"</f>
        <v>C_ES-SH-SL*</v>
      </c>
      <c r="B67" s="4" t="s">
        <v>180</v>
      </c>
      <c r="C67" s="9">
        <f ca="1">SUMIFS('Stock-AF'!L$2:L$215,'Stock-AF'!$C$2:$C$215,Shares!$B67,'Stock-AF'!$G$2:$G$215,Shares!$A$1)/SUMIFS('Stock-AF'!L$2:L$215,'Stock-AF'!$C$2:$C$215,Shares!$A67,'Stock-AF'!$G$2:$G$215,Shares!$A$1)</f>
        <v>0</v>
      </c>
      <c r="D67" s="9">
        <f ca="1">SUMIFS('Stock-AF'!M$2:M$215,'Stock-AF'!$C$2:$C$215,Shares!$B67,'Stock-AF'!$G$2:$G$215,Shares!$A$1)/SUMIFS('Stock-AF'!M$2:M$215,'Stock-AF'!$C$2:$C$215,Shares!$A67,'Stock-AF'!$G$2:$G$215,Shares!$A$1)</f>
        <v>0.42360608645115505</v>
      </c>
      <c r="E67" s="9">
        <f ca="1">SUMIFS('Stock-AF'!N$2:N$215,'Stock-AF'!$C$2:$C$215,Shares!$B67,'Stock-AF'!$G$2:$G$215,Shares!$A$1)/SUMIFS('Stock-AF'!N$2:N$215,'Stock-AF'!$C$2:$C$215,Shares!$A67,'Stock-AF'!$G$2:$G$215,Shares!$A$1)</f>
        <v>0.38903495202114319</v>
      </c>
      <c r="F67" s="9">
        <f ca="1">SUMIFS('Stock-AF'!O$2:O$215,'Stock-AF'!$C$2:$C$215,Shares!$B67,'Stock-AF'!$G$2:$G$215,Shares!$A$1)/SUMIFS('Stock-AF'!O$2:O$215,'Stock-AF'!$C$2:$C$215,Shares!$A67,'Stock-AF'!$G$2:$G$215,Shares!$A$1)</f>
        <v>3.076805648786941E-2</v>
      </c>
      <c r="G67" s="9">
        <f ca="1">SUMIFS('Stock-AF'!P$2:P$215,'Stock-AF'!$C$2:$C$215,Shares!$B67,'Stock-AF'!$G$2:$G$215,Shares!$A$1)/SUMIFS('Stock-AF'!P$2:P$215,'Stock-AF'!$C$2:$C$215,Shares!$A67,'Stock-AF'!$G$2:$G$215,Shares!$A$1)</f>
        <v>0.29205170315496892</v>
      </c>
      <c r="H67" s="9">
        <f ca="1">SUMIFS('Stock-AF'!Q$2:Q$215,'Stock-AF'!$C$2:$C$215,Shares!$B67,'Stock-AF'!$G$2:$G$215,Shares!$A$1)/SUMIFS('Stock-AF'!Q$2:Q$215,'Stock-AF'!$C$2:$C$215,Shares!$A67,'Stock-AF'!$G$2:$G$215,Shares!$A$1)</f>
        <v>4.8643516610850625E-2</v>
      </c>
      <c r="I67" s="9">
        <f ca="1">SUMIFS('Stock-AF'!R$2:R$215,'Stock-AF'!$C$2:$C$215,Shares!$B67,'Stock-AF'!$G$2:$G$215,Shares!$A$1)/SUMIFS('Stock-AF'!R$2:R$215,'Stock-AF'!$C$2:$C$215,Shares!$A67,'Stock-AF'!$G$2:$G$215,Shares!$A$1)</f>
        <v>0</v>
      </c>
      <c r="J67" s="9">
        <f ca="1">SUMIFS('Stock-AF'!S$2:S$215,'Stock-AF'!$C$2:$C$215,Shares!$B67,'Stock-AF'!$G$2:$G$215,Shares!$A$1)/SUMIFS('Stock-AF'!S$2:S$215,'Stock-AF'!$C$2:$C$215,Shares!$A67,'Stock-AF'!$G$2:$G$215,Shares!$A$1)</f>
        <v>0.20727814593298957</v>
      </c>
      <c r="K67" s="9">
        <f ca="1">SUMIFS('Stock-AF'!T$2:T$215,'Stock-AF'!$C$2:$C$215,Shares!$B67,'Stock-AF'!$G$2:$G$215,Shares!$A$1)/SUMIFS('Stock-AF'!T$2:T$215,'Stock-AF'!$C$2:$C$215,Shares!$A67,'Stock-AF'!$G$2:$G$215,Shares!$A$1)</f>
        <v>0.18040967626543292</v>
      </c>
      <c r="L67" s="9">
        <f ca="1">SUMIFS('Stock-AF'!U$2:U$215,'Stock-AF'!$C$2:$C$215,Shares!$B67,'Stock-AF'!$G$2:$G$215,Shares!$A$1)/SUMIFS('Stock-AF'!U$2:U$215,'Stock-AF'!$C$2:$C$215,Shares!$A67,'Stock-AF'!$G$2:$G$215,Shares!$A$1)</f>
        <v>0.64366397389600527</v>
      </c>
      <c r="M67" s="9">
        <f ca="1">SUMIFS('Stock-AF'!V$2:V$215,'Stock-AF'!$C$2:$C$215,Shares!$B67,'Stock-AF'!$G$2:$G$215,Shares!$A$1)/SUMIFS('Stock-AF'!V$2:V$215,'Stock-AF'!$C$2:$C$215,Shares!$A67,'Stock-AF'!$G$2:$G$215,Shares!$A$1)</f>
        <v>0.48043139988591682</v>
      </c>
      <c r="N67" s="9">
        <f ca="1">SUMIFS('Stock-AF'!W$2:W$215,'Stock-AF'!$C$2:$C$215,Shares!$B67,'Stock-AF'!$G$2:$G$215,Shares!$A$1)/SUMIFS('Stock-AF'!W$2:W$215,'Stock-AF'!$C$2:$C$215,Shares!$A67,'Stock-AF'!$G$2:$G$215,Shares!$A$1)</f>
        <v>0</v>
      </c>
      <c r="O67" s="9">
        <f ca="1">SUMIFS('Stock-AF'!X$2:X$215,'Stock-AF'!$C$2:$C$215,Shares!$B67,'Stock-AF'!$G$2:$G$215,Shares!$A$1)/SUMIFS('Stock-AF'!X$2:X$215,'Stock-AF'!$C$2:$C$215,Shares!$A67,'Stock-AF'!$G$2:$G$215,Shares!$A$1)</f>
        <v>0</v>
      </c>
      <c r="P67" s="9">
        <f ca="1">SUMIFS('Stock-AF'!Y$2:Y$215,'Stock-AF'!$C$2:$C$215,Shares!$B67,'Stock-AF'!$G$2:$G$215,Shares!$A$1)/SUMIFS('Stock-AF'!Y$2:Y$215,'Stock-AF'!$C$2:$C$215,Shares!$A67,'Stock-AF'!$G$2:$G$215,Shares!$A$1)</f>
        <v>0.48728276701339546</v>
      </c>
      <c r="Q67" s="9">
        <f ca="1">SUMIFS('Stock-AF'!Z$2:Z$215,'Stock-AF'!$C$2:$C$215,Shares!$B67,'Stock-AF'!$G$2:$G$215,Shares!$A$1)/SUMIFS('Stock-AF'!Z$2:Z$215,'Stock-AF'!$C$2:$C$215,Shares!$A67,'Stock-AF'!$G$2:$G$215,Shares!$A$1)</f>
        <v>8.4596169370991819E-2</v>
      </c>
      <c r="R67" s="9">
        <f ca="1">SUMIFS('Stock-AF'!AA$2:AA$215,'Stock-AF'!$C$2:$C$215,Shares!$B67,'Stock-AF'!$G$2:$G$215,Shares!$A$1)/SUMIFS('Stock-AF'!AA$2:AA$215,'Stock-AF'!$C$2:$C$215,Shares!$A67,'Stock-AF'!$G$2:$G$215,Shares!$A$1)</f>
        <v>0.156472455727379</v>
      </c>
      <c r="S67" s="9">
        <f ca="1">SUMIFS('Stock-AF'!AB$2:AB$215,'Stock-AF'!$C$2:$C$215,Shares!$B67,'Stock-AF'!$G$2:$G$215,Shares!$A$1)/SUMIFS('Stock-AF'!AB$2:AB$215,'Stock-AF'!$C$2:$C$215,Shares!$A67,'Stock-AF'!$G$2:$G$215,Shares!$A$1)</f>
        <v>0.10801663995643129</v>
      </c>
      <c r="T67" s="9">
        <f ca="1">SUMIFS('Stock-AF'!AC$2:AC$215,'Stock-AF'!$C$2:$C$215,Shares!$B67,'Stock-AF'!$G$2:$G$215,Shares!$A$1)/SUMIFS('Stock-AF'!AC$2:AC$215,'Stock-AF'!$C$2:$C$215,Shares!$A67,'Stock-AF'!$G$2:$G$215,Shares!$A$1)</f>
        <v>0</v>
      </c>
      <c r="U67" s="9">
        <f ca="1">SUMIFS('Stock-AF'!AD$2:AD$215,'Stock-AF'!$C$2:$C$215,Shares!$B67,'Stock-AF'!$G$2:$G$215,Shares!$A$1)/SUMIFS('Stock-AF'!AD$2:AD$215,'Stock-AF'!$C$2:$C$215,Shares!$A67,'Stock-AF'!$G$2:$G$215,Shares!$A$1)</f>
        <v>0.22482585209784076</v>
      </c>
      <c r="V67" s="9">
        <f ca="1">SUMIFS('Stock-AF'!AE$2:AE$215,'Stock-AF'!$C$2:$C$215,Shares!$B67,'Stock-AF'!$G$2:$G$215,Shares!$A$1)/SUMIFS('Stock-AF'!AE$2:AE$215,'Stock-AF'!$C$2:$C$215,Shares!$A67,'Stock-AF'!$G$2:$G$215,Shares!$A$1)</f>
        <v>9.3601721292817849E-3</v>
      </c>
      <c r="W67" s="9">
        <f ca="1">SUMIFS('Stock-AF'!AF$2:AF$215,'Stock-AF'!$C$2:$C$215,Shares!$B67,'Stock-AF'!$G$2:$G$215,Shares!$A$1)/SUMIFS('Stock-AF'!AF$2:AF$215,'Stock-AF'!$C$2:$C$215,Shares!$A67,'Stock-AF'!$G$2:$G$215,Shares!$A$1)</f>
        <v>5.1874972098061363E-2</v>
      </c>
      <c r="X67" s="9">
        <f ca="1">SUMIFS('Stock-AF'!AG$2:AG$215,'Stock-AF'!$C$2:$C$215,Shares!$B67,'Stock-AF'!$G$2:$G$215,Shares!$A$1)/SUMIFS('Stock-AF'!AG$2:AG$215,'Stock-AF'!$C$2:$C$215,Shares!$A67,'Stock-AF'!$G$2:$G$215,Shares!$A$1)</f>
        <v>0.58966767661876873</v>
      </c>
      <c r="Y67" s="9">
        <f ca="1">SUMIFS('Stock-AF'!AH$2:AH$215,'Stock-AF'!$C$2:$C$215,Shares!$B67,'Stock-AF'!$G$2:$G$215,Shares!$A$1)/SUMIFS('Stock-AF'!AH$2:AH$215,'Stock-AF'!$C$2:$C$215,Shares!$A67,'Stock-AF'!$G$2:$G$215,Shares!$A$1)</f>
        <v>9.3009333769932603E-2</v>
      </c>
      <c r="Z67" s="9">
        <f ca="1">SUMIFS('Stock-AF'!AI$2:AI$215,'Stock-AF'!$C$2:$C$215,Shares!$B67,'Stock-AF'!$G$2:$G$215,Shares!$A$1)/SUMIFS('Stock-AF'!AI$2:AI$215,'Stock-AF'!$C$2:$C$215,Shares!$A67,'Stock-AF'!$G$2:$G$215,Shares!$A$1)</f>
        <v>0.40213666636322581</v>
      </c>
      <c r="AA67" s="9">
        <f ca="1">SUMIFS('Stock-AF'!AJ$2:AJ$215,'Stock-AF'!$C$2:$C$215,Shares!$B67,'Stock-AF'!$G$2:$G$215,Shares!$A$1)/SUMIFS('Stock-AF'!AJ$2:AJ$215,'Stock-AF'!$C$2:$C$215,Shares!$A67,'Stock-AF'!$G$2:$G$215,Shares!$A$1)</f>
        <v>0</v>
      </c>
      <c r="AB67" s="9">
        <f ca="1">SUMIFS('Stock-AF'!AK$2:AK$215,'Stock-AF'!$C$2:$C$215,Shares!$B67,'Stock-AF'!$G$2:$G$215,Shares!$A$1)/SUMIFS('Stock-AF'!AK$2:AK$215,'Stock-AF'!$C$2:$C$215,Shares!$A67,'Stock-AF'!$G$2:$G$215,Shares!$A$1)</f>
        <v>0.1456219027992687</v>
      </c>
      <c r="AC67" s="9">
        <f ca="1">SUMIFS('Stock-AF'!AL$2:AL$215,'Stock-AF'!$C$2:$C$215,Shares!$B67,'Stock-AF'!$G$2:$G$215,Shares!$A$1)/SUMIFS('Stock-AF'!AL$2:AL$215,'Stock-AF'!$C$2:$C$215,Shares!$A67,'Stock-AF'!$G$2:$G$215,Shares!$A$1)</f>
        <v>0</v>
      </c>
      <c r="AD67" s="9">
        <f ca="1">SUMIFS('Stock-AF'!AM$2:AM$215,'Stock-AF'!$C$2:$C$215,Shares!$B67,'Stock-AF'!$G$2:$G$215,Shares!$A$1)/SUMIFS('Stock-AF'!AM$2:AM$215,'Stock-AF'!$C$2:$C$215,Shares!$A67,'Stock-AF'!$G$2:$G$215,Shares!$A$1)</f>
        <v>7.6913268908167534E-2</v>
      </c>
      <c r="AE67" s="9">
        <f ca="1">SUMIFS('Stock-AF'!AN$2:AN$215,'Stock-AF'!$C$2:$C$215,Shares!$B67,'Stock-AF'!$G$2:$G$215,Shares!$A$1)/SUMIFS('Stock-AF'!AN$2:AN$215,'Stock-AF'!$C$2:$C$215,Shares!$A67,'Stock-AF'!$G$2:$G$215,Shares!$A$1)</f>
        <v>0.17731642597856312</v>
      </c>
      <c r="AF67" s="9">
        <f ca="1">SUMIFS('Stock-AF'!AO$2:AO$215,'Stock-AF'!$C$2:$C$215,Shares!$B67,'Stock-AF'!$G$2:$G$215,Shares!$A$1)/SUMIFS('Stock-AF'!AO$2:AO$215,'Stock-AF'!$C$2:$C$215,Shares!$A67,'Stock-AF'!$G$2:$G$215,Shares!$A$1)</f>
        <v>0.19052040453621949</v>
      </c>
      <c r="AG67" s="9">
        <f ca="1">SUMIFS('Stock-AF'!AP$2:AP$215,'Stock-AF'!$C$2:$C$215,Shares!$B67,'Stock-AF'!$G$2:$G$215,Shares!$A$1)/SUMIFS('Stock-AF'!AP$2:AP$215,'Stock-AF'!$C$2:$C$215,Shares!$A67,'Stock-AF'!$G$2:$G$215,Shares!$A$1)</f>
        <v>1.8692787676313164E-2</v>
      </c>
      <c r="AH67" s="9">
        <f ca="1">SUMIFS('Stock-AF'!AQ$2:AQ$215,'Stock-AF'!$C$2:$C$215,Shares!$B67,'Stock-AF'!$G$2:$G$215,Shares!$A$1)/SUMIFS('Stock-AF'!AQ$2:AQ$215,'Stock-AF'!$C$2:$C$215,Shares!$A67,'Stock-AF'!$G$2:$G$215,Shares!$A$1)</f>
        <v>0.20256697734201579</v>
      </c>
      <c r="AI67" s="9">
        <f ca="1">SUMIFS('Stock-AF'!AR$2:AR$215,'Stock-AF'!$C$2:$C$215,Shares!$B67,'Stock-AF'!$G$2:$G$215,Shares!$A$1)/SUMIFS('Stock-AF'!AR$2:AR$215,'Stock-AF'!$C$2:$C$215,Shares!$A67,'Stock-AF'!$G$2:$G$215,Shares!$A$1)</f>
        <v>0.22216363579714224</v>
      </c>
      <c r="AJ67" s="9">
        <f ca="1">SUMIFS('Stock-AF'!AS$2:AS$215,'Stock-AF'!$C$2:$C$215,Shares!$B67,'Stock-AF'!$G$2:$G$215,Shares!$A$1)/SUMIFS('Stock-AF'!AS$2:AS$215,'Stock-AF'!$C$2:$C$215,Shares!$A67,'Stock-AF'!$G$2:$G$215,Shares!$A$1)</f>
        <v>0.42419540049046894</v>
      </c>
      <c r="AK67" s="9">
        <f ca="1">SUMIFS('Stock-AF'!AT$2:AT$215,'Stock-AF'!$C$2:$C$215,Shares!$B67,'Stock-AF'!$G$2:$G$215,Shares!$A$1)/SUMIFS('Stock-AF'!AT$2:AT$215,'Stock-AF'!$C$2:$C$215,Shares!$A67,'Stock-AF'!$G$2:$G$215,Shares!$A$1)</f>
        <v>0.14786083523031099</v>
      </c>
      <c r="AL67" s="9">
        <f ca="1">SUMIFS('Stock-AF'!AU$2:AU$215,'Stock-AF'!$C$2:$C$215,Shares!$B67,'Stock-AF'!$G$2:$G$215,Shares!$A$1)/SUMIFS('Stock-AF'!AU$2:AU$215,'Stock-AF'!$C$2:$C$215,Shares!$A67,'Stock-AF'!$G$2:$G$215,Shares!$A$1)</f>
        <v>0.16419111427341238</v>
      </c>
      <c r="AM67" s="9">
        <f ca="1">SUMIFS('Stock-AF'!AV$2:AV$215,'Stock-AF'!$C$2:$C$215,Shares!$B67,'Stock-AF'!$G$2:$G$215,Shares!$A$1)/SUMIFS('Stock-AF'!AV$2:AV$215,'Stock-AF'!$C$2:$C$215,Shares!$A67,'Stock-AF'!$G$2:$G$215,Shares!$A$1)</f>
        <v>5.3746676966062938E-2</v>
      </c>
    </row>
    <row r="68" spans="1:39">
      <c r="A68" t="str">
        <f t="shared" si="1"/>
        <v>C_ES-SH-SL*</v>
      </c>
      <c r="B68" s="4" t="s">
        <v>181</v>
      </c>
      <c r="C68" s="9">
        <f ca="1">SUMIFS('Stock-AF'!L$2:L$215,'Stock-AF'!$C$2:$C$215,Shares!$B68,'Stock-AF'!$G$2:$G$215,Shares!$A$1)/SUMIFS('Stock-AF'!L$2:L$215,'Stock-AF'!$C$2:$C$215,Shares!$A68,'Stock-AF'!$G$2:$G$215,Shares!$A$1)</f>
        <v>0</v>
      </c>
      <c r="D68" s="9">
        <f ca="1">SUMIFS('Stock-AF'!M$2:M$215,'Stock-AF'!$C$2:$C$215,Shares!$B68,'Stock-AF'!$G$2:$G$215,Shares!$A$1)/SUMIFS('Stock-AF'!M$2:M$215,'Stock-AF'!$C$2:$C$215,Shares!$A68,'Stock-AF'!$G$2:$G$215,Shares!$A$1)</f>
        <v>0</v>
      </c>
      <c r="E68" s="9">
        <f ca="1">SUMIFS('Stock-AF'!N$2:N$215,'Stock-AF'!$C$2:$C$215,Shares!$B68,'Stock-AF'!$G$2:$G$215,Shares!$A$1)/SUMIFS('Stock-AF'!N$2:N$215,'Stock-AF'!$C$2:$C$215,Shares!$A68,'Stock-AF'!$G$2:$G$215,Shares!$A$1)</f>
        <v>0</v>
      </c>
      <c r="F68" s="9">
        <f ca="1">SUMIFS('Stock-AF'!O$2:O$215,'Stock-AF'!$C$2:$C$215,Shares!$B68,'Stock-AF'!$G$2:$G$215,Shares!$A$1)/SUMIFS('Stock-AF'!O$2:O$215,'Stock-AF'!$C$2:$C$215,Shares!$A68,'Stock-AF'!$G$2:$G$215,Shares!$A$1)</f>
        <v>0</v>
      </c>
      <c r="G68" s="9">
        <f ca="1">SUMIFS('Stock-AF'!P$2:P$215,'Stock-AF'!$C$2:$C$215,Shares!$B68,'Stock-AF'!$G$2:$G$215,Shares!$A$1)/SUMIFS('Stock-AF'!P$2:P$215,'Stock-AF'!$C$2:$C$215,Shares!$A68,'Stock-AF'!$G$2:$G$215,Shares!$A$1)</f>
        <v>0</v>
      </c>
      <c r="H68" s="9">
        <f ca="1">SUMIFS('Stock-AF'!Q$2:Q$215,'Stock-AF'!$C$2:$C$215,Shares!$B68,'Stock-AF'!$G$2:$G$215,Shares!$A$1)/SUMIFS('Stock-AF'!Q$2:Q$215,'Stock-AF'!$C$2:$C$215,Shares!$A68,'Stock-AF'!$G$2:$G$215,Shares!$A$1)</f>
        <v>0</v>
      </c>
      <c r="I68" s="9">
        <f ca="1">SUMIFS('Stock-AF'!R$2:R$215,'Stock-AF'!$C$2:$C$215,Shares!$B68,'Stock-AF'!$G$2:$G$215,Shares!$A$1)/SUMIFS('Stock-AF'!R$2:R$215,'Stock-AF'!$C$2:$C$215,Shares!$A68,'Stock-AF'!$G$2:$G$215,Shares!$A$1)</f>
        <v>0</v>
      </c>
      <c r="J68" s="9">
        <f ca="1">SUMIFS('Stock-AF'!S$2:S$215,'Stock-AF'!$C$2:$C$215,Shares!$B68,'Stock-AF'!$G$2:$G$215,Shares!$A$1)/SUMIFS('Stock-AF'!S$2:S$215,'Stock-AF'!$C$2:$C$215,Shares!$A68,'Stock-AF'!$G$2:$G$215,Shares!$A$1)</f>
        <v>0</v>
      </c>
      <c r="K68" s="9">
        <f ca="1">SUMIFS('Stock-AF'!T$2:T$215,'Stock-AF'!$C$2:$C$215,Shares!$B68,'Stock-AF'!$G$2:$G$215,Shares!$A$1)/SUMIFS('Stock-AF'!T$2:T$215,'Stock-AF'!$C$2:$C$215,Shares!$A68,'Stock-AF'!$G$2:$G$215,Shares!$A$1)</f>
        <v>0</v>
      </c>
      <c r="L68" s="9">
        <f ca="1">SUMIFS('Stock-AF'!U$2:U$215,'Stock-AF'!$C$2:$C$215,Shares!$B68,'Stock-AF'!$G$2:$G$215,Shares!$A$1)/SUMIFS('Stock-AF'!U$2:U$215,'Stock-AF'!$C$2:$C$215,Shares!$A68,'Stock-AF'!$G$2:$G$215,Shares!$A$1)</f>
        <v>0</v>
      </c>
      <c r="M68" s="9">
        <f ca="1">SUMIFS('Stock-AF'!V$2:V$215,'Stock-AF'!$C$2:$C$215,Shares!$B68,'Stock-AF'!$G$2:$G$215,Shares!$A$1)/SUMIFS('Stock-AF'!V$2:V$215,'Stock-AF'!$C$2:$C$215,Shares!$A68,'Stock-AF'!$G$2:$G$215,Shares!$A$1)</f>
        <v>0</v>
      </c>
      <c r="N68" s="9">
        <f ca="1">SUMIFS('Stock-AF'!W$2:W$215,'Stock-AF'!$C$2:$C$215,Shares!$B68,'Stock-AF'!$G$2:$G$215,Shares!$A$1)/SUMIFS('Stock-AF'!W$2:W$215,'Stock-AF'!$C$2:$C$215,Shares!$A68,'Stock-AF'!$G$2:$G$215,Shares!$A$1)</f>
        <v>0</v>
      </c>
      <c r="O68" s="9">
        <f ca="1">SUMIFS('Stock-AF'!X$2:X$215,'Stock-AF'!$C$2:$C$215,Shares!$B68,'Stock-AF'!$G$2:$G$215,Shares!$A$1)/SUMIFS('Stock-AF'!X$2:X$215,'Stock-AF'!$C$2:$C$215,Shares!$A68,'Stock-AF'!$G$2:$G$215,Shares!$A$1)</f>
        <v>0</v>
      </c>
      <c r="P68" s="9">
        <f ca="1">SUMIFS('Stock-AF'!Y$2:Y$215,'Stock-AF'!$C$2:$C$215,Shares!$B68,'Stock-AF'!$G$2:$G$215,Shares!$A$1)/SUMIFS('Stock-AF'!Y$2:Y$215,'Stock-AF'!$C$2:$C$215,Shares!$A68,'Stock-AF'!$G$2:$G$215,Shares!$A$1)</f>
        <v>0</v>
      </c>
      <c r="Q68" s="9">
        <f ca="1">SUMIFS('Stock-AF'!Z$2:Z$215,'Stock-AF'!$C$2:$C$215,Shares!$B68,'Stock-AF'!$G$2:$G$215,Shares!$A$1)/SUMIFS('Stock-AF'!Z$2:Z$215,'Stock-AF'!$C$2:$C$215,Shares!$A68,'Stock-AF'!$G$2:$G$215,Shares!$A$1)</f>
        <v>0</v>
      </c>
      <c r="R68" s="9">
        <f ca="1">SUMIFS('Stock-AF'!AA$2:AA$215,'Stock-AF'!$C$2:$C$215,Shares!$B68,'Stock-AF'!$G$2:$G$215,Shares!$A$1)/SUMIFS('Stock-AF'!AA$2:AA$215,'Stock-AF'!$C$2:$C$215,Shares!$A68,'Stock-AF'!$G$2:$G$215,Shares!$A$1)</f>
        <v>0</v>
      </c>
      <c r="S68" s="9">
        <f ca="1">SUMIFS('Stock-AF'!AB$2:AB$215,'Stock-AF'!$C$2:$C$215,Shares!$B68,'Stock-AF'!$G$2:$G$215,Shares!$A$1)/SUMIFS('Stock-AF'!AB$2:AB$215,'Stock-AF'!$C$2:$C$215,Shares!$A68,'Stock-AF'!$G$2:$G$215,Shares!$A$1)</f>
        <v>0</v>
      </c>
      <c r="T68" s="9">
        <f ca="1">SUMIFS('Stock-AF'!AC$2:AC$215,'Stock-AF'!$C$2:$C$215,Shares!$B68,'Stock-AF'!$G$2:$G$215,Shares!$A$1)/SUMIFS('Stock-AF'!AC$2:AC$215,'Stock-AF'!$C$2:$C$215,Shares!$A68,'Stock-AF'!$G$2:$G$215,Shares!$A$1)</f>
        <v>0</v>
      </c>
      <c r="U68" s="9">
        <f ca="1">SUMIFS('Stock-AF'!AD$2:AD$215,'Stock-AF'!$C$2:$C$215,Shares!$B68,'Stock-AF'!$G$2:$G$215,Shares!$A$1)/SUMIFS('Stock-AF'!AD$2:AD$215,'Stock-AF'!$C$2:$C$215,Shares!$A68,'Stock-AF'!$G$2:$G$215,Shares!$A$1)</f>
        <v>0</v>
      </c>
      <c r="V68" s="9">
        <f ca="1">SUMIFS('Stock-AF'!AE$2:AE$215,'Stock-AF'!$C$2:$C$215,Shares!$B68,'Stock-AF'!$G$2:$G$215,Shares!$A$1)/SUMIFS('Stock-AF'!AE$2:AE$215,'Stock-AF'!$C$2:$C$215,Shares!$A68,'Stock-AF'!$G$2:$G$215,Shares!$A$1)</f>
        <v>9.9806281979188931E-3</v>
      </c>
      <c r="W68" s="9">
        <f ca="1">SUMIFS('Stock-AF'!AF$2:AF$215,'Stock-AF'!$C$2:$C$215,Shares!$B68,'Stock-AF'!$G$2:$G$215,Shares!$A$1)/SUMIFS('Stock-AF'!AF$2:AF$215,'Stock-AF'!$C$2:$C$215,Shares!$A68,'Stock-AF'!$G$2:$G$215,Shares!$A$1)</f>
        <v>0</v>
      </c>
      <c r="X68" s="9">
        <f ca="1">SUMIFS('Stock-AF'!AG$2:AG$215,'Stock-AF'!$C$2:$C$215,Shares!$B68,'Stock-AF'!$G$2:$G$215,Shares!$A$1)/SUMIFS('Stock-AF'!AG$2:AG$215,'Stock-AF'!$C$2:$C$215,Shares!$A68,'Stock-AF'!$G$2:$G$215,Shares!$A$1)</f>
        <v>0</v>
      </c>
      <c r="Y68" s="9">
        <f ca="1">SUMIFS('Stock-AF'!AH$2:AH$215,'Stock-AF'!$C$2:$C$215,Shares!$B68,'Stock-AF'!$G$2:$G$215,Shares!$A$1)/SUMIFS('Stock-AF'!AH$2:AH$215,'Stock-AF'!$C$2:$C$215,Shares!$A68,'Stock-AF'!$G$2:$G$215,Shares!$A$1)</f>
        <v>3.3829597474862262E-3</v>
      </c>
      <c r="Z68" s="9">
        <f ca="1">SUMIFS('Stock-AF'!AI$2:AI$215,'Stock-AF'!$C$2:$C$215,Shares!$B68,'Stock-AF'!$G$2:$G$215,Shares!$A$1)/SUMIFS('Stock-AF'!AI$2:AI$215,'Stock-AF'!$C$2:$C$215,Shares!$A68,'Stock-AF'!$G$2:$G$215,Shares!$A$1)</f>
        <v>0</v>
      </c>
      <c r="AA68" s="9">
        <f ca="1">SUMIFS('Stock-AF'!AJ$2:AJ$215,'Stock-AF'!$C$2:$C$215,Shares!$B68,'Stock-AF'!$G$2:$G$215,Shares!$A$1)/SUMIFS('Stock-AF'!AJ$2:AJ$215,'Stock-AF'!$C$2:$C$215,Shares!$A68,'Stock-AF'!$G$2:$G$215,Shares!$A$1)</f>
        <v>0</v>
      </c>
      <c r="AB68" s="9">
        <f ca="1">SUMIFS('Stock-AF'!AK$2:AK$215,'Stock-AF'!$C$2:$C$215,Shares!$B68,'Stock-AF'!$G$2:$G$215,Shares!$A$1)/SUMIFS('Stock-AF'!AK$2:AK$215,'Stock-AF'!$C$2:$C$215,Shares!$A68,'Stock-AF'!$G$2:$G$215,Shares!$A$1)</f>
        <v>0</v>
      </c>
      <c r="AC68" s="9">
        <f ca="1">SUMIFS('Stock-AF'!AL$2:AL$215,'Stock-AF'!$C$2:$C$215,Shares!$B68,'Stock-AF'!$G$2:$G$215,Shares!$A$1)/SUMIFS('Stock-AF'!AL$2:AL$215,'Stock-AF'!$C$2:$C$215,Shares!$A68,'Stock-AF'!$G$2:$G$215,Shares!$A$1)</f>
        <v>0</v>
      </c>
      <c r="AD68" s="9">
        <f ca="1">SUMIFS('Stock-AF'!AM$2:AM$215,'Stock-AF'!$C$2:$C$215,Shares!$B68,'Stock-AF'!$G$2:$G$215,Shares!$A$1)/SUMIFS('Stock-AF'!AM$2:AM$215,'Stock-AF'!$C$2:$C$215,Shares!$A68,'Stock-AF'!$G$2:$G$215,Shares!$A$1)</f>
        <v>0</v>
      </c>
      <c r="AE68" s="9">
        <f ca="1">SUMIFS('Stock-AF'!AN$2:AN$215,'Stock-AF'!$C$2:$C$215,Shares!$B68,'Stock-AF'!$G$2:$G$215,Shares!$A$1)/SUMIFS('Stock-AF'!AN$2:AN$215,'Stock-AF'!$C$2:$C$215,Shares!$A68,'Stock-AF'!$G$2:$G$215,Shares!$A$1)</f>
        <v>0</v>
      </c>
      <c r="AF68" s="9">
        <f ca="1">SUMIFS('Stock-AF'!AO$2:AO$215,'Stock-AF'!$C$2:$C$215,Shares!$B68,'Stock-AF'!$G$2:$G$215,Shares!$A$1)/SUMIFS('Stock-AF'!AO$2:AO$215,'Stock-AF'!$C$2:$C$215,Shares!$A68,'Stock-AF'!$G$2:$G$215,Shares!$A$1)</f>
        <v>0</v>
      </c>
      <c r="AG68" s="9">
        <f ca="1">SUMIFS('Stock-AF'!AP$2:AP$215,'Stock-AF'!$C$2:$C$215,Shares!$B68,'Stock-AF'!$G$2:$G$215,Shares!$A$1)/SUMIFS('Stock-AF'!AP$2:AP$215,'Stock-AF'!$C$2:$C$215,Shares!$A68,'Stock-AF'!$G$2:$G$215,Shares!$A$1)</f>
        <v>0</v>
      </c>
      <c r="AH68" s="9">
        <f ca="1">SUMIFS('Stock-AF'!AQ$2:AQ$215,'Stock-AF'!$C$2:$C$215,Shares!$B68,'Stock-AF'!$G$2:$G$215,Shares!$A$1)/SUMIFS('Stock-AF'!AQ$2:AQ$215,'Stock-AF'!$C$2:$C$215,Shares!$A68,'Stock-AF'!$G$2:$G$215,Shares!$A$1)</f>
        <v>0</v>
      </c>
      <c r="AI68" s="9">
        <f ca="1">SUMIFS('Stock-AF'!AR$2:AR$215,'Stock-AF'!$C$2:$C$215,Shares!$B68,'Stock-AF'!$G$2:$G$215,Shares!$A$1)/SUMIFS('Stock-AF'!AR$2:AR$215,'Stock-AF'!$C$2:$C$215,Shares!$A68,'Stock-AF'!$G$2:$G$215,Shares!$A$1)</f>
        <v>0</v>
      </c>
      <c r="AJ68" s="9">
        <f ca="1">SUMIFS('Stock-AF'!AS$2:AS$215,'Stock-AF'!$C$2:$C$215,Shares!$B68,'Stock-AF'!$G$2:$G$215,Shares!$A$1)/SUMIFS('Stock-AF'!AS$2:AS$215,'Stock-AF'!$C$2:$C$215,Shares!$A68,'Stock-AF'!$G$2:$G$215,Shares!$A$1)</f>
        <v>0</v>
      </c>
      <c r="AK68" s="9">
        <f ca="1">SUMIFS('Stock-AF'!AT$2:AT$215,'Stock-AF'!$C$2:$C$215,Shares!$B68,'Stock-AF'!$G$2:$G$215,Shares!$A$1)/SUMIFS('Stock-AF'!AT$2:AT$215,'Stock-AF'!$C$2:$C$215,Shares!$A68,'Stock-AF'!$G$2:$G$215,Shares!$A$1)</f>
        <v>2.2597025230252421E-2</v>
      </c>
      <c r="AL68" s="9">
        <f ca="1">SUMIFS('Stock-AF'!AU$2:AU$215,'Stock-AF'!$C$2:$C$215,Shares!$B68,'Stock-AF'!$G$2:$G$215,Shares!$A$1)/SUMIFS('Stock-AF'!AU$2:AU$215,'Stock-AF'!$C$2:$C$215,Shares!$A68,'Stock-AF'!$G$2:$G$215,Shares!$A$1)</f>
        <v>0</v>
      </c>
      <c r="AM68" s="9">
        <f ca="1">SUMIFS('Stock-AF'!AV$2:AV$215,'Stock-AF'!$C$2:$C$215,Shares!$B68,'Stock-AF'!$G$2:$G$215,Shares!$A$1)/SUMIFS('Stock-AF'!AV$2:AV$215,'Stock-AF'!$C$2:$C$215,Shares!$A68,'Stock-AF'!$G$2:$G$215,Shares!$A$1)</f>
        <v>0</v>
      </c>
    </row>
    <row r="69" spans="1:39">
      <c r="A69" t="str">
        <f t="shared" si="1"/>
        <v>C_ES-SH-SL*</v>
      </c>
      <c r="B69" s="4" t="s">
        <v>182</v>
      </c>
      <c r="C69" s="9">
        <f ca="1">SUMIFS('Stock-AF'!L$2:L$215,'Stock-AF'!$C$2:$C$215,Shares!$B69,'Stock-AF'!$G$2:$G$215,Shares!$A$1)/SUMIFS('Stock-AF'!L$2:L$215,'Stock-AF'!$C$2:$C$215,Shares!$A69,'Stock-AF'!$G$2:$G$215,Shares!$A$1)</f>
        <v>0.16587229280368068</v>
      </c>
      <c r="D69" s="9">
        <f ca="1">SUMIFS('Stock-AF'!M$2:M$215,'Stock-AF'!$C$2:$C$215,Shares!$B69,'Stock-AF'!$G$2:$G$215,Shares!$A$1)/SUMIFS('Stock-AF'!M$2:M$215,'Stock-AF'!$C$2:$C$215,Shares!$A69,'Stock-AF'!$G$2:$G$215,Shares!$A$1)</f>
        <v>0.1154286943143084</v>
      </c>
      <c r="E69" s="9">
        <f ca="1">SUMIFS('Stock-AF'!N$2:N$215,'Stock-AF'!$C$2:$C$215,Shares!$B69,'Stock-AF'!$G$2:$G$215,Shares!$A$1)/SUMIFS('Stock-AF'!N$2:N$215,'Stock-AF'!$C$2:$C$215,Shares!$A69,'Stock-AF'!$G$2:$G$215,Shares!$A$1)</f>
        <v>0.22009646802175051</v>
      </c>
      <c r="F69" s="9">
        <f ca="1">SUMIFS('Stock-AF'!O$2:O$215,'Stock-AF'!$C$2:$C$215,Shares!$B69,'Stock-AF'!$G$2:$G$215,Shares!$A$1)/SUMIFS('Stock-AF'!O$2:O$215,'Stock-AF'!$C$2:$C$215,Shares!$A69,'Stock-AF'!$G$2:$G$215,Shares!$A$1)</f>
        <v>0.22769498682396716</v>
      </c>
      <c r="G69" s="9">
        <f ca="1">SUMIFS('Stock-AF'!P$2:P$215,'Stock-AF'!$C$2:$C$215,Shares!$B69,'Stock-AF'!$G$2:$G$215,Shares!$A$1)/SUMIFS('Stock-AF'!P$2:P$215,'Stock-AF'!$C$2:$C$215,Shares!$A69,'Stock-AF'!$G$2:$G$215,Shares!$A$1)</f>
        <v>8.0723657699542248E-2</v>
      </c>
      <c r="H69" s="9">
        <f ca="1">SUMIFS('Stock-AF'!Q$2:Q$215,'Stock-AF'!$C$2:$C$215,Shares!$B69,'Stock-AF'!$G$2:$G$215,Shares!$A$1)/SUMIFS('Stock-AF'!Q$2:Q$215,'Stock-AF'!$C$2:$C$215,Shares!$A69,'Stock-AF'!$G$2:$G$215,Shares!$A$1)</f>
        <v>0.43994895231077424</v>
      </c>
      <c r="I69" s="9">
        <f ca="1">SUMIFS('Stock-AF'!R$2:R$215,'Stock-AF'!$C$2:$C$215,Shares!$B69,'Stock-AF'!$G$2:$G$215,Shares!$A$1)/SUMIFS('Stock-AF'!R$2:R$215,'Stock-AF'!$C$2:$C$215,Shares!$A69,'Stock-AF'!$G$2:$G$215,Shares!$A$1)</f>
        <v>0.26235767142918376</v>
      </c>
      <c r="J69" s="9">
        <f ca="1">SUMIFS('Stock-AF'!S$2:S$215,'Stock-AF'!$C$2:$C$215,Shares!$B69,'Stock-AF'!$G$2:$G$215,Shares!$A$1)/SUMIFS('Stock-AF'!S$2:S$215,'Stock-AF'!$C$2:$C$215,Shares!$A69,'Stock-AF'!$G$2:$G$215,Shares!$A$1)</f>
        <v>8.6682318442101967E-3</v>
      </c>
      <c r="K69" s="9">
        <f ca="1">SUMIFS('Stock-AF'!T$2:T$215,'Stock-AF'!$C$2:$C$215,Shares!$B69,'Stock-AF'!$G$2:$G$215,Shares!$A$1)/SUMIFS('Stock-AF'!T$2:T$215,'Stock-AF'!$C$2:$C$215,Shares!$A69,'Stock-AF'!$G$2:$G$215,Shares!$A$1)</f>
        <v>0.33238331814002775</v>
      </c>
      <c r="L69" s="9">
        <f ca="1">SUMIFS('Stock-AF'!U$2:U$215,'Stock-AF'!$C$2:$C$215,Shares!$B69,'Stock-AF'!$G$2:$G$215,Shares!$A$1)/SUMIFS('Stock-AF'!U$2:U$215,'Stock-AF'!$C$2:$C$215,Shares!$A69,'Stock-AF'!$G$2:$G$215,Shares!$A$1)</f>
        <v>3.4414779897139432E-2</v>
      </c>
      <c r="M69" s="9">
        <f ca="1">SUMIFS('Stock-AF'!V$2:V$215,'Stock-AF'!$C$2:$C$215,Shares!$B69,'Stock-AF'!$G$2:$G$215,Shares!$A$1)/SUMIFS('Stock-AF'!V$2:V$215,'Stock-AF'!$C$2:$C$215,Shares!$A69,'Stock-AF'!$G$2:$G$215,Shares!$A$1)</f>
        <v>7.9193544068259666E-2</v>
      </c>
      <c r="N69" s="9">
        <f ca="1">SUMIFS('Stock-AF'!W$2:W$215,'Stock-AF'!$C$2:$C$215,Shares!$B69,'Stock-AF'!$G$2:$G$215,Shares!$A$1)/SUMIFS('Stock-AF'!W$2:W$215,'Stock-AF'!$C$2:$C$215,Shares!$A69,'Stock-AF'!$G$2:$G$215,Shares!$A$1)</f>
        <v>0.23719369771722035</v>
      </c>
      <c r="O69" s="9">
        <f ca="1">SUMIFS('Stock-AF'!X$2:X$215,'Stock-AF'!$C$2:$C$215,Shares!$B69,'Stock-AF'!$G$2:$G$215,Shares!$A$1)/SUMIFS('Stock-AF'!X$2:X$215,'Stock-AF'!$C$2:$C$215,Shares!$A69,'Stock-AF'!$G$2:$G$215,Shares!$A$1)</f>
        <v>0.27561253523680374</v>
      </c>
      <c r="P69" s="9">
        <f ca="1">SUMIFS('Stock-AF'!Y$2:Y$215,'Stock-AF'!$C$2:$C$215,Shares!$B69,'Stock-AF'!$G$2:$G$215,Shares!$A$1)/SUMIFS('Stock-AF'!Y$2:Y$215,'Stock-AF'!$C$2:$C$215,Shares!$A69,'Stock-AF'!$G$2:$G$215,Shares!$A$1)</f>
        <v>0.10598660112893626</v>
      </c>
      <c r="Q69" s="9">
        <f ca="1">SUMIFS('Stock-AF'!Z$2:Z$215,'Stock-AF'!$C$2:$C$215,Shares!$B69,'Stock-AF'!$G$2:$G$215,Shares!$A$1)/SUMIFS('Stock-AF'!Z$2:Z$215,'Stock-AF'!$C$2:$C$215,Shares!$A69,'Stock-AF'!$G$2:$G$215,Shares!$A$1)</f>
        <v>0.17543896922382032</v>
      </c>
      <c r="R69" s="9">
        <f ca="1">SUMIFS('Stock-AF'!AA$2:AA$215,'Stock-AF'!$C$2:$C$215,Shares!$B69,'Stock-AF'!$G$2:$G$215,Shares!$A$1)/SUMIFS('Stock-AF'!AA$2:AA$215,'Stock-AF'!$C$2:$C$215,Shares!$A69,'Stock-AF'!$G$2:$G$215,Shares!$A$1)</f>
        <v>0.22614786752145583</v>
      </c>
      <c r="S69" s="9">
        <f ca="1">SUMIFS('Stock-AF'!AB$2:AB$215,'Stock-AF'!$C$2:$C$215,Shares!$B69,'Stock-AF'!$G$2:$G$215,Shares!$A$1)/SUMIFS('Stock-AF'!AB$2:AB$215,'Stock-AF'!$C$2:$C$215,Shares!$A69,'Stock-AF'!$G$2:$G$215,Shares!$A$1)</f>
        <v>0</v>
      </c>
      <c r="T69" s="9">
        <f ca="1">SUMIFS('Stock-AF'!AC$2:AC$215,'Stock-AF'!$C$2:$C$215,Shares!$B69,'Stock-AF'!$G$2:$G$215,Shares!$A$1)/SUMIFS('Stock-AF'!AC$2:AC$215,'Stock-AF'!$C$2:$C$215,Shares!$A69,'Stock-AF'!$G$2:$G$215,Shares!$A$1)</f>
        <v>0.36471714063636251</v>
      </c>
      <c r="U69" s="9">
        <f ca="1">SUMIFS('Stock-AF'!AD$2:AD$215,'Stock-AF'!$C$2:$C$215,Shares!$B69,'Stock-AF'!$G$2:$G$215,Shares!$A$1)/SUMIFS('Stock-AF'!AD$2:AD$215,'Stock-AF'!$C$2:$C$215,Shares!$A69,'Stock-AF'!$G$2:$G$215,Shares!$A$1)</f>
        <v>0</v>
      </c>
      <c r="V69" s="9">
        <f ca="1">SUMIFS('Stock-AF'!AE$2:AE$215,'Stock-AF'!$C$2:$C$215,Shares!$B69,'Stock-AF'!$G$2:$G$215,Shares!$A$1)/SUMIFS('Stock-AF'!AE$2:AE$215,'Stock-AF'!$C$2:$C$215,Shares!$A69,'Stock-AF'!$G$2:$G$215,Shares!$A$1)</f>
        <v>2.2599621845960968E-2</v>
      </c>
      <c r="W69" s="9">
        <f ca="1">SUMIFS('Stock-AF'!AF$2:AF$215,'Stock-AF'!$C$2:$C$215,Shares!$B69,'Stock-AF'!$G$2:$G$215,Shares!$A$1)/SUMIFS('Stock-AF'!AF$2:AF$215,'Stock-AF'!$C$2:$C$215,Shares!$A69,'Stock-AF'!$G$2:$G$215,Shares!$A$1)</f>
        <v>0.56847891602616862</v>
      </c>
      <c r="X69" s="9">
        <f ca="1">SUMIFS('Stock-AF'!AG$2:AG$215,'Stock-AF'!$C$2:$C$215,Shares!$B69,'Stock-AF'!$G$2:$G$215,Shares!$A$1)/SUMIFS('Stock-AF'!AG$2:AG$215,'Stock-AF'!$C$2:$C$215,Shares!$A69,'Stock-AF'!$G$2:$G$215,Shares!$A$1)</f>
        <v>7.0956771732735248E-3</v>
      </c>
      <c r="Y69" s="9">
        <f ca="1">SUMIFS('Stock-AF'!AH$2:AH$215,'Stock-AF'!$C$2:$C$215,Shares!$B69,'Stock-AF'!$G$2:$G$215,Shares!$A$1)/SUMIFS('Stock-AF'!AH$2:AH$215,'Stock-AF'!$C$2:$C$215,Shares!$A69,'Stock-AF'!$G$2:$G$215,Shares!$A$1)</f>
        <v>0.14356575869399463</v>
      </c>
      <c r="Z69" s="9">
        <f ca="1">SUMIFS('Stock-AF'!AI$2:AI$215,'Stock-AF'!$C$2:$C$215,Shares!$B69,'Stock-AF'!$G$2:$G$215,Shares!$A$1)/SUMIFS('Stock-AF'!AI$2:AI$215,'Stock-AF'!$C$2:$C$215,Shares!$A69,'Stock-AF'!$G$2:$G$215,Shares!$A$1)</f>
        <v>6.7854255985382014E-2</v>
      </c>
      <c r="AA69" s="9">
        <f ca="1">SUMIFS('Stock-AF'!AJ$2:AJ$215,'Stock-AF'!$C$2:$C$215,Shares!$B69,'Stock-AF'!$G$2:$G$215,Shares!$A$1)/SUMIFS('Stock-AF'!AJ$2:AJ$215,'Stock-AF'!$C$2:$C$215,Shares!$A69,'Stock-AF'!$G$2:$G$215,Shares!$A$1)</f>
        <v>0</v>
      </c>
      <c r="AB69" s="9">
        <f ca="1">SUMIFS('Stock-AF'!AK$2:AK$215,'Stock-AF'!$C$2:$C$215,Shares!$B69,'Stock-AF'!$G$2:$G$215,Shares!$A$1)/SUMIFS('Stock-AF'!AK$2:AK$215,'Stock-AF'!$C$2:$C$215,Shares!$A69,'Stock-AF'!$G$2:$G$215,Shares!$A$1)</f>
        <v>0.50382965121825796</v>
      </c>
      <c r="AC69" s="9">
        <f ca="1">SUMIFS('Stock-AF'!AL$2:AL$215,'Stock-AF'!$C$2:$C$215,Shares!$B69,'Stock-AF'!$G$2:$G$215,Shares!$A$1)/SUMIFS('Stock-AF'!AL$2:AL$215,'Stock-AF'!$C$2:$C$215,Shares!$A69,'Stock-AF'!$G$2:$G$215,Shares!$A$1)</f>
        <v>0</v>
      </c>
      <c r="AD69" s="9">
        <f ca="1">SUMIFS('Stock-AF'!AM$2:AM$215,'Stock-AF'!$C$2:$C$215,Shares!$B69,'Stock-AF'!$G$2:$G$215,Shares!$A$1)/SUMIFS('Stock-AF'!AM$2:AM$215,'Stock-AF'!$C$2:$C$215,Shares!$A69,'Stock-AF'!$G$2:$G$215,Shares!$A$1)</f>
        <v>3.4354599650557975E-2</v>
      </c>
      <c r="AE69" s="9">
        <f ca="1">SUMIFS('Stock-AF'!AN$2:AN$215,'Stock-AF'!$C$2:$C$215,Shares!$B69,'Stock-AF'!$G$2:$G$215,Shares!$A$1)/SUMIFS('Stock-AF'!AN$2:AN$215,'Stock-AF'!$C$2:$C$215,Shares!$A69,'Stock-AF'!$G$2:$G$215,Shares!$A$1)</f>
        <v>0.11981628995080279</v>
      </c>
      <c r="AF69" s="9">
        <f ca="1">SUMIFS('Stock-AF'!AO$2:AO$215,'Stock-AF'!$C$2:$C$215,Shares!$B69,'Stock-AF'!$G$2:$G$215,Shares!$A$1)/SUMIFS('Stock-AF'!AO$2:AO$215,'Stock-AF'!$C$2:$C$215,Shares!$A69,'Stock-AF'!$G$2:$G$215,Shares!$A$1)</f>
        <v>0.11066805248252301</v>
      </c>
      <c r="AG69" s="9">
        <f ca="1">SUMIFS('Stock-AF'!AP$2:AP$215,'Stock-AF'!$C$2:$C$215,Shares!$B69,'Stock-AF'!$G$2:$G$215,Shares!$A$1)/SUMIFS('Stock-AF'!AP$2:AP$215,'Stock-AF'!$C$2:$C$215,Shares!$A69,'Stock-AF'!$G$2:$G$215,Shares!$A$1)</f>
        <v>0.23841450891258295</v>
      </c>
      <c r="AH69" s="9">
        <f ca="1">SUMIFS('Stock-AF'!AQ$2:AQ$215,'Stock-AF'!$C$2:$C$215,Shares!$B69,'Stock-AF'!$G$2:$G$215,Shares!$A$1)/SUMIFS('Stock-AF'!AQ$2:AQ$215,'Stock-AF'!$C$2:$C$215,Shares!$A69,'Stock-AF'!$G$2:$G$215,Shares!$A$1)</f>
        <v>4.4186743382625564E-2</v>
      </c>
      <c r="AI69" s="9">
        <f ca="1">SUMIFS('Stock-AF'!AR$2:AR$215,'Stock-AF'!$C$2:$C$215,Shares!$B69,'Stock-AF'!$G$2:$G$215,Shares!$A$1)/SUMIFS('Stock-AF'!AR$2:AR$215,'Stock-AF'!$C$2:$C$215,Shares!$A69,'Stock-AF'!$G$2:$G$215,Shares!$A$1)</f>
        <v>0.14981219704879253</v>
      </c>
      <c r="AJ69" s="9">
        <f ca="1">SUMIFS('Stock-AF'!AS$2:AS$215,'Stock-AF'!$C$2:$C$215,Shares!$B69,'Stock-AF'!$G$2:$G$215,Shares!$A$1)/SUMIFS('Stock-AF'!AS$2:AS$215,'Stock-AF'!$C$2:$C$215,Shares!$A69,'Stock-AF'!$G$2:$G$215,Shares!$A$1)</f>
        <v>0.12620789999757021</v>
      </c>
      <c r="AK69" s="9">
        <f ca="1">SUMIFS('Stock-AF'!AT$2:AT$215,'Stock-AF'!$C$2:$C$215,Shares!$B69,'Stock-AF'!$G$2:$G$215,Shares!$A$1)/SUMIFS('Stock-AF'!AT$2:AT$215,'Stock-AF'!$C$2:$C$215,Shares!$A69,'Stock-AF'!$G$2:$G$215,Shares!$A$1)</f>
        <v>0.53938465376757971</v>
      </c>
      <c r="AL69" s="9">
        <f ca="1">SUMIFS('Stock-AF'!AU$2:AU$215,'Stock-AF'!$C$2:$C$215,Shares!$B69,'Stock-AF'!$G$2:$G$215,Shares!$A$1)/SUMIFS('Stock-AF'!AU$2:AU$215,'Stock-AF'!$C$2:$C$215,Shares!$A69,'Stock-AF'!$G$2:$G$215,Shares!$A$1)</f>
        <v>1.9985956685976403E-2</v>
      </c>
      <c r="AM69" s="9">
        <f ca="1">SUMIFS('Stock-AF'!AV$2:AV$215,'Stock-AF'!$C$2:$C$215,Shares!$B69,'Stock-AF'!$G$2:$G$215,Shares!$A$1)/SUMIFS('Stock-AF'!AV$2:AV$215,'Stock-AF'!$C$2:$C$215,Shares!$A69,'Stock-AF'!$G$2:$G$215,Shares!$A$1)</f>
        <v>9.5585263727389957E-2</v>
      </c>
    </row>
    <row r="70" spans="1:39">
      <c r="A70" t="str">
        <f t="shared" si="1"/>
        <v>C_ES-SH-SR*</v>
      </c>
      <c r="B70" s="4" t="s">
        <v>183</v>
      </c>
      <c r="C70" s="9">
        <f ca="1">SUMIFS('Stock-AF'!L$2:L$215,'Stock-AF'!$C$2:$C$215,Shares!$B70,'Stock-AF'!$G$2:$G$215,Shares!$A$1)/SUMIFS('Stock-AF'!L$2:L$215,'Stock-AF'!$C$2:$C$215,Shares!$A70,'Stock-AF'!$G$2:$G$215,Shares!$A$1)</f>
        <v>0.22720168855153591</v>
      </c>
      <c r="D70" s="9">
        <f ca="1">SUMIFS('Stock-AF'!M$2:M$215,'Stock-AF'!$C$2:$C$215,Shares!$B70,'Stock-AF'!$G$2:$G$215,Shares!$A$1)/SUMIFS('Stock-AF'!M$2:M$215,'Stock-AF'!$C$2:$C$215,Shares!$A70,'Stock-AF'!$G$2:$G$215,Shares!$A$1)</f>
        <v>2.8322495007243532E-2</v>
      </c>
      <c r="E70" s="9">
        <f ca="1">SUMIFS('Stock-AF'!N$2:N$215,'Stock-AF'!$C$2:$C$215,Shares!$B70,'Stock-AF'!$G$2:$G$215,Shares!$A$1)/SUMIFS('Stock-AF'!N$2:N$215,'Stock-AF'!$C$2:$C$215,Shares!$A70,'Stock-AF'!$G$2:$G$215,Shares!$A$1)</f>
        <v>0</v>
      </c>
      <c r="F70" s="9">
        <f ca="1">SUMIFS('Stock-AF'!O$2:O$215,'Stock-AF'!$C$2:$C$215,Shares!$B70,'Stock-AF'!$G$2:$G$215,Shares!$A$1)/SUMIFS('Stock-AF'!O$2:O$215,'Stock-AF'!$C$2:$C$215,Shares!$A70,'Stock-AF'!$G$2:$G$215,Shares!$A$1)</f>
        <v>2.1746382523148307E-4</v>
      </c>
      <c r="G70" s="9">
        <f ca="1">SUMIFS('Stock-AF'!P$2:P$215,'Stock-AF'!$C$2:$C$215,Shares!$B70,'Stock-AF'!$G$2:$G$215,Shares!$A$1)/SUMIFS('Stock-AF'!P$2:P$215,'Stock-AF'!$C$2:$C$215,Shares!$A70,'Stock-AF'!$G$2:$G$215,Shares!$A$1)</f>
        <v>1.4048746261536274E-2</v>
      </c>
      <c r="H70" s="9">
        <f ca="1">SUMIFS('Stock-AF'!Q$2:Q$215,'Stock-AF'!$C$2:$C$215,Shares!$B70,'Stock-AF'!$G$2:$G$215,Shares!$A$1)/SUMIFS('Stock-AF'!Q$2:Q$215,'Stock-AF'!$C$2:$C$215,Shares!$A70,'Stock-AF'!$G$2:$G$215,Shares!$A$1)</f>
        <v>9.1129374212613509E-2</v>
      </c>
      <c r="I70" s="9">
        <f ca="1">SUMIFS('Stock-AF'!R$2:R$215,'Stock-AF'!$C$2:$C$215,Shares!$B70,'Stock-AF'!$G$2:$G$215,Shares!$A$1)/SUMIFS('Stock-AF'!R$2:R$215,'Stock-AF'!$C$2:$C$215,Shares!$A70,'Stock-AF'!$G$2:$G$215,Shares!$A$1)</f>
        <v>3.6806543687758514E-2</v>
      </c>
      <c r="J70" s="9">
        <f ca="1">SUMIFS('Stock-AF'!S$2:S$215,'Stock-AF'!$C$2:$C$215,Shares!$B70,'Stock-AF'!$G$2:$G$215,Shares!$A$1)/SUMIFS('Stock-AF'!S$2:S$215,'Stock-AF'!$C$2:$C$215,Shares!$A70,'Stock-AF'!$G$2:$G$215,Shares!$A$1)</f>
        <v>1.278959243705457E-2</v>
      </c>
      <c r="K70" s="9">
        <f ca="1">SUMIFS('Stock-AF'!T$2:T$215,'Stock-AF'!$C$2:$C$215,Shares!$B70,'Stock-AF'!$G$2:$G$215,Shares!$A$1)/SUMIFS('Stock-AF'!T$2:T$215,'Stock-AF'!$C$2:$C$215,Shares!$A70,'Stock-AF'!$G$2:$G$215,Shares!$A$1)</f>
        <v>0</v>
      </c>
      <c r="L70" s="9">
        <f ca="1">SUMIFS('Stock-AF'!U$2:U$215,'Stock-AF'!$C$2:$C$215,Shares!$B70,'Stock-AF'!$G$2:$G$215,Shares!$A$1)/SUMIFS('Stock-AF'!U$2:U$215,'Stock-AF'!$C$2:$C$215,Shares!$A70,'Stock-AF'!$G$2:$G$215,Shares!$A$1)</f>
        <v>1.4661955240520753E-2</v>
      </c>
      <c r="M70" s="9">
        <f ca="1">SUMIFS('Stock-AF'!V$2:V$215,'Stock-AF'!$C$2:$C$215,Shares!$B70,'Stock-AF'!$G$2:$G$215,Shares!$A$1)/SUMIFS('Stock-AF'!V$2:V$215,'Stock-AF'!$C$2:$C$215,Shares!$A70,'Stock-AF'!$G$2:$G$215,Shares!$A$1)</f>
        <v>4.0572309988548105E-2</v>
      </c>
      <c r="N70" s="9">
        <f ca="1">SUMIFS('Stock-AF'!W$2:W$215,'Stock-AF'!$C$2:$C$215,Shares!$B70,'Stock-AF'!$G$2:$G$215,Shares!$A$1)/SUMIFS('Stock-AF'!W$2:W$215,'Stock-AF'!$C$2:$C$215,Shares!$A70,'Stock-AF'!$G$2:$G$215,Shares!$A$1)</f>
        <v>0</v>
      </c>
      <c r="O70" s="9">
        <f ca="1">SUMIFS('Stock-AF'!X$2:X$215,'Stock-AF'!$C$2:$C$215,Shares!$B70,'Stock-AF'!$G$2:$G$215,Shares!$A$1)/SUMIFS('Stock-AF'!X$2:X$215,'Stock-AF'!$C$2:$C$215,Shares!$A70,'Stock-AF'!$G$2:$G$215,Shares!$A$1)</f>
        <v>1.481589359885223E-2</v>
      </c>
      <c r="P70" s="9">
        <f ca="1">SUMIFS('Stock-AF'!Y$2:Y$215,'Stock-AF'!$C$2:$C$215,Shares!$B70,'Stock-AF'!$G$2:$G$215,Shares!$A$1)/SUMIFS('Stock-AF'!Y$2:Y$215,'Stock-AF'!$C$2:$C$215,Shares!$A70,'Stock-AF'!$G$2:$G$215,Shares!$A$1)</f>
        <v>2.2036356669123163E-2</v>
      </c>
      <c r="Q70" s="9">
        <f ca="1">SUMIFS('Stock-AF'!Z$2:Z$215,'Stock-AF'!$C$2:$C$215,Shares!$B70,'Stock-AF'!$G$2:$G$215,Shares!$A$1)/SUMIFS('Stock-AF'!Z$2:Z$215,'Stock-AF'!$C$2:$C$215,Shares!$A70,'Stock-AF'!$G$2:$G$215,Shares!$A$1)</f>
        <v>2.4770004049441404E-2</v>
      </c>
      <c r="R70" s="9">
        <f ca="1">SUMIFS('Stock-AF'!AA$2:AA$215,'Stock-AF'!$C$2:$C$215,Shares!$B70,'Stock-AF'!$G$2:$G$215,Shares!$A$1)/SUMIFS('Stock-AF'!AA$2:AA$215,'Stock-AF'!$C$2:$C$215,Shares!$A70,'Stock-AF'!$G$2:$G$215,Shares!$A$1)</f>
        <v>5.9209308281424986E-3</v>
      </c>
      <c r="S70" s="9">
        <f ca="1">SUMIFS('Stock-AF'!AB$2:AB$215,'Stock-AF'!$C$2:$C$215,Shares!$B70,'Stock-AF'!$G$2:$G$215,Shares!$A$1)/SUMIFS('Stock-AF'!AB$2:AB$215,'Stock-AF'!$C$2:$C$215,Shares!$A70,'Stock-AF'!$G$2:$G$215,Shares!$A$1)</f>
        <v>3.8556407509674866E-2</v>
      </c>
      <c r="T70" s="9">
        <f ca="1">SUMIFS('Stock-AF'!AC$2:AC$215,'Stock-AF'!$C$2:$C$215,Shares!$B70,'Stock-AF'!$G$2:$G$215,Shares!$A$1)/SUMIFS('Stock-AF'!AC$2:AC$215,'Stock-AF'!$C$2:$C$215,Shares!$A70,'Stock-AF'!$G$2:$G$215,Shares!$A$1)</f>
        <v>7.2550431545838493E-3</v>
      </c>
      <c r="U70" s="9">
        <f ca="1">SUMIFS('Stock-AF'!AD$2:AD$215,'Stock-AF'!$C$2:$C$215,Shares!$B70,'Stock-AF'!$G$2:$G$215,Shares!$A$1)/SUMIFS('Stock-AF'!AD$2:AD$215,'Stock-AF'!$C$2:$C$215,Shares!$A70,'Stock-AF'!$G$2:$G$215,Shares!$A$1)</f>
        <v>0</v>
      </c>
      <c r="V70" s="9">
        <f ca="1">SUMIFS('Stock-AF'!AE$2:AE$215,'Stock-AF'!$C$2:$C$215,Shares!$B70,'Stock-AF'!$G$2:$G$215,Shares!$A$1)/SUMIFS('Stock-AF'!AE$2:AE$215,'Stock-AF'!$C$2:$C$215,Shares!$A70,'Stock-AF'!$G$2:$G$215,Shares!$A$1)</f>
        <v>0</v>
      </c>
      <c r="W70" s="9">
        <f ca="1">SUMIFS('Stock-AF'!AF$2:AF$215,'Stock-AF'!$C$2:$C$215,Shares!$B70,'Stock-AF'!$G$2:$G$215,Shares!$A$1)/SUMIFS('Stock-AF'!AF$2:AF$215,'Stock-AF'!$C$2:$C$215,Shares!$A70,'Stock-AF'!$G$2:$G$215,Shares!$A$1)</f>
        <v>8.7941403741488747E-2</v>
      </c>
      <c r="X70" s="9">
        <f ca="1">SUMIFS('Stock-AF'!AG$2:AG$215,'Stock-AF'!$C$2:$C$215,Shares!$B70,'Stock-AF'!$G$2:$G$215,Shares!$A$1)/SUMIFS('Stock-AF'!AG$2:AG$215,'Stock-AF'!$C$2:$C$215,Shares!$A70,'Stock-AF'!$G$2:$G$215,Shares!$A$1)</f>
        <v>6.0477597020181031E-2</v>
      </c>
      <c r="Y70" s="9">
        <f ca="1">SUMIFS('Stock-AF'!AH$2:AH$215,'Stock-AF'!$C$2:$C$215,Shares!$B70,'Stock-AF'!$G$2:$G$215,Shares!$A$1)/SUMIFS('Stock-AF'!AH$2:AH$215,'Stock-AF'!$C$2:$C$215,Shares!$A70,'Stock-AF'!$G$2:$G$215,Shares!$A$1)</f>
        <v>0</v>
      </c>
      <c r="Z70" s="9">
        <f ca="1">SUMIFS('Stock-AF'!AI$2:AI$215,'Stock-AF'!$C$2:$C$215,Shares!$B70,'Stock-AF'!$G$2:$G$215,Shares!$A$1)/SUMIFS('Stock-AF'!AI$2:AI$215,'Stock-AF'!$C$2:$C$215,Shares!$A70,'Stock-AF'!$G$2:$G$215,Shares!$A$1)</f>
        <v>0.13536960811087981</v>
      </c>
      <c r="AA70" s="9">
        <f ca="1">SUMIFS('Stock-AF'!AJ$2:AJ$215,'Stock-AF'!$C$2:$C$215,Shares!$B70,'Stock-AF'!$G$2:$G$215,Shares!$A$1)/SUMIFS('Stock-AF'!AJ$2:AJ$215,'Stock-AF'!$C$2:$C$215,Shares!$A70,'Stock-AF'!$G$2:$G$215,Shares!$A$1)</f>
        <v>0</v>
      </c>
      <c r="AB70" s="9">
        <f ca="1">SUMIFS('Stock-AF'!AK$2:AK$215,'Stock-AF'!$C$2:$C$215,Shares!$B70,'Stock-AF'!$G$2:$G$215,Shares!$A$1)/SUMIFS('Stock-AF'!AK$2:AK$215,'Stock-AF'!$C$2:$C$215,Shares!$A70,'Stock-AF'!$G$2:$G$215,Shares!$A$1)</f>
        <v>8.0771824984937152E-2</v>
      </c>
      <c r="AC70" s="9">
        <f ca="1">SUMIFS('Stock-AF'!AL$2:AL$215,'Stock-AF'!$C$2:$C$215,Shares!$B70,'Stock-AF'!$G$2:$G$215,Shares!$A$1)/SUMIFS('Stock-AF'!AL$2:AL$215,'Stock-AF'!$C$2:$C$215,Shares!$A70,'Stock-AF'!$G$2:$G$215,Shares!$A$1)</f>
        <v>0</v>
      </c>
      <c r="AD70" s="9">
        <f ca="1">SUMIFS('Stock-AF'!AM$2:AM$215,'Stock-AF'!$C$2:$C$215,Shares!$B70,'Stock-AF'!$G$2:$G$215,Shares!$A$1)/SUMIFS('Stock-AF'!AM$2:AM$215,'Stock-AF'!$C$2:$C$215,Shares!$A70,'Stock-AF'!$G$2:$G$215,Shares!$A$1)</f>
        <v>8.4872927120622653E-4</v>
      </c>
      <c r="AE70" s="9">
        <f ca="1">SUMIFS('Stock-AF'!AN$2:AN$215,'Stock-AF'!$C$2:$C$215,Shares!$B70,'Stock-AF'!$G$2:$G$215,Shares!$A$1)/SUMIFS('Stock-AF'!AN$2:AN$215,'Stock-AF'!$C$2:$C$215,Shares!$A70,'Stock-AF'!$G$2:$G$215,Shares!$A$1)</f>
        <v>1.343582955878371E-2</v>
      </c>
      <c r="AF70" s="9">
        <f ca="1">SUMIFS('Stock-AF'!AO$2:AO$215,'Stock-AF'!$C$2:$C$215,Shares!$B70,'Stock-AF'!$G$2:$G$215,Shares!$A$1)/SUMIFS('Stock-AF'!AO$2:AO$215,'Stock-AF'!$C$2:$C$215,Shares!$A70,'Stock-AF'!$G$2:$G$215,Shares!$A$1)</f>
        <v>2.5073758745640704E-2</v>
      </c>
      <c r="AG70" s="9">
        <f ca="1">SUMIFS('Stock-AF'!AP$2:AP$215,'Stock-AF'!$C$2:$C$215,Shares!$B70,'Stock-AF'!$G$2:$G$215,Shares!$A$1)/SUMIFS('Stock-AF'!AP$2:AP$215,'Stock-AF'!$C$2:$C$215,Shares!$A70,'Stock-AF'!$G$2:$G$215,Shares!$A$1)</f>
        <v>0</v>
      </c>
      <c r="AH70" s="9">
        <f ca="1">SUMIFS('Stock-AF'!AQ$2:AQ$215,'Stock-AF'!$C$2:$C$215,Shares!$B70,'Stock-AF'!$G$2:$G$215,Shares!$A$1)/SUMIFS('Stock-AF'!AQ$2:AQ$215,'Stock-AF'!$C$2:$C$215,Shares!$A70,'Stock-AF'!$G$2:$G$215,Shares!$A$1)</f>
        <v>0</v>
      </c>
      <c r="AI70" s="9">
        <f ca="1">SUMIFS('Stock-AF'!AR$2:AR$215,'Stock-AF'!$C$2:$C$215,Shares!$B70,'Stock-AF'!$G$2:$G$215,Shares!$A$1)/SUMIFS('Stock-AF'!AR$2:AR$215,'Stock-AF'!$C$2:$C$215,Shares!$A70,'Stock-AF'!$G$2:$G$215,Shares!$A$1)</f>
        <v>2.4362885297620554E-2</v>
      </c>
      <c r="AJ70" s="9">
        <f ca="1">SUMIFS('Stock-AF'!AS$2:AS$215,'Stock-AF'!$C$2:$C$215,Shares!$B70,'Stock-AF'!$G$2:$G$215,Shares!$A$1)/SUMIFS('Stock-AF'!AS$2:AS$215,'Stock-AF'!$C$2:$C$215,Shares!$A70,'Stock-AF'!$G$2:$G$215,Shares!$A$1)</f>
        <v>7.2435962032279325E-3</v>
      </c>
      <c r="AK70" s="9">
        <f ca="1">SUMIFS('Stock-AF'!AT$2:AT$215,'Stock-AF'!$C$2:$C$215,Shares!$B70,'Stock-AF'!$G$2:$G$215,Shares!$A$1)/SUMIFS('Stock-AF'!AT$2:AT$215,'Stock-AF'!$C$2:$C$215,Shares!$A70,'Stock-AF'!$G$2:$G$215,Shares!$A$1)</f>
        <v>0</v>
      </c>
      <c r="AL70" s="9">
        <f ca="1">SUMIFS('Stock-AF'!AU$2:AU$215,'Stock-AF'!$C$2:$C$215,Shares!$B70,'Stock-AF'!$G$2:$G$215,Shares!$A$1)/SUMIFS('Stock-AF'!AU$2:AU$215,'Stock-AF'!$C$2:$C$215,Shares!$A70,'Stock-AF'!$G$2:$G$215,Shares!$A$1)</f>
        <v>6.5826746195823014E-3</v>
      </c>
      <c r="AM70" s="9">
        <f ca="1">SUMIFS('Stock-AF'!AV$2:AV$215,'Stock-AF'!$C$2:$C$215,Shares!$B70,'Stock-AF'!$G$2:$G$215,Shares!$A$1)/SUMIFS('Stock-AF'!AV$2:AV$215,'Stock-AF'!$C$2:$C$215,Shares!$A70,'Stock-AF'!$G$2:$G$215,Shares!$A$1)</f>
        <v>3.7695556044388847E-3</v>
      </c>
    </row>
    <row r="71" spans="1:39">
      <c r="A71" t="str">
        <f t="shared" si="1"/>
        <v>C_ES-SH-SR*</v>
      </c>
      <c r="B71" s="4" t="s">
        <v>184</v>
      </c>
      <c r="C71" s="9">
        <f ca="1">SUMIFS('Stock-AF'!L$2:L$215,'Stock-AF'!$C$2:$C$215,Shares!$B71,'Stock-AF'!$G$2:$G$215,Shares!$A$1)/SUMIFS('Stock-AF'!L$2:L$215,'Stock-AF'!$C$2:$C$215,Shares!$A71,'Stock-AF'!$G$2:$G$215,Shares!$A$1)</f>
        <v>2.4733921684052525E-2</v>
      </c>
      <c r="D71" s="9">
        <f ca="1">SUMIFS('Stock-AF'!M$2:M$215,'Stock-AF'!$C$2:$C$215,Shares!$B71,'Stock-AF'!$G$2:$G$215,Shares!$A$1)/SUMIFS('Stock-AF'!M$2:M$215,'Stock-AF'!$C$2:$C$215,Shares!$A71,'Stock-AF'!$G$2:$G$215,Shares!$A$1)</f>
        <v>2.0729214105933377E-3</v>
      </c>
      <c r="E71" s="9">
        <f ca="1">SUMIFS('Stock-AF'!N$2:N$215,'Stock-AF'!$C$2:$C$215,Shares!$B71,'Stock-AF'!$G$2:$G$215,Shares!$A$1)/SUMIFS('Stock-AF'!N$2:N$215,'Stock-AF'!$C$2:$C$215,Shares!$A71,'Stock-AF'!$G$2:$G$215,Shares!$A$1)</f>
        <v>0.36655303268323786</v>
      </c>
      <c r="F71" s="9">
        <f ca="1">SUMIFS('Stock-AF'!O$2:O$215,'Stock-AF'!$C$2:$C$215,Shares!$B71,'Stock-AF'!$G$2:$G$215,Shares!$A$1)/SUMIFS('Stock-AF'!O$2:O$215,'Stock-AF'!$C$2:$C$215,Shares!$A71,'Stock-AF'!$G$2:$G$215,Shares!$A$1)</f>
        <v>0</v>
      </c>
      <c r="G71" s="9">
        <f ca="1">SUMIFS('Stock-AF'!P$2:P$215,'Stock-AF'!$C$2:$C$215,Shares!$B71,'Stock-AF'!$G$2:$G$215,Shares!$A$1)/SUMIFS('Stock-AF'!P$2:P$215,'Stock-AF'!$C$2:$C$215,Shares!$A71,'Stock-AF'!$G$2:$G$215,Shares!$A$1)</f>
        <v>8.8430293168802864E-3</v>
      </c>
      <c r="H71" s="9">
        <f ca="1">SUMIFS('Stock-AF'!Q$2:Q$215,'Stock-AF'!$C$2:$C$215,Shares!$B71,'Stock-AF'!$G$2:$G$215,Shares!$A$1)/SUMIFS('Stock-AF'!Q$2:Q$215,'Stock-AF'!$C$2:$C$215,Shares!$A71,'Stock-AF'!$G$2:$G$215,Shares!$A$1)</f>
        <v>0</v>
      </c>
      <c r="I71" s="9">
        <f ca="1">SUMIFS('Stock-AF'!R$2:R$215,'Stock-AF'!$C$2:$C$215,Shares!$B71,'Stock-AF'!$G$2:$G$215,Shares!$A$1)/SUMIFS('Stock-AF'!R$2:R$215,'Stock-AF'!$C$2:$C$215,Shares!$A71,'Stock-AF'!$G$2:$G$215,Shares!$A$1)</f>
        <v>0</v>
      </c>
      <c r="J71" s="9">
        <f ca="1">SUMIFS('Stock-AF'!S$2:S$215,'Stock-AF'!$C$2:$C$215,Shares!$B71,'Stock-AF'!$G$2:$G$215,Shares!$A$1)/SUMIFS('Stock-AF'!S$2:S$215,'Stock-AF'!$C$2:$C$215,Shares!$A71,'Stock-AF'!$G$2:$G$215,Shares!$A$1)</f>
        <v>1.1279339163936287E-2</v>
      </c>
      <c r="K71" s="9">
        <f ca="1">SUMIFS('Stock-AF'!T$2:T$215,'Stock-AF'!$C$2:$C$215,Shares!$B71,'Stock-AF'!$G$2:$G$215,Shares!$A$1)/SUMIFS('Stock-AF'!T$2:T$215,'Stock-AF'!$C$2:$C$215,Shares!$A71,'Stock-AF'!$G$2:$G$215,Shares!$A$1)</f>
        <v>7.7354536990949718E-3</v>
      </c>
      <c r="L71" s="9">
        <f ca="1">SUMIFS('Stock-AF'!U$2:U$215,'Stock-AF'!$C$2:$C$215,Shares!$B71,'Stock-AF'!$G$2:$G$215,Shares!$A$1)/SUMIFS('Stock-AF'!U$2:U$215,'Stock-AF'!$C$2:$C$215,Shares!$A71,'Stock-AF'!$G$2:$G$215,Shares!$A$1)</f>
        <v>0</v>
      </c>
      <c r="M71" s="9">
        <f ca="1">SUMIFS('Stock-AF'!V$2:V$215,'Stock-AF'!$C$2:$C$215,Shares!$B71,'Stock-AF'!$G$2:$G$215,Shares!$A$1)/SUMIFS('Stock-AF'!V$2:V$215,'Stock-AF'!$C$2:$C$215,Shares!$A71,'Stock-AF'!$G$2:$G$215,Shares!$A$1)</f>
        <v>6.9004159556218681E-3</v>
      </c>
      <c r="N71" s="9">
        <f ca="1">SUMIFS('Stock-AF'!W$2:W$215,'Stock-AF'!$C$2:$C$215,Shares!$B71,'Stock-AF'!$G$2:$G$215,Shares!$A$1)/SUMIFS('Stock-AF'!W$2:W$215,'Stock-AF'!$C$2:$C$215,Shares!$A71,'Stock-AF'!$G$2:$G$215,Shares!$A$1)</f>
        <v>0</v>
      </c>
      <c r="O71" s="9">
        <f ca="1">SUMIFS('Stock-AF'!X$2:X$215,'Stock-AF'!$C$2:$C$215,Shares!$B71,'Stock-AF'!$G$2:$G$215,Shares!$A$1)/SUMIFS('Stock-AF'!X$2:X$215,'Stock-AF'!$C$2:$C$215,Shares!$A71,'Stock-AF'!$G$2:$G$215,Shares!$A$1)</f>
        <v>7.1939310126838E-3</v>
      </c>
      <c r="P71" s="9">
        <f ca="1">SUMIFS('Stock-AF'!Y$2:Y$215,'Stock-AF'!$C$2:$C$215,Shares!$B71,'Stock-AF'!$G$2:$G$215,Shares!$A$1)/SUMIFS('Stock-AF'!Y$2:Y$215,'Stock-AF'!$C$2:$C$215,Shares!$A71,'Stock-AF'!$G$2:$G$215,Shares!$A$1)</f>
        <v>1.0120774647714144E-3</v>
      </c>
      <c r="Q71" s="9">
        <f ca="1">SUMIFS('Stock-AF'!Z$2:Z$215,'Stock-AF'!$C$2:$C$215,Shares!$B71,'Stock-AF'!$G$2:$G$215,Shares!$A$1)/SUMIFS('Stock-AF'!Z$2:Z$215,'Stock-AF'!$C$2:$C$215,Shares!$A71,'Stock-AF'!$G$2:$G$215,Shares!$A$1)</f>
        <v>0</v>
      </c>
      <c r="R71" s="9">
        <f ca="1">SUMIFS('Stock-AF'!AA$2:AA$215,'Stock-AF'!$C$2:$C$215,Shares!$B71,'Stock-AF'!$G$2:$G$215,Shares!$A$1)/SUMIFS('Stock-AF'!AA$2:AA$215,'Stock-AF'!$C$2:$C$215,Shares!$A71,'Stock-AF'!$G$2:$G$215,Shares!$A$1)</f>
        <v>3.3084317312704159E-3</v>
      </c>
      <c r="S71" s="9">
        <f ca="1">SUMIFS('Stock-AF'!AB$2:AB$215,'Stock-AF'!$C$2:$C$215,Shares!$B71,'Stock-AF'!$G$2:$G$215,Shares!$A$1)/SUMIFS('Stock-AF'!AB$2:AB$215,'Stock-AF'!$C$2:$C$215,Shares!$A71,'Stock-AF'!$G$2:$G$215,Shares!$A$1)</f>
        <v>1.0812202274359836E-3</v>
      </c>
      <c r="T71" s="9">
        <f ca="1">SUMIFS('Stock-AF'!AC$2:AC$215,'Stock-AF'!$C$2:$C$215,Shares!$B71,'Stock-AF'!$G$2:$G$215,Shares!$A$1)/SUMIFS('Stock-AF'!AC$2:AC$215,'Stock-AF'!$C$2:$C$215,Shares!$A71,'Stock-AF'!$G$2:$G$215,Shares!$A$1)</f>
        <v>0</v>
      </c>
      <c r="U71" s="9">
        <f ca="1">SUMIFS('Stock-AF'!AD$2:AD$215,'Stock-AF'!$C$2:$C$215,Shares!$B71,'Stock-AF'!$G$2:$G$215,Shares!$A$1)/SUMIFS('Stock-AF'!AD$2:AD$215,'Stock-AF'!$C$2:$C$215,Shares!$A71,'Stock-AF'!$G$2:$G$215,Shares!$A$1)</f>
        <v>0</v>
      </c>
      <c r="V71" s="9">
        <f ca="1">SUMIFS('Stock-AF'!AE$2:AE$215,'Stock-AF'!$C$2:$C$215,Shares!$B71,'Stock-AF'!$G$2:$G$215,Shares!$A$1)/SUMIFS('Stock-AF'!AE$2:AE$215,'Stock-AF'!$C$2:$C$215,Shares!$A71,'Stock-AF'!$G$2:$G$215,Shares!$A$1)</f>
        <v>0</v>
      </c>
      <c r="W71" s="9">
        <f ca="1">SUMIFS('Stock-AF'!AF$2:AF$215,'Stock-AF'!$C$2:$C$215,Shares!$B71,'Stock-AF'!$G$2:$G$215,Shares!$A$1)/SUMIFS('Stock-AF'!AF$2:AF$215,'Stock-AF'!$C$2:$C$215,Shares!$A71,'Stock-AF'!$G$2:$G$215,Shares!$A$1)</f>
        <v>0.10170275616842572</v>
      </c>
      <c r="X71" s="9">
        <f ca="1">SUMIFS('Stock-AF'!AG$2:AG$215,'Stock-AF'!$C$2:$C$215,Shares!$B71,'Stock-AF'!$G$2:$G$215,Shares!$A$1)/SUMIFS('Stock-AF'!AG$2:AG$215,'Stock-AF'!$C$2:$C$215,Shares!$A71,'Stock-AF'!$G$2:$G$215,Shares!$A$1)</f>
        <v>0.12885464708716077</v>
      </c>
      <c r="Y71" s="9">
        <f ca="1">SUMIFS('Stock-AF'!AH$2:AH$215,'Stock-AF'!$C$2:$C$215,Shares!$B71,'Stock-AF'!$G$2:$G$215,Shares!$A$1)/SUMIFS('Stock-AF'!AH$2:AH$215,'Stock-AF'!$C$2:$C$215,Shares!$A71,'Stock-AF'!$G$2:$G$215,Shares!$A$1)</f>
        <v>0</v>
      </c>
      <c r="Z71" s="9">
        <f ca="1">SUMIFS('Stock-AF'!AI$2:AI$215,'Stock-AF'!$C$2:$C$215,Shares!$B71,'Stock-AF'!$G$2:$G$215,Shares!$A$1)/SUMIFS('Stock-AF'!AI$2:AI$215,'Stock-AF'!$C$2:$C$215,Shares!$A71,'Stock-AF'!$G$2:$G$215,Shares!$A$1)</f>
        <v>4.3763565751187304E-2</v>
      </c>
      <c r="AA71" s="9">
        <f ca="1">SUMIFS('Stock-AF'!AJ$2:AJ$215,'Stock-AF'!$C$2:$C$215,Shares!$B71,'Stock-AF'!$G$2:$G$215,Shares!$A$1)/SUMIFS('Stock-AF'!AJ$2:AJ$215,'Stock-AF'!$C$2:$C$215,Shares!$A71,'Stock-AF'!$G$2:$G$215,Shares!$A$1)</f>
        <v>0</v>
      </c>
      <c r="AB71" s="9">
        <f ca="1">SUMIFS('Stock-AF'!AK$2:AK$215,'Stock-AF'!$C$2:$C$215,Shares!$B71,'Stock-AF'!$G$2:$G$215,Shares!$A$1)/SUMIFS('Stock-AF'!AK$2:AK$215,'Stock-AF'!$C$2:$C$215,Shares!$A71,'Stock-AF'!$G$2:$G$215,Shares!$A$1)</f>
        <v>1.2966872078726047E-2</v>
      </c>
      <c r="AC71" s="9">
        <f ca="1">SUMIFS('Stock-AF'!AL$2:AL$215,'Stock-AF'!$C$2:$C$215,Shares!$B71,'Stock-AF'!$G$2:$G$215,Shares!$A$1)/SUMIFS('Stock-AF'!AL$2:AL$215,'Stock-AF'!$C$2:$C$215,Shares!$A71,'Stock-AF'!$G$2:$G$215,Shares!$A$1)</f>
        <v>0</v>
      </c>
      <c r="AD71" s="9">
        <f ca="1">SUMIFS('Stock-AF'!AM$2:AM$215,'Stock-AF'!$C$2:$C$215,Shares!$B71,'Stock-AF'!$G$2:$G$215,Shares!$A$1)/SUMIFS('Stock-AF'!AM$2:AM$215,'Stock-AF'!$C$2:$C$215,Shares!$A71,'Stock-AF'!$G$2:$G$215,Shares!$A$1)</f>
        <v>1.6260226575758811E-4</v>
      </c>
      <c r="AE71" s="9">
        <f ca="1">SUMIFS('Stock-AF'!AN$2:AN$215,'Stock-AF'!$C$2:$C$215,Shares!$B71,'Stock-AF'!$G$2:$G$215,Shares!$A$1)/SUMIFS('Stock-AF'!AN$2:AN$215,'Stock-AF'!$C$2:$C$215,Shares!$A71,'Stock-AF'!$G$2:$G$215,Shares!$A$1)</f>
        <v>0</v>
      </c>
      <c r="AF71" s="9">
        <f ca="1">SUMIFS('Stock-AF'!AO$2:AO$215,'Stock-AF'!$C$2:$C$215,Shares!$B71,'Stock-AF'!$G$2:$G$215,Shares!$A$1)/SUMIFS('Stock-AF'!AO$2:AO$215,'Stock-AF'!$C$2:$C$215,Shares!$A71,'Stock-AF'!$G$2:$G$215,Shares!$A$1)</f>
        <v>0.15013232293549195</v>
      </c>
      <c r="AG71" s="9">
        <f ca="1">SUMIFS('Stock-AF'!AP$2:AP$215,'Stock-AF'!$C$2:$C$215,Shares!$B71,'Stock-AF'!$G$2:$G$215,Shares!$A$1)/SUMIFS('Stock-AF'!AP$2:AP$215,'Stock-AF'!$C$2:$C$215,Shares!$A71,'Stock-AF'!$G$2:$G$215,Shares!$A$1)</f>
        <v>0</v>
      </c>
      <c r="AH71" s="9">
        <f ca="1">SUMIFS('Stock-AF'!AQ$2:AQ$215,'Stock-AF'!$C$2:$C$215,Shares!$B71,'Stock-AF'!$G$2:$G$215,Shares!$A$1)/SUMIFS('Stock-AF'!AQ$2:AQ$215,'Stock-AF'!$C$2:$C$215,Shares!$A71,'Stock-AF'!$G$2:$G$215,Shares!$A$1)</f>
        <v>4.7612933361825769E-4</v>
      </c>
      <c r="AI71" s="9">
        <f ca="1">SUMIFS('Stock-AF'!AR$2:AR$215,'Stock-AF'!$C$2:$C$215,Shares!$B71,'Stock-AF'!$G$2:$G$215,Shares!$A$1)/SUMIFS('Stock-AF'!AR$2:AR$215,'Stock-AF'!$C$2:$C$215,Shares!$A71,'Stock-AF'!$G$2:$G$215,Shares!$A$1)</f>
        <v>0.37765877226727335</v>
      </c>
      <c r="AJ71" s="9">
        <f ca="1">SUMIFS('Stock-AF'!AS$2:AS$215,'Stock-AF'!$C$2:$C$215,Shares!$B71,'Stock-AF'!$G$2:$G$215,Shares!$A$1)/SUMIFS('Stock-AF'!AS$2:AS$215,'Stock-AF'!$C$2:$C$215,Shares!$A71,'Stock-AF'!$G$2:$G$215,Shares!$A$1)</f>
        <v>0</v>
      </c>
      <c r="AK71" s="9">
        <f ca="1">SUMIFS('Stock-AF'!AT$2:AT$215,'Stock-AF'!$C$2:$C$215,Shares!$B71,'Stock-AF'!$G$2:$G$215,Shares!$A$1)/SUMIFS('Stock-AF'!AT$2:AT$215,'Stock-AF'!$C$2:$C$215,Shares!$A71,'Stock-AF'!$G$2:$G$215,Shares!$A$1)</f>
        <v>0</v>
      </c>
      <c r="AL71" s="9">
        <f ca="1">SUMIFS('Stock-AF'!AU$2:AU$215,'Stock-AF'!$C$2:$C$215,Shares!$B71,'Stock-AF'!$G$2:$G$215,Shares!$A$1)/SUMIFS('Stock-AF'!AU$2:AU$215,'Stock-AF'!$C$2:$C$215,Shares!$A71,'Stock-AF'!$G$2:$G$215,Shares!$A$1)</f>
        <v>0.14001516174050044</v>
      </c>
      <c r="AM71" s="9">
        <f ca="1">SUMIFS('Stock-AF'!AV$2:AV$215,'Stock-AF'!$C$2:$C$215,Shares!$B71,'Stock-AF'!$G$2:$G$215,Shares!$A$1)/SUMIFS('Stock-AF'!AV$2:AV$215,'Stock-AF'!$C$2:$C$215,Shares!$A71,'Stock-AF'!$G$2:$G$215,Shares!$A$1)</f>
        <v>2.3829350718889641E-3</v>
      </c>
    </row>
    <row r="72" spans="1:39">
      <c r="A72" t="str">
        <f t="shared" si="1"/>
        <v>C_ES-SH-SR*</v>
      </c>
      <c r="B72" s="4" t="s">
        <v>185</v>
      </c>
      <c r="C72" s="9">
        <f ca="1">SUMIFS('Stock-AF'!L$2:L$215,'Stock-AF'!$C$2:$C$215,Shares!$B72,'Stock-AF'!$G$2:$G$215,Shares!$A$1)/SUMIFS('Stock-AF'!L$2:L$215,'Stock-AF'!$C$2:$C$215,Shares!$A72,'Stock-AF'!$G$2:$G$215,Shares!$A$1)</f>
        <v>0.58219209696073104</v>
      </c>
      <c r="D72" s="9">
        <f ca="1">SUMIFS('Stock-AF'!M$2:M$215,'Stock-AF'!$C$2:$C$215,Shares!$B72,'Stock-AF'!$G$2:$G$215,Shares!$A$1)/SUMIFS('Stock-AF'!M$2:M$215,'Stock-AF'!$C$2:$C$215,Shares!$A72,'Stock-AF'!$G$2:$G$215,Shares!$A$1)</f>
        <v>0.13821466269543878</v>
      </c>
      <c r="E72" s="9">
        <f ca="1">SUMIFS('Stock-AF'!N$2:N$215,'Stock-AF'!$C$2:$C$215,Shares!$B72,'Stock-AF'!$G$2:$G$215,Shares!$A$1)/SUMIFS('Stock-AF'!N$2:N$215,'Stock-AF'!$C$2:$C$215,Shares!$A72,'Stock-AF'!$G$2:$G$215,Shares!$A$1)</f>
        <v>2.4315547273868494E-2</v>
      </c>
      <c r="F72" s="9">
        <f ca="1">SUMIFS('Stock-AF'!O$2:O$215,'Stock-AF'!$C$2:$C$215,Shares!$B72,'Stock-AF'!$G$2:$G$215,Shares!$A$1)/SUMIFS('Stock-AF'!O$2:O$215,'Stock-AF'!$C$2:$C$215,Shares!$A72,'Stock-AF'!$G$2:$G$215,Shares!$A$1)</f>
        <v>0.21479311746306676</v>
      </c>
      <c r="G72" s="9">
        <f ca="1">SUMIFS('Stock-AF'!P$2:P$215,'Stock-AF'!$C$2:$C$215,Shares!$B72,'Stock-AF'!$G$2:$G$215,Shares!$A$1)/SUMIFS('Stock-AF'!P$2:P$215,'Stock-AF'!$C$2:$C$215,Shares!$A72,'Stock-AF'!$G$2:$G$215,Shares!$A$1)</f>
        <v>0.39031345601984574</v>
      </c>
      <c r="H72" s="9">
        <f ca="1">SUMIFS('Stock-AF'!Q$2:Q$215,'Stock-AF'!$C$2:$C$215,Shares!$B72,'Stock-AF'!$G$2:$G$215,Shares!$A$1)/SUMIFS('Stock-AF'!Q$2:Q$215,'Stock-AF'!$C$2:$C$215,Shares!$A72,'Stock-AF'!$G$2:$G$215,Shares!$A$1)</f>
        <v>0.17812167280195942</v>
      </c>
      <c r="I72" s="9">
        <f ca="1">SUMIFS('Stock-AF'!R$2:R$215,'Stock-AF'!$C$2:$C$215,Shares!$B72,'Stock-AF'!$G$2:$G$215,Shares!$A$1)/SUMIFS('Stock-AF'!R$2:R$215,'Stock-AF'!$C$2:$C$215,Shares!$A72,'Stock-AF'!$G$2:$G$215,Shares!$A$1)</f>
        <v>0.69928536102421124</v>
      </c>
      <c r="J72" s="9">
        <f ca="1">SUMIFS('Stock-AF'!S$2:S$215,'Stock-AF'!$C$2:$C$215,Shares!$B72,'Stock-AF'!$G$2:$G$215,Shares!$A$1)/SUMIFS('Stock-AF'!S$2:S$215,'Stock-AF'!$C$2:$C$215,Shares!$A72,'Stock-AF'!$G$2:$G$215,Shares!$A$1)</f>
        <v>0.19553368590868811</v>
      </c>
      <c r="K72" s="9">
        <f ca="1">SUMIFS('Stock-AF'!T$2:T$215,'Stock-AF'!$C$2:$C$215,Shares!$B72,'Stock-AF'!$G$2:$G$215,Shares!$A$1)/SUMIFS('Stock-AF'!T$2:T$215,'Stock-AF'!$C$2:$C$215,Shares!$A72,'Stock-AF'!$G$2:$G$215,Shares!$A$1)</f>
        <v>0.10288169702130279</v>
      </c>
      <c r="L72" s="9">
        <f ca="1">SUMIFS('Stock-AF'!U$2:U$215,'Stock-AF'!$C$2:$C$215,Shares!$B72,'Stock-AF'!$G$2:$G$215,Shares!$A$1)/SUMIFS('Stock-AF'!U$2:U$215,'Stock-AF'!$C$2:$C$215,Shares!$A72,'Stock-AF'!$G$2:$G$215,Shares!$A$1)</f>
        <v>0.16590952541899198</v>
      </c>
      <c r="M72" s="9">
        <f ca="1">SUMIFS('Stock-AF'!V$2:V$215,'Stock-AF'!$C$2:$C$215,Shares!$B72,'Stock-AF'!$G$2:$G$215,Shares!$A$1)/SUMIFS('Stock-AF'!V$2:V$215,'Stock-AF'!$C$2:$C$215,Shares!$A72,'Stock-AF'!$G$2:$G$215,Shares!$A$1)</f>
        <v>0.31367143530282732</v>
      </c>
      <c r="N72" s="9">
        <f ca="1">SUMIFS('Stock-AF'!W$2:W$215,'Stock-AF'!$C$2:$C$215,Shares!$B72,'Stock-AF'!$G$2:$G$215,Shares!$A$1)/SUMIFS('Stock-AF'!W$2:W$215,'Stock-AF'!$C$2:$C$215,Shares!$A72,'Stock-AF'!$G$2:$G$215,Shares!$A$1)</f>
        <v>0.63561316467239115</v>
      </c>
      <c r="O72" s="9">
        <f ca="1">SUMIFS('Stock-AF'!X$2:X$215,'Stock-AF'!$C$2:$C$215,Shares!$B72,'Stock-AF'!$G$2:$G$215,Shares!$A$1)/SUMIFS('Stock-AF'!X$2:X$215,'Stock-AF'!$C$2:$C$215,Shares!$A72,'Stock-AF'!$G$2:$G$215,Shares!$A$1)</f>
        <v>0.47452705902501963</v>
      </c>
      <c r="P72" s="9">
        <f ca="1">SUMIFS('Stock-AF'!Y$2:Y$215,'Stock-AF'!$C$2:$C$215,Shares!$B72,'Stock-AF'!$G$2:$G$215,Shares!$A$1)/SUMIFS('Stock-AF'!Y$2:Y$215,'Stock-AF'!$C$2:$C$215,Shares!$A72,'Stock-AF'!$G$2:$G$215,Shares!$A$1)</f>
        <v>0.3747458039220769</v>
      </c>
      <c r="Q72" s="9">
        <f ca="1">SUMIFS('Stock-AF'!Z$2:Z$215,'Stock-AF'!$C$2:$C$215,Shares!$B72,'Stock-AF'!$G$2:$G$215,Shares!$A$1)/SUMIFS('Stock-AF'!Z$2:Z$215,'Stock-AF'!$C$2:$C$215,Shares!$A72,'Stock-AF'!$G$2:$G$215,Shares!$A$1)</f>
        <v>0.32297895362188023</v>
      </c>
      <c r="R72" s="9">
        <f ca="1">SUMIFS('Stock-AF'!AA$2:AA$215,'Stock-AF'!$C$2:$C$215,Shares!$B72,'Stock-AF'!$G$2:$G$215,Shares!$A$1)/SUMIFS('Stock-AF'!AA$2:AA$215,'Stock-AF'!$C$2:$C$215,Shares!$A72,'Stock-AF'!$G$2:$G$215,Shares!$A$1)</f>
        <v>0.24405872863457456</v>
      </c>
      <c r="S72" s="9">
        <f ca="1">SUMIFS('Stock-AF'!AB$2:AB$215,'Stock-AF'!$C$2:$C$215,Shares!$B72,'Stock-AF'!$G$2:$G$215,Shares!$A$1)/SUMIFS('Stock-AF'!AB$2:AB$215,'Stock-AF'!$C$2:$C$215,Shares!$A72,'Stock-AF'!$G$2:$G$215,Shares!$A$1)</f>
        <v>0.11671609657052079</v>
      </c>
      <c r="T72" s="9">
        <f ca="1">SUMIFS('Stock-AF'!AC$2:AC$215,'Stock-AF'!$C$2:$C$215,Shares!$B72,'Stock-AF'!$G$2:$G$215,Shares!$A$1)/SUMIFS('Stock-AF'!AC$2:AC$215,'Stock-AF'!$C$2:$C$215,Shares!$A72,'Stock-AF'!$G$2:$G$215,Shares!$A$1)</f>
        <v>0.25458615146485719</v>
      </c>
      <c r="U72" s="9">
        <f ca="1">SUMIFS('Stock-AF'!AD$2:AD$215,'Stock-AF'!$C$2:$C$215,Shares!$B72,'Stock-AF'!$G$2:$G$215,Shares!$A$1)/SUMIFS('Stock-AF'!AD$2:AD$215,'Stock-AF'!$C$2:$C$215,Shares!$A72,'Stock-AF'!$G$2:$G$215,Shares!$A$1)</f>
        <v>3.582216791285172E-2</v>
      </c>
      <c r="V72" s="9">
        <f ca="1">SUMIFS('Stock-AF'!AE$2:AE$215,'Stock-AF'!$C$2:$C$215,Shares!$B72,'Stock-AF'!$G$2:$G$215,Shares!$A$1)/SUMIFS('Stock-AF'!AE$2:AE$215,'Stock-AF'!$C$2:$C$215,Shares!$A72,'Stock-AF'!$G$2:$G$215,Shares!$A$1)</f>
        <v>0.1766039075647933</v>
      </c>
      <c r="W72" s="9">
        <f ca="1">SUMIFS('Stock-AF'!AF$2:AF$215,'Stock-AF'!$C$2:$C$215,Shares!$B72,'Stock-AF'!$G$2:$G$215,Shares!$A$1)/SUMIFS('Stock-AF'!AF$2:AF$215,'Stock-AF'!$C$2:$C$215,Shares!$A72,'Stock-AF'!$G$2:$G$215,Shares!$A$1)</f>
        <v>0.1900019519658559</v>
      </c>
      <c r="X72" s="9">
        <f ca="1">SUMIFS('Stock-AF'!AG$2:AG$215,'Stock-AF'!$C$2:$C$215,Shares!$B72,'Stock-AF'!$G$2:$G$215,Shares!$A$1)/SUMIFS('Stock-AF'!AG$2:AG$215,'Stock-AF'!$C$2:$C$215,Shares!$A72,'Stock-AF'!$G$2:$G$215,Shares!$A$1)</f>
        <v>0.14309784316858506</v>
      </c>
      <c r="Y72" s="9">
        <f ca="1">SUMIFS('Stock-AF'!AH$2:AH$215,'Stock-AF'!$C$2:$C$215,Shares!$B72,'Stock-AF'!$G$2:$G$215,Shares!$A$1)/SUMIFS('Stock-AF'!AH$2:AH$215,'Stock-AF'!$C$2:$C$215,Shares!$A72,'Stock-AF'!$G$2:$G$215,Shares!$A$1)</f>
        <v>0.2669374562412935</v>
      </c>
      <c r="Z72" s="9">
        <f ca="1">SUMIFS('Stock-AF'!AI$2:AI$215,'Stock-AF'!$C$2:$C$215,Shares!$B72,'Stock-AF'!$G$2:$G$215,Shares!$A$1)/SUMIFS('Stock-AF'!AI$2:AI$215,'Stock-AF'!$C$2:$C$215,Shares!$A72,'Stock-AF'!$G$2:$G$215,Shares!$A$1)</f>
        <v>0.13408089602232171</v>
      </c>
      <c r="AA72" s="9">
        <f ca="1">SUMIFS('Stock-AF'!AJ$2:AJ$215,'Stock-AF'!$C$2:$C$215,Shares!$B72,'Stock-AF'!$G$2:$G$215,Shares!$A$1)/SUMIFS('Stock-AF'!AJ$2:AJ$215,'Stock-AF'!$C$2:$C$215,Shares!$A72,'Stock-AF'!$G$2:$G$215,Shares!$A$1)</f>
        <v>1</v>
      </c>
      <c r="AB72" s="9">
        <f ca="1">SUMIFS('Stock-AF'!AK$2:AK$215,'Stock-AF'!$C$2:$C$215,Shares!$B72,'Stock-AF'!$G$2:$G$215,Shares!$A$1)/SUMIFS('Stock-AF'!AK$2:AK$215,'Stock-AF'!$C$2:$C$215,Shares!$A72,'Stock-AF'!$G$2:$G$215,Shares!$A$1)</f>
        <v>0.22871313589242584</v>
      </c>
      <c r="AC72" s="9">
        <f ca="1">SUMIFS('Stock-AF'!AL$2:AL$215,'Stock-AF'!$C$2:$C$215,Shares!$B72,'Stock-AF'!$G$2:$G$215,Shares!$A$1)/SUMIFS('Stock-AF'!AL$2:AL$215,'Stock-AF'!$C$2:$C$215,Shares!$A72,'Stock-AF'!$G$2:$G$215,Shares!$A$1)</f>
        <v>1</v>
      </c>
      <c r="AD72" s="9">
        <f ca="1">SUMIFS('Stock-AF'!AM$2:AM$215,'Stock-AF'!$C$2:$C$215,Shares!$B72,'Stock-AF'!$G$2:$G$215,Shares!$A$1)/SUMIFS('Stock-AF'!AM$2:AM$215,'Stock-AF'!$C$2:$C$215,Shares!$A72,'Stock-AF'!$G$2:$G$215,Shares!$A$1)</f>
        <v>0.14902133161670184</v>
      </c>
      <c r="AE72" s="9">
        <f ca="1">SUMIFS('Stock-AF'!AN$2:AN$215,'Stock-AF'!$C$2:$C$215,Shares!$B72,'Stock-AF'!$G$2:$G$215,Shares!$A$1)/SUMIFS('Stock-AF'!AN$2:AN$215,'Stock-AF'!$C$2:$C$215,Shares!$A72,'Stock-AF'!$G$2:$G$215,Shares!$A$1)</f>
        <v>0.6780164737586114</v>
      </c>
      <c r="AF72" s="9">
        <f ca="1">SUMIFS('Stock-AF'!AO$2:AO$215,'Stock-AF'!$C$2:$C$215,Shares!$B72,'Stock-AF'!$G$2:$G$215,Shares!$A$1)/SUMIFS('Stock-AF'!AO$2:AO$215,'Stock-AF'!$C$2:$C$215,Shares!$A72,'Stock-AF'!$G$2:$G$215,Shares!$A$1)</f>
        <v>0.23907408447116613</v>
      </c>
      <c r="AG72" s="9">
        <f ca="1">SUMIFS('Stock-AF'!AP$2:AP$215,'Stock-AF'!$C$2:$C$215,Shares!$B72,'Stock-AF'!$G$2:$G$215,Shares!$A$1)/SUMIFS('Stock-AF'!AP$2:AP$215,'Stock-AF'!$C$2:$C$215,Shares!$A72,'Stock-AF'!$G$2:$G$215,Shares!$A$1)</f>
        <v>0.45669022281003441</v>
      </c>
      <c r="AH72" s="9">
        <f ca="1">SUMIFS('Stock-AF'!AQ$2:AQ$215,'Stock-AF'!$C$2:$C$215,Shares!$B72,'Stock-AF'!$G$2:$G$215,Shares!$A$1)/SUMIFS('Stock-AF'!AQ$2:AQ$215,'Stock-AF'!$C$2:$C$215,Shares!$A72,'Stock-AF'!$G$2:$G$215,Shares!$A$1)</f>
        <v>0.14237477698559681</v>
      </c>
      <c r="AI72" s="9">
        <f ca="1">SUMIFS('Stock-AF'!AR$2:AR$215,'Stock-AF'!$C$2:$C$215,Shares!$B72,'Stock-AF'!$G$2:$G$215,Shares!$A$1)/SUMIFS('Stock-AF'!AR$2:AR$215,'Stock-AF'!$C$2:$C$215,Shares!$A72,'Stock-AF'!$G$2:$G$215,Shares!$A$1)</f>
        <v>0.10819248271385679</v>
      </c>
      <c r="AJ72" s="9">
        <f ca="1">SUMIFS('Stock-AF'!AS$2:AS$215,'Stock-AF'!$C$2:$C$215,Shares!$B72,'Stock-AF'!$G$2:$G$215,Shares!$A$1)/SUMIFS('Stock-AF'!AS$2:AS$215,'Stock-AF'!$C$2:$C$215,Shares!$A72,'Stock-AF'!$G$2:$G$215,Shares!$A$1)</f>
        <v>0.43661843364630559</v>
      </c>
      <c r="AK72" s="9">
        <f ca="1">SUMIFS('Stock-AF'!AT$2:AT$215,'Stock-AF'!$C$2:$C$215,Shares!$B72,'Stock-AF'!$G$2:$G$215,Shares!$A$1)/SUMIFS('Stock-AF'!AT$2:AT$215,'Stock-AF'!$C$2:$C$215,Shares!$A72,'Stock-AF'!$G$2:$G$215,Shares!$A$1)</f>
        <v>0.18129824515049786</v>
      </c>
      <c r="AL72" s="9">
        <f ca="1">SUMIFS('Stock-AF'!AU$2:AU$215,'Stock-AF'!$C$2:$C$215,Shares!$B72,'Stock-AF'!$G$2:$G$215,Shares!$A$1)/SUMIFS('Stock-AF'!AU$2:AU$215,'Stock-AF'!$C$2:$C$215,Shares!$A72,'Stock-AF'!$G$2:$G$215,Shares!$A$1)</f>
        <v>0.18904556614519277</v>
      </c>
      <c r="AM72" s="9">
        <f ca="1">SUMIFS('Stock-AF'!AV$2:AV$215,'Stock-AF'!$C$2:$C$215,Shares!$B72,'Stock-AF'!$G$2:$G$215,Shares!$A$1)/SUMIFS('Stock-AF'!AV$2:AV$215,'Stock-AF'!$C$2:$C$215,Shares!$A72,'Stock-AF'!$G$2:$G$215,Shares!$A$1)</f>
        <v>0.34419247895740962</v>
      </c>
    </row>
    <row r="73" spans="1:39">
      <c r="A73" t="str">
        <f t="shared" si="1"/>
        <v>C_ES-SH-SR*</v>
      </c>
      <c r="B73" s="4" t="s">
        <v>186</v>
      </c>
      <c r="C73" s="9">
        <f ca="1">SUMIFS('Stock-AF'!L$2:L$215,'Stock-AF'!$C$2:$C$215,Shares!$B73,'Stock-AF'!$G$2:$G$215,Shares!$A$1)/SUMIFS('Stock-AF'!L$2:L$215,'Stock-AF'!$C$2:$C$215,Shares!$A73,'Stock-AF'!$G$2:$G$215,Shares!$A$1)</f>
        <v>0</v>
      </c>
      <c r="D73" s="9">
        <f ca="1">SUMIFS('Stock-AF'!M$2:M$215,'Stock-AF'!$C$2:$C$215,Shares!$B73,'Stock-AF'!$G$2:$G$215,Shares!$A$1)/SUMIFS('Stock-AF'!M$2:M$215,'Stock-AF'!$C$2:$C$215,Shares!$A73,'Stock-AF'!$G$2:$G$215,Shares!$A$1)</f>
        <v>0.28744158711240653</v>
      </c>
      <c r="E73" s="9">
        <f ca="1">SUMIFS('Stock-AF'!N$2:N$215,'Stock-AF'!$C$2:$C$215,Shares!$B73,'Stock-AF'!$G$2:$G$215,Shares!$A$1)/SUMIFS('Stock-AF'!N$2:N$215,'Stock-AF'!$C$2:$C$215,Shares!$A73,'Stock-AF'!$G$2:$G$215,Shares!$A$1)</f>
        <v>0</v>
      </c>
      <c r="F73" s="9">
        <f ca="1">SUMIFS('Stock-AF'!O$2:O$215,'Stock-AF'!$C$2:$C$215,Shares!$B73,'Stock-AF'!$G$2:$G$215,Shares!$A$1)/SUMIFS('Stock-AF'!O$2:O$215,'Stock-AF'!$C$2:$C$215,Shares!$A73,'Stock-AF'!$G$2:$G$215,Shares!$A$1)</f>
        <v>0.52652637539986469</v>
      </c>
      <c r="G73" s="9">
        <f ca="1">SUMIFS('Stock-AF'!P$2:P$215,'Stock-AF'!$C$2:$C$215,Shares!$B73,'Stock-AF'!$G$2:$G$215,Shares!$A$1)/SUMIFS('Stock-AF'!P$2:P$215,'Stock-AF'!$C$2:$C$215,Shares!$A73,'Stock-AF'!$G$2:$G$215,Shares!$A$1)</f>
        <v>0.12105107644037748</v>
      </c>
      <c r="H73" s="9">
        <f ca="1">SUMIFS('Stock-AF'!Q$2:Q$215,'Stock-AF'!$C$2:$C$215,Shares!$B73,'Stock-AF'!$G$2:$G$215,Shares!$A$1)/SUMIFS('Stock-AF'!Q$2:Q$215,'Stock-AF'!$C$2:$C$215,Shares!$A73,'Stock-AF'!$G$2:$G$215,Shares!$A$1)</f>
        <v>0.22804772087287742</v>
      </c>
      <c r="I73" s="9">
        <f ca="1">SUMIFS('Stock-AF'!R$2:R$215,'Stock-AF'!$C$2:$C$215,Shares!$B73,'Stock-AF'!$G$2:$G$215,Shares!$A$1)/SUMIFS('Stock-AF'!R$2:R$215,'Stock-AF'!$C$2:$C$215,Shares!$A73,'Stock-AF'!$G$2:$G$215,Shares!$A$1)</f>
        <v>1.5504238588467767E-3</v>
      </c>
      <c r="J73" s="9">
        <f ca="1">SUMIFS('Stock-AF'!S$2:S$215,'Stock-AF'!$C$2:$C$215,Shares!$B73,'Stock-AF'!$G$2:$G$215,Shares!$A$1)/SUMIFS('Stock-AF'!S$2:S$215,'Stock-AF'!$C$2:$C$215,Shares!$A73,'Stock-AF'!$G$2:$G$215,Shares!$A$1)</f>
        <v>0.56445100471312137</v>
      </c>
      <c r="K73" s="9">
        <f ca="1">SUMIFS('Stock-AF'!T$2:T$215,'Stock-AF'!$C$2:$C$215,Shares!$B73,'Stock-AF'!$G$2:$G$215,Shares!$A$1)/SUMIFS('Stock-AF'!T$2:T$215,'Stock-AF'!$C$2:$C$215,Shares!$A73,'Stock-AF'!$G$2:$G$215,Shares!$A$1)</f>
        <v>0.37658985487414126</v>
      </c>
      <c r="L73" s="9">
        <f ca="1">SUMIFS('Stock-AF'!U$2:U$215,'Stock-AF'!$C$2:$C$215,Shares!$B73,'Stock-AF'!$G$2:$G$215,Shares!$A$1)/SUMIFS('Stock-AF'!U$2:U$215,'Stock-AF'!$C$2:$C$215,Shares!$A73,'Stock-AF'!$G$2:$G$215,Shares!$A$1)</f>
        <v>0.14134976554734202</v>
      </c>
      <c r="M73" s="9">
        <f ca="1">SUMIFS('Stock-AF'!V$2:V$215,'Stock-AF'!$C$2:$C$215,Shares!$B73,'Stock-AF'!$G$2:$G$215,Shares!$A$1)/SUMIFS('Stock-AF'!V$2:V$215,'Stock-AF'!$C$2:$C$215,Shares!$A73,'Stock-AF'!$G$2:$G$215,Shares!$A$1)</f>
        <v>7.9230894798826584E-2</v>
      </c>
      <c r="N73" s="9">
        <f ca="1">SUMIFS('Stock-AF'!W$2:W$215,'Stock-AF'!$C$2:$C$215,Shares!$B73,'Stock-AF'!$G$2:$G$215,Shares!$A$1)/SUMIFS('Stock-AF'!W$2:W$215,'Stock-AF'!$C$2:$C$215,Shares!$A73,'Stock-AF'!$G$2:$G$215,Shares!$A$1)</f>
        <v>0.12719313761038778</v>
      </c>
      <c r="O73" s="9">
        <f ca="1">SUMIFS('Stock-AF'!X$2:X$215,'Stock-AF'!$C$2:$C$215,Shares!$B73,'Stock-AF'!$G$2:$G$215,Shares!$A$1)/SUMIFS('Stock-AF'!X$2:X$215,'Stock-AF'!$C$2:$C$215,Shares!$A73,'Stock-AF'!$G$2:$G$215,Shares!$A$1)</f>
        <v>0.22702787470613395</v>
      </c>
      <c r="P73" s="9">
        <f ca="1">SUMIFS('Stock-AF'!Y$2:Y$215,'Stock-AF'!$C$2:$C$215,Shares!$B73,'Stock-AF'!$G$2:$G$215,Shares!$A$1)/SUMIFS('Stock-AF'!Y$2:Y$215,'Stock-AF'!$C$2:$C$215,Shares!$A73,'Stock-AF'!$G$2:$G$215,Shares!$A$1)</f>
        <v>8.9363938016961096E-3</v>
      </c>
      <c r="Q73" s="9">
        <f ca="1">SUMIFS('Stock-AF'!Z$2:Z$215,'Stock-AF'!$C$2:$C$215,Shares!$B73,'Stock-AF'!$G$2:$G$215,Shares!$A$1)/SUMIFS('Stock-AF'!Z$2:Z$215,'Stock-AF'!$C$2:$C$215,Shares!$A73,'Stock-AF'!$G$2:$G$215,Shares!$A$1)</f>
        <v>0.38994463780444599</v>
      </c>
      <c r="R73" s="9">
        <f ca="1">SUMIFS('Stock-AF'!AA$2:AA$215,'Stock-AF'!$C$2:$C$215,Shares!$B73,'Stock-AF'!$G$2:$G$215,Shares!$A$1)/SUMIFS('Stock-AF'!AA$2:AA$215,'Stock-AF'!$C$2:$C$215,Shares!$A73,'Stock-AF'!$G$2:$G$215,Shares!$A$1)</f>
        <v>0.33774917863741222</v>
      </c>
      <c r="S73" s="9">
        <f ca="1">SUMIFS('Stock-AF'!AB$2:AB$215,'Stock-AF'!$C$2:$C$215,Shares!$B73,'Stock-AF'!$G$2:$G$215,Shares!$A$1)/SUMIFS('Stock-AF'!AB$2:AB$215,'Stock-AF'!$C$2:$C$215,Shares!$A73,'Stock-AF'!$G$2:$G$215,Shares!$A$1)</f>
        <v>0.69258284615838628</v>
      </c>
      <c r="T73" s="9">
        <f ca="1">SUMIFS('Stock-AF'!AC$2:AC$215,'Stock-AF'!$C$2:$C$215,Shares!$B73,'Stock-AF'!$G$2:$G$215,Shares!$A$1)/SUMIFS('Stock-AF'!AC$2:AC$215,'Stock-AF'!$C$2:$C$215,Shares!$A73,'Stock-AF'!$G$2:$G$215,Shares!$A$1)</f>
        <v>0.37344166474419654</v>
      </c>
      <c r="U73" s="9">
        <f ca="1">SUMIFS('Stock-AF'!AD$2:AD$215,'Stock-AF'!$C$2:$C$215,Shares!$B73,'Stock-AF'!$G$2:$G$215,Shares!$A$1)/SUMIFS('Stock-AF'!AD$2:AD$215,'Stock-AF'!$C$2:$C$215,Shares!$A73,'Stock-AF'!$G$2:$G$215,Shares!$A$1)</f>
        <v>0</v>
      </c>
      <c r="V73" s="9">
        <f ca="1">SUMIFS('Stock-AF'!AE$2:AE$215,'Stock-AF'!$C$2:$C$215,Shares!$B73,'Stock-AF'!$G$2:$G$215,Shares!$A$1)/SUMIFS('Stock-AF'!AE$2:AE$215,'Stock-AF'!$C$2:$C$215,Shares!$A73,'Stock-AF'!$G$2:$G$215,Shares!$A$1)</f>
        <v>0.77133744546928729</v>
      </c>
      <c r="W73" s="9">
        <f ca="1">SUMIFS('Stock-AF'!AF$2:AF$215,'Stock-AF'!$C$2:$C$215,Shares!$B73,'Stock-AF'!$G$2:$G$215,Shares!$A$1)/SUMIFS('Stock-AF'!AF$2:AF$215,'Stock-AF'!$C$2:$C$215,Shares!$A73,'Stock-AF'!$G$2:$G$215,Shares!$A$1)</f>
        <v>0</v>
      </c>
      <c r="X73" s="9">
        <f ca="1">SUMIFS('Stock-AF'!AG$2:AG$215,'Stock-AF'!$C$2:$C$215,Shares!$B73,'Stock-AF'!$G$2:$G$215,Shares!$A$1)/SUMIFS('Stock-AF'!AG$2:AG$215,'Stock-AF'!$C$2:$C$215,Shares!$A73,'Stock-AF'!$G$2:$G$215,Shares!$A$1)</f>
        <v>7.0806558932031013E-2</v>
      </c>
      <c r="Y73" s="9">
        <f ca="1">SUMIFS('Stock-AF'!AH$2:AH$215,'Stock-AF'!$C$2:$C$215,Shares!$B73,'Stock-AF'!$G$2:$G$215,Shares!$A$1)/SUMIFS('Stock-AF'!AH$2:AH$215,'Stock-AF'!$C$2:$C$215,Shares!$A73,'Stock-AF'!$G$2:$G$215,Shares!$A$1)</f>
        <v>0.49310449154729297</v>
      </c>
      <c r="Z73" s="9">
        <f ca="1">SUMIFS('Stock-AF'!AI$2:AI$215,'Stock-AF'!$C$2:$C$215,Shares!$B73,'Stock-AF'!$G$2:$G$215,Shares!$A$1)/SUMIFS('Stock-AF'!AI$2:AI$215,'Stock-AF'!$C$2:$C$215,Shares!$A73,'Stock-AF'!$G$2:$G$215,Shares!$A$1)</f>
        <v>0.21679500776700378</v>
      </c>
      <c r="AA73" s="9">
        <f ca="1">SUMIFS('Stock-AF'!AJ$2:AJ$215,'Stock-AF'!$C$2:$C$215,Shares!$B73,'Stock-AF'!$G$2:$G$215,Shares!$A$1)/SUMIFS('Stock-AF'!AJ$2:AJ$215,'Stock-AF'!$C$2:$C$215,Shares!$A73,'Stock-AF'!$G$2:$G$215,Shares!$A$1)</f>
        <v>0</v>
      </c>
      <c r="AB73" s="9">
        <f ca="1">SUMIFS('Stock-AF'!AK$2:AK$215,'Stock-AF'!$C$2:$C$215,Shares!$B73,'Stock-AF'!$G$2:$G$215,Shares!$A$1)/SUMIFS('Stock-AF'!AK$2:AK$215,'Stock-AF'!$C$2:$C$215,Shares!$A73,'Stock-AF'!$G$2:$G$215,Shares!$A$1)</f>
        <v>1.1318266427547664E-2</v>
      </c>
      <c r="AC73" s="9">
        <f ca="1">SUMIFS('Stock-AF'!AL$2:AL$215,'Stock-AF'!$C$2:$C$215,Shares!$B73,'Stock-AF'!$G$2:$G$215,Shares!$A$1)/SUMIFS('Stock-AF'!AL$2:AL$215,'Stock-AF'!$C$2:$C$215,Shares!$A73,'Stock-AF'!$G$2:$G$215,Shares!$A$1)</f>
        <v>0</v>
      </c>
      <c r="AD73" s="9">
        <f ca="1">SUMIFS('Stock-AF'!AM$2:AM$215,'Stock-AF'!$C$2:$C$215,Shares!$B73,'Stock-AF'!$G$2:$G$215,Shares!$A$1)/SUMIFS('Stock-AF'!AM$2:AM$215,'Stock-AF'!$C$2:$C$215,Shares!$A73,'Stock-AF'!$G$2:$G$215,Shares!$A$1)</f>
        <v>0.73869946828760902</v>
      </c>
      <c r="AE73" s="9">
        <f ca="1">SUMIFS('Stock-AF'!AN$2:AN$215,'Stock-AF'!$C$2:$C$215,Shares!$B73,'Stock-AF'!$G$2:$G$215,Shares!$A$1)/SUMIFS('Stock-AF'!AN$2:AN$215,'Stock-AF'!$C$2:$C$215,Shares!$A73,'Stock-AF'!$G$2:$G$215,Shares!$A$1)</f>
        <v>1.1414980753239346E-2</v>
      </c>
      <c r="AF73" s="9">
        <f ca="1">SUMIFS('Stock-AF'!AO$2:AO$215,'Stock-AF'!$C$2:$C$215,Shares!$B73,'Stock-AF'!$G$2:$G$215,Shares!$A$1)/SUMIFS('Stock-AF'!AO$2:AO$215,'Stock-AF'!$C$2:$C$215,Shares!$A73,'Stock-AF'!$G$2:$G$215,Shares!$A$1)</f>
        <v>0.28381913454341878</v>
      </c>
      <c r="AG73" s="9">
        <f ca="1">SUMIFS('Stock-AF'!AP$2:AP$215,'Stock-AF'!$C$2:$C$215,Shares!$B73,'Stock-AF'!$G$2:$G$215,Shares!$A$1)/SUMIFS('Stock-AF'!AP$2:AP$215,'Stock-AF'!$C$2:$C$215,Shares!$A73,'Stock-AF'!$G$2:$G$215,Shares!$A$1)</f>
        <v>0.2681637043358529</v>
      </c>
      <c r="AH73" s="9">
        <f ca="1">SUMIFS('Stock-AF'!AQ$2:AQ$215,'Stock-AF'!$C$2:$C$215,Shares!$B73,'Stock-AF'!$G$2:$G$215,Shares!$A$1)/SUMIFS('Stock-AF'!AQ$2:AQ$215,'Stock-AF'!$C$2:$C$215,Shares!$A73,'Stock-AF'!$G$2:$G$215,Shares!$A$1)</f>
        <v>0.60532877510098015</v>
      </c>
      <c r="AI73" s="9">
        <f ca="1">SUMIFS('Stock-AF'!AR$2:AR$215,'Stock-AF'!$C$2:$C$215,Shares!$B73,'Stock-AF'!$G$2:$G$215,Shares!$A$1)/SUMIFS('Stock-AF'!AR$2:AR$215,'Stock-AF'!$C$2:$C$215,Shares!$A73,'Stock-AF'!$G$2:$G$215,Shares!$A$1)</f>
        <v>0.11113619666101272</v>
      </c>
      <c r="AJ73" s="9">
        <f ca="1">SUMIFS('Stock-AF'!AS$2:AS$215,'Stock-AF'!$C$2:$C$215,Shares!$B73,'Stock-AF'!$G$2:$G$215,Shares!$A$1)/SUMIFS('Stock-AF'!AS$2:AS$215,'Stock-AF'!$C$2:$C$215,Shares!$A73,'Stock-AF'!$G$2:$G$215,Shares!$A$1)</f>
        <v>5.7346696624272896E-3</v>
      </c>
      <c r="AK73" s="9">
        <f ca="1">SUMIFS('Stock-AF'!AT$2:AT$215,'Stock-AF'!$C$2:$C$215,Shares!$B73,'Stock-AF'!$G$2:$G$215,Shares!$A$1)/SUMIFS('Stock-AF'!AT$2:AT$215,'Stock-AF'!$C$2:$C$215,Shares!$A73,'Stock-AF'!$G$2:$G$215,Shares!$A$1)</f>
        <v>6.4897530727570901E-2</v>
      </c>
      <c r="AL73" s="9">
        <f ca="1">SUMIFS('Stock-AF'!AU$2:AU$215,'Stock-AF'!$C$2:$C$215,Shares!$B73,'Stock-AF'!$G$2:$G$215,Shares!$A$1)/SUMIFS('Stock-AF'!AU$2:AU$215,'Stock-AF'!$C$2:$C$215,Shares!$A73,'Stock-AF'!$G$2:$G$215,Shares!$A$1)</f>
        <v>0.47933926570148611</v>
      </c>
      <c r="AM73" s="9">
        <f ca="1">SUMIFS('Stock-AF'!AV$2:AV$215,'Stock-AF'!$C$2:$C$215,Shares!$B73,'Stock-AF'!$G$2:$G$215,Shares!$A$1)/SUMIFS('Stock-AF'!AV$2:AV$215,'Stock-AF'!$C$2:$C$215,Shares!$A73,'Stock-AF'!$G$2:$G$215,Shares!$A$1)</f>
        <v>0.50020254124966745</v>
      </c>
    </row>
    <row r="74" spans="1:39">
      <c r="A74" t="str">
        <f t="shared" si="1"/>
        <v>C_ES-SH-SR*</v>
      </c>
      <c r="B74" s="4" t="s">
        <v>187</v>
      </c>
      <c r="C74" s="9">
        <f ca="1">SUMIFS('Stock-AF'!L$2:L$215,'Stock-AF'!$C$2:$C$215,Shares!$B74,'Stock-AF'!$G$2:$G$215,Shares!$A$1)/SUMIFS('Stock-AF'!L$2:L$215,'Stock-AF'!$C$2:$C$215,Shares!$A74,'Stock-AF'!$G$2:$G$215,Shares!$A$1)</f>
        <v>0</v>
      </c>
      <c r="D74" s="9">
        <f ca="1">SUMIFS('Stock-AF'!M$2:M$215,'Stock-AF'!$C$2:$C$215,Shares!$B74,'Stock-AF'!$G$2:$G$215,Shares!$A$1)/SUMIFS('Stock-AF'!M$2:M$215,'Stock-AF'!$C$2:$C$215,Shares!$A74,'Stock-AF'!$G$2:$G$215,Shares!$A$1)</f>
        <v>4.9135530088539334E-3</v>
      </c>
      <c r="E74" s="9">
        <f ca="1">SUMIFS('Stock-AF'!N$2:N$215,'Stock-AF'!$C$2:$C$215,Shares!$B74,'Stock-AF'!$G$2:$G$215,Shares!$A$1)/SUMIFS('Stock-AF'!N$2:N$215,'Stock-AF'!$C$2:$C$215,Shares!$A74,'Stock-AF'!$G$2:$G$215,Shares!$A$1)</f>
        <v>0</v>
      </c>
      <c r="F74" s="9">
        <f ca="1">SUMIFS('Stock-AF'!O$2:O$215,'Stock-AF'!$C$2:$C$215,Shares!$B74,'Stock-AF'!$G$2:$G$215,Shares!$A$1)/SUMIFS('Stock-AF'!O$2:O$215,'Stock-AF'!$C$2:$C$215,Shares!$A74,'Stock-AF'!$G$2:$G$215,Shares!$A$1)</f>
        <v>0</v>
      </c>
      <c r="G74" s="9">
        <f ca="1">SUMIFS('Stock-AF'!P$2:P$215,'Stock-AF'!$C$2:$C$215,Shares!$B74,'Stock-AF'!$G$2:$G$215,Shares!$A$1)/SUMIFS('Stock-AF'!P$2:P$215,'Stock-AF'!$C$2:$C$215,Shares!$A74,'Stock-AF'!$G$2:$G$215,Shares!$A$1)</f>
        <v>9.2968331106849308E-2</v>
      </c>
      <c r="H74" s="9">
        <f ca="1">SUMIFS('Stock-AF'!Q$2:Q$215,'Stock-AF'!$C$2:$C$215,Shares!$B74,'Stock-AF'!$G$2:$G$215,Shares!$A$1)/SUMIFS('Stock-AF'!Q$2:Q$215,'Stock-AF'!$C$2:$C$215,Shares!$A74,'Stock-AF'!$G$2:$G$215,Shares!$A$1)</f>
        <v>1.4108763190925687E-2</v>
      </c>
      <c r="I74" s="9">
        <f ca="1">SUMIFS('Stock-AF'!R$2:R$215,'Stock-AF'!$C$2:$C$215,Shares!$B74,'Stock-AF'!$G$2:$G$215,Shares!$A$1)/SUMIFS('Stock-AF'!R$2:R$215,'Stock-AF'!$C$2:$C$215,Shares!$A74,'Stock-AF'!$G$2:$G$215,Shares!$A$1)</f>
        <v>0</v>
      </c>
      <c r="J74" s="9">
        <f ca="1">SUMIFS('Stock-AF'!S$2:S$215,'Stock-AF'!$C$2:$C$215,Shares!$B74,'Stock-AF'!$G$2:$G$215,Shares!$A$1)/SUMIFS('Stock-AF'!S$2:S$215,'Stock-AF'!$C$2:$C$215,Shares!$A74,'Stock-AF'!$G$2:$G$215,Shares!$A$1)</f>
        <v>0</v>
      </c>
      <c r="K74" s="9">
        <f ca="1">SUMIFS('Stock-AF'!T$2:T$215,'Stock-AF'!$C$2:$C$215,Shares!$B74,'Stock-AF'!$G$2:$G$215,Shares!$A$1)/SUMIFS('Stock-AF'!T$2:T$215,'Stock-AF'!$C$2:$C$215,Shares!$A74,'Stock-AF'!$G$2:$G$215,Shares!$A$1)</f>
        <v>0</v>
      </c>
      <c r="L74" s="9">
        <f ca="1">SUMIFS('Stock-AF'!U$2:U$215,'Stock-AF'!$C$2:$C$215,Shares!$B74,'Stock-AF'!$G$2:$G$215,Shares!$A$1)/SUMIFS('Stock-AF'!U$2:U$215,'Stock-AF'!$C$2:$C$215,Shares!$A74,'Stock-AF'!$G$2:$G$215,Shares!$A$1)</f>
        <v>0</v>
      </c>
      <c r="M74" s="9">
        <f ca="1">SUMIFS('Stock-AF'!V$2:V$215,'Stock-AF'!$C$2:$C$215,Shares!$B74,'Stock-AF'!$G$2:$G$215,Shares!$A$1)/SUMIFS('Stock-AF'!V$2:V$215,'Stock-AF'!$C$2:$C$215,Shares!$A74,'Stock-AF'!$G$2:$G$215,Shares!$A$1)</f>
        <v>0</v>
      </c>
      <c r="N74" s="9">
        <f ca="1">SUMIFS('Stock-AF'!W$2:W$215,'Stock-AF'!$C$2:$C$215,Shares!$B74,'Stock-AF'!$G$2:$G$215,Shares!$A$1)/SUMIFS('Stock-AF'!W$2:W$215,'Stock-AF'!$C$2:$C$215,Shares!$A74,'Stock-AF'!$G$2:$G$215,Shares!$A$1)</f>
        <v>0</v>
      </c>
      <c r="O74" s="9">
        <f ca="1">SUMIFS('Stock-AF'!X$2:X$215,'Stock-AF'!$C$2:$C$215,Shares!$B74,'Stock-AF'!$G$2:$G$215,Shares!$A$1)/SUMIFS('Stock-AF'!X$2:X$215,'Stock-AF'!$C$2:$C$215,Shares!$A74,'Stock-AF'!$G$2:$G$215,Shares!$A$1)</f>
        <v>8.2270642050594341E-4</v>
      </c>
      <c r="P74" s="9">
        <f ca="1">SUMIFS('Stock-AF'!Y$2:Y$215,'Stock-AF'!$C$2:$C$215,Shares!$B74,'Stock-AF'!$G$2:$G$215,Shares!$A$1)/SUMIFS('Stock-AF'!Y$2:Y$215,'Stock-AF'!$C$2:$C$215,Shares!$A74,'Stock-AF'!$G$2:$G$215,Shares!$A$1)</f>
        <v>0</v>
      </c>
      <c r="Q74" s="9">
        <f ca="1">SUMIFS('Stock-AF'!Z$2:Z$215,'Stock-AF'!$C$2:$C$215,Shares!$B74,'Stock-AF'!$G$2:$G$215,Shares!$A$1)/SUMIFS('Stock-AF'!Z$2:Z$215,'Stock-AF'!$C$2:$C$215,Shares!$A74,'Stock-AF'!$G$2:$G$215,Shares!$A$1)</f>
        <v>2.2712659294199847E-3</v>
      </c>
      <c r="R74" s="9">
        <f ca="1">SUMIFS('Stock-AF'!AA$2:AA$215,'Stock-AF'!$C$2:$C$215,Shares!$B74,'Stock-AF'!$G$2:$G$215,Shares!$A$1)/SUMIFS('Stock-AF'!AA$2:AA$215,'Stock-AF'!$C$2:$C$215,Shares!$A74,'Stock-AF'!$G$2:$G$215,Shares!$A$1)</f>
        <v>2.634240691976613E-2</v>
      </c>
      <c r="S74" s="9">
        <f ca="1">SUMIFS('Stock-AF'!AB$2:AB$215,'Stock-AF'!$C$2:$C$215,Shares!$B74,'Stock-AF'!$G$2:$G$215,Shares!$A$1)/SUMIFS('Stock-AF'!AB$2:AB$215,'Stock-AF'!$C$2:$C$215,Shares!$A74,'Stock-AF'!$G$2:$G$215,Shares!$A$1)</f>
        <v>4.3046789577550613E-2</v>
      </c>
      <c r="T74" s="9">
        <f ca="1">SUMIFS('Stock-AF'!AC$2:AC$215,'Stock-AF'!$C$2:$C$215,Shares!$B74,'Stock-AF'!$G$2:$G$215,Shares!$A$1)/SUMIFS('Stock-AF'!AC$2:AC$215,'Stock-AF'!$C$2:$C$215,Shares!$A74,'Stock-AF'!$G$2:$G$215,Shares!$A$1)</f>
        <v>0</v>
      </c>
      <c r="U74" s="9">
        <f ca="1">SUMIFS('Stock-AF'!AD$2:AD$215,'Stock-AF'!$C$2:$C$215,Shares!$B74,'Stock-AF'!$G$2:$G$215,Shares!$A$1)/SUMIFS('Stock-AF'!AD$2:AD$215,'Stock-AF'!$C$2:$C$215,Shares!$A74,'Stock-AF'!$G$2:$G$215,Shares!$A$1)</f>
        <v>0.73935197998930802</v>
      </c>
      <c r="V74" s="9">
        <f ca="1">SUMIFS('Stock-AF'!AE$2:AE$215,'Stock-AF'!$C$2:$C$215,Shares!$B74,'Stock-AF'!$G$2:$G$215,Shares!$A$1)/SUMIFS('Stock-AF'!AE$2:AE$215,'Stock-AF'!$C$2:$C$215,Shares!$A74,'Stock-AF'!$G$2:$G$215,Shares!$A$1)</f>
        <v>1.0118224792757657E-2</v>
      </c>
      <c r="W74" s="9">
        <f ca="1">SUMIFS('Stock-AF'!AF$2:AF$215,'Stock-AF'!$C$2:$C$215,Shares!$B74,'Stock-AF'!$G$2:$G$215,Shares!$A$1)/SUMIFS('Stock-AF'!AF$2:AF$215,'Stock-AF'!$C$2:$C$215,Shares!$A74,'Stock-AF'!$G$2:$G$215,Shares!$A$1)</f>
        <v>0</v>
      </c>
      <c r="X74" s="9">
        <f ca="1">SUMIFS('Stock-AF'!AG$2:AG$215,'Stock-AF'!$C$2:$C$215,Shares!$B74,'Stock-AF'!$G$2:$G$215,Shares!$A$1)/SUMIFS('Stock-AF'!AG$2:AG$215,'Stock-AF'!$C$2:$C$215,Shares!$A74,'Stock-AF'!$G$2:$G$215,Shares!$A$1)</f>
        <v>0</v>
      </c>
      <c r="Y74" s="9">
        <f ca="1">SUMIFS('Stock-AF'!AH$2:AH$215,'Stock-AF'!$C$2:$C$215,Shares!$B74,'Stock-AF'!$G$2:$G$215,Shares!$A$1)/SUMIFS('Stock-AF'!AH$2:AH$215,'Stock-AF'!$C$2:$C$215,Shares!$A74,'Stock-AF'!$G$2:$G$215,Shares!$A$1)</f>
        <v>0</v>
      </c>
      <c r="Z74" s="9">
        <f ca="1">SUMIFS('Stock-AF'!AI$2:AI$215,'Stock-AF'!$C$2:$C$215,Shares!$B74,'Stock-AF'!$G$2:$G$215,Shares!$A$1)/SUMIFS('Stock-AF'!AI$2:AI$215,'Stock-AF'!$C$2:$C$215,Shares!$A74,'Stock-AF'!$G$2:$G$215,Shares!$A$1)</f>
        <v>0</v>
      </c>
      <c r="AA74" s="9">
        <f ca="1">SUMIFS('Stock-AF'!AJ$2:AJ$215,'Stock-AF'!$C$2:$C$215,Shares!$B74,'Stock-AF'!$G$2:$G$215,Shares!$A$1)/SUMIFS('Stock-AF'!AJ$2:AJ$215,'Stock-AF'!$C$2:$C$215,Shares!$A74,'Stock-AF'!$G$2:$G$215,Shares!$A$1)</f>
        <v>0</v>
      </c>
      <c r="AB74" s="9">
        <f ca="1">SUMIFS('Stock-AF'!AK$2:AK$215,'Stock-AF'!$C$2:$C$215,Shares!$B74,'Stock-AF'!$G$2:$G$215,Shares!$A$1)/SUMIFS('Stock-AF'!AK$2:AK$215,'Stock-AF'!$C$2:$C$215,Shares!$A74,'Stock-AF'!$G$2:$G$215,Shares!$A$1)</f>
        <v>1.6778346598836414E-2</v>
      </c>
      <c r="AC74" s="9">
        <f ca="1">SUMIFS('Stock-AF'!AL$2:AL$215,'Stock-AF'!$C$2:$C$215,Shares!$B74,'Stock-AF'!$G$2:$G$215,Shares!$A$1)/SUMIFS('Stock-AF'!AL$2:AL$215,'Stock-AF'!$C$2:$C$215,Shares!$A74,'Stock-AF'!$G$2:$G$215,Shares!$A$1)</f>
        <v>0</v>
      </c>
      <c r="AD74" s="9">
        <f ca="1">SUMIFS('Stock-AF'!AM$2:AM$215,'Stock-AF'!$C$2:$C$215,Shares!$B74,'Stock-AF'!$G$2:$G$215,Shares!$A$1)/SUMIFS('Stock-AF'!AM$2:AM$215,'Stock-AF'!$C$2:$C$215,Shares!$A74,'Stock-AF'!$G$2:$G$215,Shares!$A$1)</f>
        <v>0</v>
      </c>
      <c r="AE74" s="9">
        <f ca="1">SUMIFS('Stock-AF'!AN$2:AN$215,'Stock-AF'!$C$2:$C$215,Shares!$B74,'Stock-AF'!$G$2:$G$215,Shares!$A$1)/SUMIFS('Stock-AF'!AN$2:AN$215,'Stock-AF'!$C$2:$C$215,Shares!$A74,'Stock-AF'!$G$2:$G$215,Shares!$A$1)</f>
        <v>0</v>
      </c>
      <c r="AF74" s="9">
        <f ca="1">SUMIFS('Stock-AF'!AO$2:AO$215,'Stock-AF'!$C$2:$C$215,Shares!$B74,'Stock-AF'!$G$2:$G$215,Shares!$A$1)/SUMIFS('Stock-AF'!AO$2:AO$215,'Stock-AF'!$C$2:$C$215,Shares!$A74,'Stock-AF'!$G$2:$G$215,Shares!$A$1)</f>
        <v>7.1224228553951041E-4</v>
      </c>
      <c r="AG74" s="9">
        <f ca="1">SUMIFS('Stock-AF'!AP$2:AP$215,'Stock-AF'!$C$2:$C$215,Shares!$B74,'Stock-AF'!$G$2:$G$215,Shares!$A$1)/SUMIFS('Stock-AF'!AP$2:AP$215,'Stock-AF'!$C$2:$C$215,Shares!$A74,'Stock-AF'!$G$2:$G$215,Shares!$A$1)</f>
        <v>1.8038776265217181E-2</v>
      </c>
      <c r="AH74" s="9">
        <f ca="1">SUMIFS('Stock-AF'!AQ$2:AQ$215,'Stock-AF'!$C$2:$C$215,Shares!$B74,'Stock-AF'!$G$2:$G$215,Shares!$A$1)/SUMIFS('Stock-AF'!AQ$2:AQ$215,'Stock-AF'!$C$2:$C$215,Shares!$A74,'Stock-AF'!$G$2:$G$215,Shares!$A$1)</f>
        <v>5.0665978551634322E-3</v>
      </c>
      <c r="AI74" s="9">
        <f ca="1">SUMIFS('Stock-AF'!AR$2:AR$215,'Stock-AF'!$C$2:$C$215,Shares!$B74,'Stock-AF'!$G$2:$G$215,Shares!$A$1)/SUMIFS('Stock-AF'!AR$2:AR$215,'Stock-AF'!$C$2:$C$215,Shares!$A74,'Stock-AF'!$G$2:$G$215,Shares!$A$1)</f>
        <v>6.6738302143027756E-3</v>
      </c>
      <c r="AJ74" s="9">
        <f ca="1">SUMIFS('Stock-AF'!AS$2:AS$215,'Stock-AF'!$C$2:$C$215,Shares!$B74,'Stock-AF'!$G$2:$G$215,Shares!$A$1)/SUMIFS('Stock-AF'!AS$2:AS$215,'Stock-AF'!$C$2:$C$215,Shares!$A74,'Stock-AF'!$G$2:$G$215,Shares!$A$1)</f>
        <v>0</v>
      </c>
      <c r="AK74" s="9">
        <f ca="1">SUMIFS('Stock-AF'!AT$2:AT$215,'Stock-AF'!$C$2:$C$215,Shares!$B74,'Stock-AF'!$G$2:$G$215,Shares!$A$1)/SUMIFS('Stock-AF'!AT$2:AT$215,'Stock-AF'!$C$2:$C$215,Shares!$A74,'Stock-AF'!$G$2:$G$215,Shares!$A$1)</f>
        <v>4.396170989378731E-2</v>
      </c>
      <c r="AL74" s="9">
        <f ca="1">SUMIFS('Stock-AF'!AU$2:AU$215,'Stock-AF'!$C$2:$C$215,Shares!$B74,'Stock-AF'!$G$2:$G$215,Shares!$A$1)/SUMIFS('Stock-AF'!AU$2:AU$215,'Stock-AF'!$C$2:$C$215,Shares!$A74,'Stock-AF'!$G$2:$G$215,Shares!$A$1)</f>
        <v>8.4026083384992163E-4</v>
      </c>
      <c r="AM74" s="9">
        <f ca="1">SUMIFS('Stock-AF'!AV$2:AV$215,'Stock-AF'!$C$2:$C$215,Shares!$B74,'Stock-AF'!$G$2:$G$215,Shares!$A$1)/SUMIFS('Stock-AF'!AV$2:AV$215,'Stock-AF'!$C$2:$C$215,Shares!$A74,'Stock-AF'!$G$2:$G$215,Shares!$A$1)</f>
        <v>1.2054842314231791E-4</v>
      </c>
    </row>
    <row r="75" spans="1:39">
      <c r="A75" t="str">
        <f t="shared" si="1"/>
        <v>C_ES-SH-SR*</v>
      </c>
      <c r="B75" s="4" t="s">
        <v>188</v>
      </c>
      <c r="C75" s="9">
        <f ca="1">SUMIFS('Stock-AF'!L$2:L$215,'Stock-AF'!$C$2:$C$215,Shares!$B75,'Stock-AF'!$G$2:$G$215,Shares!$A$1)/SUMIFS('Stock-AF'!L$2:L$215,'Stock-AF'!$C$2:$C$215,Shares!$A75,'Stock-AF'!$G$2:$G$215,Shares!$A$1)</f>
        <v>0</v>
      </c>
      <c r="D75" s="9">
        <f ca="1">SUMIFS('Stock-AF'!M$2:M$215,'Stock-AF'!$C$2:$C$215,Shares!$B75,'Stock-AF'!$G$2:$G$215,Shares!$A$1)/SUMIFS('Stock-AF'!M$2:M$215,'Stock-AF'!$C$2:$C$215,Shares!$A75,'Stock-AF'!$G$2:$G$215,Shares!$A$1)</f>
        <v>0.42360608645115538</v>
      </c>
      <c r="E75" s="9">
        <f ca="1">SUMIFS('Stock-AF'!N$2:N$215,'Stock-AF'!$C$2:$C$215,Shares!$B75,'Stock-AF'!$G$2:$G$215,Shares!$A$1)/SUMIFS('Stock-AF'!N$2:N$215,'Stock-AF'!$C$2:$C$215,Shares!$A75,'Stock-AF'!$G$2:$G$215,Shares!$A$1)</f>
        <v>0.38903495202114319</v>
      </c>
      <c r="F75" s="9">
        <f ca="1">SUMIFS('Stock-AF'!O$2:O$215,'Stock-AF'!$C$2:$C$215,Shares!$B75,'Stock-AF'!$G$2:$G$215,Shares!$A$1)/SUMIFS('Stock-AF'!O$2:O$215,'Stock-AF'!$C$2:$C$215,Shares!$A75,'Stock-AF'!$G$2:$G$215,Shares!$A$1)</f>
        <v>3.0768056487869538E-2</v>
      </c>
      <c r="G75" s="9">
        <f ca="1">SUMIFS('Stock-AF'!P$2:P$215,'Stock-AF'!$C$2:$C$215,Shares!$B75,'Stock-AF'!$G$2:$G$215,Shares!$A$1)/SUMIFS('Stock-AF'!P$2:P$215,'Stock-AF'!$C$2:$C$215,Shares!$A75,'Stock-AF'!$G$2:$G$215,Shares!$A$1)</f>
        <v>0.29205170315496881</v>
      </c>
      <c r="H75" s="9">
        <f ca="1">SUMIFS('Stock-AF'!Q$2:Q$215,'Stock-AF'!$C$2:$C$215,Shares!$B75,'Stock-AF'!$G$2:$G$215,Shares!$A$1)/SUMIFS('Stock-AF'!Q$2:Q$215,'Stock-AF'!$C$2:$C$215,Shares!$A75,'Stock-AF'!$G$2:$G$215,Shares!$A$1)</f>
        <v>4.86435166108505E-2</v>
      </c>
      <c r="I75" s="9">
        <f ca="1">SUMIFS('Stock-AF'!R$2:R$215,'Stock-AF'!$C$2:$C$215,Shares!$B75,'Stock-AF'!$G$2:$G$215,Shares!$A$1)/SUMIFS('Stock-AF'!R$2:R$215,'Stock-AF'!$C$2:$C$215,Shares!$A75,'Stock-AF'!$G$2:$G$215,Shares!$A$1)</f>
        <v>0</v>
      </c>
      <c r="J75" s="9">
        <f ca="1">SUMIFS('Stock-AF'!S$2:S$215,'Stock-AF'!$C$2:$C$215,Shares!$B75,'Stock-AF'!$G$2:$G$215,Shares!$A$1)/SUMIFS('Stock-AF'!S$2:S$215,'Stock-AF'!$C$2:$C$215,Shares!$A75,'Stock-AF'!$G$2:$G$215,Shares!$A$1)</f>
        <v>0.2072781459329896</v>
      </c>
      <c r="K75" s="9">
        <f ca="1">SUMIFS('Stock-AF'!T$2:T$215,'Stock-AF'!$C$2:$C$215,Shares!$B75,'Stock-AF'!$G$2:$G$215,Shares!$A$1)/SUMIFS('Stock-AF'!T$2:T$215,'Stock-AF'!$C$2:$C$215,Shares!$A75,'Stock-AF'!$G$2:$G$215,Shares!$A$1)</f>
        <v>0.18040967626543278</v>
      </c>
      <c r="L75" s="9">
        <f ca="1">SUMIFS('Stock-AF'!U$2:U$215,'Stock-AF'!$C$2:$C$215,Shares!$B75,'Stock-AF'!$G$2:$G$215,Shares!$A$1)/SUMIFS('Stock-AF'!U$2:U$215,'Stock-AF'!$C$2:$C$215,Shares!$A75,'Stock-AF'!$G$2:$G$215,Shares!$A$1)</f>
        <v>0.64366397389600571</v>
      </c>
      <c r="M75" s="9">
        <f ca="1">SUMIFS('Stock-AF'!V$2:V$215,'Stock-AF'!$C$2:$C$215,Shares!$B75,'Stock-AF'!$G$2:$G$215,Shares!$A$1)/SUMIFS('Stock-AF'!V$2:V$215,'Stock-AF'!$C$2:$C$215,Shares!$A75,'Stock-AF'!$G$2:$G$215,Shares!$A$1)</f>
        <v>0.48043139988591649</v>
      </c>
      <c r="N75" s="9">
        <f ca="1">SUMIFS('Stock-AF'!W$2:W$215,'Stock-AF'!$C$2:$C$215,Shares!$B75,'Stock-AF'!$G$2:$G$215,Shares!$A$1)/SUMIFS('Stock-AF'!W$2:W$215,'Stock-AF'!$C$2:$C$215,Shares!$A75,'Stock-AF'!$G$2:$G$215,Shares!$A$1)</f>
        <v>0</v>
      </c>
      <c r="O75" s="9">
        <f ca="1">SUMIFS('Stock-AF'!X$2:X$215,'Stock-AF'!$C$2:$C$215,Shares!$B75,'Stock-AF'!$G$2:$G$215,Shares!$A$1)/SUMIFS('Stock-AF'!X$2:X$215,'Stock-AF'!$C$2:$C$215,Shares!$A75,'Stock-AF'!$G$2:$G$215,Shares!$A$1)</f>
        <v>0</v>
      </c>
      <c r="P75" s="9">
        <f ca="1">SUMIFS('Stock-AF'!Y$2:Y$215,'Stock-AF'!$C$2:$C$215,Shares!$B75,'Stock-AF'!$G$2:$G$215,Shares!$A$1)/SUMIFS('Stock-AF'!Y$2:Y$215,'Stock-AF'!$C$2:$C$215,Shares!$A75,'Stock-AF'!$G$2:$G$215,Shares!$A$1)</f>
        <v>0.48728276701339651</v>
      </c>
      <c r="Q75" s="9">
        <f ca="1">SUMIFS('Stock-AF'!Z$2:Z$215,'Stock-AF'!$C$2:$C$215,Shares!$B75,'Stock-AF'!$G$2:$G$215,Shares!$A$1)/SUMIFS('Stock-AF'!Z$2:Z$215,'Stock-AF'!$C$2:$C$215,Shares!$A75,'Stock-AF'!$G$2:$G$215,Shares!$A$1)</f>
        <v>8.4596169370992028E-2</v>
      </c>
      <c r="R75" s="9">
        <f ca="1">SUMIFS('Stock-AF'!AA$2:AA$215,'Stock-AF'!$C$2:$C$215,Shares!$B75,'Stock-AF'!$G$2:$G$215,Shares!$A$1)/SUMIFS('Stock-AF'!AA$2:AA$215,'Stock-AF'!$C$2:$C$215,Shares!$A75,'Stock-AF'!$G$2:$G$215,Shares!$A$1)</f>
        <v>0.15647245572737861</v>
      </c>
      <c r="S75" s="9">
        <f ca="1">SUMIFS('Stock-AF'!AB$2:AB$215,'Stock-AF'!$C$2:$C$215,Shares!$B75,'Stock-AF'!$G$2:$G$215,Shares!$A$1)/SUMIFS('Stock-AF'!AB$2:AB$215,'Stock-AF'!$C$2:$C$215,Shares!$A75,'Stock-AF'!$G$2:$G$215,Shares!$A$1)</f>
        <v>0.10801663995643151</v>
      </c>
      <c r="T75" s="9">
        <f ca="1">SUMIFS('Stock-AF'!AC$2:AC$215,'Stock-AF'!$C$2:$C$215,Shares!$B75,'Stock-AF'!$G$2:$G$215,Shares!$A$1)/SUMIFS('Stock-AF'!AC$2:AC$215,'Stock-AF'!$C$2:$C$215,Shares!$A75,'Stock-AF'!$G$2:$G$215,Shares!$A$1)</f>
        <v>0</v>
      </c>
      <c r="U75" s="9">
        <f ca="1">SUMIFS('Stock-AF'!AD$2:AD$215,'Stock-AF'!$C$2:$C$215,Shares!$B75,'Stock-AF'!$G$2:$G$215,Shares!$A$1)/SUMIFS('Stock-AF'!AD$2:AD$215,'Stock-AF'!$C$2:$C$215,Shares!$A75,'Stock-AF'!$G$2:$G$215,Shares!$A$1)</f>
        <v>0.22482585209784026</v>
      </c>
      <c r="V75" s="9">
        <f ca="1">SUMIFS('Stock-AF'!AE$2:AE$215,'Stock-AF'!$C$2:$C$215,Shares!$B75,'Stock-AF'!$G$2:$G$215,Shares!$A$1)/SUMIFS('Stock-AF'!AE$2:AE$215,'Stock-AF'!$C$2:$C$215,Shares!$A75,'Stock-AF'!$G$2:$G$215,Shares!$A$1)</f>
        <v>9.3601721292818022E-3</v>
      </c>
      <c r="W75" s="9">
        <f ca="1">SUMIFS('Stock-AF'!AF$2:AF$215,'Stock-AF'!$C$2:$C$215,Shares!$B75,'Stock-AF'!$G$2:$G$215,Shares!$A$1)/SUMIFS('Stock-AF'!AF$2:AF$215,'Stock-AF'!$C$2:$C$215,Shares!$A75,'Stock-AF'!$G$2:$G$215,Shares!$A$1)</f>
        <v>5.1874972098061418E-2</v>
      </c>
      <c r="X75" s="9">
        <f ca="1">SUMIFS('Stock-AF'!AG$2:AG$215,'Stock-AF'!$C$2:$C$215,Shares!$B75,'Stock-AF'!$G$2:$G$215,Shares!$A$1)/SUMIFS('Stock-AF'!AG$2:AG$215,'Stock-AF'!$C$2:$C$215,Shares!$A75,'Stock-AF'!$G$2:$G$215,Shares!$A$1)</f>
        <v>0.58966767661876862</v>
      </c>
      <c r="Y75" s="9">
        <f ca="1">SUMIFS('Stock-AF'!AH$2:AH$215,'Stock-AF'!$C$2:$C$215,Shares!$B75,'Stock-AF'!$G$2:$G$215,Shares!$A$1)/SUMIFS('Stock-AF'!AH$2:AH$215,'Stock-AF'!$C$2:$C$215,Shares!$A75,'Stock-AF'!$G$2:$G$215,Shares!$A$1)</f>
        <v>9.3009333769932895E-2</v>
      </c>
      <c r="Z75" s="9">
        <f ca="1">SUMIFS('Stock-AF'!AI$2:AI$215,'Stock-AF'!$C$2:$C$215,Shares!$B75,'Stock-AF'!$G$2:$G$215,Shares!$A$1)/SUMIFS('Stock-AF'!AI$2:AI$215,'Stock-AF'!$C$2:$C$215,Shares!$A75,'Stock-AF'!$G$2:$G$215,Shares!$A$1)</f>
        <v>0.40213666636322493</v>
      </c>
      <c r="AA75" s="9">
        <f ca="1">SUMIFS('Stock-AF'!AJ$2:AJ$215,'Stock-AF'!$C$2:$C$215,Shares!$B75,'Stock-AF'!$G$2:$G$215,Shares!$A$1)/SUMIFS('Stock-AF'!AJ$2:AJ$215,'Stock-AF'!$C$2:$C$215,Shares!$A75,'Stock-AF'!$G$2:$G$215,Shares!$A$1)</f>
        <v>0</v>
      </c>
      <c r="AB75" s="9">
        <f ca="1">SUMIFS('Stock-AF'!AK$2:AK$215,'Stock-AF'!$C$2:$C$215,Shares!$B75,'Stock-AF'!$G$2:$G$215,Shares!$A$1)/SUMIFS('Stock-AF'!AK$2:AK$215,'Stock-AF'!$C$2:$C$215,Shares!$A75,'Stock-AF'!$G$2:$G$215,Shares!$A$1)</f>
        <v>0.14562190279926857</v>
      </c>
      <c r="AC75" s="9">
        <f ca="1">SUMIFS('Stock-AF'!AL$2:AL$215,'Stock-AF'!$C$2:$C$215,Shares!$B75,'Stock-AF'!$G$2:$G$215,Shares!$A$1)/SUMIFS('Stock-AF'!AL$2:AL$215,'Stock-AF'!$C$2:$C$215,Shares!$A75,'Stock-AF'!$G$2:$G$215,Shares!$A$1)</f>
        <v>0</v>
      </c>
      <c r="AD75" s="9">
        <f ca="1">SUMIFS('Stock-AF'!AM$2:AM$215,'Stock-AF'!$C$2:$C$215,Shares!$B75,'Stock-AF'!$G$2:$G$215,Shares!$A$1)/SUMIFS('Stock-AF'!AM$2:AM$215,'Stock-AF'!$C$2:$C$215,Shares!$A75,'Stock-AF'!$G$2:$G$215,Shares!$A$1)</f>
        <v>7.6913268908167604E-2</v>
      </c>
      <c r="AE75" s="9">
        <f ca="1">SUMIFS('Stock-AF'!AN$2:AN$215,'Stock-AF'!$C$2:$C$215,Shares!$B75,'Stock-AF'!$G$2:$G$215,Shares!$A$1)/SUMIFS('Stock-AF'!AN$2:AN$215,'Stock-AF'!$C$2:$C$215,Shares!$A75,'Stock-AF'!$G$2:$G$215,Shares!$A$1)</f>
        <v>0.17731642597856287</v>
      </c>
      <c r="AF75" s="9">
        <f ca="1">SUMIFS('Stock-AF'!AO$2:AO$215,'Stock-AF'!$C$2:$C$215,Shares!$B75,'Stock-AF'!$G$2:$G$215,Shares!$A$1)/SUMIFS('Stock-AF'!AO$2:AO$215,'Stock-AF'!$C$2:$C$215,Shares!$A75,'Stock-AF'!$G$2:$G$215,Shares!$A$1)</f>
        <v>0.19052040453622024</v>
      </c>
      <c r="AG75" s="9">
        <f ca="1">SUMIFS('Stock-AF'!AP$2:AP$215,'Stock-AF'!$C$2:$C$215,Shares!$B75,'Stock-AF'!$G$2:$G$215,Shares!$A$1)/SUMIFS('Stock-AF'!AP$2:AP$215,'Stock-AF'!$C$2:$C$215,Shares!$A75,'Stock-AF'!$G$2:$G$215,Shares!$A$1)</f>
        <v>1.869278767631315E-2</v>
      </c>
      <c r="AH75" s="9">
        <f ca="1">SUMIFS('Stock-AF'!AQ$2:AQ$215,'Stock-AF'!$C$2:$C$215,Shares!$B75,'Stock-AF'!$G$2:$G$215,Shares!$A$1)/SUMIFS('Stock-AF'!AQ$2:AQ$215,'Stock-AF'!$C$2:$C$215,Shares!$A75,'Stock-AF'!$G$2:$G$215,Shares!$A$1)</f>
        <v>0.20256697734201576</v>
      </c>
      <c r="AI75" s="9">
        <f ca="1">SUMIFS('Stock-AF'!AR$2:AR$215,'Stock-AF'!$C$2:$C$215,Shares!$B75,'Stock-AF'!$G$2:$G$215,Shares!$A$1)/SUMIFS('Stock-AF'!AR$2:AR$215,'Stock-AF'!$C$2:$C$215,Shares!$A75,'Stock-AF'!$G$2:$G$215,Shares!$A$1)</f>
        <v>0.22216363579714177</v>
      </c>
      <c r="AJ75" s="9">
        <f ca="1">SUMIFS('Stock-AF'!AS$2:AS$215,'Stock-AF'!$C$2:$C$215,Shares!$B75,'Stock-AF'!$G$2:$G$215,Shares!$A$1)/SUMIFS('Stock-AF'!AS$2:AS$215,'Stock-AF'!$C$2:$C$215,Shares!$A75,'Stock-AF'!$G$2:$G$215,Shares!$A$1)</f>
        <v>0.42419540049046855</v>
      </c>
      <c r="AK75" s="9">
        <f ca="1">SUMIFS('Stock-AF'!AT$2:AT$215,'Stock-AF'!$C$2:$C$215,Shares!$B75,'Stock-AF'!$G$2:$G$215,Shares!$A$1)/SUMIFS('Stock-AF'!AT$2:AT$215,'Stock-AF'!$C$2:$C$215,Shares!$A75,'Stock-AF'!$G$2:$G$215,Shares!$A$1)</f>
        <v>0.14786083523031082</v>
      </c>
      <c r="AL75" s="9">
        <f ca="1">SUMIFS('Stock-AF'!AU$2:AU$215,'Stock-AF'!$C$2:$C$215,Shares!$B75,'Stock-AF'!$G$2:$G$215,Shares!$A$1)/SUMIFS('Stock-AF'!AU$2:AU$215,'Stock-AF'!$C$2:$C$215,Shares!$A75,'Stock-AF'!$G$2:$G$215,Shares!$A$1)</f>
        <v>0.16419111427341207</v>
      </c>
      <c r="AM75" s="9">
        <f ca="1">SUMIFS('Stock-AF'!AV$2:AV$215,'Stock-AF'!$C$2:$C$215,Shares!$B75,'Stock-AF'!$G$2:$G$215,Shares!$A$1)/SUMIFS('Stock-AF'!AV$2:AV$215,'Stock-AF'!$C$2:$C$215,Shares!$A75,'Stock-AF'!$G$2:$G$215,Shares!$A$1)</f>
        <v>5.3746676966062952E-2</v>
      </c>
    </row>
    <row r="76" spans="1:39">
      <c r="A76" t="str">
        <f t="shared" si="1"/>
        <v>C_ES-SH-SR*</v>
      </c>
      <c r="B76" s="4" t="s">
        <v>189</v>
      </c>
      <c r="C76" s="9">
        <f ca="1">SUMIFS('Stock-AF'!L$2:L$215,'Stock-AF'!$C$2:$C$215,Shares!$B76,'Stock-AF'!$G$2:$G$215,Shares!$A$1)/SUMIFS('Stock-AF'!L$2:L$215,'Stock-AF'!$C$2:$C$215,Shares!$A76,'Stock-AF'!$G$2:$G$215,Shares!$A$1)</f>
        <v>0</v>
      </c>
      <c r="D76" s="9">
        <f ca="1">SUMIFS('Stock-AF'!M$2:M$215,'Stock-AF'!$C$2:$C$215,Shares!$B76,'Stock-AF'!$G$2:$G$215,Shares!$A$1)/SUMIFS('Stock-AF'!M$2:M$215,'Stock-AF'!$C$2:$C$215,Shares!$A76,'Stock-AF'!$G$2:$G$215,Shares!$A$1)</f>
        <v>0</v>
      </c>
      <c r="E76" s="9">
        <f ca="1">SUMIFS('Stock-AF'!N$2:N$215,'Stock-AF'!$C$2:$C$215,Shares!$B76,'Stock-AF'!$G$2:$G$215,Shares!$A$1)/SUMIFS('Stock-AF'!N$2:N$215,'Stock-AF'!$C$2:$C$215,Shares!$A76,'Stock-AF'!$G$2:$G$215,Shares!$A$1)</f>
        <v>0</v>
      </c>
      <c r="F76" s="9">
        <f ca="1">SUMIFS('Stock-AF'!O$2:O$215,'Stock-AF'!$C$2:$C$215,Shares!$B76,'Stock-AF'!$G$2:$G$215,Shares!$A$1)/SUMIFS('Stock-AF'!O$2:O$215,'Stock-AF'!$C$2:$C$215,Shares!$A76,'Stock-AF'!$G$2:$G$215,Shares!$A$1)</f>
        <v>0</v>
      </c>
      <c r="G76" s="9">
        <f ca="1">SUMIFS('Stock-AF'!P$2:P$215,'Stock-AF'!$C$2:$C$215,Shares!$B76,'Stock-AF'!$G$2:$G$215,Shares!$A$1)/SUMIFS('Stock-AF'!P$2:P$215,'Stock-AF'!$C$2:$C$215,Shares!$A76,'Stock-AF'!$G$2:$G$215,Shares!$A$1)</f>
        <v>0</v>
      </c>
      <c r="H76" s="9">
        <f ca="1">SUMIFS('Stock-AF'!Q$2:Q$215,'Stock-AF'!$C$2:$C$215,Shares!$B76,'Stock-AF'!$G$2:$G$215,Shares!$A$1)/SUMIFS('Stock-AF'!Q$2:Q$215,'Stock-AF'!$C$2:$C$215,Shares!$A76,'Stock-AF'!$G$2:$G$215,Shares!$A$1)</f>
        <v>0</v>
      </c>
      <c r="I76" s="9">
        <f ca="1">SUMIFS('Stock-AF'!R$2:R$215,'Stock-AF'!$C$2:$C$215,Shares!$B76,'Stock-AF'!$G$2:$G$215,Shares!$A$1)/SUMIFS('Stock-AF'!R$2:R$215,'Stock-AF'!$C$2:$C$215,Shares!$A76,'Stock-AF'!$G$2:$G$215,Shares!$A$1)</f>
        <v>0</v>
      </c>
      <c r="J76" s="9">
        <f ca="1">SUMIFS('Stock-AF'!S$2:S$215,'Stock-AF'!$C$2:$C$215,Shares!$B76,'Stock-AF'!$G$2:$G$215,Shares!$A$1)/SUMIFS('Stock-AF'!S$2:S$215,'Stock-AF'!$C$2:$C$215,Shares!$A76,'Stock-AF'!$G$2:$G$215,Shares!$A$1)</f>
        <v>0</v>
      </c>
      <c r="K76" s="9">
        <f ca="1">SUMIFS('Stock-AF'!T$2:T$215,'Stock-AF'!$C$2:$C$215,Shares!$B76,'Stock-AF'!$G$2:$G$215,Shares!$A$1)/SUMIFS('Stock-AF'!T$2:T$215,'Stock-AF'!$C$2:$C$215,Shares!$A76,'Stock-AF'!$G$2:$G$215,Shares!$A$1)</f>
        <v>0</v>
      </c>
      <c r="L76" s="9">
        <f ca="1">SUMIFS('Stock-AF'!U$2:U$215,'Stock-AF'!$C$2:$C$215,Shares!$B76,'Stock-AF'!$G$2:$G$215,Shares!$A$1)/SUMIFS('Stock-AF'!U$2:U$215,'Stock-AF'!$C$2:$C$215,Shares!$A76,'Stock-AF'!$G$2:$G$215,Shares!$A$1)</f>
        <v>0</v>
      </c>
      <c r="M76" s="9">
        <f ca="1">SUMIFS('Stock-AF'!V$2:V$215,'Stock-AF'!$C$2:$C$215,Shares!$B76,'Stock-AF'!$G$2:$G$215,Shares!$A$1)/SUMIFS('Stock-AF'!V$2:V$215,'Stock-AF'!$C$2:$C$215,Shares!$A76,'Stock-AF'!$G$2:$G$215,Shares!$A$1)</f>
        <v>0</v>
      </c>
      <c r="N76" s="9">
        <f ca="1">SUMIFS('Stock-AF'!W$2:W$215,'Stock-AF'!$C$2:$C$215,Shares!$B76,'Stock-AF'!$G$2:$G$215,Shares!$A$1)/SUMIFS('Stock-AF'!W$2:W$215,'Stock-AF'!$C$2:$C$215,Shares!$A76,'Stock-AF'!$G$2:$G$215,Shares!$A$1)</f>
        <v>0</v>
      </c>
      <c r="O76" s="9">
        <f ca="1">SUMIFS('Stock-AF'!X$2:X$215,'Stock-AF'!$C$2:$C$215,Shares!$B76,'Stock-AF'!$G$2:$G$215,Shares!$A$1)/SUMIFS('Stock-AF'!X$2:X$215,'Stock-AF'!$C$2:$C$215,Shares!$A76,'Stock-AF'!$G$2:$G$215,Shares!$A$1)</f>
        <v>0</v>
      </c>
      <c r="P76" s="9">
        <f ca="1">SUMIFS('Stock-AF'!Y$2:Y$215,'Stock-AF'!$C$2:$C$215,Shares!$B76,'Stock-AF'!$G$2:$G$215,Shares!$A$1)/SUMIFS('Stock-AF'!Y$2:Y$215,'Stock-AF'!$C$2:$C$215,Shares!$A76,'Stock-AF'!$G$2:$G$215,Shares!$A$1)</f>
        <v>0</v>
      </c>
      <c r="Q76" s="9">
        <f ca="1">SUMIFS('Stock-AF'!Z$2:Z$215,'Stock-AF'!$C$2:$C$215,Shares!$B76,'Stock-AF'!$G$2:$G$215,Shares!$A$1)/SUMIFS('Stock-AF'!Z$2:Z$215,'Stock-AF'!$C$2:$C$215,Shares!$A76,'Stock-AF'!$G$2:$G$215,Shares!$A$1)</f>
        <v>0</v>
      </c>
      <c r="R76" s="9">
        <f ca="1">SUMIFS('Stock-AF'!AA$2:AA$215,'Stock-AF'!$C$2:$C$215,Shares!$B76,'Stock-AF'!$G$2:$G$215,Shares!$A$1)/SUMIFS('Stock-AF'!AA$2:AA$215,'Stock-AF'!$C$2:$C$215,Shares!$A76,'Stock-AF'!$G$2:$G$215,Shares!$A$1)</f>
        <v>0</v>
      </c>
      <c r="S76" s="9">
        <f ca="1">SUMIFS('Stock-AF'!AB$2:AB$215,'Stock-AF'!$C$2:$C$215,Shares!$B76,'Stock-AF'!$G$2:$G$215,Shares!$A$1)/SUMIFS('Stock-AF'!AB$2:AB$215,'Stock-AF'!$C$2:$C$215,Shares!$A76,'Stock-AF'!$G$2:$G$215,Shares!$A$1)</f>
        <v>0</v>
      </c>
      <c r="T76" s="9">
        <f ca="1">SUMIFS('Stock-AF'!AC$2:AC$215,'Stock-AF'!$C$2:$C$215,Shares!$B76,'Stock-AF'!$G$2:$G$215,Shares!$A$1)/SUMIFS('Stock-AF'!AC$2:AC$215,'Stock-AF'!$C$2:$C$215,Shares!$A76,'Stock-AF'!$G$2:$G$215,Shares!$A$1)</f>
        <v>0</v>
      </c>
      <c r="U76" s="9">
        <f ca="1">SUMIFS('Stock-AF'!AD$2:AD$215,'Stock-AF'!$C$2:$C$215,Shares!$B76,'Stock-AF'!$G$2:$G$215,Shares!$A$1)/SUMIFS('Stock-AF'!AD$2:AD$215,'Stock-AF'!$C$2:$C$215,Shares!$A76,'Stock-AF'!$G$2:$G$215,Shares!$A$1)</f>
        <v>0</v>
      </c>
      <c r="V76" s="9">
        <f ca="1">SUMIFS('Stock-AF'!AE$2:AE$215,'Stock-AF'!$C$2:$C$215,Shares!$B76,'Stock-AF'!$G$2:$G$215,Shares!$A$1)/SUMIFS('Stock-AF'!AE$2:AE$215,'Stock-AF'!$C$2:$C$215,Shares!$A76,'Stock-AF'!$G$2:$G$215,Shares!$A$1)</f>
        <v>9.9806281979189157E-3</v>
      </c>
      <c r="W76" s="9">
        <f ca="1">SUMIFS('Stock-AF'!AF$2:AF$215,'Stock-AF'!$C$2:$C$215,Shares!$B76,'Stock-AF'!$G$2:$G$215,Shares!$A$1)/SUMIFS('Stock-AF'!AF$2:AF$215,'Stock-AF'!$C$2:$C$215,Shares!$A76,'Stock-AF'!$G$2:$G$215,Shares!$A$1)</f>
        <v>0</v>
      </c>
      <c r="X76" s="9">
        <f ca="1">SUMIFS('Stock-AF'!AG$2:AG$215,'Stock-AF'!$C$2:$C$215,Shares!$B76,'Stock-AF'!$G$2:$G$215,Shares!$A$1)/SUMIFS('Stock-AF'!AG$2:AG$215,'Stock-AF'!$C$2:$C$215,Shares!$A76,'Stock-AF'!$G$2:$G$215,Shares!$A$1)</f>
        <v>0</v>
      </c>
      <c r="Y76" s="9">
        <f ca="1">SUMIFS('Stock-AF'!AH$2:AH$215,'Stock-AF'!$C$2:$C$215,Shares!$B76,'Stock-AF'!$G$2:$G$215,Shares!$A$1)/SUMIFS('Stock-AF'!AH$2:AH$215,'Stock-AF'!$C$2:$C$215,Shares!$A76,'Stock-AF'!$G$2:$G$215,Shares!$A$1)</f>
        <v>3.3829597474862344E-3</v>
      </c>
      <c r="Z76" s="9">
        <f ca="1">SUMIFS('Stock-AF'!AI$2:AI$215,'Stock-AF'!$C$2:$C$215,Shares!$B76,'Stock-AF'!$G$2:$G$215,Shares!$A$1)/SUMIFS('Stock-AF'!AI$2:AI$215,'Stock-AF'!$C$2:$C$215,Shares!$A76,'Stock-AF'!$G$2:$G$215,Shares!$A$1)</f>
        <v>0</v>
      </c>
      <c r="AA76" s="9">
        <f ca="1">SUMIFS('Stock-AF'!AJ$2:AJ$215,'Stock-AF'!$C$2:$C$215,Shares!$B76,'Stock-AF'!$G$2:$G$215,Shares!$A$1)/SUMIFS('Stock-AF'!AJ$2:AJ$215,'Stock-AF'!$C$2:$C$215,Shares!$A76,'Stock-AF'!$G$2:$G$215,Shares!$A$1)</f>
        <v>0</v>
      </c>
      <c r="AB76" s="9">
        <f ca="1">SUMIFS('Stock-AF'!AK$2:AK$215,'Stock-AF'!$C$2:$C$215,Shares!$B76,'Stock-AF'!$G$2:$G$215,Shares!$A$1)/SUMIFS('Stock-AF'!AK$2:AK$215,'Stock-AF'!$C$2:$C$215,Shares!$A76,'Stock-AF'!$G$2:$G$215,Shares!$A$1)</f>
        <v>0</v>
      </c>
      <c r="AC76" s="9">
        <f ca="1">SUMIFS('Stock-AF'!AL$2:AL$215,'Stock-AF'!$C$2:$C$215,Shares!$B76,'Stock-AF'!$G$2:$G$215,Shares!$A$1)/SUMIFS('Stock-AF'!AL$2:AL$215,'Stock-AF'!$C$2:$C$215,Shares!$A76,'Stock-AF'!$G$2:$G$215,Shares!$A$1)</f>
        <v>0</v>
      </c>
      <c r="AD76" s="9">
        <f ca="1">SUMIFS('Stock-AF'!AM$2:AM$215,'Stock-AF'!$C$2:$C$215,Shares!$B76,'Stock-AF'!$G$2:$G$215,Shares!$A$1)/SUMIFS('Stock-AF'!AM$2:AM$215,'Stock-AF'!$C$2:$C$215,Shares!$A76,'Stock-AF'!$G$2:$G$215,Shares!$A$1)</f>
        <v>0</v>
      </c>
      <c r="AE76" s="9">
        <f ca="1">SUMIFS('Stock-AF'!AN$2:AN$215,'Stock-AF'!$C$2:$C$215,Shares!$B76,'Stock-AF'!$G$2:$G$215,Shares!$A$1)/SUMIFS('Stock-AF'!AN$2:AN$215,'Stock-AF'!$C$2:$C$215,Shares!$A76,'Stock-AF'!$G$2:$G$215,Shares!$A$1)</f>
        <v>0</v>
      </c>
      <c r="AF76" s="9">
        <f ca="1">SUMIFS('Stock-AF'!AO$2:AO$215,'Stock-AF'!$C$2:$C$215,Shares!$B76,'Stock-AF'!$G$2:$G$215,Shares!$A$1)/SUMIFS('Stock-AF'!AO$2:AO$215,'Stock-AF'!$C$2:$C$215,Shares!$A76,'Stock-AF'!$G$2:$G$215,Shares!$A$1)</f>
        <v>0</v>
      </c>
      <c r="AG76" s="9">
        <f ca="1">SUMIFS('Stock-AF'!AP$2:AP$215,'Stock-AF'!$C$2:$C$215,Shares!$B76,'Stock-AF'!$G$2:$G$215,Shares!$A$1)/SUMIFS('Stock-AF'!AP$2:AP$215,'Stock-AF'!$C$2:$C$215,Shares!$A76,'Stock-AF'!$G$2:$G$215,Shares!$A$1)</f>
        <v>0</v>
      </c>
      <c r="AH76" s="9">
        <f ca="1">SUMIFS('Stock-AF'!AQ$2:AQ$215,'Stock-AF'!$C$2:$C$215,Shares!$B76,'Stock-AF'!$G$2:$G$215,Shares!$A$1)/SUMIFS('Stock-AF'!AQ$2:AQ$215,'Stock-AF'!$C$2:$C$215,Shares!$A76,'Stock-AF'!$G$2:$G$215,Shares!$A$1)</f>
        <v>0</v>
      </c>
      <c r="AI76" s="9">
        <f ca="1">SUMIFS('Stock-AF'!AR$2:AR$215,'Stock-AF'!$C$2:$C$215,Shares!$B76,'Stock-AF'!$G$2:$G$215,Shares!$A$1)/SUMIFS('Stock-AF'!AR$2:AR$215,'Stock-AF'!$C$2:$C$215,Shares!$A76,'Stock-AF'!$G$2:$G$215,Shares!$A$1)</f>
        <v>0</v>
      </c>
      <c r="AJ76" s="9">
        <f ca="1">SUMIFS('Stock-AF'!AS$2:AS$215,'Stock-AF'!$C$2:$C$215,Shares!$B76,'Stock-AF'!$G$2:$G$215,Shares!$A$1)/SUMIFS('Stock-AF'!AS$2:AS$215,'Stock-AF'!$C$2:$C$215,Shares!$A76,'Stock-AF'!$G$2:$G$215,Shares!$A$1)</f>
        <v>0</v>
      </c>
      <c r="AK76" s="9">
        <f ca="1">SUMIFS('Stock-AF'!AT$2:AT$215,'Stock-AF'!$C$2:$C$215,Shares!$B76,'Stock-AF'!$G$2:$G$215,Shares!$A$1)/SUMIFS('Stock-AF'!AT$2:AT$215,'Stock-AF'!$C$2:$C$215,Shares!$A76,'Stock-AF'!$G$2:$G$215,Shares!$A$1)</f>
        <v>2.2597025230252369E-2</v>
      </c>
      <c r="AL76" s="9">
        <f ca="1">SUMIFS('Stock-AF'!AU$2:AU$215,'Stock-AF'!$C$2:$C$215,Shares!$B76,'Stock-AF'!$G$2:$G$215,Shares!$A$1)/SUMIFS('Stock-AF'!AU$2:AU$215,'Stock-AF'!$C$2:$C$215,Shares!$A76,'Stock-AF'!$G$2:$G$215,Shares!$A$1)</f>
        <v>0</v>
      </c>
      <c r="AM76" s="9">
        <f ca="1">SUMIFS('Stock-AF'!AV$2:AV$215,'Stock-AF'!$C$2:$C$215,Shares!$B76,'Stock-AF'!$G$2:$G$215,Shares!$A$1)/SUMIFS('Stock-AF'!AV$2:AV$215,'Stock-AF'!$C$2:$C$215,Shares!$A76,'Stock-AF'!$G$2:$G$215,Shares!$A$1)</f>
        <v>0</v>
      </c>
    </row>
    <row r="77" spans="1:39">
      <c r="A77" t="str">
        <f t="shared" si="1"/>
        <v>C_ES-SH-SR*</v>
      </c>
      <c r="B77" s="4" t="s">
        <v>190</v>
      </c>
      <c r="C77" s="9">
        <f ca="1">SUMIFS('Stock-AF'!L$2:L$215,'Stock-AF'!$C$2:$C$215,Shares!$B77,'Stock-AF'!$G$2:$G$215,Shares!$A$1)/SUMIFS('Stock-AF'!L$2:L$215,'Stock-AF'!$C$2:$C$215,Shares!$A77,'Stock-AF'!$G$2:$G$215,Shares!$A$1)</f>
        <v>0.16587229280368043</v>
      </c>
      <c r="D77" s="9">
        <f ca="1">SUMIFS('Stock-AF'!M$2:M$215,'Stock-AF'!$C$2:$C$215,Shares!$B77,'Stock-AF'!$G$2:$G$215,Shares!$A$1)/SUMIFS('Stock-AF'!M$2:M$215,'Stock-AF'!$C$2:$C$215,Shares!$A77,'Stock-AF'!$G$2:$G$215,Shares!$A$1)</f>
        <v>0.11542869431430849</v>
      </c>
      <c r="E77" s="9">
        <f ca="1">SUMIFS('Stock-AF'!N$2:N$215,'Stock-AF'!$C$2:$C$215,Shares!$B77,'Stock-AF'!$G$2:$G$215,Shares!$A$1)/SUMIFS('Stock-AF'!N$2:N$215,'Stock-AF'!$C$2:$C$215,Shares!$A77,'Stock-AF'!$G$2:$G$215,Shares!$A$1)</f>
        <v>0.2200964680217504</v>
      </c>
      <c r="F77" s="9">
        <f ca="1">SUMIFS('Stock-AF'!O$2:O$215,'Stock-AF'!$C$2:$C$215,Shares!$B77,'Stock-AF'!$G$2:$G$215,Shares!$A$1)/SUMIFS('Stock-AF'!O$2:O$215,'Stock-AF'!$C$2:$C$215,Shares!$A77,'Stock-AF'!$G$2:$G$215,Shares!$A$1)</f>
        <v>0.22769498682396747</v>
      </c>
      <c r="G77" s="9">
        <f ca="1">SUMIFS('Stock-AF'!P$2:P$215,'Stock-AF'!$C$2:$C$215,Shares!$B77,'Stock-AF'!$G$2:$G$215,Shares!$A$1)/SUMIFS('Stock-AF'!P$2:P$215,'Stock-AF'!$C$2:$C$215,Shares!$A77,'Stock-AF'!$G$2:$G$215,Shares!$A$1)</f>
        <v>8.0723657699542137E-2</v>
      </c>
      <c r="H77" s="9">
        <f ca="1">SUMIFS('Stock-AF'!Q$2:Q$215,'Stock-AF'!$C$2:$C$215,Shares!$B77,'Stock-AF'!$G$2:$G$215,Shares!$A$1)/SUMIFS('Stock-AF'!Q$2:Q$215,'Stock-AF'!$C$2:$C$215,Shares!$A77,'Stock-AF'!$G$2:$G$215,Shares!$A$1)</f>
        <v>0.4399489523107733</v>
      </c>
      <c r="I77" s="9">
        <f ca="1">SUMIFS('Stock-AF'!R$2:R$215,'Stock-AF'!$C$2:$C$215,Shares!$B77,'Stock-AF'!$G$2:$G$215,Shares!$A$1)/SUMIFS('Stock-AF'!R$2:R$215,'Stock-AF'!$C$2:$C$215,Shares!$A77,'Stock-AF'!$G$2:$G$215,Shares!$A$1)</f>
        <v>0.26235767142918348</v>
      </c>
      <c r="J77" s="9">
        <f ca="1">SUMIFS('Stock-AF'!S$2:S$215,'Stock-AF'!$C$2:$C$215,Shares!$B77,'Stock-AF'!$G$2:$G$215,Shares!$A$1)/SUMIFS('Stock-AF'!S$2:S$215,'Stock-AF'!$C$2:$C$215,Shares!$A77,'Stock-AF'!$G$2:$G$215,Shares!$A$1)</f>
        <v>8.668231844210195E-3</v>
      </c>
      <c r="K77" s="9">
        <f ca="1">SUMIFS('Stock-AF'!T$2:T$215,'Stock-AF'!$C$2:$C$215,Shares!$B77,'Stock-AF'!$G$2:$G$215,Shares!$A$1)/SUMIFS('Stock-AF'!T$2:T$215,'Stock-AF'!$C$2:$C$215,Shares!$A77,'Stock-AF'!$G$2:$G$215,Shares!$A$1)</f>
        <v>0.33238331814002825</v>
      </c>
      <c r="L77" s="9">
        <f ca="1">SUMIFS('Stock-AF'!U$2:U$215,'Stock-AF'!$C$2:$C$215,Shares!$B77,'Stock-AF'!$G$2:$G$215,Shares!$A$1)/SUMIFS('Stock-AF'!U$2:U$215,'Stock-AF'!$C$2:$C$215,Shares!$A77,'Stock-AF'!$G$2:$G$215,Shares!$A$1)</f>
        <v>3.4414779897139376E-2</v>
      </c>
      <c r="M77" s="9">
        <f ca="1">SUMIFS('Stock-AF'!V$2:V$215,'Stock-AF'!$C$2:$C$215,Shares!$B77,'Stock-AF'!$G$2:$G$215,Shares!$A$1)/SUMIFS('Stock-AF'!V$2:V$215,'Stock-AF'!$C$2:$C$215,Shares!$A77,'Stock-AF'!$G$2:$G$215,Shares!$A$1)</f>
        <v>7.919354406825968E-2</v>
      </c>
      <c r="N77" s="9">
        <f ca="1">SUMIFS('Stock-AF'!W$2:W$215,'Stock-AF'!$C$2:$C$215,Shares!$B77,'Stock-AF'!$G$2:$G$215,Shares!$A$1)/SUMIFS('Stock-AF'!W$2:W$215,'Stock-AF'!$C$2:$C$215,Shares!$A77,'Stock-AF'!$G$2:$G$215,Shares!$A$1)</f>
        <v>0.23719369771722087</v>
      </c>
      <c r="O77" s="9">
        <f ca="1">SUMIFS('Stock-AF'!X$2:X$215,'Stock-AF'!$C$2:$C$215,Shares!$B77,'Stock-AF'!$G$2:$G$215,Shares!$A$1)/SUMIFS('Stock-AF'!X$2:X$215,'Stock-AF'!$C$2:$C$215,Shares!$A77,'Stock-AF'!$G$2:$G$215,Shares!$A$1)</f>
        <v>0.27561253523680446</v>
      </c>
      <c r="P77" s="9">
        <f ca="1">SUMIFS('Stock-AF'!Y$2:Y$215,'Stock-AF'!$C$2:$C$215,Shares!$B77,'Stock-AF'!$G$2:$G$215,Shares!$A$1)/SUMIFS('Stock-AF'!Y$2:Y$215,'Stock-AF'!$C$2:$C$215,Shares!$A77,'Stock-AF'!$G$2:$G$215,Shares!$A$1)</f>
        <v>0.10598660112893599</v>
      </c>
      <c r="Q77" s="9">
        <f ca="1">SUMIFS('Stock-AF'!Z$2:Z$215,'Stock-AF'!$C$2:$C$215,Shares!$B77,'Stock-AF'!$G$2:$G$215,Shares!$A$1)/SUMIFS('Stock-AF'!Z$2:Z$215,'Stock-AF'!$C$2:$C$215,Shares!$A77,'Stock-AF'!$G$2:$G$215,Shares!$A$1)</f>
        <v>0.17543896922382049</v>
      </c>
      <c r="R77" s="9">
        <f ca="1">SUMIFS('Stock-AF'!AA$2:AA$215,'Stock-AF'!$C$2:$C$215,Shares!$B77,'Stock-AF'!$G$2:$G$215,Shares!$A$1)/SUMIFS('Stock-AF'!AA$2:AA$215,'Stock-AF'!$C$2:$C$215,Shares!$A77,'Stock-AF'!$G$2:$G$215,Shares!$A$1)</f>
        <v>0.2261478675214556</v>
      </c>
      <c r="S77" s="9">
        <f ca="1">SUMIFS('Stock-AF'!AB$2:AB$215,'Stock-AF'!$C$2:$C$215,Shares!$B77,'Stock-AF'!$G$2:$G$215,Shares!$A$1)/SUMIFS('Stock-AF'!AB$2:AB$215,'Stock-AF'!$C$2:$C$215,Shares!$A77,'Stock-AF'!$G$2:$G$215,Shares!$A$1)</f>
        <v>0</v>
      </c>
      <c r="T77" s="9">
        <f ca="1">SUMIFS('Stock-AF'!AC$2:AC$215,'Stock-AF'!$C$2:$C$215,Shares!$B77,'Stock-AF'!$G$2:$G$215,Shares!$A$1)/SUMIFS('Stock-AF'!AC$2:AC$215,'Stock-AF'!$C$2:$C$215,Shares!$A77,'Stock-AF'!$G$2:$G$215,Shares!$A$1)</f>
        <v>0.36471714063636246</v>
      </c>
      <c r="U77" s="9">
        <f ca="1">SUMIFS('Stock-AF'!AD$2:AD$215,'Stock-AF'!$C$2:$C$215,Shares!$B77,'Stock-AF'!$G$2:$G$215,Shares!$A$1)/SUMIFS('Stock-AF'!AD$2:AD$215,'Stock-AF'!$C$2:$C$215,Shares!$A77,'Stock-AF'!$G$2:$G$215,Shares!$A$1)</f>
        <v>0</v>
      </c>
      <c r="V77" s="9">
        <f ca="1">SUMIFS('Stock-AF'!AE$2:AE$215,'Stock-AF'!$C$2:$C$215,Shares!$B77,'Stock-AF'!$G$2:$G$215,Shares!$A$1)/SUMIFS('Stock-AF'!AE$2:AE$215,'Stock-AF'!$C$2:$C$215,Shares!$A77,'Stock-AF'!$G$2:$G$215,Shares!$A$1)</f>
        <v>2.2599621845960989E-2</v>
      </c>
      <c r="W77" s="9">
        <f ca="1">SUMIFS('Stock-AF'!AF$2:AF$215,'Stock-AF'!$C$2:$C$215,Shares!$B77,'Stock-AF'!$G$2:$G$215,Shares!$A$1)/SUMIFS('Stock-AF'!AF$2:AF$215,'Stock-AF'!$C$2:$C$215,Shares!$A77,'Stock-AF'!$G$2:$G$215,Shares!$A$1)</f>
        <v>0.56847891602616829</v>
      </c>
      <c r="X77" s="9">
        <f ca="1">SUMIFS('Stock-AF'!AG$2:AG$215,'Stock-AF'!$C$2:$C$215,Shares!$B77,'Stock-AF'!$G$2:$G$215,Shares!$A$1)/SUMIFS('Stock-AF'!AG$2:AG$215,'Stock-AF'!$C$2:$C$215,Shares!$A77,'Stock-AF'!$G$2:$G$215,Shares!$A$1)</f>
        <v>7.0956771732735378E-3</v>
      </c>
      <c r="Y77" s="9">
        <f ca="1">SUMIFS('Stock-AF'!AH$2:AH$215,'Stock-AF'!$C$2:$C$215,Shares!$B77,'Stock-AF'!$G$2:$G$215,Shares!$A$1)/SUMIFS('Stock-AF'!AH$2:AH$215,'Stock-AF'!$C$2:$C$215,Shares!$A77,'Stock-AF'!$G$2:$G$215,Shares!$A$1)</f>
        <v>0.14356575869399432</v>
      </c>
      <c r="Z77" s="9">
        <f ca="1">SUMIFS('Stock-AF'!AI$2:AI$215,'Stock-AF'!$C$2:$C$215,Shares!$B77,'Stock-AF'!$G$2:$G$215,Shares!$A$1)/SUMIFS('Stock-AF'!AI$2:AI$215,'Stock-AF'!$C$2:$C$215,Shares!$A77,'Stock-AF'!$G$2:$G$215,Shares!$A$1)</f>
        <v>6.785425598538232E-2</v>
      </c>
      <c r="AA77" s="9">
        <f ca="1">SUMIFS('Stock-AF'!AJ$2:AJ$215,'Stock-AF'!$C$2:$C$215,Shares!$B77,'Stock-AF'!$G$2:$G$215,Shares!$A$1)/SUMIFS('Stock-AF'!AJ$2:AJ$215,'Stock-AF'!$C$2:$C$215,Shares!$A77,'Stock-AF'!$G$2:$G$215,Shares!$A$1)</f>
        <v>0</v>
      </c>
      <c r="AB77" s="9">
        <f ca="1">SUMIFS('Stock-AF'!AK$2:AK$215,'Stock-AF'!$C$2:$C$215,Shares!$B77,'Stock-AF'!$G$2:$G$215,Shares!$A$1)/SUMIFS('Stock-AF'!AK$2:AK$215,'Stock-AF'!$C$2:$C$215,Shares!$A77,'Stock-AF'!$G$2:$G$215,Shares!$A$1)</f>
        <v>0.50382965121825818</v>
      </c>
      <c r="AC77" s="9">
        <f ca="1">SUMIFS('Stock-AF'!AL$2:AL$215,'Stock-AF'!$C$2:$C$215,Shares!$B77,'Stock-AF'!$G$2:$G$215,Shares!$A$1)/SUMIFS('Stock-AF'!AL$2:AL$215,'Stock-AF'!$C$2:$C$215,Shares!$A77,'Stock-AF'!$G$2:$G$215,Shares!$A$1)</f>
        <v>0</v>
      </c>
      <c r="AD77" s="9">
        <f ca="1">SUMIFS('Stock-AF'!AM$2:AM$215,'Stock-AF'!$C$2:$C$215,Shares!$B77,'Stock-AF'!$G$2:$G$215,Shares!$A$1)/SUMIFS('Stock-AF'!AM$2:AM$215,'Stock-AF'!$C$2:$C$215,Shares!$A77,'Stock-AF'!$G$2:$G$215,Shares!$A$1)</f>
        <v>3.4354599650557906E-2</v>
      </c>
      <c r="AE77" s="9">
        <f ca="1">SUMIFS('Stock-AF'!AN$2:AN$215,'Stock-AF'!$C$2:$C$215,Shares!$B77,'Stock-AF'!$G$2:$G$215,Shares!$A$1)/SUMIFS('Stock-AF'!AN$2:AN$215,'Stock-AF'!$C$2:$C$215,Shares!$A77,'Stock-AF'!$G$2:$G$215,Shares!$A$1)</f>
        <v>0.11981628995080251</v>
      </c>
      <c r="AF77" s="9">
        <f ca="1">SUMIFS('Stock-AF'!AO$2:AO$215,'Stock-AF'!$C$2:$C$215,Shares!$B77,'Stock-AF'!$G$2:$G$215,Shares!$A$1)/SUMIFS('Stock-AF'!AO$2:AO$215,'Stock-AF'!$C$2:$C$215,Shares!$A77,'Stock-AF'!$G$2:$G$215,Shares!$A$1)</f>
        <v>0.11066805248252284</v>
      </c>
      <c r="AG77" s="9">
        <f ca="1">SUMIFS('Stock-AF'!AP$2:AP$215,'Stock-AF'!$C$2:$C$215,Shares!$B77,'Stock-AF'!$G$2:$G$215,Shares!$A$1)/SUMIFS('Stock-AF'!AP$2:AP$215,'Stock-AF'!$C$2:$C$215,Shares!$A77,'Stock-AF'!$G$2:$G$215,Shares!$A$1)</f>
        <v>0.23841450891258228</v>
      </c>
      <c r="AH77" s="9">
        <f ca="1">SUMIFS('Stock-AF'!AQ$2:AQ$215,'Stock-AF'!$C$2:$C$215,Shares!$B77,'Stock-AF'!$G$2:$G$215,Shares!$A$1)/SUMIFS('Stock-AF'!AQ$2:AQ$215,'Stock-AF'!$C$2:$C$215,Shares!$A77,'Stock-AF'!$G$2:$G$215,Shares!$A$1)</f>
        <v>4.4186743382625536E-2</v>
      </c>
      <c r="AI77" s="9">
        <f ca="1">SUMIFS('Stock-AF'!AR$2:AR$215,'Stock-AF'!$C$2:$C$215,Shares!$B77,'Stock-AF'!$G$2:$G$215,Shares!$A$1)/SUMIFS('Stock-AF'!AR$2:AR$215,'Stock-AF'!$C$2:$C$215,Shares!$A77,'Stock-AF'!$G$2:$G$215,Shares!$A$1)</f>
        <v>0.14981219704879212</v>
      </c>
      <c r="AJ77" s="9">
        <f ca="1">SUMIFS('Stock-AF'!AS$2:AS$215,'Stock-AF'!$C$2:$C$215,Shares!$B77,'Stock-AF'!$G$2:$G$215,Shares!$A$1)/SUMIFS('Stock-AF'!AS$2:AS$215,'Stock-AF'!$C$2:$C$215,Shares!$A77,'Stock-AF'!$G$2:$G$215,Shares!$A$1)</f>
        <v>0.12620789999757057</v>
      </c>
      <c r="AK77" s="9">
        <f ca="1">SUMIFS('Stock-AF'!AT$2:AT$215,'Stock-AF'!$C$2:$C$215,Shares!$B77,'Stock-AF'!$G$2:$G$215,Shares!$A$1)/SUMIFS('Stock-AF'!AT$2:AT$215,'Stock-AF'!$C$2:$C$215,Shares!$A77,'Stock-AF'!$G$2:$G$215,Shares!$A$1)</f>
        <v>0.53938465376758071</v>
      </c>
      <c r="AL77" s="9">
        <f ca="1">SUMIFS('Stock-AF'!AU$2:AU$215,'Stock-AF'!$C$2:$C$215,Shares!$B77,'Stock-AF'!$G$2:$G$215,Shares!$A$1)/SUMIFS('Stock-AF'!AU$2:AU$215,'Stock-AF'!$C$2:$C$215,Shares!$A77,'Stock-AF'!$G$2:$G$215,Shares!$A$1)</f>
        <v>1.9985956685976396E-2</v>
      </c>
      <c r="AM77" s="9">
        <f ca="1">SUMIFS('Stock-AF'!AV$2:AV$215,'Stock-AF'!$C$2:$C$215,Shares!$B77,'Stock-AF'!$G$2:$G$215,Shares!$A$1)/SUMIFS('Stock-AF'!AV$2:AV$215,'Stock-AF'!$C$2:$C$215,Shares!$A77,'Stock-AF'!$G$2:$G$215,Shares!$A$1)</f>
        <v>9.5585263727389791E-2</v>
      </c>
    </row>
    <row r="78" spans="1:39">
      <c r="A78" t="str">
        <f t="shared" si="1"/>
        <v>C_ES-SH-SS*</v>
      </c>
      <c r="B78" s="4" t="s">
        <v>191</v>
      </c>
      <c r="C78" s="9">
        <f ca="1">SUMIFS('Stock-AF'!L$2:L$215,'Stock-AF'!$C$2:$C$215,Shares!$B78,'Stock-AF'!$G$2:$G$215,Shares!$A$1)/SUMIFS('Stock-AF'!L$2:L$215,'Stock-AF'!$C$2:$C$215,Shares!$A78,'Stock-AF'!$G$2:$G$215,Shares!$A$1)</f>
        <v>0.148065753128927</v>
      </c>
      <c r="D78" s="9">
        <f ca="1">SUMIFS('Stock-AF'!M$2:M$215,'Stock-AF'!$C$2:$C$215,Shares!$B78,'Stock-AF'!$G$2:$G$215,Shares!$A$1)/SUMIFS('Stock-AF'!M$2:M$215,'Stock-AF'!$C$2:$C$215,Shares!$A78,'Stock-AF'!$G$2:$G$215,Shares!$A$1)</f>
        <v>1.956965529472764E-2</v>
      </c>
      <c r="E78" s="9">
        <f ca="1">SUMIFS('Stock-AF'!N$2:N$215,'Stock-AF'!$C$2:$C$215,Shares!$B78,'Stock-AF'!$G$2:$G$215,Shares!$A$1)/SUMIFS('Stock-AF'!N$2:N$215,'Stock-AF'!$C$2:$C$215,Shares!$A78,'Stock-AF'!$G$2:$G$215,Shares!$A$1)</f>
        <v>0</v>
      </c>
      <c r="F78" s="9">
        <f ca="1">SUMIFS('Stock-AF'!O$2:O$215,'Stock-AF'!$C$2:$C$215,Shares!$B78,'Stock-AF'!$G$2:$G$215,Shares!$A$1)/SUMIFS('Stock-AF'!O$2:O$215,'Stock-AF'!$C$2:$C$215,Shares!$A78,'Stock-AF'!$G$2:$G$215,Shares!$A$1)</f>
        <v>1.5970311957371372E-4</v>
      </c>
      <c r="G78" s="9">
        <f ca="1">SUMIFS('Stock-AF'!P$2:P$215,'Stock-AF'!$C$2:$C$215,Shares!$B78,'Stock-AF'!$G$2:$G$215,Shares!$A$1)/SUMIFS('Stock-AF'!P$2:P$215,'Stock-AF'!$C$2:$C$215,Shares!$A78,'Stock-AF'!$G$2:$G$215,Shares!$A$1)</f>
        <v>9.3609881541332953E-3</v>
      </c>
      <c r="H78" s="9">
        <f ca="1">SUMIFS('Stock-AF'!Q$2:Q$215,'Stock-AF'!$C$2:$C$215,Shares!$B78,'Stock-AF'!$G$2:$G$215,Shares!$A$1)/SUMIFS('Stock-AF'!Q$2:Q$215,'Stock-AF'!$C$2:$C$215,Shares!$A78,'Stock-AF'!$G$2:$G$215,Shares!$A$1)</f>
        <v>5.7206553783461539E-2</v>
      </c>
      <c r="I78" s="9">
        <f ca="1">SUMIFS('Stock-AF'!R$2:R$215,'Stock-AF'!$C$2:$C$215,Shares!$B78,'Stock-AF'!$G$2:$G$215,Shares!$A$1)/SUMIFS('Stock-AF'!R$2:R$215,'Stock-AF'!$C$2:$C$215,Shares!$A78,'Stock-AF'!$G$2:$G$215,Shares!$A$1)</f>
        <v>2.0135482390174531E-2</v>
      </c>
      <c r="J78" s="9">
        <f ca="1">SUMIFS('Stock-AF'!S$2:S$215,'Stock-AF'!$C$2:$C$215,Shares!$B78,'Stock-AF'!$G$2:$G$215,Shares!$A$1)/SUMIFS('Stock-AF'!S$2:S$215,'Stock-AF'!$C$2:$C$215,Shares!$A78,'Stock-AF'!$G$2:$G$215,Shares!$A$1)</f>
        <v>8.9507936320421828E-3</v>
      </c>
      <c r="K78" s="9">
        <f ca="1">SUMIFS('Stock-AF'!T$2:T$215,'Stock-AF'!$C$2:$C$215,Shares!$B78,'Stock-AF'!$G$2:$G$215,Shares!$A$1)/SUMIFS('Stock-AF'!T$2:T$215,'Stock-AF'!$C$2:$C$215,Shares!$A78,'Stock-AF'!$G$2:$G$215,Shares!$A$1)</f>
        <v>0</v>
      </c>
      <c r="L78" s="9">
        <f ca="1">SUMIFS('Stock-AF'!U$2:U$215,'Stock-AF'!$C$2:$C$215,Shares!$B78,'Stock-AF'!$G$2:$G$215,Shares!$A$1)/SUMIFS('Stock-AF'!U$2:U$215,'Stock-AF'!$C$2:$C$215,Shares!$A78,'Stock-AF'!$G$2:$G$215,Shares!$A$1)</f>
        <v>9.3248101121273397E-3</v>
      </c>
      <c r="M78" s="9">
        <f ca="1">SUMIFS('Stock-AF'!V$2:V$215,'Stock-AF'!$C$2:$C$215,Shares!$B78,'Stock-AF'!$G$2:$G$215,Shares!$A$1)/SUMIFS('Stock-AF'!V$2:V$215,'Stock-AF'!$C$2:$C$215,Shares!$A78,'Stock-AF'!$G$2:$G$215,Shares!$A$1)</f>
        <v>2.7342434400439715E-2</v>
      </c>
      <c r="N78" s="9">
        <f ca="1">SUMIFS('Stock-AF'!W$2:W$215,'Stock-AF'!$C$2:$C$215,Shares!$B78,'Stock-AF'!$G$2:$G$215,Shares!$A$1)/SUMIFS('Stock-AF'!W$2:W$215,'Stock-AF'!$C$2:$C$215,Shares!$A78,'Stock-AF'!$G$2:$G$215,Shares!$A$1)</f>
        <v>0</v>
      </c>
      <c r="O78" s="9">
        <f ca="1">SUMIFS('Stock-AF'!X$2:X$215,'Stock-AF'!$C$2:$C$215,Shares!$B78,'Stock-AF'!$G$2:$G$215,Shares!$A$1)/SUMIFS('Stock-AF'!X$2:X$215,'Stock-AF'!$C$2:$C$215,Shares!$A78,'Stock-AF'!$G$2:$G$215,Shares!$A$1)</f>
        <v>9.0271133449074253E-3</v>
      </c>
      <c r="P78" s="9">
        <f ca="1">SUMIFS('Stock-AF'!Y$2:Y$215,'Stock-AF'!$C$2:$C$215,Shares!$B78,'Stock-AF'!$G$2:$G$215,Shares!$A$1)/SUMIFS('Stock-AF'!Y$2:Y$215,'Stock-AF'!$C$2:$C$215,Shares!$A78,'Stock-AF'!$G$2:$G$215,Shares!$A$1)</f>
        <v>1.3140482728968818E-2</v>
      </c>
      <c r="Q78" s="9">
        <f ca="1">SUMIFS('Stock-AF'!Z$2:Z$215,'Stock-AF'!$C$2:$C$215,Shares!$B78,'Stock-AF'!$G$2:$G$215,Shares!$A$1)/SUMIFS('Stock-AF'!Z$2:Z$215,'Stock-AF'!$C$2:$C$215,Shares!$A78,'Stock-AF'!$G$2:$G$215,Shares!$A$1)</f>
        <v>1.5906431853098472E-2</v>
      </c>
      <c r="R78" s="9">
        <f ca="1">SUMIFS('Stock-AF'!AA$2:AA$215,'Stock-AF'!$C$2:$C$215,Shares!$B78,'Stock-AF'!$G$2:$G$215,Shares!$A$1)/SUMIFS('Stock-AF'!AA$2:AA$215,'Stock-AF'!$C$2:$C$215,Shares!$A78,'Stock-AF'!$G$2:$G$215,Shares!$A$1)</f>
        <v>4.2497833636878568E-3</v>
      </c>
      <c r="S78" s="9">
        <f ca="1">SUMIFS('Stock-AF'!AB$2:AB$215,'Stock-AF'!$C$2:$C$215,Shares!$B78,'Stock-AF'!$G$2:$G$215,Shares!$A$1)/SUMIFS('Stock-AF'!AB$2:AB$215,'Stock-AF'!$C$2:$C$215,Shares!$A78,'Stock-AF'!$G$2:$G$215,Shares!$A$1)</f>
        <v>2.7869900970391822E-2</v>
      </c>
      <c r="T78" s="9">
        <f ca="1">SUMIFS('Stock-AF'!AC$2:AC$215,'Stock-AF'!$C$2:$C$215,Shares!$B78,'Stock-AF'!$G$2:$G$215,Shares!$A$1)/SUMIFS('Stock-AF'!AC$2:AC$215,'Stock-AF'!$C$2:$C$215,Shares!$A78,'Stock-AF'!$G$2:$G$215,Shares!$A$1)</f>
        <v>5.2093757479581811E-3</v>
      </c>
      <c r="U78" s="9">
        <f ca="1">SUMIFS('Stock-AF'!AD$2:AD$215,'Stock-AF'!$C$2:$C$215,Shares!$B78,'Stock-AF'!$G$2:$G$215,Shares!$A$1)/SUMIFS('Stock-AF'!AD$2:AD$215,'Stock-AF'!$C$2:$C$215,Shares!$A78,'Stock-AF'!$G$2:$G$215,Shares!$A$1)</f>
        <v>0</v>
      </c>
      <c r="V78" s="9">
        <f ca="1">SUMIFS('Stock-AF'!AE$2:AE$215,'Stock-AF'!$C$2:$C$215,Shares!$B78,'Stock-AF'!$G$2:$G$215,Shares!$A$1)/SUMIFS('Stock-AF'!AE$2:AE$215,'Stock-AF'!$C$2:$C$215,Shares!$A78,'Stock-AF'!$G$2:$G$215,Shares!$A$1)</f>
        <v>0</v>
      </c>
      <c r="W78" s="9">
        <f ca="1">SUMIFS('Stock-AF'!AF$2:AF$215,'Stock-AF'!$C$2:$C$215,Shares!$B78,'Stock-AF'!$G$2:$G$215,Shares!$A$1)/SUMIFS('Stock-AF'!AF$2:AF$215,'Stock-AF'!$C$2:$C$215,Shares!$A78,'Stock-AF'!$G$2:$G$215,Shares!$A$1)</f>
        <v>7.0578709140570767E-2</v>
      </c>
      <c r="X78" s="9">
        <f ca="1">SUMIFS('Stock-AF'!AG$2:AG$215,'Stock-AF'!$C$2:$C$215,Shares!$B78,'Stock-AF'!$G$2:$G$215,Shares!$A$1)/SUMIFS('Stock-AF'!AG$2:AG$215,'Stock-AF'!$C$2:$C$215,Shares!$A78,'Stock-AF'!$G$2:$G$215,Shares!$A$1)</f>
        <v>4.1430123320219406E-2</v>
      </c>
      <c r="Y78" s="9">
        <f ca="1">SUMIFS('Stock-AF'!AH$2:AH$215,'Stock-AF'!$C$2:$C$215,Shares!$B78,'Stock-AF'!$G$2:$G$215,Shares!$A$1)/SUMIFS('Stock-AF'!AH$2:AH$215,'Stock-AF'!$C$2:$C$215,Shares!$A78,'Stock-AF'!$G$2:$G$215,Shares!$A$1)</f>
        <v>0</v>
      </c>
      <c r="Z78" s="9">
        <f ca="1">SUMIFS('Stock-AF'!AI$2:AI$215,'Stock-AF'!$C$2:$C$215,Shares!$B78,'Stock-AF'!$G$2:$G$215,Shares!$A$1)/SUMIFS('Stock-AF'!AI$2:AI$215,'Stock-AF'!$C$2:$C$215,Shares!$A78,'Stock-AF'!$G$2:$G$215,Shares!$A$1)</f>
        <v>9.7090593708897388E-2</v>
      </c>
      <c r="AA78" s="9">
        <f ca="1">SUMIFS('Stock-AF'!AJ$2:AJ$215,'Stock-AF'!$C$2:$C$215,Shares!$B78,'Stock-AF'!$G$2:$G$215,Shares!$A$1)/SUMIFS('Stock-AF'!AJ$2:AJ$215,'Stock-AF'!$C$2:$C$215,Shares!$A78,'Stock-AF'!$G$2:$G$215,Shares!$A$1)</f>
        <v>0</v>
      </c>
      <c r="AB78" s="9">
        <f ca="1">SUMIFS('Stock-AF'!AK$2:AK$215,'Stock-AF'!$C$2:$C$215,Shares!$B78,'Stock-AF'!$G$2:$G$215,Shares!$A$1)/SUMIFS('Stock-AF'!AK$2:AK$215,'Stock-AF'!$C$2:$C$215,Shares!$A78,'Stock-AF'!$G$2:$G$215,Shares!$A$1)</f>
        <v>6.0264914382507251E-2</v>
      </c>
      <c r="AC78" s="9">
        <f ca="1">SUMIFS('Stock-AF'!AL$2:AL$215,'Stock-AF'!$C$2:$C$215,Shares!$B78,'Stock-AF'!$G$2:$G$215,Shares!$A$1)/SUMIFS('Stock-AF'!AL$2:AL$215,'Stock-AF'!$C$2:$C$215,Shares!$A78,'Stock-AF'!$G$2:$G$215,Shares!$A$1)</f>
        <v>0</v>
      </c>
      <c r="AD78" s="9">
        <f ca="1">SUMIFS('Stock-AF'!AM$2:AM$215,'Stock-AF'!$C$2:$C$215,Shares!$B78,'Stock-AF'!$G$2:$G$215,Shares!$A$1)/SUMIFS('Stock-AF'!AM$2:AM$215,'Stock-AF'!$C$2:$C$215,Shares!$A78,'Stock-AF'!$G$2:$G$215,Shares!$A$1)</f>
        <v>5.8668620305116453E-4</v>
      </c>
      <c r="AE78" s="9">
        <f ca="1">SUMIFS('Stock-AF'!AN$2:AN$215,'Stock-AF'!$C$2:$C$215,Shares!$B78,'Stock-AF'!$G$2:$G$215,Shares!$A$1)/SUMIFS('Stock-AF'!AN$2:AN$215,'Stock-AF'!$C$2:$C$215,Shares!$A78,'Stock-AF'!$G$2:$G$215,Shares!$A$1)</f>
        <v>7.2599537101553169E-3</v>
      </c>
      <c r="AF78" s="9">
        <f ca="1">SUMIFS('Stock-AF'!AO$2:AO$215,'Stock-AF'!$C$2:$C$215,Shares!$B78,'Stock-AF'!$G$2:$G$215,Shares!$A$1)/SUMIFS('Stock-AF'!AO$2:AO$215,'Stock-AF'!$C$2:$C$215,Shares!$A78,'Stock-AF'!$G$2:$G$215,Shares!$A$1)</f>
        <v>1.6904665207630992E-2</v>
      </c>
      <c r="AG78" s="9">
        <f ca="1">SUMIFS('Stock-AF'!AP$2:AP$215,'Stock-AF'!$C$2:$C$215,Shares!$B78,'Stock-AF'!$G$2:$G$215,Shares!$A$1)/SUMIFS('Stock-AF'!AP$2:AP$215,'Stock-AF'!$C$2:$C$215,Shares!$A78,'Stock-AF'!$G$2:$G$215,Shares!$A$1)</f>
        <v>0</v>
      </c>
      <c r="AH78" s="9">
        <f ca="1">SUMIFS('Stock-AF'!AQ$2:AQ$215,'Stock-AF'!$C$2:$C$215,Shares!$B78,'Stock-AF'!$G$2:$G$215,Shares!$A$1)/SUMIFS('Stock-AF'!AQ$2:AQ$215,'Stock-AF'!$C$2:$C$215,Shares!$A78,'Stock-AF'!$G$2:$G$215,Shares!$A$1)</f>
        <v>0</v>
      </c>
      <c r="AI78" s="9">
        <f ca="1">SUMIFS('Stock-AF'!AR$2:AR$215,'Stock-AF'!$C$2:$C$215,Shares!$B78,'Stock-AF'!$G$2:$G$215,Shares!$A$1)/SUMIFS('Stock-AF'!AR$2:AR$215,'Stock-AF'!$C$2:$C$215,Shares!$A78,'Stock-AF'!$G$2:$G$215,Shares!$A$1)</f>
        <v>1.931058515408185E-2</v>
      </c>
      <c r="AJ78" s="9">
        <f ca="1">SUMIFS('Stock-AF'!AS$2:AS$215,'Stock-AF'!$C$2:$C$215,Shares!$B78,'Stock-AF'!$G$2:$G$215,Shares!$A$1)/SUMIFS('Stock-AF'!AS$2:AS$215,'Stock-AF'!$C$2:$C$215,Shares!$A78,'Stock-AF'!$G$2:$G$215,Shares!$A$1)</f>
        <v>4.284280628225722E-3</v>
      </c>
      <c r="AK78" s="9">
        <f ca="1">SUMIFS('Stock-AF'!AT$2:AT$215,'Stock-AF'!$C$2:$C$215,Shares!$B78,'Stock-AF'!$G$2:$G$215,Shares!$A$1)/SUMIFS('Stock-AF'!AT$2:AT$215,'Stock-AF'!$C$2:$C$215,Shares!$A78,'Stock-AF'!$G$2:$G$215,Shares!$A$1)</f>
        <v>0</v>
      </c>
      <c r="AL78" s="9">
        <f ca="1">SUMIFS('Stock-AF'!AU$2:AU$215,'Stock-AF'!$C$2:$C$215,Shares!$B78,'Stock-AF'!$G$2:$G$215,Shares!$A$1)/SUMIFS('Stock-AF'!AU$2:AU$215,'Stock-AF'!$C$2:$C$215,Shares!$A78,'Stock-AF'!$G$2:$G$215,Shares!$A$1)</f>
        <v>4.7330598921283256E-3</v>
      </c>
      <c r="AM78" s="9">
        <f ca="1">SUMIFS('Stock-AF'!AV$2:AV$215,'Stock-AF'!$C$2:$C$215,Shares!$B78,'Stock-AF'!$G$2:$G$215,Shares!$A$1)/SUMIFS('Stock-AF'!AV$2:AV$215,'Stock-AF'!$C$2:$C$215,Shares!$A78,'Stock-AF'!$G$2:$G$215,Shares!$A$1)</f>
        <v>2.3054777374589778E-3</v>
      </c>
    </row>
    <row r="79" spans="1:39">
      <c r="A79" t="str">
        <f t="shared" si="1"/>
        <v>C_ES-SH-SS*</v>
      </c>
      <c r="B79" s="4" t="s">
        <v>192</v>
      </c>
      <c r="C79" s="9">
        <f ca="1">SUMIFS('Stock-AF'!L$2:L$215,'Stock-AF'!$C$2:$C$215,Shares!$B79,'Stock-AF'!$G$2:$G$215,Shares!$A$1)/SUMIFS('Stock-AF'!L$2:L$215,'Stock-AF'!$C$2:$C$215,Shares!$A79,'Stock-AF'!$G$2:$G$215,Shares!$A$1)</f>
        <v>1.6118923962796364E-2</v>
      </c>
      <c r="D79" s="9">
        <f ca="1">SUMIFS('Stock-AF'!M$2:M$215,'Stock-AF'!$C$2:$C$215,Shares!$B79,'Stock-AF'!$G$2:$G$215,Shares!$A$1)/SUMIFS('Stock-AF'!M$2:M$215,'Stock-AF'!$C$2:$C$215,Shares!$A79,'Stock-AF'!$G$2:$G$215,Shares!$A$1)</f>
        <v>1.5016056763857248E-3</v>
      </c>
      <c r="E79" s="9">
        <f ca="1">SUMIFS('Stock-AF'!N$2:N$215,'Stock-AF'!$C$2:$C$215,Shares!$B79,'Stock-AF'!$G$2:$G$215,Shares!$A$1)/SUMIFS('Stock-AF'!N$2:N$215,'Stock-AF'!$C$2:$C$215,Shares!$A79,'Stock-AF'!$G$2:$G$215,Shares!$A$1)</f>
        <v>0.28805532651919935</v>
      </c>
      <c r="F79" s="9">
        <f ca="1">SUMIFS('Stock-AF'!O$2:O$215,'Stock-AF'!$C$2:$C$215,Shares!$B79,'Stock-AF'!$G$2:$G$215,Shares!$A$1)/SUMIFS('Stock-AF'!O$2:O$215,'Stock-AF'!$C$2:$C$215,Shares!$A79,'Stock-AF'!$G$2:$G$215,Shares!$A$1)</f>
        <v>0</v>
      </c>
      <c r="G79" s="9">
        <f ca="1">SUMIFS('Stock-AF'!P$2:P$215,'Stock-AF'!$C$2:$C$215,Shares!$B79,'Stock-AF'!$G$2:$G$215,Shares!$A$1)/SUMIFS('Stock-AF'!P$2:P$215,'Stock-AF'!$C$2:$C$215,Shares!$A79,'Stock-AF'!$G$2:$G$215,Shares!$A$1)</f>
        <v>6.1774325715073962E-3</v>
      </c>
      <c r="H79" s="9">
        <f ca="1">SUMIFS('Stock-AF'!Q$2:Q$215,'Stock-AF'!$C$2:$C$215,Shares!$B79,'Stock-AF'!$G$2:$G$215,Shares!$A$1)/SUMIFS('Stock-AF'!Q$2:Q$215,'Stock-AF'!$C$2:$C$215,Shares!$A79,'Stock-AF'!$G$2:$G$215,Shares!$A$1)</f>
        <v>0</v>
      </c>
      <c r="I79" s="9">
        <f ca="1">SUMIFS('Stock-AF'!R$2:R$215,'Stock-AF'!$C$2:$C$215,Shares!$B79,'Stock-AF'!$G$2:$G$215,Shares!$A$1)/SUMIFS('Stock-AF'!R$2:R$215,'Stock-AF'!$C$2:$C$215,Shares!$A79,'Stock-AF'!$G$2:$G$215,Shares!$A$1)</f>
        <v>0</v>
      </c>
      <c r="J79" s="9">
        <f ca="1">SUMIFS('Stock-AF'!S$2:S$215,'Stock-AF'!$C$2:$C$215,Shares!$B79,'Stock-AF'!$G$2:$G$215,Shares!$A$1)/SUMIFS('Stock-AF'!S$2:S$215,'Stock-AF'!$C$2:$C$215,Shares!$A79,'Stock-AF'!$G$2:$G$215,Shares!$A$1)</f>
        <v>8.2757949430662184E-3</v>
      </c>
      <c r="K79" s="9">
        <f ca="1">SUMIFS('Stock-AF'!T$2:T$215,'Stock-AF'!$C$2:$C$215,Shares!$B79,'Stock-AF'!$G$2:$G$215,Shares!$A$1)/SUMIFS('Stock-AF'!T$2:T$215,'Stock-AF'!$C$2:$C$215,Shares!$A79,'Stock-AF'!$G$2:$G$215,Shares!$A$1)</f>
        <v>5.8858548746582575E-3</v>
      </c>
      <c r="L79" s="9">
        <f ca="1">SUMIFS('Stock-AF'!U$2:U$215,'Stock-AF'!$C$2:$C$215,Shares!$B79,'Stock-AF'!$G$2:$G$215,Shares!$A$1)/SUMIFS('Stock-AF'!U$2:U$215,'Stock-AF'!$C$2:$C$215,Shares!$A79,'Stock-AF'!$G$2:$G$215,Shares!$A$1)</f>
        <v>0</v>
      </c>
      <c r="M79" s="9">
        <f ca="1">SUMIFS('Stock-AF'!V$2:V$215,'Stock-AF'!$C$2:$C$215,Shares!$B79,'Stock-AF'!$G$2:$G$215,Shares!$A$1)/SUMIFS('Stock-AF'!V$2:V$215,'Stock-AF'!$C$2:$C$215,Shares!$A79,'Stock-AF'!$G$2:$G$215,Shares!$A$1)</f>
        <v>4.8753589530785291E-3</v>
      </c>
      <c r="N79" s="9">
        <f ca="1">SUMIFS('Stock-AF'!W$2:W$215,'Stock-AF'!$C$2:$C$215,Shares!$B79,'Stock-AF'!$G$2:$G$215,Shares!$A$1)/SUMIFS('Stock-AF'!W$2:W$215,'Stock-AF'!$C$2:$C$215,Shares!$A79,'Stock-AF'!$G$2:$G$215,Shares!$A$1)</f>
        <v>0</v>
      </c>
      <c r="O79" s="9">
        <f ca="1">SUMIFS('Stock-AF'!X$2:X$215,'Stock-AF'!$C$2:$C$215,Shares!$B79,'Stock-AF'!$G$2:$G$215,Shares!$A$1)/SUMIFS('Stock-AF'!X$2:X$215,'Stock-AF'!$C$2:$C$215,Shares!$A79,'Stock-AF'!$G$2:$G$215,Shares!$A$1)</f>
        <v>4.595239818443583E-3</v>
      </c>
      <c r="P79" s="9">
        <f ca="1">SUMIFS('Stock-AF'!Y$2:Y$215,'Stock-AF'!$C$2:$C$215,Shares!$B79,'Stock-AF'!$G$2:$G$215,Shares!$A$1)/SUMIFS('Stock-AF'!Y$2:Y$215,'Stock-AF'!$C$2:$C$215,Shares!$A79,'Stock-AF'!$G$2:$G$215,Shares!$A$1)</f>
        <v>6.3271268453417588E-4</v>
      </c>
      <c r="Q79" s="9">
        <f ca="1">SUMIFS('Stock-AF'!Z$2:Z$215,'Stock-AF'!$C$2:$C$215,Shares!$B79,'Stock-AF'!$G$2:$G$215,Shares!$A$1)/SUMIFS('Stock-AF'!Z$2:Z$215,'Stock-AF'!$C$2:$C$215,Shares!$A79,'Stock-AF'!$G$2:$G$215,Shares!$A$1)</f>
        <v>0</v>
      </c>
      <c r="R79" s="9">
        <f ca="1">SUMIFS('Stock-AF'!AA$2:AA$215,'Stock-AF'!$C$2:$C$215,Shares!$B79,'Stock-AF'!$G$2:$G$215,Shares!$A$1)/SUMIFS('Stock-AF'!AA$2:AA$215,'Stock-AF'!$C$2:$C$215,Shares!$A79,'Stock-AF'!$G$2:$G$215,Shares!$A$1)</f>
        <v>2.4895572803010639E-3</v>
      </c>
      <c r="S79" s="9">
        <f ca="1">SUMIFS('Stock-AF'!AB$2:AB$215,'Stock-AF'!$C$2:$C$215,Shares!$B79,'Stock-AF'!$G$2:$G$215,Shares!$A$1)/SUMIFS('Stock-AF'!AB$2:AB$215,'Stock-AF'!$C$2:$C$215,Shares!$A79,'Stock-AF'!$G$2:$G$215,Shares!$A$1)</f>
        <v>8.1935654999740356E-4</v>
      </c>
      <c r="T79" s="9">
        <f ca="1">SUMIFS('Stock-AF'!AC$2:AC$215,'Stock-AF'!$C$2:$C$215,Shares!$B79,'Stock-AF'!$G$2:$G$215,Shares!$A$1)/SUMIFS('Stock-AF'!AC$2:AC$215,'Stock-AF'!$C$2:$C$215,Shares!$A79,'Stock-AF'!$G$2:$G$215,Shares!$A$1)</f>
        <v>0</v>
      </c>
      <c r="U79" s="9">
        <f ca="1">SUMIFS('Stock-AF'!AD$2:AD$215,'Stock-AF'!$C$2:$C$215,Shares!$B79,'Stock-AF'!$G$2:$G$215,Shares!$A$1)/SUMIFS('Stock-AF'!AD$2:AD$215,'Stock-AF'!$C$2:$C$215,Shares!$A79,'Stock-AF'!$G$2:$G$215,Shares!$A$1)</f>
        <v>0</v>
      </c>
      <c r="V79" s="9">
        <f ca="1">SUMIFS('Stock-AF'!AE$2:AE$215,'Stock-AF'!$C$2:$C$215,Shares!$B79,'Stock-AF'!$G$2:$G$215,Shares!$A$1)/SUMIFS('Stock-AF'!AE$2:AE$215,'Stock-AF'!$C$2:$C$215,Shares!$A79,'Stock-AF'!$G$2:$G$215,Shares!$A$1)</f>
        <v>0</v>
      </c>
      <c r="W79" s="9">
        <f ca="1">SUMIFS('Stock-AF'!AF$2:AF$215,'Stock-AF'!$C$2:$C$215,Shares!$B79,'Stock-AF'!$G$2:$G$215,Shares!$A$1)/SUMIFS('Stock-AF'!AF$2:AF$215,'Stock-AF'!$C$2:$C$215,Shares!$A79,'Stock-AF'!$G$2:$G$215,Shares!$A$1)</f>
        <v>8.1623091524740621E-2</v>
      </c>
      <c r="X79" s="9">
        <f ca="1">SUMIFS('Stock-AF'!AG$2:AG$215,'Stock-AF'!$C$2:$C$215,Shares!$B79,'Stock-AF'!$G$2:$G$215,Shares!$A$1)/SUMIFS('Stock-AF'!AG$2:AG$215,'Stock-AF'!$C$2:$C$215,Shares!$A79,'Stock-AF'!$G$2:$G$215,Shares!$A$1)</f>
        <v>9.2543019465098311E-2</v>
      </c>
      <c r="Y79" s="9">
        <f ca="1">SUMIFS('Stock-AF'!AH$2:AH$215,'Stock-AF'!$C$2:$C$215,Shares!$B79,'Stock-AF'!$G$2:$G$215,Shares!$A$1)/SUMIFS('Stock-AF'!AH$2:AH$215,'Stock-AF'!$C$2:$C$215,Shares!$A79,'Stock-AF'!$G$2:$G$215,Shares!$A$1)</f>
        <v>0</v>
      </c>
      <c r="Z79" s="9">
        <f ca="1">SUMIFS('Stock-AF'!AI$2:AI$215,'Stock-AF'!$C$2:$C$215,Shares!$B79,'Stock-AF'!$G$2:$G$215,Shares!$A$1)/SUMIFS('Stock-AF'!AI$2:AI$215,'Stock-AF'!$C$2:$C$215,Shares!$A79,'Stock-AF'!$G$2:$G$215,Shares!$A$1)</f>
        <v>3.2907143661511977E-2</v>
      </c>
      <c r="AA79" s="9">
        <f ca="1">SUMIFS('Stock-AF'!AJ$2:AJ$215,'Stock-AF'!$C$2:$C$215,Shares!$B79,'Stock-AF'!$G$2:$G$215,Shares!$A$1)/SUMIFS('Stock-AF'!AJ$2:AJ$215,'Stock-AF'!$C$2:$C$215,Shares!$A79,'Stock-AF'!$G$2:$G$215,Shares!$A$1)</f>
        <v>0</v>
      </c>
      <c r="AB79" s="9">
        <f ca="1">SUMIFS('Stock-AF'!AK$2:AK$215,'Stock-AF'!$C$2:$C$215,Shares!$B79,'Stock-AF'!$G$2:$G$215,Shares!$A$1)/SUMIFS('Stock-AF'!AK$2:AK$215,'Stock-AF'!$C$2:$C$215,Shares!$A79,'Stock-AF'!$G$2:$G$215,Shares!$A$1)</f>
        <v>9.6747527467539469E-3</v>
      </c>
      <c r="AC79" s="9">
        <f ca="1">SUMIFS('Stock-AF'!AL$2:AL$215,'Stock-AF'!$C$2:$C$215,Shares!$B79,'Stock-AF'!$G$2:$G$215,Shares!$A$1)/SUMIFS('Stock-AF'!AL$2:AL$215,'Stock-AF'!$C$2:$C$215,Shares!$A79,'Stock-AF'!$G$2:$G$215,Shares!$A$1)</f>
        <v>0</v>
      </c>
      <c r="AD79" s="9">
        <f ca="1">SUMIFS('Stock-AF'!AM$2:AM$215,'Stock-AF'!$C$2:$C$215,Shares!$B79,'Stock-AF'!$G$2:$G$215,Shares!$A$1)/SUMIFS('Stock-AF'!AM$2:AM$215,'Stock-AF'!$C$2:$C$215,Shares!$A79,'Stock-AF'!$G$2:$G$215,Shares!$A$1)</f>
        <v>1.1783782911269773E-4</v>
      </c>
      <c r="AE79" s="9">
        <f ca="1">SUMIFS('Stock-AF'!AN$2:AN$215,'Stock-AF'!$C$2:$C$215,Shares!$B79,'Stock-AF'!$G$2:$G$215,Shares!$A$1)/SUMIFS('Stock-AF'!AN$2:AN$215,'Stock-AF'!$C$2:$C$215,Shares!$A79,'Stock-AF'!$G$2:$G$215,Shares!$A$1)</f>
        <v>0</v>
      </c>
      <c r="AF79" s="9">
        <f ca="1">SUMIFS('Stock-AF'!AO$2:AO$215,'Stock-AF'!$C$2:$C$215,Shares!$B79,'Stock-AF'!$G$2:$G$215,Shares!$A$1)/SUMIFS('Stock-AF'!AO$2:AO$215,'Stock-AF'!$C$2:$C$215,Shares!$A79,'Stock-AF'!$G$2:$G$215,Shares!$A$1)</f>
        <v>0.10611672087674075</v>
      </c>
      <c r="AG79" s="9">
        <f ca="1">SUMIFS('Stock-AF'!AP$2:AP$215,'Stock-AF'!$C$2:$C$215,Shares!$B79,'Stock-AF'!$G$2:$G$215,Shares!$A$1)/SUMIFS('Stock-AF'!AP$2:AP$215,'Stock-AF'!$C$2:$C$215,Shares!$A79,'Stock-AF'!$G$2:$G$215,Shares!$A$1)</f>
        <v>0</v>
      </c>
      <c r="AH79" s="9">
        <f ca="1">SUMIFS('Stock-AF'!AQ$2:AQ$215,'Stock-AF'!$C$2:$C$215,Shares!$B79,'Stock-AF'!$G$2:$G$215,Shares!$A$1)/SUMIFS('Stock-AF'!AQ$2:AQ$215,'Stock-AF'!$C$2:$C$215,Shares!$A79,'Stock-AF'!$G$2:$G$215,Shares!$A$1)</f>
        <v>3.5904452220116776E-4</v>
      </c>
      <c r="AI79" s="9">
        <f ca="1">SUMIFS('Stock-AF'!AR$2:AR$215,'Stock-AF'!$C$2:$C$215,Shares!$B79,'Stock-AF'!$G$2:$G$215,Shares!$A$1)/SUMIFS('Stock-AF'!AR$2:AR$215,'Stock-AF'!$C$2:$C$215,Shares!$A79,'Stock-AF'!$G$2:$G$215,Shares!$A$1)</f>
        <v>0.2993410588262902</v>
      </c>
      <c r="AJ79" s="9">
        <f ca="1">SUMIFS('Stock-AF'!AS$2:AS$215,'Stock-AF'!$C$2:$C$215,Shares!$B79,'Stock-AF'!$G$2:$G$215,Shares!$A$1)/SUMIFS('Stock-AF'!AS$2:AS$215,'Stock-AF'!$C$2:$C$215,Shares!$A79,'Stock-AF'!$G$2:$G$215,Shares!$A$1)</f>
        <v>0</v>
      </c>
      <c r="AK79" s="9">
        <f ca="1">SUMIFS('Stock-AF'!AT$2:AT$215,'Stock-AF'!$C$2:$C$215,Shares!$B79,'Stock-AF'!$G$2:$G$215,Shares!$A$1)/SUMIFS('Stock-AF'!AT$2:AT$215,'Stock-AF'!$C$2:$C$215,Shares!$A79,'Stock-AF'!$G$2:$G$215,Shares!$A$1)</f>
        <v>0</v>
      </c>
      <c r="AL79" s="9">
        <f ca="1">SUMIFS('Stock-AF'!AU$2:AU$215,'Stock-AF'!$C$2:$C$215,Shares!$B79,'Stock-AF'!$G$2:$G$215,Shares!$A$1)/SUMIFS('Stock-AF'!AU$2:AU$215,'Stock-AF'!$C$2:$C$215,Shares!$A79,'Stock-AF'!$G$2:$G$215,Shares!$A$1)</f>
        <v>0.1055445446386462</v>
      </c>
      <c r="AM79" s="9">
        <f ca="1">SUMIFS('Stock-AF'!AV$2:AV$215,'Stock-AF'!$C$2:$C$215,Shares!$B79,'Stock-AF'!$G$2:$G$215,Shares!$A$1)/SUMIFS('Stock-AF'!AV$2:AV$215,'Stock-AF'!$C$2:$C$215,Shares!$A79,'Stock-AF'!$G$2:$G$215,Shares!$A$1)</f>
        <v>1.5279264154515403E-3</v>
      </c>
    </row>
    <row r="80" spans="1:39">
      <c r="A80" t="str">
        <f t="shared" si="1"/>
        <v>C_ES-SH-SS*</v>
      </c>
      <c r="B80" s="4" t="s">
        <v>193</v>
      </c>
      <c r="C80" s="9">
        <f ca="1">SUMIFS('Stock-AF'!L$2:L$215,'Stock-AF'!$C$2:$C$215,Shares!$B80,'Stock-AF'!$G$2:$G$215,Shares!$A$1)/SUMIFS('Stock-AF'!L$2:L$215,'Stock-AF'!$C$2:$C$215,Shares!$A80,'Stock-AF'!$G$2:$G$215,Shares!$A$1)</f>
        <v>0.71921549157938935</v>
      </c>
      <c r="D80" s="9">
        <f ca="1">SUMIFS('Stock-AF'!M$2:M$215,'Stock-AF'!$C$2:$C$215,Shares!$B80,'Stock-AF'!$G$2:$G$215,Shares!$A$1)/SUMIFS('Stock-AF'!M$2:M$215,'Stock-AF'!$C$2:$C$215,Shares!$A80,'Stock-AF'!$G$2:$G$215,Shares!$A$1)</f>
        <v>0.17005164677452969</v>
      </c>
      <c r="E80" s="9">
        <f ca="1">SUMIFS('Stock-AF'!N$2:N$215,'Stock-AF'!$C$2:$C$215,Shares!$B80,'Stock-AF'!$G$2:$G$215,Shares!$A$1)/SUMIFS('Stock-AF'!N$2:N$215,'Stock-AF'!$C$2:$C$215,Shares!$A80,'Stock-AF'!$G$2:$G$215,Shares!$A$1)</f>
        <v>3.6222031536509824E-2</v>
      </c>
      <c r="F80" s="9">
        <f ca="1">SUMIFS('Stock-AF'!O$2:O$215,'Stock-AF'!$C$2:$C$215,Shares!$B80,'Stock-AF'!$G$2:$G$215,Shares!$A$1)/SUMIFS('Stock-AF'!O$2:O$215,'Stock-AF'!$C$2:$C$215,Shares!$A80,'Stock-AF'!$G$2:$G$215,Shares!$A$1)</f>
        <v>0.26189478335854666</v>
      </c>
      <c r="G80" s="9">
        <f ca="1">SUMIFS('Stock-AF'!P$2:P$215,'Stock-AF'!$C$2:$C$215,Shares!$B80,'Stock-AF'!$G$2:$G$215,Shares!$A$1)/SUMIFS('Stock-AF'!P$2:P$215,'Stock-AF'!$C$2:$C$215,Shares!$A80,'Stock-AF'!$G$2:$G$215,Shares!$A$1)</f>
        <v>0.42599455648648082</v>
      </c>
      <c r="H80" s="9">
        <f ca="1">SUMIFS('Stock-AF'!Q$2:Q$215,'Stock-AF'!$C$2:$C$215,Shares!$B80,'Stock-AF'!$G$2:$G$215,Shares!$A$1)/SUMIFS('Stock-AF'!Q$2:Q$215,'Stock-AF'!$C$2:$C$215,Shares!$A80,'Stock-AF'!$G$2:$G$215,Shares!$A$1)</f>
        <v>0.26017072862344331</v>
      </c>
      <c r="I80" s="9">
        <f ca="1">SUMIFS('Stock-AF'!R$2:R$215,'Stock-AF'!$C$2:$C$215,Shares!$B80,'Stock-AF'!$G$2:$G$215,Shares!$A$1)/SUMIFS('Stock-AF'!R$2:R$215,'Stock-AF'!$C$2:$C$215,Shares!$A80,'Stock-AF'!$G$2:$G$215,Shares!$A$1)</f>
        <v>0.80515012776515893</v>
      </c>
      <c r="J80" s="9">
        <f ca="1">SUMIFS('Stock-AF'!S$2:S$215,'Stock-AF'!$C$2:$C$215,Shares!$B80,'Stock-AF'!$G$2:$G$215,Shares!$A$1)/SUMIFS('Stock-AF'!S$2:S$215,'Stock-AF'!$C$2:$C$215,Shares!$A80,'Stock-AF'!$G$2:$G$215,Shares!$A$1)</f>
        <v>0.24158375427841766</v>
      </c>
      <c r="K80" s="9">
        <f ca="1">SUMIFS('Stock-AF'!T$2:T$215,'Stock-AF'!$C$2:$C$215,Shares!$B80,'Stock-AF'!$G$2:$G$215,Shares!$A$1)/SUMIFS('Stock-AF'!T$2:T$215,'Stock-AF'!$C$2:$C$215,Shares!$A80,'Stock-AF'!$G$2:$G$215,Shares!$A$1)</f>
        <v>0.14686714898833952</v>
      </c>
      <c r="L80" s="9">
        <f ca="1">SUMIFS('Stock-AF'!U$2:U$215,'Stock-AF'!$C$2:$C$215,Shares!$B80,'Stock-AF'!$G$2:$G$215,Shares!$A$1)/SUMIFS('Stock-AF'!U$2:U$215,'Stock-AF'!$C$2:$C$215,Shares!$A80,'Stock-AF'!$G$2:$G$215,Shares!$A$1)</f>
        <v>0.21866954514558087</v>
      </c>
      <c r="M80" s="9">
        <f ca="1">SUMIFS('Stock-AF'!V$2:V$215,'Stock-AF'!$C$2:$C$215,Shares!$B80,'Stock-AF'!$G$2:$G$215,Shares!$A$1)/SUMIFS('Stock-AF'!V$2:V$215,'Stock-AF'!$C$2:$C$215,Shares!$A80,'Stock-AF'!$G$2:$G$215,Shares!$A$1)</f>
        <v>0.33697781836701235</v>
      </c>
      <c r="N80" s="9">
        <f ca="1">SUMIFS('Stock-AF'!W$2:W$215,'Stock-AF'!$C$2:$C$215,Shares!$B80,'Stock-AF'!$G$2:$G$215,Shares!$A$1)/SUMIFS('Stock-AF'!W$2:W$215,'Stock-AF'!$C$2:$C$215,Shares!$A80,'Stock-AF'!$G$2:$G$215,Shares!$A$1)</f>
        <v>0.74960090622618014</v>
      </c>
      <c r="O80" s="9">
        <f ca="1">SUMIFS('Stock-AF'!X$2:X$215,'Stock-AF'!$C$2:$C$215,Shares!$B80,'Stock-AF'!$G$2:$G$215,Shares!$A$1)/SUMIFS('Stock-AF'!X$2:X$215,'Stock-AF'!$C$2:$C$215,Shares!$A80,'Stock-AF'!$G$2:$G$215,Shares!$A$1)</f>
        <v>0.60293938917886492</v>
      </c>
      <c r="P80" s="9">
        <f ca="1">SUMIFS('Stock-AF'!Y$2:Y$215,'Stock-AF'!$C$2:$C$215,Shares!$B80,'Stock-AF'!$G$2:$G$215,Shares!$A$1)/SUMIFS('Stock-AF'!Y$2:Y$215,'Stock-AF'!$C$2:$C$215,Shares!$A80,'Stock-AF'!$G$2:$G$215,Shares!$A$1)</f>
        <v>0.45655275640921483</v>
      </c>
      <c r="Q80" s="9">
        <f ca="1">SUMIFS('Stock-AF'!Z$2:Z$215,'Stock-AF'!$C$2:$C$215,Shares!$B80,'Stock-AF'!$G$2:$G$215,Shares!$A$1)/SUMIFS('Stock-AF'!Z$2:Z$215,'Stock-AF'!$C$2:$C$215,Shares!$A80,'Stock-AF'!$G$2:$G$215,Shares!$A$1)</f>
        <v>0.43805805892996202</v>
      </c>
      <c r="R80" s="9">
        <f ca="1">SUMIFS('Stock-AF'!AA$2:AA$215,'Stock-AF'!$C$2:$C$215,Shares!$B80,'Stock-AF'!$G$2:$G$215,Shares!$A$1)/SUMIFS('Stock-AF'!AA$2:AA$215,'Stock-AF'!$C$2:$C$215,Shares!$A80,'Stock-AF'!$G$2:$G$215,Shares!$A$1)</f>
        <v>0.28327099352306223</v>
      </c>
      <c r="S80" s="9">
        <f ca="1">SUMIFS('Stock-AF'!AB$2:AB$215,'Stock-AF'!$C$2:$C$215,Shares!$B80,'Stock-AF'!$G$2:$G$215,Shares!$A$1)/SUMIFS('Stock-AF'!AB$2:AB$215,'Stock-AF'!$C$2:$C$215,Shares!$A80,'Stock-AF'!$G$2:$G$215,Shares!$A$1)</f>
        <v>0.15801344243724633</v>
      </c>
      <c r="T80" s="9">
        <f ca="1">SUMIFS('Stock-AF'!AC$2:AC$215,'Stock-AF'!$C$2:$C$215,Shares!$B80,'Stock-AF'!$G$2:$G$215,Shares!$A$1)/SUMIFS('Stock-AF'!AC$2:AC$215,'Stock-AF'!$C$2:$C$215,Shares!$A80,'Stock-AF'!$G$2:$G$215,Shares!$A$1)</f>
        <v>0.33043374882049492</v>
      </c>
      <c r="U80" s="9">
        <f ca="1">SUMIFS('Stock-AF'!AD$2:AD$215,'Stock-AF'!$C$2:$C$215,Shares!$B80,'Stock-AF'!$G$2:$G$215,Shares!$A$1)/SUMIFS('Stock-AF'!AD$2:AD$215,'Stock-AF'!$C$2:$C$215,Shares!$A80,'Stock-AF'!$G$2:$G$215,Shares!$A$1)</f>
        <v>5.3959851262602894E-2</v>
      </c>
      <c r="V80" s="9">
        <f ca="1">SUMIFS('Stock-AF'!AE$2:AE$215,'Stock-AF'!$C$2:$C$215,Shares!$B80,'Stock-AF'!$G$2:$G$215,Shares!$A$1)/SUMIFS('Stock-AF'!AE$2:AE$215,'Stock-AF'!$C$2:$C$215,Shares!$A80,'Stock-AF'!$G$2:$G$215,Shares!$A$1)</f>
        <v>0.25784620631242883</v>
      </c>
      <c r="W80" s="9">
        <f ca="1">SUMIFS('Stock-AF'!AF$2:AF$215,'Stock-AF'!$C$2:$C$215,Shares!$B80,'Stock-AF'!$G$2:$G$215,Shares!$A$1)/SUMIFS('Stock-AF'!AF$2:AF$215,'Stock-AF'!$C$2:$C$215,Shares!$A80,'Stock-AF'!$G$2:$G$215,Shares!$A$1)</f>
        <v>0.28906002926226315</v>
      </c>
      <c r="X80" s="9">
        <f ca="1">SUMIFS('Stock-AF'!AG$2:AG$215,'Stock-AF'!$C$2:$C$215,Shares!$B80,'Stock-AF'!$G$2:$G$215,Shares!$A$1)/SUMIFS('Stock-AF'!AG$2:AG$215,'Stock-AF'!$C$2:$C$215,Shares!$A80,'Stock-AF'!$G$2:$G$215,Shares!$A$1)</f>
        <v>0.17705140488037757</v>
      </c>
      <c r="Y80" s="9">
        <f ca="1">SUMIFS('Stock-AF'!AH$2:AH$215,'Stock-AF'!$C$2:$C$215,Shares!$B80,'Stock-AF'!$G$2:$G$215,Shares!$A$1)/SUMIFS('Stock-AF'!AH$2:AH$215,'Stock-AF'!$C$2:$C$215,Shares!$A80,'Stock-AF'!$G$2:$G$215,Shares!$A$1)</f>
        <v>0.38523000152522979</v>
      </c>
      <c r="Z80" s="9">
        <f ca="1">SUMIFS('Stock-AF'!AI$2:AI$215,'Stock-AF'!$C$2:$C$215,Shares!$B80,'Stock-AF'!$G$2:$G$215,Shares!$A$1)/SUMIFS('Stock-AF'!AI$2:AI$215,'Stock-AF'!$C$2:$C$215,Shares!$A80,'Stock-AF'!$G$2:$G$215,Shares!$A$1)</f>
        <v>0.16745291678487689</v>
      </c>
      <c r="AA80" s="9">
        <f ca="1">SUMIFS('Stock-AF'!AJ$2:AJ$215,'Stock-AF'!$C$2:$C$215,Shares!$B80,'Stock-AF'!$G$2:$G$215,Shares!$A$1)/SUMIFS('Stock-AF'!AJ$2:AJ$215,'Stock-AF'!$C$2:$C$215,Shares!$A80,'Stock-AF'!$G$2:$G$215,Shares!$A$1)</f>
        <v>1</v>
      </c>
      <c r="AB80" s="9">
        <f ca="1">SUMIFS('Stock-AF'!AK$2:AK$215,'Stock-AF'!$C$2:$C$215,Shares!$B80,'Stock-AF'!$G$2:$G$215,Shares!$A$1)/SUMIFS('Stock-AF'!AK$2:AK$215,'Stock-AF'!$C$2:$C$215,Shares!$A80,'Stock-AF'!$G$2:$G$215,Shares!$A$1)</f>
        <v>0.32347849895267156</v>
      </c>
      <c r="AC80" s="9">
        <f ca="1">SUMIFS('Stock-AF'!AL$2:AL$215,'Stock-AF'!$C$2:$C$215,Shares!$B80,'Stock-AF'!$G$2:$G$215,Shares!$A$1)/SUMIFS('Stock-AF'!AL$2:AL$215,'Stock-AF'!$C$2:$C$215,Shares!$A80,'Stock-AF'!$G$2:$G$215,Shares!$A$1)</f>
        <v>1</v>
      </c>
      <c r="AD80" s="9">
        <f ca="1">SUMIFS('Stock-AF'!AM$2:AM$215,'Stock-AF'!$C$2:$C$215,Shares!$B80,'Stock-AF'!$G$2:$G$215,Shares!$A$1)/SUMIFS('Stock-AF'!AM$2:AM$215,'Stock-AF'!$C$2:$C$215,Shares!$A80,'Stock-AF'!$G$2:$G$215,Shares!$A$1)</f>
        <v>0.22670723580503235</v>
      </c>
      <c r="AE80" s="9">
        <f ca="1">SUMIFS('Stock-AF'!AN$2:AN$215,'Stock-AF'!$C$2:$C$215,Shares!$B80,'Stock-AF'!$G$2:$G$215,Shares!$A$1)/SUMIFS('Stock-AF'!AN$2:AN$215,'Stock-AF'!$C$2:$C$215,Shares!$A80,'Stock-AF'!$G$2:$G$215,Shares!$A$1)</f>
        <v>0.75923895881190206</v>
      </c>
      <c r="AF80" s="9">
        <f ca="1">SUMIFS('Stock-AF'!AO$2:AO$215,'Stock-AF'!$C$2:$C$215,Shares!$B80,'Stock-AF'!$G$2:$G$215,Shares!$A$1)/SUMIFS('Stock-AF'!AO$2:AO$215,'Stock-AF'!$C$2:$C$215,Shares!$A80,'Stock-AF'!$G$2:$G$215,Shares!$A$1)</f>
        <v>0.34053346481232249</v>
      </c>
      <c r="AG80" s="9">
        <f ca="1">SUMIFS('Stock-AF'!AP$2:AP$215,'Stock-AF'!$C$2:$C$215,Shares!$B80,'Stock-AF'!$G$2:$G$215,Shares!$A$1)/SUMIFS('Stock-AF'!AP$2:AP$215,'Stock-AF'!$C$2:$C$215,Shares!$A80,'Stock-AF'!$G$2:$G$215,Shares!$A$1)</f>
        <v>0.56043966151483815</v>
      </c>
      <c r="AH80" s="9">
        <f ca="1">SUMIFS('Stock-AF'!AQ$2:AQ$215,'Stock-AF'!$C$2:$C$215,Shares!$B80,'Stock-AF'!$G$2:$G$215,Shares!$A$1)/SUMIFS('Stock-AF'!AQ$2:AQ$215,'Stock-AF'!$C$2:$C$215,Shares!$A80,'Stock-AF'!$G$2:$G$215,Shares!$A$1)</f>
        <v>0.16967061396300331</v>
      </c>
      <c r="AI80" s="9">
        <f ca="1">SUMIFS('Stock-AF'!AR$2:AR$215,'Stock-AF'!$C$2:$C$215,Shares!$B80,'Stock-AF'!$G$2:$G$215,Shares!$A$1)/SUMIFS('Stock-AF'!AR$2:AR$215,'Stock-AF'!$C$2:$C$215,Shares!$A80,'Stock-AF'!$G$2:$G$215,Shares!$A$1)</f>
        <v>0.16255991465548897</v>
      </c>
      <c r="AJ80" s="9">
        <f ca="1">SUMIFS('Stock-AF'!AS$2:AS$215,'Stock-AF'!$C$2:$C$215,Shares!$B80,'Stock-AF'!$G$2:$G$215,Shares!$A$1)/SUMIFS('Stock-AF'!AS$2:AS$215,'Stock-AF'!$C$2:$C$215,Shares!$A80,'Stock-AF'!$G$2:$G$215,Shares!$A$1)</f>
        <v>0.51564389713467618</v>
      </c>
      <c r="AK80" s="9">
        <f ca="1">SUMIFS('Stock-AF'!AT$2:AT$215,'Stock-AF'!$C$2:$C$215,Shares!$B80,'Stock-AF'!$G$2:$G$215,Shares!$A$1)/SUMIFS('Stock-AF'!AT$2:AT$215,'Stock-AF'!$C$2:$C$215,Shares!$A80,'Stock-AF'!$G$2:$G$215,Shares!$A$1)</f>
        <v>0.23005246046568137</v>
      </c>
      <c r="AL80" s="9">
        <f ca="1">SUMIFS('Stock-AF'!AU$2:AU$215,'Stock-AF'!$C$2:$C$215,Shares!$B80,'Stock-AF'!$G$2:$G$215,Shares!$A$1)/SUMIFS('Stock-AF'!AU$2:AU$215,'Stock-AF'!$C$2:$C$215,Shares!$A80,'Stock-AF'!$G$2:$G$215,Shares!$A$1)</f>
        <v>0.24421201618374341</v>
      </c>
      <c r="AM80" s="9">
        <f ca="1">SUMIFS('Stock-AF'!AV$2:AV$215,'Stock-AF'!$C$2:$C$215,Shares!$B80,'Stock-AF'!$G$2:$G$215,Shares!$A$1)/SUMIFS('Stock-AF'!AV$2:AV$215,'Stock-AF'!$C$2:$C$215,Shares!$A80,'Stock-AF'!$G$2:$G$215,Shares!$A$1)</f>
        <v>0.47814102518476204</v>
      </c>
    </row>
    <row r="81" spans="1:39">
      <c r="A81" t="str">
        <f t="shared" si="1"/>
        <v>C_ES-SH-SS*</v>
      </c>
      <c r="B81" s="4" t="s">
        <v>194</v>
      </c>
      <c r="C81" s="9">
        <f ca="1">SUMIFS('Stock-AF'!L$2:L$215,'Stock-AF'!$C$2:$C$215,Shares!$B81,'Stock-AF'!$G$2:$G$215,Shares!$A$1)/SUMIFS('Stock-AF'!L$2:L$215,'Stock-AF'!$C$2:$C$215,Shares!$A81,'Stock-AF'!$G$2:$G$215,Shares!$A$1)</f>
        <v>0</v>
      </c>
      <c r="D81" s="9">
        <f ca="1">SUMIFS('Stock-AF'!M$2:M$215,'Stock-AF'!$C$2:$C$215,Shares!$B81,'Stock-AF'!$G$2:$G$215,Shares!$A$1)/SUMIFS('Stock-AF'!M$2:M$215,'Stock-AF'!$C$2:$C$215,Shares!$A81,'Stock-AF'!$G$2:$G$215,Shares!$A$1)</f>
        <v>0.25783642849662181</v>
      </c>
      <c r="E81" s="9">
        <f ca="1">SUMIFS('Stock-AF'!N$2:N$215,'Stock-AF'!$C$2:$C$215,Shares!$B81,'Stock-AF'!$G$2:$G$215,Shares!$A$1)/SUMIFS('Stock-AF'!N$2:N$215,'Stock-AF'!$C$2:$C$215,Shares!$A81,'Stock-AF'!$G$2:$G$215,Shares!$A$1)</f>
        <v>0</v>
      </c>
      <c r="F81" s="9">
        <f ca="1">SUMIFS('Stock-AF'!O$2:O$215,'Stock-AF'!$C$2:$C$215,Shares!$B81,'Stock-AF'!$G$2:$G$215,Shares!$A$1)/SUMIFS('Stock-AF'!O$2:O$215,'Stock-AF'!$C$2:$C$215,Shares!$A81,'Stock-AF'!$G$2:$G$215,Shares!$A$1)</f>
        <v>0.50095801986918087</v>
      </c>
      <c r="G81" s="9">
        <f ca="1">SUMIFS('Stock-AF'!P$2:P$215,'Stock-AF'!$C$2:$C$215,Shares!$B81,'Stock-AF'!$G$2:$G$215,Shares!$A$1)/SUMIFS('Stock-AF'!P$2:P$215,'Stock-AF'!$C$2:$C$215,Shares!$A81,'Stock-AF'!$G$2:$G$215,Shares!$A$1)</f>
        <v>0.10407636868683834</v>
      </c>
      <c r="H81" s="9">
        <f ca="1">SUMIFS('Stock-AF'!Q$2:Q$215,'Stock-AF'!$C$2:$C$215,Shares!$B81,'Stock-AF'!$G$2:$G$215,Shares!$A$1)/SUMIFS('Stock-AF'!Q$2:Q$215,'Stock-AF'!$C$2:$C$215,Shares!$A81,'Stock-AF'!$G$2:$G$215,Shares!$A$1)</f>
        <v>0.21952323327505754</v>
      </c>
      <c r="I81" s="9">
        <f ca="1">SUMIFS('Stock-AF'!R$2:R$215,'Stock-AF'!$C$2:$C$215,Shares!$B81,'Stock-AF'!$G$2:$G$215,Shares!$A$1)/SUMIFS('Stock-AF'!R$2:R$215,'Stock-AF'!$C$2:$C$215,Shares!$A81,'Stock-AF'!$G$2:$G$215,Shares!$A$1)</f>
        <v>1.0944237723217623E-3</v>
      </c>
      <c r="J81" s="9">
        <f ca="1">SUMIFS('Stock-AF'!S$2:S$215,'Stock-AF'!$C$2:$C$215,Shares!$B81,'Stock-AF'!$G$2:$G$215,Shares!$A$1)/SUMIFS('Stock-AF'!S$2:S$215,'Stock-AF'!$C$2:$C$215,Shares!$A81,'Stock-AF'!$G$2:$G$215,Shares!$A$1)</f>
        <v>0.51101909156267011</v>
      </c>
      <c r="K81" s="9">
        <f ca="1">SUMIFS('Stock-AF'!T$2:T$215,'Stock-AF'!$C$2:$C$215,Shares!$B81,'Stock-AF'!$G$2:$G$215,Shares!$A$1)/SUMIFS('Stock-AF'!T$2:T$215,'Stock-AF'!$C$2:$C$215,Shares!$A81,'Stock-AF'!$G$2:$G$215,Shares!$A$1)</f>
        <v>0.35429763025164479</v>
      </c>
      <c r="L81" s="9">
        <f ca="1">SUMIFS('Stock-AF'!U$2:U$215,'Stock-AF'!$C$2:$C$215,Shares!$B81,'Stock-AF'!$G$2:$G$215,Shares!$A$1)/SUMIFS('Stock-AF'!U$2:U$215,'Stock-AF'!$C$2:$C$215,Shares!$A81,'Stock-AF'!$G$2:$G$215,Shares!$A$1)</f>
        <v>0.11670772570986349</v>
      </c>
      <c r="M81" s="9">
        <f ca="1">SUMIFS('Stock-AF'!V$2:V$215,'Stock-AF'!$C$2:$C$215,Shares!$B81,'Stock-AF'!$G$2:$G$215,Shares!$A$1)/SUMIFS('Stock-AF'!V$2:V$215,'Stock-AF'!$C$2:$C$215,Shares!$A81,'Stock-AF'!$G$2:$G$215,Shares!$A$1)</f>
        <v>6.8897278459459435E-2</v>
      </c>
      <c r="N81" s="9">
        <f ca="1">SUMIFS('Stock-AF'!W$2:W$215,'Stock-AF'!$C$2:$C$215,Shares!$B81,'Stock-AF'!$G$2:$G$215,Shares!$A$1)/SUMIFS('Stock-AF'!W$2:W$215,'Stock-AF'!$C$2:$C$215,Shares!$A81,'Stock-AF'!$G$2:$G$215,Shares!$A$1)</f>
        <v>9.1225247158161479E-2</v>
      </c>
      <c r="O81" s="9">
        <f ca="1">SUMIFS('Stock-AF'!X$2:X$215,'Stock-AF'!$C$2:$C$215,Shares!$B81,'Stock-AF'!$G$2:$G$215,Shares!$A$1)/SUMIFS('Stock-AF'!X$2:X$215,'Stock-AF'!$C$2:$C$215,Shares!$A81,'Stock-AF'!$G$2:$G$215,Shares!$A$1)</f>
        <v>0.17956927801982348</v>
      </c>
      <c r="P81" s="9">
        <f ca="1">SUMIFS('Stock-AF'!Y$2:Y$215,'Stock-AF'!$C$2:$C$215,Shares!$B81,'Stock-AF'!$G$2:$G$215,Shares!$A$1)/SUMIFS('Stock-AF'!Y$2:Y$215,'Stock-AF'!$C$2:$C$215,Shares!$A81,'Stock-AF'!$G$2:$G$215,Shares!$A$1)</f>
        <v>6.8759823221559825E-3</v>
      </c>
      <c r="Q81" s="9">
        <f ca="1">SUMIFS('Stock-AF'!Z$2:Z$215,'Stock-AF'!$C$2:$C$215,Shares!$B81,'Stock-AF'!$G$2:$G$215,Shares!$A$1)/SUMIFS('Stock-AF'!Z$2:Z$215,'Stock-AF'!$C$2:$C$215,Shares!$A81,'Stock-AF'!$G$2:$G$215,Shares!$A$1)</f>
        <v>0.32417612751622182</v>
      </c>
      <c r="R81" s="9">
        <f ca="1">SUMIFS('Stock-AF'!AA$2:AA$215,'Stock-AF'!$C$2:$C$215,Shares!$B81,'Stock-AF'!$G$2:$G$215,Shares!$A$1)/SUMIFS('Stock-AF'!AA$2:AA$215,'Stock-AF'!$C$2:$C$215,Shares!$A81,'Stock-AF'!$G$2:$G$215,Shares!$A$1)</f>
        <v>0.31352535492284933</v>
      </c>
      <c r="S81" s="9">
        <f ca="1">SUMIFS('Stock-AF'!AB$2:AB$215,'Stock-AF'!$C$2:$C$215,Shares!$B81,'Stock-AF'!$G$2:$G$215,Shares!$A$1)/SUMIFS('Stock-AF'!AB$2:AB$215,'Stock-AF'!$C$2:$C$215,Shares!$A81,'Stock-AF'!$G$2:$G$215,Shares!$A$1)</f>
        <v>0.64795504538547477</v>
      </c>
      <c r="T81" s="9">
        <f ca="1">SUMIFS('Stock-AF'!AC$2:AC$215,'Stock-AF'!$C$2:$C$215,Shares!$B81,'Stock-AF'!$G$2:$G$215,Shares!$A$1)/SUMIFS('Stock-AF'!AC$2:AC$215,'Stock-AF'!$C$2:$C$215,Shares!$A81,'Stock-AF'!$G$2:$G$215,Shares!$A$1)</f>
        <v>0.34756720296419613</v>
      </c>
      <c r="U81" s="9">
        <f ca="1">SUMIFS('Stock-AF'!AD$2:AD$215,'Stock-AF'!$C$2:$C$215,Shares!$B81,'Stock-AF'!$G$2:$G$215,Shares!$A$1)/SUMIFS('Stock-AF'!AD$2:AD$215,'Stock-AF'!$C$2:$C$215,Shares!$A81,'Stock-AF'!$G$2:$G$215,Shares!$A$1)</f>
        <v>0</v>
      </c>
      <c r="V81" s="9">
        <f ca="1">SUMIFS('Stock-AF'!AE$2:AE$215,'Stock-AF'!$C$2:$C$215,Shares!$B81,'Stock-AF'!$G$2:$G$215,Shares!$A$1)/SUMIFS('Stock-AF'!AE$2:AE$215,'Stock-AF'!$C$2:$C$215,Shares!$A81,'Stock-AF'!$G$2:$G$215,Shares!$A$1)</f>
        <v>0.6942026386756911</v>
      </c>
      <c r="W81" s="9">
        <f ca="1">SUMIFS('Stock-AF'!AF$2:AF$215,'Stock-AF'!$C$2:$C$215,Shares!$B81,'Stock-AF'!$G$2:$G$215,Shares!$A$1)/SUMIFS('Stock-AF'!AF$2:AF$215,'Stock-AF'!$C$2:$C$215,Shares!$A81,'Stock-AF'!$G$2:$G$215,Shares!$A$1)</f>
        <v>0</v>
      </c>
      <c r="X81" s="9">
        <f ca="1">SUMIFS('Stock-AF'!AG$2:AG$215,'Stock-AF'!$C$2:$C$215,Shares!$B81,'Stock-AF'!$G$2:$G$215,Shares!$A$1)/SUMIFS('Stock-AF'!AG$2:AG$215,'Stock-AF'!$C$2:$C$215,Shares!$A81,'Stock-AF'!$G$2:$G$215,Shares!$A$1)</f>
        <v>6.2588511785241718E-2</v>
      </c>
      <c r="Y81" s="9">
        <f ca="1">SUMIFS('Stock-AF'!AH$2:AH$215,'Stock-AF'!$C$2:$C$215,Shares!$B81,'Stock-AF'!$G$2:$G$215,Shares!$A$1)/SUMIFS('Stock-AF'!AH$2:AH$215,'Stock-AF'!$C$2:$C$215,Shares!$A81,'Stock-AF'!$G$2:$G$215,Shares!$A$1)</f>
        <v>0.40953647023892653</v>
      </c>
      <c r="Z81" s="9">
        <f ca="1">SUMIFS('Stock-AF'!AI$2:AI$215,'Stock-AF'!$C$2:$C$215,Shares!$B81,'Stock-AF'!$G$2:$G$215,Shares!$A$1)/SUMIFS('Stock-AF'!AI$2:AI$215,'Stock-AF'!$C$2:$C$215,Shares!$A81,'Stock-AF'!$G$2:$G$215,Shares!$A$1)</f>
        <v>0.20063359939898107</v>
      </c>
      <c r="AA81" s="9">
        <f ca="1">SUMIFS('Stock-AF'!AJ$2:AJ$215,'Stock-AF'!$C$2:$C$215,Shares!$B81,'Stock-AF'!$G$2:$G$215,Shares!$A$1)/SUMIFS('Stock-AF'!AJ$2:AJ$215,'Stock-AF'!$C$2:$C$215,Shares!$A81,'Stock-AF'!$G$2:$G$215,Shares!$A$1)</f>
        <v>0</v>
      </c>
      <c r="AB81" s="9">
        <f ca="1">SUMIFS('Stock-AF'!AK$2:AK$215,'Stock-AF'!$C$2:$C$215,Shares!$B81,'Stock-AF'!$G$2:$G$215,Shares!$A$1)/SUMIFS('Stock-AF'!AK$2:AK$215,'Stock-AF'!$C$2:$C$215,Shares!$A81,'Stock-AF'!$G$2:$G$215,Shares!$A$1)</f>
        <v>9.7352783243167471E-3</v>
      </c>
      <c r="AC81" s="9">
        <f ca="1">SUMIFS('Stock-AF'!AL$2:AL$215,'Stock-AF'!$C$2:$C$215,Shares!$B81,'Stock-AF'!$G$2:$G$215,Shares!$A$1)/SUMIFS('Stock-AF'!AL$2:AL$215,'Stock-AF'!$C$2:$C$215,Shares!$A81,'Stock-AF'!$G$2:$G$215,Shares!$A$1)</f>
        <v>0</v>
      </c>
      <c r="AD81" s="9">
        <f ca="1">SUMIFS('Stock-AF'!AM$2:AM$215,'Stock-AF'!$C$2:$C$215,Shares!$B81,'Stock-AF'!$G$2:$G$215,Shares!$A$1)/SUMIFS('Stock-AF'!AM$2:AM$215,'Stock-AF'!$C$2:$C$215,Shares!$A81,'Stock-AF'!$G$2:$G$215,Shares!$A$1)</f>
        <v>0.6621922083991203</v>
      </c>
      <c r="AE81" s="9">
        <f ca="1">SUMIFS('Stock-AF'!AN$2:AN$215,'Stock-AF'!$C$2:$C$215,Shares!$B81,'Stock-AF'!$G$2:$G$215,Shares!$A$1)/SUMIFS('Stock-AF'!AN$2:AN$215,'Stock-AF'!$C$2:$C$215,Shares!$A81,'Stock-AF'!$G$2:$G$215,Shares!$A$1)</f>
        <v>8.0075739019679695E-3</v>
      </c>
      <c r="AF81" s="9">
        <f ca="1">SUMIFS('Stock-AF'!AO$2:AO$215,'Stock-AF'!$C$2:$C$215,Shares!$B81,'Stock-AF'!$G$2:$G$215,Shares!$A$1)/SUMIFS('Stock-AF'!AO$2:AO$215,'Stock-AF'!$C$2:$C$215,Shares!$A81,'Stock-AF'!$G$2:$G$215,Shares!$A$1)</f>
        <v>0.24817801794200006</v>
      </c>
      <c r="AG81" s="9">
        <f ca="1">SUMIFS('Stock-AF'!AP$2:AP$215,'Stock-AF'!$C$2:$C$215,Shares!$B81,'Stock-AF'!$G$2:$G$215,Shares!$A$1)/SUMIFS('Stock-AF'!AP$2:AP$215,'Stock-AF'!$C$2:$C$215,Shares!$A81,'Stock-AF'!$G$2:$G$215,Shares!$A$1)</f>
        <v>0.22152323603059268</v>
      </c>
      <c r="AH81" s="9">
        <f ca="1">SUMIFS('Stock-AF'!AQ$2:AQ$215,'Stock-AF'!$C$2:$C$215,Shares!$B81,'Stock-AF'!$G$2:$G$215,Shares!$A$1)/SUMIFS('Stock-AF'!AQ$2:AQ$215,'Stock-AF'!$C$2:$C$215,Shares!$A81,'Stock-AF'!$G$2:$G$215,Shares!$A$1)</f>
        <v>0.56238981245879016</v>
      </c>
      <c r="AI81" s="9">
        <f ca="1">SUMIFS('Stock-AF'!AR$2:AR$215,'Stock-AF'!$C$2:$C$215,Shares!$B81,'Stock-AF'!$G$2:$G$215,Shares!$A$1)/SUMIFS('Stock-AF'!AR$2:AR$215,'Stock-AF'!$C$2:$C$215,Shares!$A81,'Stock-AF'!$G$2:$G$215,Shares!$A$1)</f>
        <v>0.10155143266622438</v>
      </c>
      <c r="AJ81" s="9">
        <f ca="1">SUMIFS('Stock-AF'!AS$2:AS$215,'Stock-AF'!$C$2:$C$215,Shares!$B81,'Stock-AF'!$G$2:$G$215,Shares!$A$1)/SUMIFS('Stock-AF'!AS$2:AS$215,'Stock-AF'!$C$2:$C$215,Shares!$A81,'Stock-AF'!$G$2:$G$215,Shares!$A$1)</f>
        <v>4.3765470174201362E-3</v>
      </c>
      <c r="AK81" s="9">
        <f ca="1">SUMIFS('Stock-AF'!AT$2:AT$215,'Stock-AF'!$C$2:$C$215,Shares!$B81,'Stock-AF'!$G$2:$G$215,Shares!$A$1)/SUMIFS('Stock-AF'!AT$2:AT$215,'Stock-AF'!$C$2:$C$215,Shares!$A81,'Stock-AF'!$G$2:$G$215,Shares!$A$1)</f>
        <v>6.1080657410160416E-2</v>
      </c>
      <c r="AL81" s="9">
        <f ca="1">SUMIFS('Stock-AF'!AU$2:AU$215,'Stock-AF'!$C$2:$C$215,Shares!$B81,'Stock-AF'!$G$2:$G$215,Shares!$A$1)/SUMIFS('Stock-AF'!AU$2:AU$215,'Stock-AF'!$C$2:$C$215,Shares!$A81,'Stock-AF'!$G$2:$G$215,Shares!$A$1)</f>
        <v>0.44589914601468428</v>
      </c>
      <c r="AM81" s="9">
        <f ca="1">SUMIFS('Stock-AF'!AV$2:AV$215,'Stock-AF'!$C$2:$C$215,Shares!$B81,'Stock-AF'!$G$2:$G$215,Shares!$A$1)/SUMIFS('Stock-AF'!AV$2:AV$215,'Stock-AF'!$C$2:$C$215,Shares!$A81,'Stock-AF'!$G$2:$G$215,Shares!$A$1)</f>
        <v>0.3967057892153526</v>
      </c>
    </row>
    <row r="82" spans="1:39">
      <c r="A82" t="str">
        <f t="shared" si="1"/>
        <v>C_ES-SH-SS*</v>
      </c>
      <c r="B82" s="4" t="s">
        <v>195</v>
      </c>
      <c r="C82" s="9">
        <f ca="1">SUMIFS('Stock-AF'!L$2:L$215,'Stock-AF'!$C$2:$C$215,Shares!$B82,'Stock-AF'!$G$2:$G$215,Shares!$A$1)/SUMIFS('Stock-AF'!L$2:L$215,'Stock-AF'!$C$2:$C$215,Shares!$A82,'Stock-AF'!$G$2:$G$215,Shares!$A$1)</f>
        <v>0</v>
      </c>
      <c r="D82" s="9">
        <f ca="1">SUMIFS('Stock-AF'!M$2:M$215,'Stock-AF'!$C$2:$C$215,Shares!$B82,'Stock-AF'!$G$2:$G$215,Shares!$A$1)/SUMIFS('Stock-AF'!M$2:M$215,'Stock-AF'!$C$2:$C$215,Shares!$A82,'Stock-AF'!$G$2:$G$215,Shares!$A$1)</f>
        <v>4.9543933580662447E-3</v>
      </c>
      <c r="E82" s="9">
        <f ca="1">SUMIFS('Stock-AF'!N$2:N$215,'Stock-AF'!$C$2:$C$215,Shares!$B82,'Stock-AF'!$G$2:$G$215,Shares!$A$1)/SUMIFS('Stock-AF'!N$2:N$215,'Stock-AF'!$C$2:$C$215,Shares!$A82,'Stock-AF'!$G$2:$G$215,Shares!$A$1)</f>
        <v>0</v>
      </c>
      <c r="F82" s="9">
        <f ca="1">SUMIFS('Stock-AF'!O$2:O$215,'Stock-AF'!$C$2:$C$215,Shares!$B82,'Stock-AF'!$G$2:$G$215,Shares!$A$1)/SUMIFS('Stock-AF'!O$2:O$215,'Stock-AF'!$C$2:$C$215,Shares!$A82,'Stock-AF'!$G$2:$G$215,Shares!$A$1)</f>
        <v>0</v>
      </c>
      <c r="G82" s="9">
        <f ca="1">SUMIFS('Stock-AF'!P$2:P$215,'Stock-AF'!$C$2:$C$215,Shares!$B82,'Stock-AF'!$G$2:$G$215,Shares!$A$1)/SUMIFS('Stock-AF'!P$2:P$215,'Stock-AF'!$C$2:$C$215,Shares!$A82,'Stock-AF'!$G$2:$G$215,Shares!$A$1)</f>
        <v>9.0398697302435174E-2</v>
      </c>
      <c r="H82" s="9">
        <f ca="1">SUMIFS('Stock-AF'!Q$2:Q$215,'Stock-AF'!$C$2:$C$215,Shares!$B82,'Stock-AF'!$G$2:$G$215,Shares!$A$1)/SUMIFS('Stock-AF'!Q$2:Q$215,'Stock-AF'!$C$2:$C$215,Shares!$A82,'Stock-AF'!$G$2:$G$215,Shares!$A$1)</f>
        <v>1.2399505847405862E-2</v>
      </c>
      <c r="I82" s="9">
        <f ca="1">SUMIFS('Stock-AF'!R$2:R$215,'Stock-AF'!$C$2:$C$215,Shares!$B82,'Stock-AF'!$G$2:$G$215,Shares!$A$1)/SUMIFS('Stock-AF'!R$2:R$215,'Stock-AF'!$C$2:$C$215,Shares!$A82,'Stock-AF'!$G$2:$G$215,Shares!$A$1)</f>
        <v>0</v>
      </c>
      <c r="J82" s="9">
        <f ca="1">SUMIFS('Stock-AF'!S$2:S$215,'Stock-AF'!$C$2:$C$215,Shares!$B82,'Stock-AF'!$G$2:$G$215,Shares!$A$1)/SUMIFS('Stock-AF'!S$2:S$215,'Stock-AF'!$C$2:$C$215,Shares!$A82,'Stock-AF'!$G$2:$G$215,Shares!$A$1)</f>
        <v>0</v>
      </c>
      <c r="K82" s="9">
        <f ca="1">SUMIFS('Stock-AF'!T$2:T$215,'Stock-AF'!$C$2:$C$215,Shares!$B82,'Stock-AF'!$G$2:$G$215,Shares!$A$1)/SUMIFS('Stock-AF'!T$2:T$215,'Stock-AF'!$C$2:$C$215,Shares!$A82,'Stock-AF'!$G$2:$G$215,Shares!$A$1)</f>
        <v>0</v>
      </c>
      <c r="L82" s="9">
        <f ca="1">SUMIFS('Stock-AF'!U$2:U$215,'Stock-AF'!$C$2:$C$215,Shares!$B82,'Stock-AF'!$G$2:$G$215,Shares!$A$1)/SUMIFS('Stock-AF'!U$2:U$215,'Stock-AF'!$C$2:$C$215,Shares!$A82,'Stock-AF'!$G$2:$G$215,Shares!$A$1)</f>
        <v>0</v>
      </c>
      <c r="M82" s="9">
        <f ca="1">SUMIFS('Stock-AF'!V$2:V$215,'Stock-AF'!$C$2:$C$215,Shares!$B82,'Stock-AF'!$G$2:$G$215,Shares!$A$1)/SUMIFS('Stock-AF'!V$2:V$215,'Stock-AF'!$C$2:$C$215,Shares!$A82,'Stock-AF'!$G$2:$G$215,Shares!$A$1)</f>
        <v>0</v>
      </c>
      <c r="N82" s="9">
        <f ca="1">SUMIFS('Stock-AF'!W$2:W$215,'Stock-AF'!$C$2:$C$215,Shares!$B82,'Stock-AF'!$G$2:$G$215,Shares!$A$1)/SUMIFS('Stock-AF'!W$2:W$215,'Stock-AF'!$C$2:$C$215,Shares!$A82,'Stock-AF'!$G$2:$G$215,Shares!$A$1)</f>
        <v>0</v>
      </c>
      <c r="O82" s="9">
        <f ca="1">SUMIFS('Stock-AF'!X$2:X$215,'Stock-AF'!$C$2:$C$215,Shares!$B82,'Stock-AF'!$G$2:$G$215,Shares!$A$1)/SUMIFS('Stock-AF'!X$2:X$215,'Stock-AF'!$C$2:$C$215,Shares!$A82,'Stock-AF'!$G$2:$G$215,Shares!$A$1)</f>
        <v>7.3148929871996694E-4</v>
      </c>
      <c r="P82" s="9">
        <f ca="1">SUMIFS('Stock-AF'!Y$2:Y$215,'Stock-AF'!$C$2:$C$215,Shares!$B82,'Stock-AF'!$G$2:$G$215,Shares!$A$1)/SUMIFS('Stock-AF'!Y$2:Y$215,'Stock-AF'!$C$2:$C$215,Shares!$A82,'Stock-AF'!$G$2:$G$215,Shares!$A$1)</f>
        <v>0</v>
      </c>
      <c r="Q82" s="9">
        <f ca="1">SUMIFS('Stock-AF'!Z$2:Z$215,'Stock-AF'!$C$2:$C$215,Shares!$B82,'Stock-AF'!$G$2:$G$215,Shares!$A$1)/SUMIFS('Stock-AF'!Z$2:Z$215,'Stock-AF'!$C$2:$C$215,Shares!$A82,'Stock-AF'!$G$2:$G$215,Shares!$A$1)</f>
        <v>2.128415991475801E-3</v>
      </c>
      <c r="R82" s="9">
        <f ca="1">SUMIFS('Stock-AF'!AA$2:AA$215,'Stock-AF'!$C$2:$C$215,Shares!$B82,'Stock-AF'!$G$2:$G$215,Shares!$A$1)/SUMIFS('Stock-AF'!AA$2:AA$215,'Stock-AF'!$C$2:$C$215,Shares!$A82,'Stock-AF'!$G$2:$G$215,Shares!$A$1)</f>
        <v>2.7591558847182285E-2</v>
      </c>
      <c r="S82" s="9">
        <f ca="1">SUMIFS('Stock-AF'!AB$2:AB$215,'Stock-AF'!$C$2:$C$215,Shares!$B82,'Stock-AF'!$G$2:$G$215,Shares!$A$1)/SUMIFS('Stock-AF'!AB$2:AB$215,'Stock-AF'!$C$2:$C$215,Shares!$A82,'Stock-AF'!$G$2:$G$215,Shares!$A$1)</f>
        <v>4.540685112261806E-2</v>
      </c>
      <c r="T82" s="9">
        <f ca="1">SUMIFS('Stock-AF'!AC$2:AC$215,'Stock-AF'!$C$2:$C$215,Shares!$B82,'Stock-AF'!$G$2:$G$215,Shares!$A$1)/SUMIFS('Stock-AF'!AC$2:AC$215,'Stock-AF'!$C$2:$C$215,Shares!$A82,'Stock-AF'!$G$2:$G$215,Shares!$A$1)</f>
        <v>0</v>
      </c>
      <c r="U82" s="9">
        <f ca="1">SUMIFS('Stock-AF'!AD$2:AD$215,'Stock-AF'!$C$2:$C$215,Shares!$B82,'Stock-AF'!$G$2:$G$215,Shares!$A$1)/SUMIFS('Stock-AF'!AD$2:AD$215,'Stock-AF'!$C$2:$C$215,Shares!$A82,'Stock-AF'!$G$2:$G$215,Shares!$A$1)</f>
        <v>0.69501565267114462</v>
      </c>
      <c r="V82" s="9">
        <f ca="1">SUMIFS('Stock-AF'!AE$2:AE$215,'Stock-AF'!$C$2:$C$215,Shares!$B82,'Stock-AF'!$G$2:$G$215,Shares!$A$1)/SUMIFS('Stock-AF'!AE$2:AE$215,'Stock-AF'!$C$2:$C$215,Shares!$A82,'Stock-AF'!$G$2:$G$215,Shares!$A$1)</f>
        <v>1.0279489844504802E-2</v>
      </c>
      <c r="W82" s="9">
        <f ca="1">SUMIFS('Stock-AF'!AF$2:AF$215,'Stock-AF'!$C$2:$C$215,Shares!$B82,'Stock-AF'!$G$2:$G$215,Shares!$A$1)/SUMIFS('Stock-AF'!AF$2:AF$215,'Stock-AF'!$C$2:$C$215,Shares!$A82,'Stock-AF'!$G$2:$G$215,Shares!$A$1)</f>
        <v>0</v>
      </c>
      <c r="X82" s="9">
        <f ca="1">SUMIFS('Stock-AF'!AG$2:AG$215,'Stock-AF'!$C$2:$C$215,Shares!$B82,'Stock-AF'!$G$2:$G$215,Shares!$A$1)/SUMIFS('Stock-AF'!AG$2:AG$215,'Stock-AF'!$C$2:$C$215,Shares!$A82,'Stock-AF'!$G$2:$G$215,Shares!$A$1)</f>
        <v>0</v>
      </c>
      <c r="Y82" s="9">
        <f ca="1">SUMIFS('Stock-AF'!AH$2:AH$215,'Stock-AF'!$C$2:$C$215,Shares!$B82,'Stock-AF'!$G$2:$G$215,Shares!$A$1)/SUMIFS('Stock-AF'!AH$2:AH$215,'Stock-AF'!$C$2:$C$215,Shares!$A82,'Stock-AF'!$G$2:$G$215,Shares!$A$1)</f>
        <v>0</v>
      </c>
      <c r="Z82" s="9">
        <f ca="1">SUMIFS('Stock-AF'!AI$2:AI$215,'Stock-AF'!$C$2:$C$215,Shares!$B82,'Stock-AF'!$G$2:$G$215,Shares!$A$1)/SUMIFS('Stock-AF'!AI$2:AI$215,'Stock-AF'!$C$2:$C$215,Shares!$A82,'Stock-AF'!$G$2:$G$215,Shares!$A$1)</f>
        <v>0</v>
      </c>
      <c r="AA82" s="9">
        <f ca="1">SUMIFS('Stock-AF'!AJ$2:AJ$215,'Stock-AF'!$C$2:$C$215,Shares!$B82,'Stock-AF'!$G$2:$G$215,Shares!$A$1)/SUMIFS('Stock-AF'!AJ$2:AJ$215,'Stock-AF'!$C$2:$C$215,Shares!$A82,'Stock-AF'!$G$2:$G$215,Shares!$A$1)</f>
        <v>0</v>
      </c>
      <c r="AB82" s="9">
        <f ca="1">SUMIFS('Stock-AF'!AK$2:AK$215,'Stock-AF'!$C$2:$C$215,Shares!$B82,'Stock-AF'!$G$2:$G$215,Shares!$A$1)/SUMIFS('Stock-AF'!AK$2:AK$215,'Stock-AF'!$C$2:$C$215,Shares!$A82,'Stock-AF'!$G$2:$G$215,Shares!$A$1)</f>
        <v>1.752596118790763E-2</v>
      </c>
      <c r="AC82" s="9">
        <f ca="1">SUMIFS('Stock-AF'!AL$2:AL$215,'Stock-AF'!$C$2:$C$215,Shares!$B82,'Stock-AF'!$G$2:$G$215,Shares!$A$1)/SUMIFS('Stock-AF'!AL$2:AL$215,'Stock-AF'!$C$2:$C$215,Shares!$A82,'Stock-AF'!$G$2:$G$215,Shares!$A$1)</f>
        <v>0</v>
      </c>
      <c r="AD82" s="9">
        <f ca="1">SUMIFS('Stock-AF'!AM$2:AM$215,'Stock-AF'!$C$2:$C$215,Shares!$B82,'Stock-AF'!$G$2:$G$215,Shares!$A$1)/SUMIFS('Stock-AF'!AM$2:AM$215,'Stock-AF'!$C$2:$C$215,Shares!$A82,'Stock-AF'!$G$2:$G$215,Shares!$A$1)</f>
        <v>0</v>
      </c>
      <c r="AE82" s="9">
        <f ca="1">SUMIFS('Stock-AF'!AN$2:AN$215,'Stock-AF'!$C$2:$C$215,Shares!$B82,'Stock-AF'!$G$2:$G$215,Shares!$A$1)/SUMIFS('Stock-AF'!AN$2:AN$215,'Stock-AF'!$C$2:$C$215,Shares!$A82,'Stock-AF'!$G$2:$G$215,Shares!$A$1)</f>
        <v>0</v>
      </c>
      <c r="AF82" s="9">
        <f ca="1">SUMIFS('Stock-AF'!AO$2:AO$215,'Stock-AF'!$C$2:$C$215,Shares!$B82,'Stock-AF'!$G$2:$G$215,Shares!$A$1)/SUMIFS('Stock-AF'!AO$2:AO$215,'Stock-AF'!$C$2:$C$215,Shares!$A82,'Stock-AF'!$G$2:$G$215,Shares!$A$1)</f>
        <v>7.0074254582722887E-4</v>
      </c>
      <c r="AG82" s="9">
        <f ca="1">SUMIFS('Stock-AF'!AP$2:AP$215,'Stock-AF'!$C$2:$C$215,Shares!$B82,'Stock-AF'!$G$2:$G$215,Shares!$A$1)/SUMIFS('Stock-AF'!AP$2:AP$215,'Stock-AF'!$C$2:$C$215,Shares!$A82,'Stock-AF'!$G$2:$G$215,Shares!$A$1)</f>
        <v>1.671187186561578E-2</v>
      </c>
      <c r="AH82" s="9">
        <f ca="1">SUMIFS('Stock-AF'!AQ$2:AQ$215,'Stock-AF'!$C$2:$C$215,Shares!$B82,'Stock-AF'!$G$2:$G$215,Shares!$A$1)/SUMIFS('Stock-AF'!AQ$2:AQ$215,'Stock-AF'!$C$2:$C$215,Shares!$A82,'Stock-AF'!$G$2:$G$215,Shares!$A$1)</f>
        <v>5.3181585696470621E-3</v>
      </c>
      <c r="AI82" s="9">
        <f ca="1">SUMIFS('Stock-AF'!AR$2:AR$215,'Stock-AF'!$C$2:$C$215,Shares!$B82,'Stock-AF'!$G$2:$G$215,Shares!$A$1)/SUMIFS('Stock-AF'!AR$2:AR$215,'Stock-AF'!$C$2:$C$215,Shares!$A82,'Stock-AF'!$G$2:$G$215,Shares!$A$1)</f>
        <v>7.405764592984E-3</v>
      </c>
      <c r="AJ82" s="9">
        <f ca="1">SUMIFS('Stock-AF'!AS$2:AS$215,'Stock-AF'!$C$2:$C$215,Shares!$B82,'Stock-AF'!$G$2:$G$215,Shares!$A$1)/SUMIFS('Stock-AF'!AS$2:AS$215,'Stock-AF'!$C$2:$C$215,Shares!$A82,'Stock-AF'!$G$2:$G$215,Shares!$A$1)</f>
        <v>0</v>
      </c>
      <c r="AK82" s="9">
        <f ca="1">SUMIFS('Stock-AF'!AT$2:AT$215,'Stock-AF'!$C$2:$C$215,Shares!$B82,'Stock-AF'!$G$2:$G$215,Shares!$A$1)/SUMIFS('Stock-AF'!AT$2:AT$215,'Stock-AF'!$C$2:$C$215,Shares!$A82,'Stock-AF'!$G$2:$G$215,Shares!$A$1)</f>
        <v>4.6794208097757216E-2</v>
      </c>
      <c r="AL82" s="9">
        <f ca="1">SUMIFS('Stock-AF'!AU$2:AU$215,'Stock-AF'!$C$2:$C$215,Shares!$B82,'Stock-AF'!$G$2:$G$215,Shares!$A$1)/SUMIFS('Stock-AF'!AU$2:AU$215,'Stock-AF'!$C$2:$C$215,Shares!$A82,'Stock-AF'!$G$2:$G$215,Shares!$A$1)</f>
        <v>8.8164881602045635E-4</v>
      </c>
      <c r="AM82" s="9">
        <f ca="1">SUMIFS('Stock-AF'!AV$2:AV$215,'Stock-AF'!$C$2:$C$215,Shares!$B82,'Stock-AF'!$G$2:$G$215,Shares!$A$1)/SUMIFS('Stock-AF'!AV$2:AV$215,'Stock-AF'!$C$2:$C$215,Shares!$A82,'Stock-AF'!$G$2:$G$215,Shares!$A$1)</f>
        <v>1.0759057068238521E-4</v>
      </c>
    </row>
    <row r="83" spans="1:39">
      <c r="A83" t="str">
        <f t="shared" si="1"/>
        <v>C_ES-SH-SS*</v>
      </c>
      <c r="B83" s="4" t="s">
        <v>196</v>
      </c>
      <c r="C83" s="9">
        <f ca="1">SUMIFS('Stock-AF'!L$2:L$215,'Stock-AF'!$C$2:$C$215,Shares!$B83,'Stock-AF'!$G$2:$G$215,Shares!$A$1)/SUMIFS('Stock-AF'!L$2:L$215,'Stock-AF'!$C$2:$C$215,Shares!$A83,'Stock-AF'!$G$2:$G$215,Shares!$A$1)</f>
        <v>0</v>
      </c>
      <c r="D83" s="9">
        <f ca="1">SUMIFS('Stock-AF'!M$2:M$215,'Stock-AF'!$C$2:$C$215,Shares!$B83,'Stock-AF'!$G$2:$G$215,Shares!$A$1)/SUMIFS('Stock-AF'!M$2:M$215,'Stock-AF'!$C$2:$C$215,Shares!$A83,'Stock-AF'!$G$2:$G$215,Shares!$A$1)</f>
        <v>0.44960689815284149</v>
      </c>
      <c r="E83" s="9">
        <f ca="1">SUMIFS('Stock-AF'!N$2:N$215,'Stock-AF'!$C$2:$C$215,Shares!$B83,'Stock-AF'!$G$2:$G$215,Shares!$A$1)/SUMIFS('Stock-AF'!N$2:N$215,'Stock-AF'!$C$2:$C$215,Shares!$A83,'Stock-AF'!$G$2:$G$215,Shares!$A$1)</f>
        <v>0.48915635180646971</v>
      </c>
      <c r="F83" s="9">
        <f ca="1">SUMIFS('Stock-AF'!O$2:O$215,'Stock-AF'!$C$2:$C$215,Shares!$B83,'Stock-AF'!$G$2:$G$215,Shares!$A$1)/SUMIFS('Stock-AF'!O$2:O$215,'Stock-AF'!$C$2:$C$215,Shares!$A83,'Stock-AF'!$G$2:$G$215,Shares!$A$1)</f>
        <v>3.4709265173074808E-2</v>
      </c>
      <c r="G83" s="9">
        <f ca="1">SUMIFS('Stock-AF'!P$2:P$215,'Stock-AF'!$C$2:$C$215,Shares!$B83,'Stock-AF'!$G$2:$G$215,Shares!$A$1)/SUMIFS('Stock-AF'!P$2:P$215,'Stock-AF'!$C$2:$C$215,Shares!$A83,'Stock-AF'!$G$2:$G$215,Shares!$A$1)</f>
        <v>0.29892580046289047</v>
      </c>
      <c r="H83" s="9">
        <f ca="1">SUMIFS('Stock-AF'!Q$2:Q$215,'Stock-AF'!$C$2:$C$215,Shares!$B83,'Stock-AF'!$G$2:$G$215,Shares!$A$1)/SUMIFS('Stock-AF'!Q$2:Q$215,'Stock-AF'!$C$2:$C$215,Shares!$A83,'Stock-AF'!$G$2:$G$215,Shares!$A$1)</f>
        <v>5.5488198499621146E-2</v>
      </c>
      <c r="I83" s="9">
        <f ca="1">SUMIFS('Stock-AF'!R$2:R$215,'Stock-AF'!$C$2:$C$215,Shares!$B83,'Stock-AF'!$G$2:$G$215,Shares!$A$1)/SUMIFS('Stock-AF'!R$2:R$215,'Stock-AF'!$C$2:$C$215,Shares!$A83,'Stock-AF'!$G$2:$G$215,Shares!$A$1)</f>
        <v>0</v>
      </c>
      <c r="J83" s="9">
        <f ca="1">SUMIFS('Stock-AF'!S$2:S$215,'Stock-AF'!$C$2:$C$215,Shares!$B83,'Stock-AF'!$G$2:$G$215,Shares!$A$1)/SUMIFS('Stock-AF'!S$2:S$215,'Stock-AF'!$C$2:$C$215,Shares!$A83,'Stock-AF'!$G$2:$G$215,Shares!$A$1)</f>
        <v>0.22283211099767322</v>
      </c>
      <c r="K83" s="9">
        <f ca="1">SUMIFS('Stock-AF'!T$2:T$215,'Stock-AF'!$C$2:$C$215,Shares!$B83,'Stock-AF'!$G$2:$G$215,Shares!$A$1)/SUMIFS('Stock-AF'!T$2:T$215,'Stock-AF'!$C$2:$C$215,Shares!$A83,'Stock-AF'!$G$2:$G$215,Shares!$A$1)</f>
        <v>0.20113162626510486</v>
      </c>
      <c r="L83" s="9">
        <f ca="1">SUMIFS('Stock-AF'!U$2:U$215,'Stock-AF'!$C$2:$C$215,Shares!$B83,'Stock-AF'!$G$2:$G$215,Shares!$A$1)/SUMIFS('Stock-AF'!U$2:U$215,'Stock-AF'!$C$2:$C$215,Shares!$A83,'Stock-AF'!$G$2:$G$215,Shares!$A$1)</f>
        <v>0.62882117813323146</v>
      </c>
      <c r="M83" s="9">
        <f ca="1">SUMIFS('Stock-AF'!V$2:V$215,'Stock-AF'!$C$2:$C$215,Shares!$B83,'Stock-AF'!$G$2:$G$215,Shares!$A$1)/SUMIFS('Stock-AF'!V$2:V$215,'Stock-AF'!$C$2:$C$215,Shares!$A83,'Stock-AF'!$G$2:$G$215,Shares!$A$1)</f>
        <v>0.49734653384593919</v>
      </c>
      <c r="N83" s="9">
        <f ca="1">SUMIFS('Stock-AF'!W$2:W$215,'Stock-AF'!$C$2:$C$215,Shares!$B83,'Stock-AF'!$G$2:$G$215,Shares!$A$1)/SUMIFS('Stock-AF'!W$2:W$215,'Stock-AF'!$C$2:$C$215,Shares!$A83,'Stock-AF'!$G$2:$G$215,Shares!$A$1)</f>
        <v>0</v>
      </c>
      <c r="O83" s="9">
        <f ca="1">SUMIFS('Stock-AF'!X$2:X$215,'Stock-AF'!$C$2:$C$215,Shares!$B83,'Stock-AF'!$G$2:$G$215,Shares!$A$1)/SUMIFS('Stock-AF'!X$2:X$215,'Stock-AF'!$C$2:$C$215,Shares!$A83,'Stock-AF'!$G$2:$G$215,Shares!$A$1)</f>
        <v>0</v>
      </c>
      <c r="P83" s="9">
        <f ca="1">SUMIFS('Stock-AF'!Y$2:Y$215,'Stock-AF'!$C$2:$C$215,Shares!$B83,'Stock-AF'!$G$2:$G$215,Shares!$A$1)/SUMIFS('Stock-AF'!Y$2:Y$215,'Stock-AF'!$C$2:$C$215,Shares!$A83,'Stock-AF'!$G$2:$G$215,Shares!$A$1)</f>
        <v>0.44634527352280229</v>
      </c>
      <c r="Q83" s="9">
        <f ca="1">SUMIFS('Stock-AF'!Z$2:Z$215,'Stock-AF'!$C$2:$C$215,Shares!$B83,'Stock-AF'!$G$2:$G$215,Shares!$A$1)/SUMIFS('Stock-AF'!Z$2:Z$215,'Stock-AF'!$C$2:$C$215,Shares!$A83,'Stock-AF'!$G$2:$G$215,Shares!$A$1)</f>
        <v>8.34477417061604E-2</v>
      </c>
      <c r="R83" s="9">
        <f ca="1">SUMIFS('Stock-AF'!AA$2:AA$215,'Stock-AF'!$C$2:$C$215,Shares!$B83,'Stock-AF'!$G$2:$G$215,Shares!$A$1)/SUMIFS('Stock-AF'!AA$2:AA$215,'Stock-AF'!$C$2:$C$215,Shares!$A83,'Stock-AF'!$G$2:$G$215,Shares!$A$1)</f>
        <v>0.17251847480673624</v>
      </c>
      <c r="S83" s="9">
        <f ca="1">SUMIFS('Stock-AF'!AB$2:AB$215,'Stock-AF'!$C$2:$C$215,Shares!$B83,'Stock-AF'!$G$2:$G$215,Shares!$A$1)/SUMIFS('Stock-AF'!AB$2:AB$215,'Stock-AF'!$C$2:$C$215,Shares!$A83,'Stock-AF'!$G$2:$G$215,Shares!$A$1)</f>
        <v>0.11993540353427161</v>
      </c>
      <c r="T83" s="9">
        <f ca="1">SUMIFS('Stock-AF'!AC$2:AC$215,'Stock-AF'!$C$2:$C$215,Shares!$B83,'Stock-AF'!$G$2:$G$215,Shares!$A$1)/SUMIFS('Stock-AF'!AC$2:AC$215,'Stock-AF'!$C$2:$C$215,Shares!$A83,'Stock-AF'!$G$2:$G$215,Shares!$A$1)</f>
        <v>0</v>
      </c>
      <c r="U83" s="9">
        <f ca="1">SUMIFS('Stock-AF'!AD$2:AD$215,'Stock-AF'!$C$2:$C$215,Shares!$B83,'Stock-AF'!$G$2:$G$215,Shares!$A$1)/SUMIFS('Stock-AF'!AD$2:AD$215,'Stock-AF'!$C$2:$C$215,Shares!$A83,'Stock-AF'!$G$2:$G$215,Shares!$A$1)</f>
        <v>0.25102449606625243</v>
      </c>
      <c r="V83" s="9">
        <f ca="1">SUMIFS('Stock-AF'!AE$2:AE$215,'Stock-AF'!$C$2:$C$215,Shares!$B83,'Stock-AF'!$G$2:$G$215,Shares!$A$1)/SUMIFS('Stock-AF'!AE$2:AE$215,'Stock-AF'!$C$2:$C$215,Shares!$A83,'Stock-AF'!$G$2:$G$215,Shares!$A$1)</f>
        <v>1.0009835933044657E-2</v>
      </c>
      <c r="W83" s="9">
        <f ca="1">SUMIFS('Stock-AF'!AF$2:AF$215,'Stock-AF'!$C$2:$C$215,Shares!$B83,'Stock-AF'!$G$2:$G$215,Shares!$A$1)/SUMIFS('Stock-AF'!AF$2:AF$215,'Stock-AF'!$C$2:$C$215,Shares!$A83,'Stock-AF'!$G$2:$G$215,Shares!$A$1)</f>
        <v>6.6612874693643326E-2</v>
      </c>
      <c r="X83" s="9">
        <f ca="1">SUMIFS('Stock-AF'!AG$2:AG$215,'Stock-AF'!$C$2:$C$215,Shares!$B83,'Stock-AF'!$G$2:$G$215,Shares!$A$1)/SUMIFS('Stock-AF'!AG$2:AG$215,'Stock-AF'!$C$2:$C$215,Shares!$A83,'Stock-AF'!$G$2:$G$215,Shares!$A$1)</f>
        <v>0.62050682295958559</v>
      </c>
      <c r="Y83" s="9">
        <f ca="1">SUMIFS('Stock-AF'!AH$2:AH$215,'Stock-AF'!$C$2:$C$215,Shares!$B83,'Stock-AF'!$G$2:$G$215,Shares!$A$1)/SUMIFS('Stock-AF'!AH$2:AH$215,'Stock-AF'!$C$2:$C$215,Shares!$A83,'Stock-AF'!$G$2:$G$215,Shares!$A$1)</f>
        <v>9.1419706776927484E-2</v>
      </c>
      <c r="Z83" s="9">
        <f ca="1">SUMIFS('Stock-AF'!AI$2:AI$215,'Stock-AF'!$C$2:$C$215,Shares!$B83,'Stock-AF'!$G$2:$G$215,Shares!$A$1)/SUMIFS('Stock-AF'!AI$2:AI$215,'Stock-AF'!$C$2:$C$215,Shares!$A83,'Stock-AF'!$G$2:$G$215,Shares!$A$1)</f>
        <v>0.44304452358967328</v>
      </c>
      <c r="AA83" s="9">
        <f ca="1">SUMIFS('Stock-AF'!AJ$2:AJ$215,'Stock-AF'!$C$2:$C$215,Shares!$B83,'Stock-AF'!$G$2:$G$215,Shares!$A$1)/SUMIFS('Stock-AF'!AJ$2:AJ$215,'Stock-AF'!$C$2:$C$215,Shares!$A83,'Stock-AF'!$G$2:$G$215,Shares!$A$1)</f>
        <v>0</v>
      </c>
      <c r="AB83" s="9">
        <f ca="1">SUMIFS('Stock-AF'!AK$2:AK$215,'Stock-AF'!$C$2:$C$215,Shares!$B83,'Stock-AF'!$G$2:$G$215,Shares!$A$1)/SUMIFS('Stock-AF'!AK$2:AK$215,'Stock-AF'!$C$2:$C$215,Shares!$A83,'Stock-AF'!$G$2:$G$215,Shares!$A$1)</f>
        <v>0.17384064814288583</v>
      </c>
      <c r="AC83" s="9">
        <f ca="1">SUMIFS('Stock-AF'!AL$2:AL$215,'Stock-AF'!$C$2:$C$215,Shares!$B83,'Stock-AF'!$G$2:$G$215,Shares!$A$1)/SUMIFS('Stock-AF'!AL$2:AL$215,'Stock-AF'!$C$2:$C$215,Shares!$A83,'Stock-AF'!$G$2:$G$215,Shares!$A$1)</f>
        <v>0</v>
      </c>
      <c r="AD83" s="9">
        <f ca="1">SUMIFS('Stock-AF'!AM$2:AM$215,'Stock-AF'!$C$2:$C$215,Shares!$B83,'Stock-AF'!$G$2:$G$215,Shares!$A$1)/SUMIFS('Stock-AF'!AM$2:AM$215,'Stock-AF'!$C$2:$C$215,Shares!$A83,'Stock-AF'!$G$2:$G$215,Shares!$A$1)</f>
        <v>8.166891985795946E-2</v>
      </c>
      <c r="AE83" s="9">
        <f ca="1">SUMIFS('Stock-AF'!AN$2:AN$215,'Stock-AF'!$C$2:$C$215,Shares!$B83,'Stock-AF'!$G$2:$G$215,Shares!$A$1)/SUMIFS('Stock-AF'!AN$2:AN$215,'Stock-AF'!$C$2:$C$215,Shares!$A83,'Stock-AF'!$G$2:$G$215,Shares!$A$1)</f>
        <v>0.14717640318595271</v>
      </c>
      <c r="AF83" s="9">
        <f ca="1">SUMIFS('Stock-AF'!AO$2:AO$215,'Stock-AF'!$C$2:$C$215,Shares!$B83,'Stock-AF'!$G$2:$G$215,Shares!$A$1)/SUMIFS('Stock-AF'!AO$2:AO$215,'Stock-AF'!$C$2:$C$215,Shares!$A83,'Stock-AF'!$G$2:$G$215,Shares!$A$1)</f>
        <v>0.19730951515740755</v>
      </c>
      <c r="AG83" s="9">
        <f ca="1">SUMIFS('Stock-AF'!AP$2:AP$215,'Stock-AF'!$C$2:$C$215,Shares!$B83,'Stock-AF'!$G$2:$G$215,Shares!$A$1)/SUMIFS('Stock-AF'!AP$2:AP$215,'Stock-AF'!$C$2:$C$215,Shares!$A83,'Stock-AF'!$G$2:$G$215,Shares!$A$1)</f>
        <v>1.8229291756848572E-2</v>
      </c>
      <c r="AH83" s="9">
        <f ca="1">SUMIFS('Stock-AF'!AQ$2:AQ$215,'Stock-AF'!$C$2:$C$215,Shares!$B83,'Stock-AF'!$G$2:$G$215,Shares!$A$1)/SUMIFS('Stock-AF'!AQ$2:AQ$215,'Stock-AF'!$C$2:$C$215,Shares!$A83,'Stock-AF'!$G$2:$G$215,Shares!$A$1)</f>
        <v>0.22381523029311126</v>
      </c>
      <c r="AI83" s="9">
        <f ca="1">SUMIFS('Stock-AF'!AR$2:AR$215,'Stock-AF'!$C$2:$C$215,Shares!$B83,'Stock-AF'!$G$2:$G$215,Shares!$A$1)/SUMIFS('Stock-AF'!AR$2:AR$215,'Stock-AF'!$C$2:$C$215,Shares!$A83,'Stock-AF'!$G$2:$G$215,Shares!$A$1)</f>
        <v>0.28174724001972795</v>
      </c>
      <c r="AJ83" s="9">
        <f ca="1">SUMIFS('Stock-AF'!AS$2:AS$215,'Stock-AF'!$C$2:$C$215,Shares!$B83,'Stock-AF'!$G$2:$G$215,Shares!$A$1)/SUMIFS('Stock-AF'!AS$2:AS$215,'Stock-AF'!$C$2:$C$215,Shares!$A83,'Stock-AF'!$G$2:$G$215,Shares!$A$1)</f>
        <v>0.38539684381622785</v>
      </c>
      <c r="AK83" s="9">
        <f ca="1">SUMIFS('Stock-AF'!AT$2:AT$215,'Stock-AF'!$C$2:$C$215,Shares!$B83,'Stock-AF'!$G$2:$G$215,Shares!$A$1)/SUMIFS('Stock-AF'!AT$2:AT$215,'Stock-AF'!$C$2:$C$215,Shares!$A83,'Stock-AF'!$G$2:$G$215,Shares!$A$1)</f>
        <v>0.16567153687760394</v>
      </c>
      <c r="AL83" s="9">
        <f ca="1">SUMIFS('Stock-AF'!AU$2:AU$215,'Stock-AF'!$C$2:$C$215,Shares!$B83,'Stock-AF'!$G$2:$G$215,Shares!$A$1)/SUMIFS('Stock-AF'!AU$2:AU$215,'Stock-AF'!$C$2:$C$215,Shares!$A83,'Stock-AF'!$G$2:$G$215,Shares!$A$1)</f>
        <v>0.18134619747722849</v>
      </c>
      <c r="AM83" s="9">
        <f ca="1">SUMIFS('Stock-AF'!AV$2:AV$215,'Stock-AF'!$C$2:$C$215,Shares!$B83,'Stock-AF'!$G$2:$G$215,Shares!$A$1)/SUMIFS('Stock-AF'!AV$2:AV$215,'Stock-AF'!$C$2:$C$215,Shares!$A83,'Stock-AF'!$G$2:$G$215,Shares!$A$1)</f>
        <v>5.0494154579166145E-2</v>
      </c>
    </row>
    <row r="84" spans="1:39">
      <c r="A84" t="str">
        <f t="shared" si="1"/>
        <v>C_ES-SH-SS*</v>
      </c>
      <c r="B84" s="4" t="s">
        <v>197</v>
      </c>
      <c r="C84" s="9">
        <f ca="1">SUMIFS('Stock-AF'!L$2:L$215,'Stock-AF'!$C$2:$C$215,Shares!$B84,'Stock-AF'!$G$2:$G$215,Shares!$A$1)/SUMIFS('Stock-AF'!L$2:L$215,'Stock-AF'!$C$2:$C$215,Shares!$A84,'Stock-AF'!$G$2:$G$215,Shares!$A$1)</f>
        <v>0</v>
      </c>
      <c r="D84" s="9">
        <f ca="1">SUMIFS('Stock-AF'!M$2:M$215,'Stock-AF'!$C$2:$C$215,Shares!$B84,'Stock-AF'!$G$2:$G$215,Shares!$A$1)/SUMIFS('Stock-AF'!M$2:M$215,'Stock-AF'!$C$2:$C$215,Shares!$A84,'Stock-AF'!$G$2:$G$215,Shares!$A$1)</f>
        <v>0</v>
      </c>
      <c r="E84" s="9">
        <f ca="1">SUMIFS('Stock-AF'!N$2:N$215,'Stock-AF'!$C$2:$C$215,Shares!$B84,'Stock-AF'!$G$2:$G$215,Shares!$A$1)/SUMIFS('Stock-AF'!N$2:N$215,'Stock-AF'!$C$2:$C$215,Shares!$A84,'Stock-AF'!$G$2:$G$215,Shares!$A$1)</f>
        <v>0</v>
      </c>
      <c r="F84" s="9">
        <f ca="1">SUMIFS('Stock-AF'!O$2:O$215,'Stock-AF'!$C$2:$C$215,Shares!$B84,'Stock-AF'!$G$2:$G$215,Shares!$A$1)/SUMIFS('Stock-AF'!O$2:O$215,'Stock-AF'!$C$2:$C$215,Shares!$A84,'Stock-AF'!$G$2:$G$215,Shares!$A$1)</f>
        <v>0</v>
      </c>
      <c r="G84" s="9">
        <f ca="1">SUMIFS('Stock-AF'!P$2:P$215,'Stock-AF'!$C$2:$C$215,Shares!$B84,'Stock-AF'!$G$2:$G$215,Shares!$A$1)/SUMIFS('Stock-AF'!P$2:P$215,'Stock-AF'!$C$2:$C$215,Shares!$A84,'Stock-AF'!$G$2:$G$215,Shares!$A$1)</f>
        <v>0</v>
      </c>
      <c r="H84" s="9">
        <f ca="1">SUMIFS('Stock-AF'!Q$2:Q$215,'Stock-AF'!$C$2:$C$215,Shares!$B84,'Stock-AF'!$G$2:$G$215,Shares!$A$1)/SUMIFS('Stock-AF'!Q$2:Q$215,'Stock-AF'!$C$2:$C$215,Shares!$A84,'Stock-AF'!$G$2:$G$215,Shares!$A$1)</f>
        <v>0</v>
      </c>
      <c r="I84" s="9">
        <f ca="1">SUMIFS('Stock-AF'!R$2:R$215,'Stock-AF'!$C$2:$C$215,Shares!$B84,'Stock-AF'!$G$2:$G$215,Shares!$A$1)/SUMIFS('Stock-AF'!R$2:R$215,'Stock-AF'!$C$2:$C$215,Shares!$A84,'Stock-AF'!$G$2:$G$215,Shares!$A$1)</f>
        <v>0</v>
      </c>
      <c r="J84" s="9">
        <f ca="1">SUMIFS('Stock-AF'!S$2:S$215,'Stock-AF'!$C$2:$C$215,Shares!$B84,'Stock-AF'!$G$2:$G$215,Shares!$A$1)/SUMIFS('Stock-AF'!S$2:S$215,'Stock-AF'!$C$2:$C$215,Shares!$A84,'Stock-AF'!$G$2:$G$215,Shares!$A$1)</f>
        <v>0</v>
      </c>
      <c r="K84" s="9">
        <f ca="1">SUMIFS('Stock-AF'!T$2:T$215,'Stock-AF'!$C$2:$C$215,Shares!$B84,'Stock-AF'!$G$2:$G$215,Shares!$A$1)/SUMIFS('Stock-AF'!T$2:T$215,'Stock-AF'!$C$2:$C$215,Shares!$A84,'Stock-AF'!$G$2:$G$215,Shares!$A$1)</f>
        <v>0</v>
      </c>
      <c r="L84" s="9">
        <f ca="1">SUMIFS('Stock-AF'!U$2:U$215,'Stock-AF'!$C$2:$C$215,Shares!$B84,'Stock-AF'!$G$2:$G$215,Shares!$A$1)/SUMIFS('Stock-AF'!U$2:U$215,'Stock-AF'!$C$2:$C$215,Shares!$A84,'Stock-AF'!$G$2:$G$215,Shares!$A$1)</f>
        <v>0</v>
      </c>
      <c r="M84" s="9">
        <f ca="1">SUMIFS('Stock-AF'!V$2:V$215,'Stock-AF'!$C$2:$C$215,Shares!$B84,'Stock-AF'!$G$2:$G$215,Shares!$A$1)/SUMIFS('Stock-AF'!V$2:V$215,'Stock-AF'!$C$2:$C$215,Shares!$A84,'Stock-AF'!$G$2:$G$215,Shares!$A$1)</f>
        <v>0</v>
      </c>
      <c r="N84" s="9">
        <f ca="1">SUMIFS('Stock-AF'!W$2:W$215,'Stock-AF'!$C$2:$C$215,Shares!$B84,'Stock-AF'!$G$2:$G$215,Shares!$A$1)/SUMIFS('Stock-AF'!W$2:W$215,'Stock-AF'!$C$2:$C$215,Shares!$A84,'Stock-AF'!$G$2:$G$215,Shares!$A$1)</f>
        <v>0</v>
      </c>
      <c r="O84" s="9">
        <f ca="1">SUMIFS('Stock-AF'!X$2:X$215,'Stock-AF'!$C$2:$C$215,Shares!$B84,'Stock-AF'!$G$2:$G$215,Shares!$A$1)/SUMIFS('Stock-AF'!X$2:X$215,'Stock-AF'!$C$2:$C$215,Shares!$A84,'Stock-AF'!$G$2:$G$215,Shares!$A$1)</f>
        <v>0</v>
      </c>
      <c r="P84" s="9">
        <f ca="1">SUMIFS('Stock-AF'!Y$2:Y$215,'Stock-AF'!$C$2:$C$215,Shares!$B84,'Stock-AF'!$G$2:$G$215,Shares!$A$1)/SUMIFS('Stock-AF'!Y$2:Y$215,'Stock-AF'!$C$2:$C$215,Shares!$A84,'Stock-AF'!$G$2:$G$215,Shares!$A$1)</f>
        <v>0</v>
      </c>
      <c r="Q84" s="9">
        <f ca="1">SUMIFS('Stock-AF'!Z$2:Z$215,'Stock-AF'!$C$2:$C$215,Shares!$B84,'Stock-AF'!$G$2:$G$215,Shares!$A$1)/SUMIFS('Stock-AF'!Z$2:Z$215,'Stock-AF'!$C$2:$C$215,Shares!$A84,'Stock-AF'!$G$2:$G$215,Shares!$A$1)</f>
        <v>0</v>
      </c>
      <c r="R84" s="9">
        <f ca="1">SUMIFS('Stock-AF'!AA$2:AA$215,'Stock-AF'!$C$2:$C$215,Shares!$B84,'Stock-AF'!$G$2:$G$215,Shares!$A$1)/SUMIFS('Stock-AF'!AA$2:AA$215,'Stock-AF'!$C$2:$C$215,Shares!$A84,'Stock-AF'!$G$2:$G$215,Shares!$A$1)</f>
        <v>0</v>
      </c>
      <c r="S84" s="9">
        <f ca="1">SUMIFS('Stock-AF'!AB$2:AB$215,'Stock-AF'!$C$2:$C$215,Shares!$B84,'Stock-AF'!$G$2:$G$215,Shares!$A$1)/SUMIFS('Stock-AF'!AB$2:AB$215,'Stock-AF'!$C$2:$C$215,Shares!$A84,'Stock-AF'!$G$2:$G$215,Shares!$A$1)</f>
        <v>0</v>
      </c>
      <c r="T84" s="9">
        <f ca="1">SUMIFS('Stock-AF'!AC$2:AC$215,'Stock-AF'!$C$2:$C$215,Shares!$B84,'Stock-AF'!$G$2:$G$215,Shares!$A$1)/SUMIFS('Stock-AF'!AC$2:AC$215,'Stock-AF'!$C$2:$C$215,Shares!$A84,'Stock-AF'!$G$2:$G$215,Shares!$A$1)</f>
        <v>0</v>
      </c>
      <c r="U84" s="9">
        <f ca="1">SUMIFS('Stock-AF'!AD$2:AD$215,'Stock-AF'!$C$2:$C$215,Shares!$B84,'Stock-AF'!$G$2:$G$215,Shares!$A$1)/SUMIFS('Stock-AF'!AD$2:AD$215,'Stock-AF'!$C$2:$C$215,Shares!$A84,'Stock-AF'!$G$2:$G$215,Shares!$A$1)</f>
        <v>0</v>
      </c>
      <c r="V84" s="9">
        <f ca="1">SUMIFS('Stock-AF'!AE$2:AE$215,'Stock-AF'!$C$2:$C$215,Shares!$B84,'Stock-AF'!$G$2:$G$215,Shares!$A$1)/SUMIFS('Stock-AF'!AE$2:AE$215,'Stock-AF'!$C$2:$C$215,Shares!$A84,'Stock-AF'!$G$2:$G$215,Shares!$A$1)</f>
        <v>8.6294167346532939E-3</v>
      </c>
      <c r="W84" s="9">
        <f ca="1">SUMIFS('Stock-AF'!AF$2:AF$215,'Stock-AF'!$C$2:$C$215,Shares!$B84,'Stock-AF'!$G$2:$G$215,Shares!$A$1)/SUMIFS('Stock-AF'!AF$2:AF$215,'Stock-AF'!$C$2:$C$215,Shares!$A84,'Stock-AF'!$G$2:$G$215,Shares!$A$1)</f>
        <v>0</v>
      </c>
      <c r="X84" s="9">
        <f ca="1">SUMIFS('Stock-AF'!AG$2:AG$215,'Stock-AF'!$C$2:$C$215,Shares!$B84,'Stock-AF'!$G$2:$G$215,Shares!$A$1)/SUMIFS('Stock-AF'!AG$2:AG$215,'Stock-AF'!$C$2:$C$215,Shares!$A84,'Stock-AF'!$G$2:$G$215,Shares!$A$1)</f>
        <v>0</v>
      </c>
      <c r="Y84" s="9">
        <f ca="1">SUMIFS('Stock-AF'!AH$2:AH$215,'Stock-AF'!$C$2:$C$215,Shares!$B84,'Stock-AF'!$G$2:$G$215,Shares!$A$1)/SUMIFS('Stock-AF'!AH$2:AH$215,'Stock-AF'!$C$2:$C$215,Shares!$A84,'Stock-AF'!$G$2:$G$215,Shares!$A$1)</f>
        <v>2.6883690107600013E-3</v>
      </c>
      <c r="Z84" s="9">
        <f ca="1">SUMIFS('Stock-AF'!AI$2:AI$215,'Stock-AF'!$C$2:$C$215,Shares!$B84,'Stock-AF'!$G$2:$G$215,Shares!$A$1)/SUMIFS('Stock-AF'!AI$2:AI$215,'Stock-AF'!$C$2:$C$215,Shares!$A84,'Stock-AF'!$G$2:$G$215,Shares!$A$1)</f>
        <v>0</v>
      </c>
      <c r="AA84" s="9">
        <f ca="1">SUMIFS('Stock-AF'!AJ$2:AJ$215,'Stock-AF'!$C$2:$C$215,Shares!$B84,'Stock-AF'!$G$2:$G$215,Shares!$A$1)/SUMIFS('Stock-AF'!AJ$2:AJ$215,'Stock-AF'!$C$2:$C$215,Shares!$A84,'Stock-AF'!$G$2:$G$215,Shares!$A$1)</f>
        <v>0</v>
      </c>
      <c r="AB84" s="9">
        <f ca="1">SUMIFS('Stock-AF'!AK$2:AK$215,'Stock-AF'!$C$2:$C$215,Shares!$B84,'Stock-AF'!$G$2:$G$215,Shares!$A$1)/SUMIFS('Stock-AF'!AK$2:AK$215,'Stock-AF'!$C$2:$C$215,Shares!$A84,'Stock-AF'!$G$2:$G$215,Shares!$A$1)</f>
        <v>0</v>
      </c>
      <c r="AC84" s="9">
        <f ca="1">SUMIFS('Stock-AF'!AL$2:AL$215,'Stock-AF'!$C$2:$C$215,Shares!$B84,'Stock-AF'!$G$2:$G$215,Shares!$A$1)/SUMIFS('Stock-AF'!AL$2:AL$215,'Stock-AF'!$C$2:$C$215,Shares!$A84,'Stock-AF'!$G$2:$G$215,Shares!$A$1)</f>
        <v>0</v>
      </c>
      <c r="AD84" s="9">
        <f ca="1">SUMIFS('Stock-AF'!AM$2:AM$215,'Stock-AF'!$C$2:$C$215,Shares!$B84,'Stock-AF'!$G$2:$G$215,Shares!$A$1)/SUMIFS('Stock-AF'!AM$2:AM$215,'Stock-AF'!$C$2:$C$215,Shares!$A84,'Stock-AF'!$G$2:$G$215,Shares!$A$1)</f>
        <v>0</v>
      </c>
      <c r="AE84" s="9">
        <f ca="1">SUMIFS('Stock-AF'!AN$2:AN$215,'Stock-AF'!$C$2:$C$215,Shares!$B84,'Stock-AF'!$G$2:$G$215,Shares!$A$1)/SUMIFS('Stock-AF'!AN$2:AN$215,'Stock-AF'!$C$2:$C$215,Shares!$A84,'Stock-AF'!$G$2:$G$215,Shares!$A$1)</f>
        <v>0</v>
      </c>
      <c r="AF84" s="9">
        <f ca="1">SUMIFS('Stock-AF'!AO$2:AO$215,'Stock-AF'!$C$2:$C$215,Shares!$B84,'Stock-AF'!$G$2:$G$215,Shares!$A$1)/SUMIFS('Stock-AF'!AO$2:AO$215,'Stock-AF'!$C$2:$C$215,Shares!$A84,'Stock-AF'!$G$2:$G$215,Shares!$A$1)</f>
        <v>0</v>
      </c>
      <c r="AG84" s="9">
        <f ca="1">SUMIFS('Stock-AF'!AP$2:AP$215,'Stock-AF'!$C$2:$C$215,Shares!$B84,'Stock-AF'!$G$2:$G$215,Shares!$A$1)/SUMIFS('Stock-AF'!AP$2:AP$215,'Stock-AF'!$C$2:$C$215,Shares!$A84,'Stock-AF'!$G$2:$G$215,Shares!$A$1)</f>
        <v>0</v>
      </c>
      <c r="AH84" s="9">
        <f ca="1">SUMIFS('Stock-AF'!AQ$2:AQ$215,'Stock-AF'!$C$2:$C$215,Shares!$B84,'Stock-AF'!$G$2:$G$215,Shares!$A$1)/SUMIFS('Stock-AF'!AQ$2:AQ$215,'Stock-AF'!$C$2:$C$215,Shares!$A84,'Stock-AF'!$G$2:$G$215,Shares!$A$1)</f>
        <v>0</v>
      </c>
      <c r="AI84" s="9">
        <f ca="1">SUMIFS('Stock-AF'!AR$2:AR$215,'Stock-AF'!$C$2:$C$215,Shares!$B84,'Stock-AF'!$G$2:$G$215,Shares!$A$1)/SUMIFS('Stock-AF'!AR$2:AR$215,'Stock-AF'!$C$2:$C$215,Shares!$A84,'Stock-AF'!$G$2:$G$215,Shares!$A$1)</f>
        <v>0</v>
      </c>
      <c r="AJ84" s="9">
        <f ca="1">SUMIFS('Stock-AF'!AS$2:AS$215,'Stock-AF'!$C$2:$C$215,Shares!$B84,'Stock-AF'!$G$2:$G$215,Shares!$A$1)/SUMIFS('Stock-AF'!AS$2:AS$215,'Stock-AF'!$C$2:$C$215,Shares!$A84,'Stock-AF'!$G$2:$G$215,Shares!$A$1)</f>
        <v>0</v>
      </c>
      <c r="AK84" s="9">
        <f ca="1">SUMIFS('Stock-AF'!AT$2:AT$215,'Stock-AF'!$C$2:$C$215,Shares!$B84,'Stock-AF'!$G$2:$G$215,Shares!$A$1)/SUMIFS('Stock-AF'!AT$2:AT$215,'Stock-AF'!$C$2:$C$215,Shares!$A84,'Stock-AF'!$G$2:$G$215,Shares!$A$1)</f>
        <v>2.047036878724497E-2</v>
      </c>
      <c r="AL84" s="9">
        <f ca="1">SUMIFS('Stock-AF'!AU$2:AU$215,'Stock-AF'!$C$2:$C$215,Shares!$B84,'Stock-AF'!$G$2:$G$215,Shares!$A$1)/SUMIFS('Stock-AF'!AU$2:AU$215,'Stock-AF'!$C$2:$C$215,Shares!$A84,'Stock-AF'!$G$2:$G$215,Shares!$A$1)</f>
        <v>0</v>
      </c>
      <c r="AM84" s="9">
        <f ca="1">SUMIFS('Stock-AF'!AV$2:AV$215,'Stock-AF'!$C$2:$C$215,Shares!$B84,'Stock-AF'!$G$2:$G$215,Shares!$A$1)/SUMIFS('Stock-AF'!AV$2:AV$215,'Stock-AF'!$C$2:$C$215,Shares!$A84,'Stock-AF'!$G$2:$G$215,Shares!$A$1)</f>
        <v>0</v>
      </c>
    </row>
    <row r="85" spans="1:39">
      <c r="A85" t="str">
        <f t="shared" si="1"/>
        <v>C_ES-SH-SS*</v>
      </c>
      <c r="B85" s="4" t="s">
        <v>198</v>
      </c>
      <c r="C85" s="9">
        <f ca="1">SUMIFS('Stock-AF'!L$2:L$215,'Stock-AF'!$C$2:$C$215,Shares!$B85,'Stock-AF'!$G$2:$G$215,Shares!$A$1)/SUMIFS('Stock-AF'!L$2:L$215,'Stock-AF'!$C$2:$C$215,Shares!$A85,'Stock-AF'!$G$2:$G$215,Shares!$A$1)</f>
        <v>0.11659983132888721</v>
      </c>
      <c r="D85" s="9">
        <f ca="1">SUMIFS('Stock-AF'!M$2:M$215,'Stock-AF'!$C$2:$C$215,Shares!$B85,'Stock-AF'!$G$2:$G$215,Shares!$A$1)/SUMIFS('Stock-AF'!M$2:M$215,'Stock-AF'!$C$2:$C$215,Shares!$A85,'Stock-AF'!$G$2:$G$215,Shares!$A$1)</f>
        <v>9.6479372246827455E-2</v>
      </c>
      <c r="E85" s="9">
        <f ca="1">SUMIFS('Stock-AF'!N$2:N$215,'Stock-AF'!$C$2:$C$215,Shares!$B85,'Stock-AF'!$G$2:$G$215,Shares!$A$1)/SUMIFS('Stock-AF'!N$2:N$215,'Stock-AF'!$C$2:$C$215,Shares!$A85,'Stock-AF'!$G$2:$G$215,Shares!$A$1)</f>
        <v>0.18656629013782114</v>
      </c>
      <c r="F85" s="9">
        <f ca="1">SUMIFS('Stock-AF'!O$2:O$215,'Stock-AF'!$C$2:$C$215,Shares!$B85,'Stock-AF'!$G$2:$G$215,Shares!$A$1)/SUMIFS('Stock-AF'!O$2:O$215,'Stock-AF'!$C$2:$C$215,Shares!$A85,'Stock-AF'!$G$2:$G$215,Shares!$A$1)</f>
        <v>0.20227822847962393</v>
      </c>
      <c r="G85" s="9">
        <f ca="1">SUMIFS('Stock-AF'!P$2:P$215,'Stock-AF'!$C$2:$C$215,Shares!$B85,'Stock-AF'!$G$2:$G$215,Shares!$A$1)/SUMIFS('Stock-AF'!P$2:P$215,'Stock-AF'!$C$2:$C$215,Shares!$A85,'Stock-AF'!$G$2:$G$215,Shares!$A$1)</f>
        <v>6.5066156335714359E-2</v>
      </c>
      <c r="H85" s="9">
        <f ca="1">SUMIFS('Stock-AF'!Q$2:Q$215,'Stock-AF'!$C$2:$C$215,Shares!$B85,'Stock-AF'!$G$2:$G$215,Shares!$A$1)/SUMIFS('Stock-AF'!Q$2:Q$215,'Stock-AF'!$C$2:$C$215,Shares!$A85,'Stock-AF'!$G$2:$G$215,Shares!$A$1)</f>
        <v>0.39521177997101065</v>
      </c>
      <c r="I85" s="9">
        <f ca="1">SUMIFS('Stock-AF'!R$2:R$215,'Stock-AF'!$C$2:$C$215,Shares!$B85,'Stock-AF'!$G$2:$G$215,Shares!$A$1)/SUMIFS('Stock-AF'!R$2:R$215,'Stock-AF'!$C$2:$C$215,Shares!$A85,'Stock-AF'!$G$2:$G$215,Shares!$A$1)</f>
        <v>0.17361996607234467</v>
      </c>
      <c r="J85" s="9">
        <f ca="1">SUMIFS('Stock-AF'!S$2:S$215,'Stock-AF'!$C$2:$C$215,Shares!$B85,'Stock-AF'!$G$2:$G$215,Shares!$A$1)/SUMIFS('Stock-AF'!S$2:S$215,'Stock-AF'!$C$2:$C$215,Shares!$A85,'Stock-AF'!$G$2:$G$215,Shares!$A$1)</f>
        <v>7.3384545861306339E-3</v>
      </c>
      <c r="K85" s="9">
        <f ca="1">SUMIFS('Stock-AF'!T$2:T$215,'Stock-AF'!$C$2:$C$215,Shares!$B85,'Stock-AF'!$G$2:$G$215,Shares!$A$1)/SUMIFS('Stock-AF'!T$2:T$215,'Stock-AF'!$C$2:$C$215,Shares!$A85,'Stock-AF'!$G$2:$G$215,Shares!$A$1)</f>
        <v>0.29181773962025259</v>
      </c>
      <c r="L85" s="9">
        <f ca="1">SUMIFS('Stock-AF'!U$2:U$215,'Stock-AF'!$C$2:$C$215,Shares!$B85,'Stock-AF'!$G$2:$G$215,Shares!$A$1)/SUMIFS('Stock-AF'!U$2:U$215,'Stock-AF'!$C$2:$C$215,Shares!$A85,'Stock-AF'!$G$2:$G$215,Shares!$A$1)</f>
        <v>2.6476740899196813E-2</v>
      </c>
      <c r="M85" s="9">
        <f ca="1">SUMIFS('Stock-AF'!V$2:V$215,'Stock-AF'!$C$2:$C$215,Shares!$B85,'Stock-AF'!$G$2:$G$215,Shares!$A$1)/SUMIFS('Stock-AF'!V$2:V$215,'Stock-AF'!$C$2:$C$215,Shares!$A85,'Stock-AF'!$G$2:$G$215,Shares!$A$1)</f>
        <v>6.4560575974070653E-2</v>
      </c>
      <c r="N85" s="9">
        <f ca="1">SUMIFS('Stock-AF'!W$2:W$215,'Stock-AF'!$C$2:$C$215,Shares!$B85,'Stock-AF'!$G$2:$G$215,Shares!$A$1)/SUMIFS('Stock-AF'!W$2:W$215,'Stock-AF'!$C$2:$C$215,Shares!$A85,'Stock-AF'!$G$2:$G$215,Shares!$A$1)</f>
        <v>0.15917384661565831</v>
      </c>
      <c r="O85" s="9">
        <f ca="1">SUMIFS('Stock-AF'!X$2:X$215,'Stock-AF'!$C$2:$C$215,Shares!$B85,'Stock-AF'!$G$2:$G$215,Shares!$A$1)/SUMIFS('Stock-AF'!X$2:X$215,'Stock-AF'!$C$2:$C$215,Shares!$A85,'Stock-AF'!$G$2:$G$215,Shares!$A$1)</f>
        <v>0.20313749033924067</v>
      </c>
      <c r="P85" s="9">
        <f ca="1">SUMIFS('Stock-AF'!Y$2:Y$215,'Stock-AF'!$C$2:$C$215,Shares!$B85,'Stock-AF'!$G$2:$G$215,Shares!$A$1)/SUMIFS('Stock-AF'!Y$2:Y$215,'Stock-AF'!$C$2:$C$215,Shares!$A85,'Stock-AF'!$G$2:$G$215,Shares!$A$1)</f>
        <v>7.6452792332323966E-2</v>
      </c>
      <c r="Q85" s="9">
        <f ca="1">SUMIFS('Stock-AF'!Z$2:Z$215,'Stock-AF'!$C$2:$C$215,Shares!$B85,'Stock-AF'!$G$2:$G$215,Shares!$A$1)/SUMIFS('Stock-AF'!Z$2:Z$215,'Stock-AF'!$C$2:$C$215,Shares!$A85,'Stock-AF'!$G$2:$G$215,Shares!$A$1)</f>
        <v>0.13628322400308152</v>
      </c>
      <c r="R85" s="9">
        <f ca="1">SUMIFS('Stock-AF'!AA$2:AA$215,'Stock-AF'!$C$2:$C$215,Shares!$B85,'Stock-AF'!$G$2:$G$215,Shares!$A$1)/SUMIFS('Stock-AF'!AA$2:AA$215,'Stock-AF'!$C$2:$C$215,Shares!$A85,'Stock-AF'!$G$2:$G$215,Shares!$A$1)</f>
        <v>0.1963542772561811</v>
      </c>
      <c r="S85" s="9">
        <f ca="1">SUMIFS('Stock-AF'!AB$2:AB$215,'Stock-AF'!$C$2:$C$215,Shares!$B85,'Stock-AF'!$G$2:$G$215,Shares!$A$1)/SUMIFS('Stock-AF'!AB$2:AB$215,'Stock-AF'!$C$2:$C$215,Shares!$A85,'Stock-AF'!$G$2:$G$215,Shares!$A$1)</f>
        <v>0</v>
      </c>
      <c r="T85" s="9">
        <f ca="1">SUMIFS('Stock-AF'!AC$2:AC$215,'Stock-AF'!$C$2:$C$215,Shares!$B85,'Stock-AF'!$G$2:$G$215,Shares!$A$1)/SUMIFS('Stock-AF'!AC$2:AC$215,'Stock-AF'!$C$2:$C$215,Shares!$A85,'Stock-AF'!$G$2:$G$215,Shares!$A$1)</f>
        <v>0.31678967246735079</v>
      </c>
      <c r="U85" s="9">
        <f ca="1">SUMIFS('Stock-AF'!AD$2:AD$215,'Stock-AF'!$C$2:$C$215,Shares!$B85,'Stock-AF'!$G$2:$G$215,Shares!$A$1)/SUMIFS('Stock-AF'!AD$2:AD$215,'Stock-AF'!$C$2:$C$215,Shares!$A85,'Stock-AF'!$G$2:$G$215,Shares!$A$1)</f>
        <v>0</v>
      </c>
      <c r="V85" s="9">
        <f ca="1">SUMIFS('Stock-AF'!AE$2:AE$215,'Stock-AF'!$C$2:$C$215,Shares!$B85,'Stock-AF'!$G$2:$G$215,Shares!$A$1)/SUMIFS('Stock-AF'!AE$2:AE$215,'Stock-AF'!$C$2:$C$215,Shares!$A85,'Stock-AF'!$G$2:$G$215,Shares!$A$1)</f>
        <v>1.9032412499677364E-2</v>
      </c>
      <c r="W85" s="9">
        <f ca="1">SUMIFS('Stock-AF'!AF$2:AF$215,'Stock-AF'!$C$2:$C$215,Shares!$B85,'Stock-AF'!$G$2:$G$215,Shares!$A$1)/SUMIFS('Stock-AF'!AF$2:AF$215,'Stock-AF'!$C$2:$C$215,Shares!$A85,'Stock-AF'!$G$2:$G$215,Shares!$A$1)</f>
        <v>0.49212529537878208</v>
      </c>
      <c r="X85" s="9">
        <f ca="1">SUMIFS('Stock-AF'!AG$2:AG$215,'Stock-AF'!$C$2:$C$215,Shares!$B85,'Stock-AF'!$G$2:$G$215,Shares!$A$1)/SUMIFS('Stock-AF'!AG$2:AG$215,'Stock-AF'!$C$2:$C$215,Shares!$A85,'Stock-AF'!$G$2:$G$215,Shares!$A$1)</f>
        <v>5.8801175894773773E-3</v>
      </c>
      <c r="Y85" s="9">
        <f ca="1">SUMIFS('Stock-AF'!AH$2:AH$215,'Stock-AF'!$C$2:$C$215,Shares!$B85,'Stock-AF'!$G$2:$G$215,Shares!$A$1)/SUMIFS('Stock-AF'!AH$2:AH$215,'Stock-AF'!$C$2:$C$215,Shares!$A85,'Stock-AF'!$G$2:$G$215,Shares!$A$1)</f>
        <v>0.11112545244815623</v>
      </c>
      <c r="Z85" s="9">
        <f ca="1">SUMIFS('Stock-AF'!AI$2:AI$215,'Stock-AF'!$C$2:$C$215,Shares!$B85,'Stock-AF'!$G$2:$G$215,Shares!$A$1)/SUMIFS('Stock-AF'!AI$2:AI$215,'Stock-AF'!$C$2:$C$215,Shares!$A85,'Stock-AF'!$G$2:$G$215,Shares!$A$1)</f>
        <v>5.8871222856059356E-2</v>
      </c>
      <c r="AA85" s="9">
        <f ca="1">SUMIFS('Stock-AF'!AJ$2:AJ$215,'Stock-AF'!$C$2:$C$215,Shares!$B85,'Stock-AF'!$G$2:$G$215,Shares!$A$1)/SUMIFS('Stock-AF'!AJ$2:AJ$215,'Stock-AF'!$C$2:$C$215,Shares!$A85,'Stock-AF'!$G$2:$G$215,Shares!$A$1)</f>
        <v>0</v>
      </c>
      <c r="AB85" s="9">
        <f ca="1">SUMIFS('Stock-AF'!AK$2:AK$215,'Stock-AF'!$C$2:$C$215,Shares!$B85,'Stock-AF'!$G$2:$G$215,Shares!$A$1)/SUMIFS('Stock-AF'!AK$2:AK$215,'Stock-AF'!$C$2:$C$215,Shares!$A85,'Stock-AF'!$G$2:$G$215,Shares!$A$1)</f>
        <v>0.40547994626295697</v>
      </c>
      <c r="AC85" s="9">
        <f ca="1">SUMIFS('Stock-AF'!AL$2:AL$215,'Stock-AF'!$C$2:$C$215,Shares!$B85,'Stock-AF'!$G$2:$G$215,Shares!$A$1)/SUMIFS('Stock-AF'!AL$2:AL$215,'Stock-AF'!$C$2:$C$215,Shares!$A85,'Stock-AF'!$G$2:$G$215,Shares!$A$1)</f>
        <v>0</v>
      </c>
      <c r="AD85" s="9">
        <f ca="1">SUMIFS('Stock-AF'!AM$2:AM$215,'Stock-AF'!$C$2:$C$215,Shares!$B85,'Stock-AF'!$G$2:$G$215,Shares!$A$1)/SUMIFS('Stock-AF'!AM$2:AM$215,'Stock-AF'!$C$2:$C$215,Shares!$A85,'Stock-AF'!$G$2:$G$215,Shares!$A$1)</f>
        <v>2.8727111905723995E-2</v>
      </c>
      <c r="AE85" s="9">
        <f ca="1">SUMIFS('Stock-AF'!AN$2:AN$215,'Stock-AF'!$C$2:$C$215,Shares!$B85,'Stock-AF'!$G$2:$G$215,Shares!$A$1)/SUMIFS('Stock-AF'!AN$2:AN$215,'Stock-AF'!$C$2:$C$215,Shares!$A85,'Stock-AF'!$G$2:$G$215,Shares!$A$1)</f>
        <v>7.8317110390021955E-2</v>
      </c>
      <c r="AF85" s="9">
        <f ca="1">SUMIFS('Stock-AF'!AO$2:AO$215,'Stock-AF'!$C$2:$C$215,Shares!$B85,'Stock-AF'!$G$2:$G$215,Shares!$A$1)/SUMIFS('Stock-AF'!AO$2:AO$215,'Stock-AF'!$C$2:$C$215,Shares!$A85,'Stock-AF'!$G$2:$G$215,Shares!$A$1)</f>
        <v>9.0256873458070985E-2</v>
      </c>
      <c r="AG85" s="9">
        <f ca="1">SUMIFS('Stock-AF'!AP$2:AP$215,'Stock-AF'!$C$2:$C$215,Shares!$B85,'Stock-AF'!$G$2:$G$215,Shares!$A$1)/SUMIFS('Stock-AF'!AP$2:AP$215,'Stock-AF'!$C$2:$C$215,Shares!$A85,'Stock-AF'!$G$2:$G$215,Shares!$A$1)</f>
        <v>0.18309593883210476</v>
      </c>
      <c r="AH85" s="9">
        <f ca="1">SUMIFS('Stock-AF'!AQ$2:AQ$215,'Stock-AF'!$C$2:$C$215,Shares!$B85,'Stock-AF'!$G$2:$G$215,Shares!$A$1)/SUMIFS('Stock-AF'!AQ$2:AQ$215,'Stock-AF'!$C$2:$C$215,Shares!$A85,'Stock-AF'!$G$2:$G$215,Shares!$A$1)</f>
        <v>3.8447140193247083E-2</v>
      </c>
      <c r="AI85" s="9">
        <f ca="1">SUMIFS('Stock-AF'!AR$2:AR$215,'Stock-AF'!$C$2:$C$215,Shares!$B85,'Stock-AF'!$G$2:$G$215,Shares!$A$1)/SUMIFS('Stock-AF'!AR$2:AR$215,'Stock-AF'!$C$2:$C$215,Shares!$A85,'Stock-AF'!$G$2:$G$215,Shares!$A$1)</f>
        <v>0.12808400408520282</v>
      </c>
      <c r="AJ85" s="9">
        <f ca="1">SUMIFS('Stock-AF'!AS$2:AS$215,'Stock-AF'!$C$2:$C$215,Shares!$B85,'Stock-AF'!$G$2:$G$215,Shares!$A$1)/SUMIFS('Stock-AF'!AS$2:AS$215,'Stock-AF'!$C$2:$C$215,Shares!$A85,'Stock-AF'!$G$2:$G$215,Shares!$A$1)</f>
        <v>9.029843140344998E-2</v>
      </c>
      <c r="AK85" s="9">
        <f ca="1">SUMIFS('Stock-AF'!AT$2:AT$215,'Stock-AF'!$C$2:$C$215,Shares!$B85,'Stock-AF'!$G$2:$G$215,Shares!$A$1)/SUMIFS('Stock-AF'!AT$2:AT$215,'Stock-AF'!$C$2:$C$215,Shares!$A85,'Stock-AF'!$G$2:$G$215,Shares!$A$1)</f>
        <v>0.47593076836155207</v>
      </c>
      <c r="AL85" s="9">
        <f ca="1">SUMIFS('Stock-AF'!AU$2:AU$215,'Stock-AF'!$C$2:$C$215,Shares!$B85,'Stock-AF'!$G$2:$G$215,Shares!$A$1)/SUMIFS('Stock-AF'!AU$2:AU$215,'Stock-AF'!$C$2:$C$215,Shares!$A85,'Stock-AF'!$G$2:$G$215,Shares!$A$1)</f>
        <v>1.7383386977548911E-2</v>
      </c>
      <c r="AM85" s="9">
        <f ca="1">SUMIFS('Stock-AF'!AV$2:AV$215,'Stock-AF'!$C$2:$C$215,Shares!$B85,'Stock-AF'!$G$2:$G$215,Shares!$A$1)/SUMIFS('Stock-AF'!AV$2:AV$215,'Stock-AF'!$C$2:$C$215,Shares!$A85,'Stock-AF'!$G$2:$G$215,Shares!$A$1)</f>
        <v>7.0718036297126363E-2</v>
      </c>
    </row>
    <row r="86" spans="1:39">
      <c r="A86" t="str">
        <f t="shared" si="1"/>
        <v>C_ES-WH-HO*</v>
      </c>
      <c r="B86" s="4" t="s">
        <v>199</v>
      </c>
      <c r="C86" s="9">
        <f ca="1">SUMIFS('Stock-AF'!L$2:L$215,'Stock-AF'!$C$2:$C$215,Shares!$B86,'Stock-AF'!$G$2:$G$215,Shares!$A$1)/SUMIFS('Stock-AF'!L$2:L$215,'Stock-AF'!$C$2:$C$215,Shares!$A86,'Stock-AF'!$G$2:$G$215,Shares!$A$1)</f>
        <v>4.4997338140410209E-2</v>
      </c>
      <c r="D86" s="9">
        <f ca="1">SUMIFS('Stock-AF'!M$2:M$215,'Stock-AF'!$C$2:$C$215,Shares!$B86,'Stock-AF'!$G$2:$G$215,Shares!$A$1)/SUMIFS('Stock-AF'!M$2:M$215,'Stock-AF'!$C$2:$C$215,Shares!$A86,'Stock-AF'!$G$2:$G$215,Shares!$A$1)</f>
        <v>1.9587857403126477E-2</v>
      </c>
      <c r="E86" s="9">
        <f ca="1">SUMIFS('Stock-AF'!N$2:N$215,'Stock-AF'!$C$2:$C$215,Shares!$B86,'Stock-AF'!$G$2:$G$215,Shares!$A$1)/SUMIFS('Stock-AF'!N$2:N$215,'Stock-AF'!$C$2:$C$215,Shares!$A86,'Stock-AF'!$G$2:$G$215,Shares!$A$1)</f>
        <v>0</v>
      </c>
      <c r="F86" s="9">
        <f ca="1">SUMIFS('Stock-AF'!O$2:O$215,'Stock-AF'!$C$2:$C$215,Shares!$B86,'Stock-AF'!$G$2:$G$215,Shares!$A$1)/SUMIFS('Stock-AF'!O$2:O$215,'Stock-AF'!$C$2:$C$215,Shares!$A86,'Stock-AF'!$G$2:$G$215,Shares!$A$1)</f>
        <v>2.7199322025382196E-4</v>
      </c>
      <c r="G86" s="9">
        <f ca="1">SUMIFS('Stock-AF'!P$2:P$215,'Stock-AF'!$C$2:$C$215,Shares!$B86,'Stock-AF'!$G$2:$G$215,Shares!$A$1)/SUMIFS('Stock-AF'!P$2:P$215,'Stock-AF'!$C$2:$C$215,Shares!$A86,'Stock-AF'!$G$2:$G$215,Shares!$A$1)</f>
        <v>4.9338611524116834E-3</v>
      </c>
      <c r="H86" s="9">
        <f ca="1">SUMIFS('Stock-AF'!Q$2:Q$215,'Stock-AF'!$C$2:$C$215,Shares!$B86,'Stock-AF'!$G$2:$G$215,Shares!$A$1)/SUMIFS('Stock-AF'!Q$2:Q$215,'Stock-AF'!$C$2:$C$215,Shares!$A86,'Stock-AF'!$G$2:$G$215,Shares!$A$1)</f>
        <v>8.962734983526259E-2</v>
      </c>
      <c r="I86" s="9">
        <f ca="1">SUMIFS('Stock-AF'!R$2:R$215,'Stock-AF'!$C$2:$C$215,Shares!$B86,'Stock-AF'!$G$2:$G$215,Shares!$A$1)/SUMIFS('Stock-AF'!R$2:R$215,'Stock-AF'!$C$2:$C$215,Shares!$A86,'Stock-AF'!$G$2:$G$215,Shares!$A$1)</f>
        <v>1.1667091449679886E-2</v>
      </c>
      <c r="J86" s="9">
        <f ca="1">SUMIFS('Stock-AF'!S$2:S$215,'Stock-AF'!$C$2:$C$215,Shares!$B86,'Stock-AF'!$G$2:$G$215,Shares!$A$1)/SUMIFS('Stock-AF'!S$2:S$215,'Stock-AF'!$C$2:$C$215,Shares!$A86,'Stock-AF'!$G$2:$G$215,Shares!$A$1)</f>
        <v>1.1308093324050484E-2</v>
      </c>
      <c r="K86" s="9">
        <f ca="1">SUMIFS('Stock-AF'!T$2:T$215,'Stock-AF'!$C$2:$C$215,Shares!$B86,'Stock-AF'!$G$2:$G$215,Shares!$A$1)/SUMIFS('Stock-AF'!T$2:T$215,'Stock-AF'!$C$2:$C$215,Shares!$A86,'Stock-AF'!$G$2:$G$215,Shares!$A$1)</f>
        <v>0</v>
      </c>
      <c r="L86" s="9">
        <f ca="1">SUMIFS('Stock-AF'!U$2:U$215,'Stock-AF'!$C$2:$C$215,Shares!$B86,'Stock-AF'!$G$2:$G$215,Shares!$A$1)/SUMIFS('Stock-AF'!U$2:U$215,'Stock-AF'!$C$2:$C$215,Shares!$A86,'Stock-AF'!$G$2:$G$215,Shares!$A$1)</f>
        <v>1.2369280375337119E-2</v>
      </c>
      <c r="M86" s="9">
        <f ca="1">SUMIFS('Stock-AF'!V$2:V$215,'Stock-AF'!$C$2:$C$215,Shares!$B86,'Stock-AF'!$G$2:$G$215,Shares!$A$1)/SUMIFS('Stock-AF'!V$2:V$215,'Stock-AF'!$C$2:$C$215,Shares!$A86,'Stock-AF'!$G$2:$G$215,Shares!$A$1)</f>
        <v>3.3573084185661885E-2</v>
      </c>
      <c r="N86" s="9">
        <f ca="1">SUMIFS('Stock-AF'!W$2:W$215,'Stock-AF'!$C$2:$C$215,Shares!$B86,'Stock-AF'!$G$2:$G$215,Shares!$A$1)/SUMIFS('Stock-AF'!W$2:W$215,'Stock-AF'!$C$2:$C$215,Shares!$A86,'Stock-AF'!$G$2:$G$215,Shares!$A$1)</f>
        <v>0</v>
      </c>
      <c r="O86" s="9">
        <f ca="1">SUMIFS('Stock-AF'!X$2:X$215,'Stock-AF'!$C$2:$C$215,Shares!$B86,'Stock-AF'!$G$2:$G$215,Shares!$A$1)/SUMIFS('Stock-AF'!X$2:X$215,'Stock-AF'!$C$2:$C$215,Shares!$A86,'Stock-AF'!$G$2:$G$215,Shares!$A$1)</f>
        <v>5.2187903761628119E-3</v>
      </c>
      <c r="P86" s="9">
        <f ca="1">SUMIFS('Stock-AF'!Y$2:Y$215,'Stock-AF'!$C$2:$C$215,Shares!$B86,'Stock-AF'!$G$2:$G$215,Shares!$A$1)/SUMIFS('Stock-AF'!Y$2:Y$215,'Stock-AF'!$C$2:$C$215,Shares!$A86,'Stock-AF'!$G$2:$G$215,Shares!$A$1)</f>
        <v>3.4104753734381731E-2</v>
      </c>
      <c r="Q86" s="9">
        <f ca="1">SUMIFS('Stock-AF'!Z$2:Z$215,'Stock-AF'!$C$2:$C$215,Shares!$B86,'Stock-AF'!$G$2:$G$215,Shares!$A$1)/SUMIFS('Stock-AF'!Z$2:Z$215,'Stock-AF'!$C$2:$C$215,Shares!$A86,'Stock-AF'!$G$2:$G$215,Shares!$A$1)</f>
        <v>2.1444859328239117E-2</v>
      </c>
      <c r="R86" s="9">
        <f ca="1">SUMIFS('Stock-AF'!AA$2:AA$215,'Stock-AF'!$C$2:$C$215,Shares!$B86,'Stock-AF'!$G$2:$G$215,Shares!$A$1)/SUMIFS('Stock-AF'!AA$2:AA$215,'Stock-AF'!$C$2:$C$215,Shares!$A86,'Stock-AF'!$G$2:$G$215,Shares!$A$1)</f>
        <v>1.9983270859797158E-3</v>
      </c>
      <c r="S86" s="9">
        <f ca="1">SUMIFS('Stock-AF'!AB$2:AB$215,'Stock-AF'!$C$2:$C$215,Shares!$B86,'Stock-AF'!$G$2:$G$215,Shares!$A$1)/SUMIFS('Stock-AF'!AB$2:AB$215,'Stock-AF'!$C$2:$C$215,Shares!$A86,'Stock-AF'!$G$2:$G$215,Shares!$A$1)</f>
        <v>3.6072979101705829E-2</v>
      </c>
      <c r="T86" s="9">
        <f ca="1">SUMIFS('Stock-AF'!AC$2:AC$215,'Stock-AF'!$C$2:$C$215,Shares!$B86,'Stock-AF'!$G$2:$G$215,Shares!$A$1)/SUMIFS('Stock-AF'!AC$2:AC$215,'Stock-AF'!$C$2:$C$215,Shares!$A86,'Stock-AF'!$G$2:$G$215,Shares!$A$1)</f>
        <v>5.8566779195060896E-3</v>
      </c>
      <c r="U86" s="9">
        <f ca="1">SUMIFS('Stock-AF'!AD$2:AD$215,'Stock-AF'!$C$2:$C$215,Shares!$B86,'Stock-AF'!$G$2:$G$215,Shares!$A$1)/SUMIFS('Stock-AF'!AD$2:AD$215,'Stock-AF'!$C$2:$C$215,Shares!$A86,'Stock-AF'!$G$2:$G$215,Shares!$A$1)</f>
        <v>0</v>
      </c>
      <c r="V86" s="9">
        <f ca="1">SUMIFS('Stock-AF'!AE$2:AE$215,'Stock-AF'!$C$2:$C$215,Shares!$B86,'Stock-AF'!$G$2:$G$215,Shares!$A$1)/SUMIFS('Stock-AF'!AE$2:AE$215,'Stock-AF'!$C$2:$C$215,Shares!$A86,'Stock-AF'!$G$2:$G$215,Shares!$A$1)</f>
        <v>0</v>
      </c>
      <c r="W86" s="9">
        <f ca="1">SUMIFS('Stock-AF'!AF$2:AF$215,'Stock-AF'!$C$2:$C$215,Shares!$B86,'Stock-AF'!$G$2:$G$215,Shares!$A$1)/SUMIFS('Stock-AF'!AF$2:AF$215,'Stock-AF'!$C$2:$C$215,Shares!$A86,'Stock-AF'!$G$2:$G$215,Shares!$A$1)</f>
        <v>4.2225188593145932E-2</v>
      </c>
      <c r="X86" s="9">
        <f ca="1">SUMIFS('Stock-AF'!AG$2:AG$215,'Stock-AF'!$C$2:$C$215,Shares!$B86,'Stock-AF'!$G$2:$G$215,Shares!$A$1)/SUMIFS('Stock-AF'!AG$2:AG$215,'Stock-AF'!$C$2:$C$215,Shares!$A86,'Stock-AF'!$G$2:$G$215,Shares!$A$1)</f>
        <v>2.674441260434508E-2</v>
      </c>
      <c r="Y86" s="9">
        <f ca="1">SUMIFS('Stock-AF'!AH$2:AH$215,'Stock-AF'!$C$2:$C$215,Shares!$B86,'Stock-AF'!$G$2:$G$215,Shares!$A$1)/SUMIFS('Stock-AF'!AH$2:AH$215,'Stock-AF'!$C$2:$C$215,Shares!$A86,'Stock-AF'!$G$2:$G$215,Shares!$A$1)</f>
        <v>0</v>
      </c>
      <c r="Z86" s="9">
        <f ca="1">SUMIFS('Stock-AF'!AI$2:AI$215,'Stock-AF'!$C$2:$C$215,Shares!$B86,'Stock-AF'!$G$2:$G$215,Shares!$A$1)/SUMIFS('Stock-AF'!AI$2:AI$215,'Stock-AF'!$C$2:$C$215,Shares!$A86,'Stock-AF'!$G$2:$G$215,Shares!$A$1)</f>
        <v>0.10465081670547453</v>
      </c>
      <c r="AA86" s="9">
        <f ca="1">SUMIFS('Stock-AF'!AJ$2:AJ$215,'Stock-AF'!$C$2:$C$215,Shares!$B86,'Stock-AF'!$G$2:$G$215,Shares!$A$1)/SUMIFS('Stock-AF'!AJ$2:AJ$215,'Stock-AF'!$C$2:$C$215,Shares!$A86,'Stock-AF'!$G$2:$G$215,Shares!$A$1)</f>
        <v>0</v>
      </c>
      <c r="AB86" s="9">
        <f ca="1">SUMIFS('Stock-AF'!AK$2:AK$215,'Stock-AF'!$C$2:$C$215,Shares!$B86,'Stock-AF'!$G$2:$G$215,Shares!$A$1)/SUMIFS('Stock-AF'!AK$2:AK$215,'Stock-AF'!$C$2:$C$215,Shares!$A86,'Stock-AF'!$G$2:$G$215,Shares!$A$1)</f>
        <v>4.1698401700869803E-2</v>
      </c>
      <c r="AC86" s="9">
        <f ca="1">SUMIFS('Stock-AF'!AL$2:AL$215,'Stock-AF'!$C$2:$C$215,Shares!$B86,'Stock-AF'!$G$2:$G$215,Shares!$A$1)/SUMIFS('Stock-AF'!AL$2:AL$215,'Stock-AF'!$C$2:$C$215,Shares!$A86,'Stock-AF'!$G$2:$G$215,Shares!$A$1)</f>
        <v>0</v>
      </c>
      <c r="AD86" s="9">
        <f ca="1">SUMIFS('Stock-AF'!AM$2:AM$215,'Stock-AF'!$C$2:$C$215,Shares!$B86,'Stock-AF'!$G$2:$G$215,Shares!$A$1)/SUMIFS('Stock-AF'!AM$2:AM$215,'Stock-AF'!$C$2:$C$215,Shares!$A86,'Stock-AF'!$G$2:$G$215,Shares!$A$1)</f>
        <v>1.3286172293442155E-3</v>
      </c>
      <c r="AE86" s="9">
        <f ca="1">SUMIFS('Stock-AF'!AN$2:AN$215,'Stock-AF'!$C$2:$C$215,Shares!$B86,'Stock-AF'!$G$2:$G$215,Shares!$A$1)/SUMIFS('Stock-AF'!AN$2:AN$215,'Stock-AF'!$C$2:$C$215,Shares!$A86,'Stock-AF'!$G$2:$G$215,Shares!$A$1)</f>
        <v>7.4862693528360245E-3</v>
      </c>
      <c r="AF86" s="9">
        <f ca="1">SUMIFS('Stock-AF'!AO$2:AO$215,'Stock-AF'!$C$2:$C$215,Shares!$B86,'Stock-AF'!$G$2:$G$215,Shares!$A$1)/SUMIFS('Stock-AF'!AO$2:AO$215,'Stock-AF'!$C$2:$C$215,Shares!$A86,'Stock-AF'!$G$2:$G$215,Shares!$A$1)</f>
        <v>1.2629329012855019E-2</v>
      </c>
      <c r="AG86" s="9">
        <f ca="1">SUMIFS('Stock-AF'!AP$2:AP$215,'Stock-AF'!$C$2:$C$215,Shares!$B86,'Stock-AF'!$G$2:$G$215,Shares!$A$1)/SUMIFS('Stock-AF'!AP$2:AP$215,'Stock-AF'!$C$2:$C$215,Shares!$A86,'Stock-AF'!$G$2:$G$215,Shares!$A$1)</f>
        <v>0</v>
      </c>
      <c r="AH86" s="9">
        <f ca="1">SUMIFS('Stock-AF'!AQ$2:AQ$215,'Stock-AF'!$C$2:$C$215,Shares!$B86,'Stock-AF'!$G$2:$G$215,Shares!$A$1)/SUMIFS('Stock-AF'!AQ$2:AQ$215,'Stock-AF'!$C$2:$C$215,Shares!$A86,'Stock-AF'!$G$2:$G$215,Shares!$A$1)</f>
        <v>0</v>
      </c>
      <c r="AI86" s="9">
        <f ca="1">SUMIFS('Stock-AF'!AR$2:AR$215,'Stock-AF'!$C$2:$C$215,Shares!$B86,'Stock-AF'!$G$2:$G$215,Shares!$A$1)/SUMIFS('Stock-AF'!AR$2:AR$215,'Stock-AF'!$C$2:$C$215,Shares!$A86,'Stock-AF'!$G$2:$G$215,Shares!$A$1)</f>
        <v>2.0142050275261759E-2</v>
      </c>
      <c r="AJ86" s="9">
        <f ca="1">SUMIFS('Stock-AF'!AS$2:AS$215,'Stock-AF'!$C$2:$C$215,Shares!$B86,'Stock-AF'!$G$2:$G$215,Shares!$A$1)/SUMIFS('Stock-AF'!AS$2:AS$215,'Stock-AF'!$C$2:$C$215,Shares!$A86,'Stock-AF'!$G$2:$G$215,Shares!$A$1)</f>
        <v>1.0117519107654214E-2</v>
      </c>
      <c r="AK86" s="9">
        <f ca="1">SUMIFS('Stock-AF'!AT$2:AT$215,'Stock-AF'!$C$2:$C$215,Shares!$B86,'Stock-AF'!$G$2:$G$215,Shares!$A$1)/SUMIFS('Stock-AF'!AT$2:AT$215,'Stock-AF'!$C$2:$C$215,Shares!$A86,'Stock-AF'!$G$2:$G$215,Shares!$A$1)</f>
        <v>0</v>
      </c>
      <c r="AL86" s="9">
        <f ca="1">SUMIFS('Stock-AF'!AU$2:AU$215,'Stock-AF'!$C$2:$C$215,Shares!$B86,'Stock-AF'!$G$2:$G$215,Shares!$A$1)/SUMIFS('Stock-AF'!AU$2:AU$215,'Stock-AF'!$C$2:$C$215,Shares!$A86,'Stock-AF'!$G$2:$G$215,Shares!$A$1)</f>
        <v>8.2099558470118822E-3</v>
      </c>
      <c r="AM86" s="9">
        <f ca="1">SUMIFS('Stock-AF'!AV$2:AV$215,'Stock-AF'!$C$2:$C$215,Shares!$B86,'Stock-AF'!$G$2:$G$215,Shares!$A$1)/SUMIFS('Stock-AF'!AV$2:AV$215,'Stock-AF'!$C$2:$C$215,Shares!$A86,'Stock-AF'!$G$2:$G$215,Shares!$A$1)</f>
        <v>1.6766534596214175E-3</v>
      </c>
    </row>
    <row r="87" spans="1:39">
      <c r="A87" t="str">
        <f t="shared" si="1"/>
        <v>C_ES-WH-HO*</v>
      </c>
      <c r="B87" s="4" t="s">
        <v>200</v>
      </c>
      <c r="C87" s="9">
        <f ca="1">SUMIFS('Stock-AF'!L$2:L$215,'Stock-AF'!$C$2:$C$215,Shares!$B87,'Stock-AF'!$G$2:$G$215,Shares!$A$1)/SUMIFS('Stock-AF'!L$2:L$215,'Stock-AF'!$C$2:$C$215,Shares!$A87,'Stock-AF'!$G$2:$G$215,Shares!$A$1)</f>
        <v>3.5269617235189184E-2</v>
      </c>
      <c r="D87" s="9">
        <f ca="1">SUMIFS('Stock-AF'!M$2:M$215,'Stock-AF'!$C$2:$C$215,Shares!$B87,'Stock-AF'!$G$2:$G$215,Shares!$A$1)/SUMIFS('Stock-AF'!M$2:M$215,'Stock-AF'!$C$2:$C$215,Shares!$A87,'Stock-AF'!$G$2:$G$215,Shares!$A$1)</f>
        <v>0</v>
      </c>
      <c r="E87" s="9">
        <f ca="1">SUMIFS('Stock-AF'!N$2:N$215,'Stock-AF'!$C$2:$C$215,Shares!$B87,'Stock-AF'!$G$2:$G$215,Shares!$A$1)/SUMIFS('Stock-AF'!N$2:N$215,'Stock-AF'!$C$2:$C$215,Shares!$A87,'Stock-AF'!$G$2:$G$215,Shares!$A$1)</f>
        <v>0</v>
      </c>
      <c r="F87" s="9">
        <f ca="1">SUMIFS('Stock-AF'!O$2:O$215,'Stock-AF'!$C$2:$C$215,Shares!$B87,'Stock-AF'!$G$2:$G$215,Shares!$A$1)/SUMIFS('Stock-AF'!O$2:O$215,'Stock-AF'!$C$2:$C$215,Shares!$A87,'Stock-AF'!$G$2:$G$215,Shares!$A$1)</f>
        <v>0</v>
      </c>
      <c r="G87" s="9">
        <f ca="1">SUMIFS('Stock-AF'!P$2:P$215,'Stock-AF'!$C$2:$C$215,Shares!$B87,'Stock-AF'!$G$2:$G$215,Shares!$A$1)/SUMIFS('Stock-AF'!P$2:P$215,'Stock-AF'!$C$2:$C$215,Shares!$A87,'Stock-AF'!$G$2:$G$215,Shares!$A$1)</f>
        <v>0</v>
      </c>
      <c r="H87" s="9">
        <f ca="1">SUMIFS('Stock-AF'!Q$2:Q$215,'Stock-AF'!$C$2:$C$215,Shares!$B87,'Stock-AF'!$G$2:$G$215,Shares!$A$1)/SUMIFS('Stock-AF'!Q$2:Q$215,'Stock-AF'!$C$2:$C$215,Shares!$A87,'Stock-AF'!$G$2:$G$215,Shares!$A$1)</f>
        <v>0</v>
      </c>
      <c r="I87" s="9">
        <f ca="1">SUMIFS('Stock-AF'!R$2:R$215,'Stock-AF'!$C$2:$C$215,Shares!$B87,'Stock-AF'!$G$2:$G$215,Shares!$A$1)/SUMIFS('Stock-AF'!R$2:R$215,'Stock-AF'!$C$2:$C$215,Shares!$A87,'Stock-AF'!$G$2:$G$215,Shares!$A$1)</f>
        <v>0</v>
      </c>
      <c r="J87" s="9">
        <f ca="1">SUMIFS('Stock-AF'!S$2:S$215,'Stock-AF'!$C$2:$C$215,Shares!$B87,'Stock-AF'!$G$2:$G$215,Shares!$A$1)/SUMIFS('Stock-AF'!S$2:S$215,'Stock-AF'!$C$2:$C$215,Shares!$A87,'Stock-AF'!$G$2:$G$215,Shares!$A$1)</f>
        <v>0</v>
      </c>
      <c r="K87" s="9">
        <f ca="1">SUMIFS('Stock-AF'!T$2:T$215,'Stock-AF'!$C$2:$C$215,Shares!$B87,'Stock-AF'!$G$2:$G$215,Shares!$A$1)/SUMIFS('Stock-AF'!T$2:T$215,'Stock-AF'!$C$2:$C$215,Shares!$A87,'Stock-AF'!$G$2:$G$215,Shares!$A$1)</f>
        <v>0</v>
      </c>
      <c r="L87" s="9">
        <f ca="1">SUMIFS('Stock-AF'!U$2:U$215,'Stock-AF'!$C$2:$C$215,Shares!$B87,'Stock-AF'!$G$2:$G$215,Shares!$A$1)/SUMIFS('Stock-AF'!U$2:U$215,'Stock-AF'!$C$2:$C$215,Shares!$A87,'Stock-AF'!$G$2:$G$215,Shares!$A$1)</f>
        <v>0</v>
      </c>
      <c r="M87" s="9">
        <f ca="1">SUMIFS('Stock-AF'!V$2:V$215,'Stock-AF'!$C$2:$C$215,Shares!$B87,'Stock-AF'!$G$2:$G$215,Shares!$A$1)/SUMIFS('Stock-AF'!V$2:V$215,'Stock-AF'!$C$2:$C$215,Shares!$A87,'Stock-AF'!$G$2:$G$215,Shares!$A$1)</f>
        <v>0</v>
      </c>
      <c r="N87" s="9">
        <f ca="1">SUMIFS('Stock-AF'!W$2:W$215,'Stock-AF'!$C$2:$C$215,Shares!$B87,'Stock-AF'!$G$2:$G$215,Shares!$A$1)/SUMIFS('Stock-AF'!W$2:W$215,'Stock-AF'!$C$2:$C$215,Shares!$A87,'Stock-AF'!$G$2:$G$215,Shares!$A$1)</f>
        <v>0</v>
      </c>
      <c r="O87" s="9">
        <f ca="1">SUMIFS('Stock-AF'!X$2:X$215,'Stock-AF'!$C$2:$C$215,Shares!$B87,'Stock-AF'!$G$2:$G$215,Shares!$A$1)/SUMIFS('Stock-AF'!X$2:X$215,'Stock-AF'!$C$2:$C$215,Shares!$A87,'Stock-AF'!$G$2:$G$215,Shares!$A$1)</f>
        <v>0</v>
      </c>
      <c r="P87" s="9">
        <f ca="1">SUMIFS('Stock-AF'!Y$2:Y$215,'Stock-AF'!$C$2:$C$215,Shares!$B87,'Stock-AF'!$G$2:$G$215,Shares!$A$1)/SUMIFS('Stock-AF'!Y$2:Y$215,'Stock-AF'!$C$2:$C$215,Shares!$A87,'Stock-AF'!$G$2:$G$215,Shares!$A$1)</f>
        <v>0</v>
      </c>
      <c r="Q87" s="9">
        <f ca="1">SUMIFS('Stock-AF'!Z$2:Z$215,'Stock-AF'!$C$2:$C$215,Shares!$B87,'Stock-AF'!$G$2:$G$215,Shares!$A$1)/SUMIFS('Stock-AF'!Z$2:Z$215,'Stock-AF'!$C$2:$C$215,Shares!$A87,'Stock-AF'!$G$2:$G$215,Shares!$A$1)</f>
        <v>0</v>
      </c>
      <c r="R87" s="9">
        <f ca="1">SUMIFS('Stock-AF'!AA$2:AA$215,'Stock-AF'!$C$2:$C$215,Shares!$B87,'Stock-AF'!$G$2:$G$215,Shares!$A$1)/SUMIFS('Stock-AF'!AA$2:AA$215,'Stock-AF'!$C$2:$C$215,Shares!$A87,'Stock-AF'!$G$2:$G$215,Shares!$A$1)</f>
        <v>0</v>
      </c>
      <c r="S87" s="9">
        <f ca="1">SUMIFS('Stock-AF'!AB$2:AB$215,'Stock-AF'!$C$2:$C$215,Shares!$B87,'Stock-AF'!$G$2:$G$215,Shares!$A$1)/SUMIFS('Stock-AF'!AB$2:AB$215,'Stock-AF'!$C$2:$C$215,Shares!$A87,'Stock-AF'!$G$2:$G$215,Shares!$A$1)</f>
        <v>0</v>
      </c>
      <c r="T87" s="9">
        <f ca="1">SUMIFS('Stock-AF'!AC$2:AC$215,'Stock-AF'!$C$2:$C$215,Shares!$B87,'Stock-AF'!$G$2:$G$215,Shares!$A$1)/SUMIFS('Stock-AF'!AC$2:AC$215,'Stock-AF'!$C$2:$C$215,Shares!$A87,'Stock-AF'!$G$2:$G$215,Shares!$A$1)</f>
        <v>0</v>
      </c>
      <c r="U87" s="9">
        <f ca="1">SUMIFS('Stock-AF'!AD$2:AD$215,'Stock-AF'!$C$2:$C$215,Shares!$B87,'Stock-AF'!$G$2:$G$215,Shares!$A$1)/SUMIFS('Stock-AF'!AD$2:AD$215,'Stock-AF'!$C$2:$C$215,Shares!$A87,'Stock-AF'!$G$2:$G$215,Shares!$A$1)</f>
        <v>0</v>
      </c>
      <c r="V87" s="9">
        <f ca="1">SUMIFS('Stock-AF'!AE$2:AE$215,'Stock-AF'!$C$2:$C$215,Shares!$B87,'Stock-AF'!$G$2:$G$215,Shares!$A$1)/SUMIFS('Stock-AF'!AE$2:AE$215,'Stock-AF'!$C$2:$C$215,Shares!$A87,'Stock-AF'!$G$2:$G$215,Shares!$A$1)</f>
        <v>0</v>
      </c>
      <c r="W87" s="9">
        <f ca="1">SUMIFS('Stock-AF'!AF$2:AF$215,'Stock-AF'!$C$2:$C$215,Shares!$B87,'Stock-AF'!$G$2:$G$215,Shares!$A$1)/SUMIFS('Stock-AF'!AF$2:AF$215,'Stock-AF'!$C$2:$C$215,Shares!$A87,'Stock-AF'!$G$2:$G$215,Shares!$A$1)</f>
        <v>0</v>
      </c>
      <c r="X87" s="9">
        <f ca="1">SUMIFS('Stock-AF'!AG$2:AG$215,'Stock-AF'!$C$2:$C$215,Shares!$B87,'Stock-AF'!$G$2:$G$215,Shares!$A$1)/SUMIFS('Stock-AF'!AG$2:AG$215,'Stock-AF'!$C$2:$C$215,Shares!$A87,'Stock-AF'!$G$2:$G$215,Shares!$A$1)</f>
        <v>0</v>
      </c>
      <c r="Y87" s="9">
        <f ca="1">SUMIFS('Stock-AF'!AH$2:AH$215,'Stock-AF'!$C$2:$C$215,Shares!$B87,'Stock-AF'!$G$2:$G$215,Shares!$A$1)/SUMIFS('Stock-AF'!AH$2:AH$215,'Stock-AF'!$C$2:$C$215,Shares!$A87,'Stock-AF'!$G$2:$G$215,Shares!$A$1)</f>
        <v>0</v>
      </c>
      <c r="Z87" s="9">
        <f ca="1">SUMIFS('Stock-AF'!AI$2:AI$215,'Stock-AF'!$C$2:$C$215,Shares!$B87,'Stock-AF'!$G$2:$G$215,Shares!$A$1)/SUMIFS('Stock-AF'!AI$2:AI$215,'Stock-AF'!$C$2:$C$215,Shares!$A87,'Stock-AF'!$G$2:$G$215,Shares!$A$1)</f>
        <v>0</v>
      </c>
      <c r="AA87" s="9">
        <f ca="1">SUMIFS('Stock-AF'!AJ$2:AJ$215,'Stock-AF'!$C$2:$C$215,Shares!$B87,'Stock-AF'!$G$2:$G$215,Shares!$A$1)/SUMIFS('Stock-AF'!AJ$2:AJ$215,'Stock-AF'!$C$2:$C$215,Shares!$A87,'Stock-AF'!$G$2:$G$215,Shares!$A$1)</f>
        <v>0</v>
      </c>
      <c r="AB87" s="9">
        <f ca="1">SUMIFS('Stock-AF'!AK$2:AK$215,'Stock-AF'!$C$2:$C$215,Shares!$B87,'Stock-AF'!$G$2:$G$215,Shares!$A$1)/SUMIFS('Stock-AF'!AK$2:AK$215,'Stock-AF'!$C$2:$C$215,Shares!$A87,'Stock-AF'!$G$2:$G$215,Shares!$A$1)</f>
        <v>0</v>
      </c>
      <c r="AC87" s="9">
        <f ca="1">SUMIFS('Stock-AF'!AL$2:AL$215,'Stock-AF'!$C$2:$C$215,Shares!$B87,'Stock-AF'!$G$2:$G$215,Shares!$A$1)/SUMIFS('Stock-AF'!AL$2:AL$215,'Stock-AF'!$C$2:$C$215,Shares!$A87,'Stock-AF'!$G$2:$G$215,Shares!$A$1)</f>
        <v>0</v>
      </c>
      <c r="AD87" s="9">
        <f ca="1">SUMIFS('Stock-AF'!AM$2:AM$215,'Stock-AF'!$C$2:$C$215,Shares!$B87,'Stock-AF'!$G$2:$G$215,Shares!$A$1)/SUMIFS('Stock-AF'!AM$2:AM$215,'Stock-AF'!$C$2:$C$215,Shares!$A87,'Stock-AF'!$G$2:$G$215,Shares!$A$1)</f>
        <v>0</v>
      </c>
      <c r="AE87" s="9">
        <f ca="1">SUMIFS('Stock-AF'!AN$2:AN$215,'Stock-AF'!$C$2:$C$215,Shares!$B87,'Stock-AF'!$G$2:$G$215,Shares!$A$1)/SUMIFS('Stock-AF'!AN$2:AN$215,'Stock-AF'!$C$2:$C$215,Shares!$A87,'Stock-AF'!$G$2:$G$215,Shares!$A$1)</f>
        <v>0</v>
      </c>
      <c r="AF87" s="9">
        <f ca="1">SUMIFS('Stock-AF'!AO$2:AO$215,'Stock-AF'!$C$2:$C$215,Shares!$B87,'Stock-AF'!$G$2:$G$215,Shares!$A$1)/SUMIFS('Stock-AF'!AO$2:AO$215,'Stock-AF'!$C$2:$C$215,Shares!$A87,'Stock-AF'!$G$2:$G$215,Shares!$A$1)</f>
        <v>7.453393903037478E-2</v>
      </c>
      <c r="AG87" s="9">
        <f ca="1">SUMIFS('Stock-AF'!AP$2:AP$215,'Stock-AF'!$C$2:$C$215,Shares!$B87,'Stock-AF'!$G$2:$G$215,Shares!$A$1)/SUMIFS('Stock-AF'!AP$2:AP$215,'Stock-AF'!$C$2:$C$215,Shares!$A87,'Stock-AF'!$G$2:$G$215,Shares!$A$1)</f>
        <v>0</v>
      </c>
      <c r="AH87" s="9">
        <f ca="1">SUMIFS('Stock-AF'!AQ$2:AQ$215,'Stock-AF'!$C$2:$C$215,Shares!$B87,'Stock-AF'!$G$2:$G$215,Shares!$A$1)/SUMIFS('Stock-AF'!AQ$2:AQ$215,'Stock-AF'!$C$2:$C$215,Shares!$A87,'Stock-AF'!$G$2:$G$215,Shares!$A$1)</f>
        <v>0</v>
      </c>
      <c r="AI87" s="9">
        <f ca="1">SUMIFS('Stock-AF'!AR$2:AR$215,'Stock-AF'!$C$2:$C$215,Shares!$B87,'Stock-AF'!$G$2:$G$215,Shares!$A$1)/SUMIFS('Stock-AF'!AR$2:AR$215,'Stock-AF'!$C$2:$C$215,Shares!$A87,'Stock-AF'!$G$2:$G$215,Shares!$A$1)</f>
        <v>0</v>
      </c>
      <c r="AJ87" s="9">
        <f ca="1">SUMIFS('Stock-AF'!AS$2:AS$215,'Stock-AF'!$C$2:$C$215,Shares!$B87,'Stock-AF'!$G$2:$G$215,Shares!$A$1)/SUMIFS('Stock-AF'!AS$2:AS$215,'Stock-AF'!$C$2:$C$215,Shares!$A87,'Stock-AF'!$G$2:$G$215,Shares!$A$1)</f>
        <v>0</v>
      </c>
      <c r="AK87" s="9">
        <f ca="1">SUMIFS('Stock-AF'!AT$2:AT$215,'Stock-AF'!$C$2:$C$215,Shares!$B87,'Stock-AF'!$G$2:$G$215,Shares!$A$1)/SUMIFS('Stock-AF'!AT$2:AT$215,'Stock-AF'!$C$2:$C$215,Shares!$A87,'Stock-AF'!$G$2:$G$215,Shares!$A$1)</f>
        <v>0</v>
      </c>
      <c r="AL87" s="9">
        <f ca="1">SUMIFS('Stock-AF'!AU$2:AU$215,'Stock-AF'!$C$2:$C$215,Shares!$B87,'Stock-AF'!$G$2:$G$215,Shares!$A$1)/SUMIFS('Stock-AF'!AU$2:AU$215,'Stock-AF'!$C$2:$C$215,Shares!$A87,'Stock-AF'!$G$2:$G$215,Shares!$A$1)</f>
        <v>8.1530710030142658E-2</v>
      </c>
      <c r="AM87" s="9">
        <f ca="1">SUMIFS('Stock-AF'!AV$2:AV$215,'Stock-AF'!$C$2:$C$215,Shares!$B87,'Stock-AF'!$G$2:$G$215,Shares!$A$1)/SUMIFS('Stock-AF'!AV$2:AV$215,'Stock-AF'!$C$2:$C$215,Shares!$A87,'Stock-AF'!$G$2:$G$215,Shares!$A$1)</f>
        <v>0</v>
      </c>
    </row>
    <row r="88" spans="1:39">
      <c r="A88" t="str">
        <f t="shared" si="1"/>
        <v>C_ES-WH-HO*</v>
      </c>
      <c r="B88" s="4" t="s">
        <v>201</v>
      </c>
      <c r="C88" s="9">
        <f ca="1">SUMIFS('Stock-AF'!L$2:L$215,'Stock-AF'!$C$2:$C$215,Shares!$B88,'Stock-AF'!$G$2:$G$215,Shares!$A$1)/SUMIFS('Stock-AF'!L$2:L$215,'Stock-AF'!$C$2:$C$215,Shares!$A88,'Stock-AF'!$G$2:$G$215,Shares!$A$1)</f>
        <v>0.43305433707484936</v>
      </c>
      <c r="D88" s="9">
        <f ca="1">SUMIFS('Stock-AF'!M$2:M$215,'Stock-AF'!$C$2:$C$215,Shares!$B88,'Stock-AF'!$G$2:$G$215,Shares!$A$1)/SUMIFS('Stock-AF'!M$2:M$215,'Stock-AF'!$C$2:$C$215,Shares!$A88,'Stock-AF'!$G$2:$G$215,Shares!$A$1)</f>
        <v>9.8152703394439697E-2</v>
      </c>
      <c r="E88" s="9">
        <f ca="1">SUMIFS('Stock-AF'!N$2:N$215,'Stock-AF'!$C$2:$C$215,Shares!$B88,'Stock-AF'!$G$2:$G$215,Shares!$A$1)/SUMIFS('Stock-AF'!N$2:N$215,'Stock-AF'!$C$2:$C$215,Shares!$A88,'Stock-AF'!$G$2:$G$215,Shares!$A$1)</f>
        <v>0.11119490366036373</v>
      </c>
      <c r="F88" s="9">
        <f ca="1">SUMIFS('Stock-AF'!O$2:O$215,'Stock-AF'!$C$2:$C$215,Shares!$B88,'Stock-AF'!$G$2:$G$215,Shares!$A$1)/SUMIFS('Stock-AF'!O$2:O$215,'Stock-AF'!$C$2:$C$215,Shares!$A88,'Stock-AF'!$G$2:$G$215,Shares!$A$1)</f>
        <v>0.15770145076751504</v>
      </c>
      <c r="G88" s="9">
        <f ca="1">SUMIFS('Stock-AF'!P$2:P$215,'Stock-AF'!$C$2:$C$215,Shares!$B88,'Stock-AF'!$G$2:$G$215,Shares!$A$1)/SUMIFS('Stock-AF'!P$2:P$215,'Stock-AF'!$C$2:$C$215,Shares!$A88,'Stock-AF'!$G$2:$G$215,Shares!$A$1)</f>
        <v>0.59272841293721701</v>
      </c>
      <c r="H88" s="9">
        <f ca="1">SUMIFS('Stock-AF'!Q$2:Q$215,'Stock-AF'!$C$2:$C$215,Shares!$B88,'Stock-AF'!$G$2:$G$215,Shares!$A$1)/SUMIFS('Stock-AF'!Q$2:Q$215,'Stock-AF'!$C$2:$C$215,Shares!$A88,'Stock-AF'!$G$2:$G$215,Shares!$A$1)</f>
        <v>0.1192440253113365</v>
      </c>
      <c r="I88" s="9">
        <f ca="1">SUMIFS('Stock-AF'!R$2:R$215,'Stock-AF'!$C$2:$C$215,Shares!$B88,'Stock-AF'!$G$2:$G$215,Shares!$A$1)/SUMIFS('Stock-AF'!R$2:R$215,'Stock-AF'!$C$2:$C$215,Shares!$A88,'Stock-AF'!$G$2:$G$215,Shares!$A$1)</f>
        <v>0.30962995780085906</v>
      </c>
      <c r="J88" s="9">
        <f ca="1">SUMIFS('Stock-AF'!S$2:S$215,'Stock-AF'!$C$2:$C$215,Shares!$B88,'Stock-AF'!$G$2:$G$215,Shares!$A$1)/SUMIFS('Stock-AF'!S$2:S$215,'Stock-AF'!$C$2:$C$215,Shares!$A88,'Stock-AF'!$G$2:$G$215,Shares!$A$1)</f>
        <v>0.24021308445867992</v>
      </c>
      <c r="K88" s="9">
        <f ca="1">SUMIFS('Stock-AF'!T$2:T$215,'Stock-AF'!$C$2:$C$215,Shares!$B88,'Stock-AF'!$G$2:$G$215,Shares!$A$1)/SUMIFS('Stock-AF'!T$2:T$215,'Stock-AF'!$C$2:$C$215,Shares!$A88,'Stock-AF'!$G$2:$G$215,Shares!$A$1)</f>
        <v>6.7378648609117006E-2</v>
      </c>
      <c r="L88" s="9">
        <f ca="1">SUMIFS('Stock-AF'!U$2:U$215,'Stock-AF'!$C$2:$C$215,Shares!$B88,'Stock-AF'!$G$2:$G$215,Shares!$A$1)/SUMIFS('Stock-AF'!U$2:U$215,'Stock-AF'!$C$2:$C$215,Shares!$A88,'Stock-AF'!$G$2:$G$215,Shares!$A$1)</f>
        <v>0.29603821927044643</v>
      </c>
      <c r="M88" s="9">
        <f ca="1">SUMIFS('Stock-AF'!V$2:V$215,'Stock-AF'!$C$2:$C$215,Shares!$B88,'Stock-AF'!$G$2:$G$215,Shares!$A$1)/SUMIFS('Stock-AF'!V$2:V$215,'Stock-AF'!$C$2:$C$215,Shares!$A88,'Stock-AF'!$G$2:$G$215,Shares!$A$1)</f>
        <v>0.35561154323953054</v>
      </c>
      <c r="N88" s="9">
        <f ca="1">SUMIFS('Stock-AF'!W$2:W$215,'Stock-AF'!$C$2:$C$215,Shares!$B88,'Stock-AF'!$G$2:$G$215,Shares!$A$1)/SUMIFS('Stock-AF'!W$2:W$215,'Stock-AF'!$C$2:$C$215,Shares!$A88,'Stock-AF'!$G$2:$G$215,Shares!$A$1)</f>
        <v>0.75360769977639508</v>
      </c>
      <c r="O88" s="9">
        <f ca="1">SUMIFS('Stock-AF'!X$2:X$215,'Stock-AF'!$C$2:$C$215,Shares!$B88,'Stock-AF'!$G$2:$G$215,Shares!$A$1)/SUMIFS('Stock-AF'!X$2:X$215,'Stock-AF'!$C$2:$C$215,Shares!$A88,'Stock-AF'!$G$2:$G$215,Shares!$A$1)</f>
        <v>0.57443463415994378</v>
      </c>
      <c r="P88" s="9">
        <f ca="1">SUMIFS('Stock-AF'!Y$2:Y$215,'Stock-AF'!$C$2:$C$215,Shares!$B88,'Stock-AF'!$G$2:$G$215,Shares!$A$1)/SUMIFS('Stock-AF'!Y$2:Y$215,'Stock-AF'!$C$2:$C$215,Shares!$A88,'Stock-AF'!$G$2:$G$215,Shares!$A$1)</f>
        <v>0.45261722420124167</v>
      </c>
      <c r="Q88" s="9">
        <f ca="1">SUMIFS('Stock-AF'!Z$2:Z$215,'Stock-AF'!$C$2:$C$215,Shares!$B88,'Stock-AF'!$G$2:$G$215,Shares!$A$1)/SUMIFS('Stock-AF'!Z$2:Z$215,'Stock-AF'!$C$2:$C$215,Shares!$A88,'Stock-AF'!$G$2:$G$215,Shares!$A$1)</f>
        <v>0.35097191492673407</v>
      </c>
      <c r="R88" s="9">
        <f ca="1">SUMIFS('Stock-AF'!AA$2:AA$215,'Stock-AF'!$C$2:$C$215,Shares!$B88,'Stock-AF'!$G$2:$G$215,Shares!$A$1)/SUMIFS('Stock-AF'!AA$2:AA$215,'Stock-AF'!$C$2:$C$215,Shares!$A88,'Stock-AF'!$G$2:$G$215,Shares!$A$1)</f>
        <v>0.47207507833409573</v>
      </c>
      <c r="S88" s="9">
        <f ca="1">SUMIFS('Stock-AF'!AB$2:AB$215,'Stock-AF'!$C$2:$C$215,Shares!$B88,'Stock-AF'!$G$2:$G$215,Shares!$A$1)/SUMIFS('Stock-AF'!AB$2:AB$215,'Stock-AF'!$C$2:$C$215,Shares!$A88,'Stock-AF'!$G$2:$G$215,Shares!$A$1)</f>
        <v>0.20426424056701772</v>
      </c>
      <c r="T88" s="9">
        <f ca="1">SUMIFS('Stock-AF'!AC$2:AC$215,'Stock-AF'!$C$2:$C$215,Shares!$B88,'Stock-AF'!$G$2:$G$215,Shares!$A$1)/SUMIFS('Stock-AF'!AC$2:AC$215,'Stock-AF'!$C$2:$C$215,Shares!$A88,'Stock-AF'!$G$2:$G$215,Shares!$A$1)</f>
        <v>0.26147725745285583</v>
      </c>
      <c r="U88" s="9">
        <f ca="1">SUMIFS('Stock-AF'!AD$2:AD$215,'Stock-AF'!$C$2:$C$215,Shares!$B88,'Stock-AF'!$G$2:$G$215,Shares!$A$1)/SUMIFS('Stock-AF'!AD$2:AD$215,'Stock-AF'!$C$2:$C$215,Shares!$A88,'Stock-AF'!$G$2:$G$215,Shares!$A$1)</f>
        <v>0.29446626999547759</v>
      </c>
      <c r="V88" s="9">
        <f ca="1">SUMIFS('Stock-AF'!AE$2:AE$215,'Stock-AF'!$C$2:$C$215,Shares!$B88,'Stock-AF'!$G$2:$G$215,Shares!$A$1)/SUMIFS('Stock-AF'!AE$2:AE$215,'Stock-AF'!$C$2:$C$215,Shares!$A88,'Stock-AF'!$G$2:$G$215,Shares!$A$1)</f>
        <v>0.29147080896778776</v>
      </c>
      <c r="W88" s="9">
        <f ca="1">SUMIFS('Stock-AF'!AF$2:AF$215,'Stock-AF'!$C$2:$C$215,Shares!$B88,'Stock-AF'!$G$2:$G$215,Shares!$A$1)/SUMIFS('Stock-AF'!AF$2:AF$215,'Stock-AF'!$C$2:$C$215,Shares!$A88,'Stock-AF'!$G$2:$G$215,Shares!$A$1)</f>
        <v>0.36126269137812678</v>
      </c>
      <c r="X88" s="9">
        <f ca="1">SUMIFS('Stock-AF'!AG$2:AG$215,'Stock-AF'!$C$2:$C$215,Shares!$B88,'Stock-AF'!$G$2:$G$215,Shares!$A$1)/SUMIFS('Stock-AF'!AG$2:AG$215,'Stock-AF'!$C$2:$C$215,Shares!$A88,'Stock-AF'!$G$2:$G$215,Shares!$A$1)</f>
        <v>0.16672823548840207</v>
      </c>
      <c r="Y88" s="9">
        <f ca="1">SUMIFS('Stock-AF'!AH$2:AH$215,'Stock-AF'!$C$2:$C$215,Shares!$B88,'Stock-AF'!$G$2:$G$215,Shares!$A$1)/SUMIFS('Stock-AF'!AH$2:AH$215,'Stock-AF'!$C$2:$C$215,Shares!$A88,'Stock-AF'!$G$2:$G$215,Shares!$A$1)</f>
        <v>9.0604077021882556E-2</v>
      </c>
      <c r="Z88" s="9">
        <f ca="1">SUMIFS('Stock-AF'!AI$2:AI$215,'Stock-AF'!$C$2:$C$215,Shares!$B88,'Stock-AF'!$G$2:$G$215,Shares!$A$1)/SUMIFS('Stock-AF'!AI$2:AI$215,'Stock-AF'!$C$2:$C$215,Shares!$A88,'Stock-AF'!$G$2:$G$215,Shares!$A$1)</f>
        <v>0.16208875202026551</v>
      </c>
      <c r="AA88" s="9">
        <f ca="1">SUMIFS('Stock-AF'!AJ$2:AJ$215,'Stock-AF'!$C$2:$C$215,Shares!$B88,'Stock-AF'!$G$2:$G$215,Shares!$A$1)/SUMIFS('Stock-AF'!AJ$2:AJ$215,'Stock-AF'!$C$2:$C$215,Shares!$A88,'Stock-AF'!$G$2:$G$215,Shares!$A$1)</f>
        <v>1</v>
      </c>
      <c r="AB88" s="9">
        <f ca="1">SUMIFS('Stock-AF'!AK$2:AK$215,'Stock-AF'!$C$2:$C$215,Shares!$B88,'Stock-AF'!$G$2:$G$215,Shares!$A$1)/SUMIFS('Stock-AF'!AK$2:AK$215,'Stock-AF'!$C$2:$C$215,Shares!$A88,'Stock-AF'!$G$2:$G$215,Shares!$A$1)</f>
        <v>0.46756012692658483</v>
      </c>
      <c r="AC88" s="9">
        <f ca="1">SUMIFS('Stock-AF'!AL$2:AL$215,'Stock-AF'!$C$2:$C$215,Shares!$B88,'Stock-AF'!$G$2:$G$215,Shares!$A$1)/SUMIFS('Stock-AF'!AL$2:AL$215,'Stock-AF'!$C$2:$C$215,Shares!$A88,'Stock-AF'!$G$2:$G$215,Shares!$A$1)</f>
        <v>0.90626760190534839</v>
      </c>
      <c r="AD88" s="9">
        <f ca="1">SUMIFS('Stock-AF'!AM$2:AM$215,'Stock-AF'!$C$2:$C$215,Shares!$B88,'Stock-AF'!$G$2:$G$215,Shares!$A$1)/SUMIFS('Stock-AF'!AM$2:AM$215,'Stock-AF'!$C$2:$C$215,Shares!$A88,'Stock-AF'!$G$2:$G$215,Shares!$A$1)</f>
        <v>0.19036141973634171</v>
      </c>
      <c r="AE88" s="9">
        <f ca="1">SUMIFS('Stock-AF'!AN$2:AN$215,'Stock-AF'!$C$2:$C$215,Shares!$B88,'Stock-AF'!$G$2:$G$215,Shares!$A$1)/SUMIFS('Stock-AF'!AN$2:AN$215,'Stock-AF'!$C$2:$C$215,Shares!$A88,'Stock-AF'!$G$2:$G$215,Shares!$A$1)</f>
        <v>0.79903375542955524</v>
      </c>
      <c r="AF88" s="9">
        <f ca="1">SUMIFS('Stock-AF'!AO$2:AO$215,'Stock-AF'!$C$2:$C$215,Shares!$B88,'Stock-AF'!$G$2:$G$215,Shares!$A$1)/SUMIFS('Stock-AF'!AO$2:AO$215,'Stock-AF'!$C$2:$C$215,Shares!$A88,'Stock-AF'!$G$2:$G$215,Shares!$A$1)</f>
        <v>0.32694113130485519</v>
      </c>
      <c r="AG88" s="9">
        <f ca="1">SUMIFS('Stock-AF'!AP$2:AP$215,'Stock-AF'!$C$2:$C$215,Shares!$B88,'Stock-AF'!$G$2:$G$215,Shares!$A$1)/SUMIFS('Stock-AF'!AP$2:AP$215,'Stock-AF'!$C$2:$C$215,Shares!$A88,'Stock-AF'!$G$2:$G$215,Shares!$A$1)</f>
        <v>0.48895336223532482</v>
      </c>
      <c r="AH88" s="9">
        <f ca="1">SUMIFS('Stock-AF'!AQ$2:AQ$215,'Stock-AF'!$C$2:$C$215,Shares!$B88,'Stock-AF'!$G$2:$G$215,Shares!$A$1)/SUMIFS('Stock-AF'!AQ$2:AQ$215,'Stock-AF'!$C$2:$C$215,Shares!$A88,'Stock-AF'!$G$2:$G$215,Shares!$A$1)</f>
        <v>0.15123693804807178</v>
      </c>
      <c r="AI88" s="9">
        <f ca="1">SUMIFS('Stock-AF'!AR$2:AR$215,'Stock-AF'!$C$2:$C$215,Shares!$B88,'Stock-AF'!$G$2:$G$215,Shares!$A$1)/SUMIFS('Stock-AF'!AR$2:AR$215,'Stock-AF'!$C$2:$C$215,Shares!$A88,'Stock-AF'!$G$2:$G$215,Shares!$A$1)</f>
        <v>0.35420842590105489</v>
      </c>
      <c r="AJ88" s="9">
        <f ca="1">SUMIFS('Stock-AF'!AS$2:AS$215,'Stock-AF'!$C$2:$C$215,Shares!$B88,'Stock-AF'!$G$2:$G$215,Shares!$A$1)/SUMIFS('Stock-AF'!AS$2:AS$215,'Stock-AF'!$C$2:$C$215,Shares!$A88,'Stock-AF'!$G$2:$G$215,Shares!$A$1)</f>
        <v>0.26918121834723285</v>
      </c>
      <c r="AK88" s="9">
        <f ca="1">SUMIFS('Stock-AF'!AT$2:AT$215,'Stock-AF'!$C$2:$C$215,Shares!$B88,'Stock-AF'!$G$2:$G$215,Shares!$A$1)/SUMIFS('Stock-AF'!AT$2:AT$215,'Stock-AF'!$C$2:$C$215,Shares!$A88,'Stock-AF'!$G$2:$G$215,Shares!$A$1)</f>
        <v>0.26203250794080635</v>
      </c>
      <c r="AL88" s="9">
        <f ca="1">SUMIFS('Stock-AF'!AU$2:AU$215,'Stock-AF'!$C$2:$C$215,Shares!$B88,'Stock-AF'!$G$2:$G$215,Shares!$A$1)/SUMIFS('Stock-AF'!AU$2:AU$215,'Stock-AF'!$C$2:$C$215,Shares!$A88,'Stock-AF'!$G$2:$G$215,Shares!$A$1)</f>
        <v>0.1957726383639263</v>
      </c>
      <c r="AM88" s="9">
        <f ca="1">SUMIFS('Stock-AF'!AV$2:AV$215,'Stock-AF'!$C$2:$C$215,Shares!$B88,'Stock-AF'!$G$2:$G$215,Shares!$A$1)/SUMIFS('Stock-AF'!AV$2:AV$215,'Stock-AF'!$C$2:$C$215,Shares!$A88,'Stock-AF'!$G$2:$G$215,Shares!$A$1)</f>
        <v>0.41532777849643515</v>
      </c>
    </row>
    <row r="89" spans="1:39">
      <c r="A89" t="str">
        <f t="shared" si="1"/>
        <v>C_ES-WH-HO*</v>
      </c>
      <c r="B89" s="4" t="s">
        <v>202</v>
      </c>
      <c r="C89" s="9">
        <f ca="1">SUMIFS('Stock-AF'!L$2:L$215,'Stock-AF'!$C$2:$C$215,Shares!$B89,'Stock-AF'!$G$2:$G$215,Shares!$A$1)/SUMIFS('Stock-AF'!L$2:L$215,'Stock-AF'!$C$2:$C$215,Shares!$A89,'Stock-AF'!$G$2:$G$215,Shares!$A$1)</f>
        <v>0</v>
      </c>
      <c r="D89" s="9">
        <f ca="1">SUMIFS('Stock-AF'!M$2:M$215,'Stock-AF'!$C$2:$C$215,Shares!$B89,'Stock-AF'!$G$2:$G$215,Shares!$A$1)/SUMIFS('Stock-AF'!M$2:M$215,'Stock-AF'!$C$2:$C$215,Shares!$A89,'Stock-AF'!$G$2:$G$215,Shares!$A$1)</f>
        <v>0.12930678698607845</v>
      </c>
      <c r="E89" s="9">
        <f ca="1">SUMIFS('Stock-AF'!N$2:N$215,'Stock-AF'!$C$2:$C$215,Shares!$B89,'Stock-AF'!$G$2:$G$215,Shares!$A$1)/SUMIFS('Stock-AF'!N$2:N$215,'Stock-AF'!$C$2:$C$215,Shares!$A89,'Stock-AF'!$G$2:$G$215,Shares!$A$1)</f>
        <v>0</v>
      </c>
      <c r="F89" s="9">
        <f ca="1">SUMIFS('Stock-AF'!O$2:O$215,'Stock-AF'!$C$2:$C$215,Shares!$B89,'Stock-AF'!$G$2:$G$215,Shares!$A$1)/SUMIFS('Stock-AF'!O$2:O$215,'Stock-AF'!$C$2:$C$215,Shares!$A89,'Stock-AF'!$G$2:$G$215,Shares!$A$1)</f>
        <v>0.23841147758794287</v>
      </c>
      <c r="G89" s="9">
        <f ca="1">SUMIFS('Stock-AF'!P$2:P$215,'Stock-AF'!$C$2:$C$215,Shares!$B89,'Stock-AF'!$G$2:$G$215,Shares!$A$1)/SUMIFS('Stock-AF'!P$2:P$215,'Stock-AF'!$C$2:$C$215,Shares!$A89,'Stock-AF'!$G$2:$G$215,Shares!$A$1)</f>
        <v>0.12425404870288806</v>
      </c>
      <c r="H89" s="9">
        <f ca="1">SUMIFS('Stock-AF'!Q$2:Q$215,'Stock-AF'!$C$2:$C$215,Shares!$B89,'Stock-AF'!$G$2:$G$215,Shares!$A$1)/SUMIFS('Stock-AF'!Q$2:Q$215,'Stock-AF'!$C$2:$C$215,Shares!$A89,'Stock-AF'!$G$2:$G$215,Shares!$A$1)</f>
        <v>0.14330362644512837</v>
      </c>
      <c r="I89" s="9">
        <f ca="1">SUMIFS('Stock-AF'!R$2:R$215,'Stock-AF'!$C$2:$C$215,Shares!$B89,'Stock-AF'!$G$2:$G$215,Shares!$A$1)/SUMIFS('Stock-AF'!R$2:R$215,'Stock-AF'!$C$2:$C$215,Shares!$A89,'Stock-AF'!$G$2:$G$215,Shares!$A$1)</f>
        <v>0</v>
      </c>
      <c r="J89" s="9">
        <f ca="1">SUMIFS('Stock-AF'!S$2:S$215,'Stock-AF'!$C$2:$C$215,Shares!$B89,'Stock-AF'!$G$2:$G$215,Shares!$A$1)/SUMIFS('Stock-AF'!S$2:S$215,'Stock-AF'!$C$2:$C$215,Shares!$A89,'Stock-AF'!$G$2:$G$215,Shares!$A$1)</f>
        <v>0.42418616588005809</v>
      </c>
      <c r="K89" s="9">
        <f ca="1">SUMIFS('Stock-AF'!T$2:T$215,'Stock-AF'!$C$2:$C$215,Shares!$B89,'Stock-AF'!$G$2:$G$215,Shares!$A$1)/SUMIFS('Stock-AF'!T$2:T$215,'Stock-AF'!$C$2:$C$215,Shares!$A89,'Stock-AF'!$G$2:$G$215,Shares!$A$1)</f>
        <v>0.23150713197772563</v>
      </c>
      <c r="L89" s="9">
        <f ca="1">SUMIFS('Stock-AF'!U$2:U$215,'Stock-AF'!$C$2:$C$215,Shares!$B89,'Stock-AF'!$G$2:$G$215,Shares!$A$1)/SUMIFS('Stock-AF'!U$2:U$215,'Stock-AF'!$C$2:$C$215,Shares!$A89,'Stock-AF'!$G$2:$G$215,Shares!$A$1)</f>
        <v>0.20100387043175066</v>
      </c>
      <c r="M89" s="9">
        <f ca="1">SUMIFS('Stock-AF'!V$2:V$215,'Stock-AF'!$C$2:$C$215,Shares!$B89,'Stock-AF'!$G$2:$G$215,Shares!$A$1)/SUMIFS('Stock-AF'!V$2:V$215,'Stock-AF'!$C$2:$C$215,Shares!$A89,'Stock-AF'!$G$2:$G$215,Shares!$A$1)</f>
        <v>7.3558595116771347E-2</v>
      </c>
      <c r="N89" s="9">
        <f ca="1">SUMIFS('Stock-AF'!W$2:W$215,'Stock-AF'!$C$2:$C$215,Shares!$B89,'Stock-AF'!$G$2:$G$215,Shares!$A$1)/SUMIFS('Stock-AF'!W$2:W$215,'Stock-AF'!$C$2:$C$215,Shares!$A89,'Stock-AF'!$G$2:$G$215,Shares!$A$1)</f>
        <v>0.10179249234390889</v>
      </c>
      <c r="O89" s="9">
        <f ca="1">SUMIFS('Stock-AF'!X$2:X$215,'Stock-AF'!$C$2:$C$215,Shares!$B89,'Stock-AF'!$G$2:$G$215,Shares!$A$1)/SUMIFS('Stock-AF'!X$2:X$215,'Stock-AF'!$C$2:$C$215,Shares!$A89,'Stock-AF'!$G$2:$G$215,Shares!$A$1)</f>
        <v>0.16095560595186004</v>
      </c>
      <c r="P89" s="9">
        <f ca="1">SUMIFS('Stock-AF'!Y$2:Y$215,'Stock-AF'!$C$2:$C$215,Shares!$B89,'Stock-AF'!$G$2:$G$215,Shares!$A$1)/SUMIFS('Stock-AF'!Y$2:Y$215,'Stock-AF'!$C$2:$C$215,Shares!$A89,'Stock-AF'!$G$2:$G$215,Shares!$A$1)</f>
        <v>1.1869662332455608E-2</v>
      </c>
      <c r="Q89" s="9">
        <f ca="1">SUMIFS('Stock-AF'!Z$2:Z$215,'Stock-AF'!$C$2:$C$215,Shares!$B89,'Stock-AF'!$G$2:$G$215,Shares!$A$1)/SUMIFS('Stock-AF'!Z$2:Z$215,'Stock-AF'!$C$2:$C$215,Shares!$A89,'Stock-AF'!$G$2:$G$215,Shares!$A$1)</f>
        <v>0.29029027592284135</v>
      </c>
      <c r="R89" s="9">
        <f ca="1">SUMIFS('Stock-AF'!AA$2:AA$215,'Stock-AF'!$C$2:$C$215,Shares!$B89,'Stock-AF'!$G$2:$G$215,Shares!$A$1)/SUMIFS('Stock-AF'!AA$2:AA$215,'Stock-AF'!$C$2:$C$215,Shares!$A89,'Stock-AF'!$G$2:$G$215,Shares!$A$1)</f>
        <v>0.30827066518818774</v>
      </c>
      <c r="S89" s="9">
        <f ca="1">SUMIFS('Stock-AF'!AB$2:AB$215,'Stock-AF'!$C$2:$C$215,Shares!$B89,'Stock-AF'!$G$2:$G$215,Shares!$A$1)/SUMIFS('Stock-AF'!AB$2:AB$215,'Stock-AF'!$C$2:$C$215,Shares!$A89,'Stock-AF'!$G$2:$G$215,Shares!$A$1)</f>
        <v>0.58456256464116318</v>
      </c>
      <c r="T89" s="9">
        <f ca="1">SUMIFS('Stock-AF'!AC$2:AC$215,'Stock-AF'!$C$2:$C$215,Shares!$B89,'Stock-AF'!$G$2:$G$215,Shares!$A$1)/SUMIFS('Stock-AF'!AC$2:AC$215,'Stock-AF'!$C$2:$C$215,Shares!$A89,'Stock-AF'!$G$2:$G$215,Shares!$A$1)</f>
        <v>0.27239883138339277</v>
      </c>
      <c r="U89" s="9">
        <f ca="1">SUMIFS('Stock-AF'!AD$2:AD$215,'Stock-AF'!$C$2:$C$215,Shares!$B89,'Stock-AF'!$G$2:$G$215,Shares!$A$1)/SUMIFS('Stock-AF'!AD$2:AD$215,'Stock-AF'!$C$2:$C$215,Shares!$A89,'Stock-AF'!$G$2:$G$215,Shares!$A$1)</f>
        <v>0</v>
      </c>
      <c r="V89" s="9">
        <f ca="1">SUMIFS('Stock-AF'!AE$2:AE$215,'Stock-AF'!$C$2:$C$215,Shares!$B89,'Stock-AF'!$G$2:$G$215,Shares!$A$1)/SUMIFS('Stock-AF'!AE$2:AE$215,'Stock-AF'!$C$2:$C$215,Shares!$A89,'Stock-AF'!$G$2:$G$215,Shares!$A$1)</f>
        <v>0.54214716056896506</v>
      </c>
      <c r="W89" s="9">
        <f ca="1">SUMIFS('Stock-AF'!AF$2:AF$215,'Stock-AF'!$C$2:$C$215,Shares!$B89,'Stock-AF'!$G$2:$G$215,Shares!$A$1)/SUMIFS('Stock-AF'!AF$2:AF$215,'Stock-AF'!$C$2:$C$215,Shares!$A89,'Stock-AF'!$G$2:$G$215,Shares!$A$1)</f>
        <v>0</v>
      </c>
      <c r="X89" s="9">
        <f ca="1">SUMIFS('Stock-AF'!AG$2:AG$215,'Stock-AF'!$C$2:$C$215,Shares!$B89,'Stock-AF'!$G$2:$G$215,Shares!$A$1)/SUMIFS('Stock-AF'!AG$2:AG$215,'Stock-AF'!$C$2:$C$215,Shares!$A89,'Stock-AF'!$G$2:$G$215,Shares!$A$1)</f>
        <v>0.13809542251027032</v>
      </c>
      <c r="Y89" s="9">
        <f ca="1">SUMIFS('Stock-AF'!AH$2:AH$215,'Stock-AF'!$C$2:$C$215,Shares!$B89,'Stock-AF'!$G$2:$G$215,Shares!$A$1)/SUMIFS('Stock-AF'!AH$2:AH$215,'Stock-AF'!$C$2:$C$215,Shares!$A89,'Stock-AF'!$G$2:$G$215,Shares!$A$1)</f>
        <v>0.12586742709078444</v>
      </c>
      <c r="Z89" s="9">
        <f ca="1">SUMIFS('Stock-AF'!AI$2:AI$215,'Stock-AF'!$C$2:$C$215,Shares!$B89,'Stock-AF'!$G$2:$G$215,Shares!$A$1)/SUMIFS('Stock-AF'!AI$2:AI$215,'Stock-AF'!$C$2:$C$215,Shares!$A89,'Stock-AF'!$G$2:$G$215,Shares!$A$1)</f>
        <v>0.19191249881914241</v>
      </c>
      <c r="AA89" s="9">
        <f ca="1">SUMIFS('Stock-AF'!AJ$2:AJ$215,'Stock-AF'!$C$2:$C$215,Shares!$B89,'Stock-AF'!$G$2:$G$215,Shares!$A$1)/SUMIFS('Stock-AF'!AJ$2:AJ$215,'Stock-AF'!$C$2:$C$215,Shares!$A89,'Stock-AF'!$G$2:$G$215,Shares!$A$1)</f>
        <v>0</v>
      </c>
      <c r="AB89" s="9">
        <f ca="1">SUMIFS('Stock-AF'!AK$2:AK$215,'Stock-AF'!$C$2:$C$215,Shares!$B89,'Stock-AF'!$G$2:$G$215,Shares!$A$1)/SUMIFS('Stock-AF'!AK$2:AK$215,'Stock-AF'!$C$2:$C$215,Shares!$A89,'Stock-AF'!$G$2:$G$215,Shares!$A$1)</f>
        <v>1.435836500124393E-2</v>
      </c>
      <c r="AC89" s="9">
        <f ca="1">SUMIFS('Stock-AF'!AL$2:AL$215,'Stock-AF'!$C$2:$C$215,Shares!$B89,'Stock-AF'!$G$2:$G$215,Shares!$A$1)/SUMIFS('Stock-AF'!AL$2:AL$215,'Stock-AF'!$C$2:$C$215,Shares!$A89,'Stock-AF'!$G$2:$G$215,Shares!$A$1)</f>
        <v>0</v>
      </c>
      <c r="AD89" s="9">
        <f ca="1">SUMIFS('Stock-AF'!AM$2:AM$215,'Stock-AF'!$C$2:$C$215,Shares!$B89,'Stock-AF'!$G$2:$G$215,Shares!$A$1)/SUMIFS('Stock-AF'!AM$2:AM$215,'Stock-AF'!$C$2:$C$215,Shares!$A89,'Stock-AF'!$G$2:$G$215,Shares!$A$1)</f>
        <v>0.50450754288869115</v>
      </c>
      <c r="AE89" s="9">
        <f ca="1">SUMIFS('Stock-AF'!AN$2:AN$215,'Stock-AF'!$C$2:$C$215,Shares!$B89,'Stock-AF'!$G$2:$G$215,Shares!$A$1)/SUMIFS('Stock-AF'!AN$2:AN$215,'Stock-AF'!$C$2:$C$215,Shares!$A89,'Stock-AF'!$G$2:$G$215,Shares!$A$1)</f>
        <v>1.0720941582212744E-2</v>
      </c>
      <c r="AF89" s="9">
        <f ca="1">SUMIFS('Stock-AF'!AO$2:AO$215,'Stock-AF'!$C$2:$C$215,Shares!$B89,'Stock-AF'!$G$2:$G$215,Shares!$A$1)/SUMIFS('Stock-AF'!AO$2:AO$215,'Stock-AF'!$C$2:$C$215,Shares!$A89,'Stock-AF'!$G$2:$G$215,Shares!$A$1)</f>
        <v>0.33051198206427629</v>
      </c>
      <c r="AG89" s="9">
        <f ca="1">SUMIFS('Stock-AF'!AP$2:AP$215,'Stock-AF'!$C$2:$C$215,Shares!$B89,'Stock-AF'!$G$2:$G$215,Shares!$A$1)/SUMIFS('Stock-AF'!AP$2:AP$215,'Stock-AF'!$C$2:$C$215,Shares!$A89,'Stock-AF'!$G$2:$G$215,Shares!$A$1)</f>
        <v>0.17041057193715653</v>
      </c>
      <c r="AH89" s="9">
        <f ca="1">SUMIFS('Stock-AF'!AQ$2:AQ$215,'Stock-AF'!$C$2:$C$215,Shares!$B89,'Stock-AF'!$G$2:$G$215,Shares!$A$1)/SUMIFS('Stock-AF'!AQ$2:AQ$215,'Stock-AF'!$C$2:$C$215,Shares!$A89,'Stock-AF'!$G$2:$G$215,Shares!$A$1)</f>
        <v>0.57375415217172943</v>
      </c>
      <c r="AI89" s="9">
        <f ca="1">SUMIFS('Stock-AF'!AR$2:AR$215,'Stock-AF'!$C$2:$C$215,Shares!$B89,'Stock-AF'!$G$2:$G$215,Shares!$A$1)/SUMIFS('Stock-AF'!AR$2:AR$215,'Stock-AF'!$C$2:$C$215,Shares!$A89,'Stock-AF'!$G$2:$G$215,Shares!$A$1)</f>
        <v>0.22578550024955252</v>
      </c>
      <c r="AJ89" s="9">
        <f ca="1">SUMIFS('Stock-AF'!AS$2:AS$215,'Stock-AF'!$C$2:$C$215,Shares!$B89,'Stock-AF'!$G$2:$G$215,Shares!$A$1)/SUMIFS('Stock-AF'!AS$2:AS$215,'Stock-AF'!$C$2:$C$215,Shares!$A89,'Stock-AF'!$G$2:$G$215,Shares!$A$1)</f>
        <v>3.7379429759741094E-3</v>
      </c>
      <c r="AK89" s="9">
        <f ca="1">SUMIFS('Stock-AF'!AT$2:AT$215,'Stock-AF'!$C$2:$C$215,Shares!$B89,'Stock-AF'!$G$2:$G$215,Shares!$A$1)/SUMIFS('Stock-AF'!AT$2:AT$215,'Stock-AF'!$C$2:$C$215,Shares!$A89,'Stock-AF'!$G$2:$G$215,Shares!$A$1)</f>
        <v>5.4789750979856389E-2</v>
      </c>
      <c r="AL89" s="9">
        <f ca="1">SUMIFS('Stock-AF'!AU$2:AU$215,'Stock-AF'!$C$2:$C$215,Shares!$B89,'Stock-AF'!$G$2:$G$215,Shares!$A$1)/SUMIFS('Stock-AF'!AU$2:AU$215,'Stock-AF'!$C$2:$C$215,Shares!$A89,'Stock-AF'!$G$2:$G$215,Shares!$A$1)</f>
        <v>0.32656386678507149</v>
      </c>
      <c r="AM89" s="9">
        <f ca="1">SUMIFS('Stock-AF'!AV$2:AV$215,'Stock-AF'!$C$2:$C$215,Shares!$B89,'Stock-AF'!$G$2:$G$215,Shares!$A$1)/SUMIFS('Stock-AF'!AV$2:AV$215,'Stock-AF'!$C$2:$C$215,Shares!$A89,'Stock-AF'!$G$2:$G$215,Shares!$A$1)</f>
        <v>0.47863854748162749</v>
      </c>
    </row>
    <row r="90" spans="1:39">
      <c r="A90" t="str">
        <f t="shared" si="1"/>
        <v>C_ES-WH-HO*</v>
      </c>
      <c r="B90" s="4" t="s">
        <v>203</v>
      </c>
      <c r="C90" s="9">
        <f ca="1">SUMIFS('Stock-AF'!L$2:L$215,'Stock-AF'!$C$2:$C$215,Shares!$B90,'Stock-AF'!$G$2:$G$215,Shares!$A$1)/SUMIFS('Stock-AF'!L$2:L$215,'Stock-AF'!$C$2:$C$215,Shares!$A90,'Stock-AF'!$G$2:$G$215,Shares!$A$1)</f>
        <v>0</v>
      </c>
      <c r="D90" s="9">
        <f ca="1">SUMIFS('Stock-AF'!M$2:M$215,'Stock-AF'!$C$2:$C$215,Shares!$B90,'Stock-AF'!$G$2:$G$215,Shares!$A$1)/SUMIFS('Stock-AF'!M$2:M$215,'Stock-AF'!$C$2:$C$215,Shares!$A90,'Stock-AF'!$G$2:$G$215,Shares!$A$1)</f>
        <v>0.30795303458736739</v>
      </c>
      <c r="E90" s="9">
        <f ca="1">SUMIFS('Stock-AF'!N$2:N$215,'Stock-AF'!$C$2:$C$215,Shares!$B90,'Stock-AF'!$G$2:$G$215,Shares!$A$1)/SUMIFS('Stock-AF'!N$2:N$215,'Stock-AF'!$C$2:$C$215,Shares!$A90,'Stock-AF'!$G$2:$G$215,Shares!$A$1)</f>
        <v>0.53515392567255415</v>
      </c>
      <c r="F90" s="9">
        <f ca="1">SUMIFS('Stock-AF'!O$2:O$215,'Stock-AF'!$C$2:$C$215,Shares!$B90,'Stock-AF'!$G$2:$G$215,Shares!$A$1)/SUMIFS('Stock-AF'!O$2:O$215,'Stock-AF'!$C$2:$C$215,Shares!$A90,'Stock-AF'!$G$2:$G$215,Shares!$A$1)</f>
        <v>6.3157673293404479E-2</v>
      </c>
      <c r="G90" s="9">
        <f ca="1">SUMIFS('Stock-AF'!P$2:P$215,'Stock-AF'!$C$2:$C$215,Shares!$B90,'Stock-AF'!$G$2:$G$215,Shares!$A$1)/SUMIFS('Stock-AF'!P$2:P$215,'Stock-AF'!$C$2:$C$215,Shares!$A90,'Stock-AF'!$G$2:$G$215,Shares!$A$1)</f>
        <v>0.16833016382799884</v>
      </c>
      <c r="H90" s="9">
        <f ca="1">SUMIFS('Stock-AF'!Q$2:Q$215,'Stock-AF'!$C$2:$C$215,Shares!$B90,'Stock-AF'!$G$2:$G$215,Shares!$A$1)/SUMIFS('Stock-AF'!Q$2:Q$215,'Stock-AF'!$C$2:$C$215,Shares!$A90,'Stock-AF'!$G$2:$G$215,Shares!$A$1)</f>
        <v>7.3044303049888668E-2</v>
      </c>
      <c r="I90" s="9">
        <f ca="1">SUMIFS('Stock-AF'!R$2:R$215,'Stock-AF'!$C$2:$C$215,Shares!$B90,'Stock-AF'!$G$2:$G$215,Shares!$A$1)/SUMIFS('Stock-AF'!R$2:R$215,'Stock-AF'!$C$2:$C$215,Shares!$A90,'Stock-AF'!$G$2:$G$215,Shares!$A$1)</f>
        <v>0</v>
      </c>
      <c r="J90" s="9">
        <f ca="1">SUMIFS('Stock-AF'!S$2:S$215,'Stock-AF'!$C$2:$C$215,Shares!$B90,'Stock-AF'!$G$2:$G$215,Shares!$A$1)/SUMIFS('Stock-AF'!S$2:S$215,'Stock-AF'!$C$2:$C$215,Shares!$A90,'Stock-AF'!$G$2:$G$215,Shares!$A$1)</f>
        <v>0.30077483240603597</v>
      </c>
      <c r="K90" s="9">
        <f ca="1">SUMIFS('Stock-AF'!T$2:T$215,'Stock-AF'!$C$2:$C$215,Shares!$B90,'Stock-AF'!$G$2:$G$215,Shares!$A$1)/SUMIFS('Stock-AF'!T$2:T$215,'Stock-AF'!$C$2:$C$215,Shares!$A90,'Stock-AF'!$G$2:$G$215,Shares!$A$1)</f>
        <v>0.26502419665404364</v>
      </c>
      <c r="L90" s="9">
        <f ca="1">SUMIFS('Stock-AF'!U$2:U$215,'Stock-AF'!$C$2:$C$215,Shares!$B90,'Stock-AF'!$G$2:$G$215,Shares!$A$1)/SUMIFS('Stock-AF'!U$2:U$215,'Stock-AF'!$C$2:$C$215,Shares!$A90,'Stock-AF'!$G$2:$G$215,Shares!$A$1)</f>
        <v>0.42789358771095831</v>
      </c>
      <c r="M90" s="9">
        <f ca="1">SUMIFS('Stock-AF'!V$2:V$215,'Stock-AF'!$C$2:$C$215,Shares!$B90,'Stock-AF'!$G$2:$G$215,Shares!$A$1)/SUMIFS('Stock-AF'!V$2:V$215,'Stock-AF'!$C$2:$C$215,Shares!$A90,'Stock-AF'!$G$2:$G$215,Shares!$A$1)</f>
        <v>0.43426639062624395</v>
      </c>
      <c r="N90" s="9">
        <f ca="1">SUMIFS('Stock-AF'!W$2:W$215,'Stock-AF'!$C$2:$C$215,Shares!$B90,'Stock-AF'!$G$2:$G$215,Shares!$A$1)/SUMIFS('Stock-AF'!W$2:W$215,'Stock-AF'!$C$2:$C$215,Shares!$A90,'Stock-AF'!$G$2:$G$215,Shares!$A$1)</f>
        <v>0</v>
      </c>
      <c r="O90" s="9">
        <f ca="1">SUMIFS('Stock-AF'!X$2:X$215,'Stock-AF'!$C$2:$C$215,Shares!$B90,'Stock-AF'!$G$2:$G$215,Shares!$A$1)/SUMIFS('Stock-AF'!X$2:X$215,'Stock-AF'!$C$2:$C$215,Shares!$A90,'Stock-AF'!$G$2:$G$215,Shares!$A$1)</f>
        <v>0</v>
      </c>
      <c r="P90" s="9">
        <f ca="1">SUMIFS('Stock-AF'!Y$2:Y$215,'Stock-AF'!$C$2:$C$215,Shares!$B90,'Stock-AF'!$G$2:$G$215,Shares!$A$1)/SUMIFS('Stock-AF'!Y$2:Y$215,'Stock-AF'!$C$2:$C$215,Shares!$A90,'Stock-AF'!$G$2:$G$215,Shares!$A$1)</f>
        <v>0.42647221748745612</v>
      </c>
      <c r="Q90" s="9">
        <f ca="1">SUMIFS('Stock-AF'!Z$2:Z$215,'Stock-AF'!$C$2:$C$215,Shares!$B90,'Stock-AF'!$G$2:$G$215,Shares!$A$1)/SUMIFS('Stock-AF'!Z$2:Z$215,'Stock-AF'!$C$2:$C$215,Shares!$A90,'Stock-AF'!$G$2:$G$215,Shares!$A$1)</f>
        <v>0.12019988101295452</v>
      </c>
      <c r="R90" s="9">
        <f ca="1">SUMIFS('Stock-AF'!AA$2:AA$215,'Stock-AF'!$C$2:$C$215,Shares!$B90,'Stock-AF'!$G$2:$G$215,Shares!$A$1)/SUMIFS('Stock-AF'!AA$2:AA$215,'Stock-AF'!$C$2:$C$215,Shares!$A90,'Stock-AF'!$G$2:$G$215,Shares!$A$1)</f>
        <v>8.6670167890444447E-2</v>
      </c>
      <c r="S90" s="9">
        <f ca="1">SUMIFS('Stock-AF'!AB$2:AB$215,'Stock-AF'!$C$2:$C$215,Shares!$B90,'Stock-AF'!$G$2:$G$215,Shares!$A$1)/SUMIFS('Stock-AF'!AB$2:AB$215,'Stock-AF'!$C$2:$C$215,Shares!$A90,'Stock-AF'!$G$2:$G$215,Shares!$A$1)</f>
        <v>0.16585625839855683</v>
      </c>
      <c r="T90" s="9">
        <f ca="1">SUMIFS('Stock-AF'!AC$2:AC$215,'Stock-AF'!$C$2:$C$215,Shares!$B90,'Stock-AF'!$G$2:$G$215,Shares!$A$1)/SUMIFS('Stock-AF'!AC$2:AC$215,'Stock-AF'!$C$2:$C$215,Shares!$A90,'Stock-AF'!$G$2:$G$215,Shares!$A$1)</f>
        <v>0</v>
      </c>
      <c r="U90" s="9">
        <f ca="1">SUMIFS('Stock-AF'!AD$2:AD$215,'Stock-AF'!$C$2:$C$215,Shares!$B90,'Stock-AF'!$G$2:$G$215,Shares!$A$1)/SUMIFS('Stock-AF'!AD$2:AD$215,'Stock-AF'!$C$2:$C$215,Shares!$A90,'Stock-AF'!$G$2:$G$215,Shares!$A$1)</f>
        <v>0.68854139005121773</v>
      </c>
      <c r="V90" s="9">
        <f ca="1">SUMIFS('Stock-AF'!AE$2:AE$215,'Stock-AF'!$C$2:$C$215,Shares!$B90,'Stock-AF'!$G$2:$G$215,Shares!$A$1)/SUMIFS('Stock-AF'!AE$2:AE$215,'Stock-AF'!$C$2:$C$215,Shares!$A90,'Stock-AF'!$G$2:$G$215,Shares!$A$1)</f>
        <v>8.6101571025009507E-3</v>
      </c>
      <c r="W90" s="9">
        <f ca="1">SUMIFS('Stock-AF'!AF$2:AF$215,'Stock-AF'!$C$2:$C$215,Shares!$B90,'Stock-AF'!$G$2:$G$215,Shares!$A$1)/SUMIFS('Stock-AF'!AF$2:AF$215,'Stock-AF'!$C$2:$C$215,Shares!$A90,'Stock-AF'!$G$2:$G$215,Shares!$A$1)</f>
        <v>2.9669633839711065E-2</v>
      </c>
      <c r="X90" s="9">
        <f ca="1">SUMIFS('Stock-AF'!AG$2:AG$215,'Stock-AF'!$C$2:$C$215,Shares!$B90,'Stock-AF'!$G$2:$G$215,Shares!$A$1)/SUMIFS('Stock-AF'!AG$2:AG$215,'Stock-AF'!$C$2:$C$215,Shares!$A90,'Stock-AF'!$G$2:$G$215,Shares!$A$1)</f>
        <v>0.64119530065015518</v>
      </c>
      <c r="Y90" s="9">
        <f ca="1">SUMIFS('Stock-AF'!AH$2:AH$215,'Stock-AF'!$C$2:$C$215,Shares!$B90,'Stock-AF'!$G$2:$G$215,Shares!$A$1)/SUMIFS('Stock-AF'!AH$2:AH$215,'Stock-AF'!$C$2:$C$215,Shares!$A90,'Stock-AF'!$G$2:$G$215,Shares!$A$1)</f>
        <v>0.32301979183196822</v>
      </c>
      <c r="Z90" s="9">
        <f ca="1">SUMIFS('Stock-AF'!AI$2:AI$215,'Stock-AF'!$C$2:$C$215,Shares!$B90,'Stock-AF'!$G$2:$G$215,Shares!$A$1)/SUMIFS('Stock-AF'!AI$2:AI$215,'Stock-AF'!$C$2:$C$215,Shares!$A90,'Stock-AF'!$G$2:$G$215,Shares!$A$1)</f>
        <v>0.4577065458804504</v>
      </c>
      <c r="AA90" s="9">
        <f ca="1">SUMIFS('Stock-AF'!AJ$2:AJ$215,'Stock-AF'!$C$2:$C$215,Shares!$B90,'Stock-AF'!$G$2:$G$215,Shares!$A$1)/SUMIFS('Stock-AF'!AJ$2:AJ$215,'Stock-AF'!$C$2:$C$215,Shares!$A90,'Stock-AF'!$G$2:$G$215,Shares!$A$1)</f>
        <v>0</v>
      </c>
      <c r="AB90" s="9">
        <f ca="1">SUMIFS('Stock-AF'!AK$2:AK$215,'Stock-AF'!$C$2:$C$215,Shares!$B90,'Stock-AF'!$G$2:$G$215,Shares!$A$1)/SUMIFS('Stock-AF'!AK$2:AK$215,'Stock-AF'!$C$2:$C$215,Shares!$A90,'Stock-AF'!$G$2:$G$215,Shares!$A$1)</f>
        <v>8.9549325894381582E-2</v>
      </c>
      <c r="AC90" s="9">
        <f ca="1">SUMIFS('Stock-AF'!AL$2:AL$215,'Stock-AF'!$C$2:$C$215,Shares!$B90,'Stock-AF'!$G$2:$G$215,Shares!$A$1)/SUMIFS('Stock-AF'!AL$2:AL$215,'Stock-AF'!$C$2:$C$215,Shares!$A90,'Stock-AF'!$G$2:$G$215,Shares!$A$1)</f>
        <v>0</v>
      </c>
      <c r="AD90" s="9">
        <f ca="1">SUMIFS('Stock-AF'!AM$2:AM$215,'Stock-AF'!$C$2:$C$215,Shares!$B90,'Stock-AF'!$G$2:$G$215,Shares!$A$1)/SUMIFS('Stock-AF'!AM$2:AM$215,'Stock-AF'!$C$2:$C$215,Shares!$A90,'Stock-AF'!$G$2:$G$215,Shares!$A$1)</f>
        <v>0.19760029957027606</v>
      </c>
      <c r="AE90" s="9">
        <f ca="1">SUMIFS('Stock-AF'!AN$2:AN$215,'Stock-AF'!$C$2:$C$215,Shares!$B90,'Stock-AF'!$G$2:$G$215,Shares!$A$1)/SUMIFS('Stock-AF'!AN$2:AN$215,'Stock-AF'!$C$2:$C$215,Shares!$A90,'Stock-AF'!$G$2:$G$215,Shares!$A$1)</f>
        <v>7.7852751030964257E-2</v>
      </c>
      <c r="AF90" s="9">
        <f ca="1">SUMIFS('Stock-AF'!AO$2:AO$215,'Stock-AF'!$C$2:$C$215,Shares!$B90,'Stock-AF'!$G$2:$G$215,Shares!$A$1)/SUMIFS('Stock-AF'!AO$2:AO$215,'Stock-AF'!$C$2:$C$215,Shares!$A90,'Stock-AF'!$G$2:$G$215,Shares!$A$1)</f>
        <v>0.15749250340387563</v>
      </c>
      <c r="AG90" s="9">
        <f ca="1">SUMIFS('Stock-AF'!AP$2:AP$215,'Stock-AF'!$C$2:$C$215,Shares!$B90,'Stock-AF'!$G$2:$G$215,Shares!$A$1)/SUMIFS('Stock-AF'!AP$2:AP$215,'Stock-AF'!$C$2:$C$215,Shares!$A90,'Stock-AF'!$G$2:$G$215,Shares!$A$1)</f>
        <v>1.0416547721906512E-2</v>
      </c>
      <c r="AH90" s="9">
        <f ca="1">SUMIFS('Stock-AF'!AQ$2:AQ$215,'Stock-AF'!$C$2:$C$215,Shares!$B90,'Stock-AF'!$G$2:$G$215,Shares!$A$1)/SUMIFS('Stock-AF'!AQ$2:AQ$215,'Stock-AF'!$C$2:$C$215,Shares!$A90,'Stock-AF'!$G$2:$G$215,Shares!$A$1)</f>
        <v>0.24114793780601593</v>
      </c>
      <c r="AI90" s="9">
        <f ca="1">SUMIFS('Stock-AF'!AR$2:AR$215,'Stock-AF'!$C$2:$C$215,Shares!$B90,'Stock-AF'!$G$2:$G$215,Shares!$A$1)/SUMIFS('Stock-AF'!AR$2:AR$215,'Stock-AF'!$C$2:$C$215,Shares!$A90,'Stock-AF'!$G$2:$G$215,Shares!$A$1)</f>
        <v>0.21878827063147435</v>
      </c>
      <c r="AJ90" s="9">
        <f ca="1">SUMIFS('Stock-AF'!AS$2:AS$215,'Stock-AF'!$C$2:$C$215,Shares!$B90,'Stock-AF'!$G$2:$G$215,Shares!$A$1)/SUMIFS('Stock-AF'!AS$2:AS$215,'Stock-AF'!$C$2:$C$215,Shares!$A90,'Stock-AF'!$G$2:$G$215,Shares!$A$1)</f>
        <v>0.44455790687206492</v>
      </c>
      <c r="AK90" s="9">
        <f ca="1">SUMIFS('Stock-AF'!AT$2:AT$215,'Stock-AF'!$C$2:$C$215,Shares!$B90,'Stock-AF'!$G$2:$G$215,Shares!$A$1)/SUMIFS('Stock-AF'!AT$2:AT$215,'Stock-AF'!$C$2:$C$215,Shares!$A90,'Stock-AF'!$G$2:$G$215,Shares!$A$1)</f>
        <v>0.12310499971925414</v>
      </c>
      <c r="AL90" s="9">
        <f ca="1">SUMIFS('Stock-AF'!AU$2:AU$215,'Stock-AF'!$C$2:$C$215,Shares!$B90,'Stock-AF'!$G$2:$G$215,Shares!$A$1)/SUMIFS('Stock-AF'!AU$2:AU$215,'Stock-AF'!$C$2:$C$215,Shares!$A90,'Stock-AF'!$G$2:$G$215,Shares!$A$1)</f>
        <v>0.33607988345882278</v>
      </c>
      <c r="AM90" s="9">
        <f ca="1">SUMIFS('Stock-AF'!AV$2:AV$215,'Stock-AF'!$C$2:$C$215,Shares!$B90,'Stock-AF'!$G$2:$G$215,Shares!$A$1)/SUMIFS('Stock-AF'!AV$2:AV$215,'Stock-AF'!$C$2:$C$215,Shares!$A90,'Stock-AF'!$G$2:$G$215,Shares!$A$1)</f>
        <v>3.9233701066528931E-2</v>
      </c>
    </row>
    <row r="91" spans="1:39">
      <c r="A91" t="str">
        <f t="shared" si="1"/>
        <v>C_ES-WH-HO*</v>
      </c>
      <c r="B91" s="4" t="s">
        <v>204</v>
      </c>
      <c r="C91" s="9">
        <f ca="1">SUMIFS('Stock-AF'!L$2:L$215,'Stock-AF'!$C$2:$C$215,Shares!$B91,'Stock-AF'!$G$2:$G$215,Shares!$A$1)/SUMIFS('Stock-AF'!L$2:L$215,'Stock-AF'!$C$2:$C$215,Shares!$A91,'Stock-AF'!$G$2:$G$215,Shares!$A$1)</f>
        <v>8.8112783252035393E-2</v>
      </c>
      <c r="D91" s="9">
        <f ca="1">SUMIFS('Stock-AF'!M$2:M$215,'Stock-AF'!$C$2:$C$215,Shares!$B91,'Stock-AF'!$G$2:$G$215,Shares!$A$1)/SUMIFS('Stock-AF'!M$2:M$215,'Stock-AF'!$C$2:$C$215,Shares!$A91,'Stock-AF'!$G$2:$G$215,Shares!$A$1)</f>
        <v>1.2613849530363668E-2</v>
      </c>
      <c r="E91" s="9">
        <f ca="1">SUMIFS('Stock-AF'!N$2:N$215,'Stock-AF'!$C$2:$C$215,Shares!$B91,'Stock-AF'!$G$2:$G$215,Shares!$A$1)/SUMIFS('Stock-AF'!N$2:N$215,'Stock-AF'!$C$2:$C$215,Shares!$A91,'Stock-AF'!$G$2:$G$215,Shares!$A$1)</f>
        <v>0</v>
      </c>
      <c r="F91" s="9">
        <f ca="1">SUMIFS('Stock-AF'!O$2:O$215,'Stock-AF'!$C$2:$C$215,Shares!$B91,'Stock-AF'!$G$2:$G$215,Shares!$A$1)/SUMIFS('Stock-AF'!O$2:O$215,'Stock-AF'!$C$2:$C$215,Shares!$A91,'Stock-AF'!$G$2:$G$215,Shares!$A$1)</f>
        <v>0.10059737196367635</v>
      </c>
      <c r="G91" s="9">
        <f ca="1">SUMIFS('Stock-AF'!P$2:P$215,'Stock-AF'!$C$2:$C$215,Shares!$B91,'Stock-AF'!$G$2:$G$215,Shares!$A$1)/SUMIFS('Stock-AF'!P$2:P$215,'Stock-AF'!$C$2:$C$215,Shares!$A91,'Stock-AF'!$G$2:$G$215,Shares!$A$1)</f>
        <v>1.21872346955041E-2</v>
      </c>
      <c r="H91" s="9">
        <f ca="1">SUMIFS('Stock-AF'!Q$2:Q$215,'Stock-AF'!$C$2:$C$215,Shares!$B91,'Stock-AF'!$G$2:$G$215,Shares!$A$1)/SUMIFS('Stock-AF'!Q$2:Q$215,'Stock-AF'!$C$2:$C$215,Shares!$A91,'Stock-AF'!$G$2:$G$215,Shares!$A$1)</f>
        <v>0</v>
      </c>
      <c r="I91" s="9">
        <f ca="1">SUMIFS('Stock-AF'!R$2:R$215,'Stock-AF'!$C$2:$C$215,Shares!$B91,'Stock-AF'!$G$2:$G$215,Shares!$A$1)/SUMIFS('Stock-AF'!R$2:R$215,'Stock-AF'!$C$2:$C$215,Shares!$A91,'Stock-AF'!$G$2:$G$215,Shares!$A$1)</f>
        <v>0</v>
      </c>
      <c r="J91" s="9">
        <f ca="1">SUMIFS('Stock-AF'!S$2:S$215,'Stock-AF'!$C$2:$C$215,Shares!$B91,'Stock-AF'!$G$2:$G$215,Shares!$A$1)/SUMIFS('Stock-AF'!S$2:S$215,'Stock-AF'!$C$2:$C$215,Shares!$A91,'Stock-AF'!$G$2:$G$215,Shares!$A$1)</f>
        <v>0</v>
      </c>
      <c r="K91" s="9">
        <f ca="1">SUMIFS('Stock-AF'!T$2:T$215,'Stock-AF'!$C$2:$C$215,Shares!$B91,'Stock-AF'!$G$2:$G$215,Shares!$A$1)/SUMIFS('Stock-AF'!T$2:T$215,'Stock-AF'!$C$2:$C$215,Shares!$A91,'Stock-AF'!$G$2:$G$215,Shares!$A$1)</f>
        <v>2.6486051935603574E-2</v>
      </c>
      <c r="L91" s="9">
        <f ca="1">SUMIFS('Stock-AF'!U$2:U$215,'Stock-AF'!$C$2:$C$215,Shares!$B91,'Stock-AF'!$G$2:$G$215,Shares!$A$1)/SUMIFS('Stock-AF'!U$2:U$215,'Stock-AF'!$C$2:$C$215,Shares!$A91,'Stock-AF'!$G$2:$G$215,Shares!$A$1)</f>
        <v>3.7826365816110677E-3</v>
      </c>
      <c r="M91" s="9">
        <f ca="1">SUMIFS('Stock-AF'!V$2:V$215,'Stock-AF'!$C$2:$C$215,Shares!$B91,'Stock-AF'!$G$2:$G$215,Shares!$A$1)/SUMIFS('Stock-AF'!V$2:V$215,'Stock-AF'!$C$2:$C$215,Shares!$A91,'Stock-AF'!$G$2:$G$215,Shares!$A$1)</f>
        <v>2.6112846703393719E-3</v>
      </c>
      <c r="N91" s="9">
        <f ca="1">SUMIFS('Stock-AF'!W$2:W$215,'Stock-AF'!$C$2:$C$215,Shares!$B91,'Stock-AF'!$G$2:$G$215,Shares!$A$1)/SUMIFS('Stock-AF'!W$2:W$215,'Stock-AF'!$C$2:$C$215,Shares!$A91,'Stock-AF'!$G$2:$G$215,Shares!$A$1)</f>
        <v>1.4906947006246228E-2</v>
      </c>
      <c r="O91" s="9">
        <f ca="1">SUMIFS('Stock-AF'!X$2:X$215,'Stock-AF'!$C$2:$C$215,Shares!$B91,'Stock-AF'!$G$2:$G$215,Shares!$A$1)/SUMIFS('Stock-AF'!X$2:X$215,'Stock-AF'!$C$2:$C$215,Shares!$A91,'Stock-AF'!$G$2:$G$215,Shares!$A$1)</f>
        <v>6.6008725712890307E-2</v>
      </c>
      <c r="P91" s="9">
        <f ca="1">SUMIFS('Stock-AF'!Y$2:Y$215,'Stock-AF'!$C$2:$C$215,Shares!$B91,'Stock-AF'!$G$2:$G$215,Shares!$A$1)/SUMIFS('Stock-AF'!Y$2:Y$215,'Stock-AF'!$C$2:$C$215,Shares!$A91,'Stock-AF'!$G$2:$G$215,Shares!$A$1)</f>
        <v>0</v>
      </c>
      <c r="Q91" s="9">
        <f ca="1">SUMIFS('Stock-AF'!Z$2:Z$215,'Stock-AF'!$C$2:$C$215,Shares!$B91,'Stock-AF'!$G$2:$G$215,Shares!$A$1)/SUMIFS('Stock-AF'!Z$2:Z$215,'Stock-AF'!$C$2:$C$215,Shares!$A91,'Stock-AF'!$G$2:$G$215,Shares!$A$1)</f>
        <v>5.736958570866877E-2</v>
      </c>
      <c r="R91" s="9">
        <f ca="1">SUMIFS('Stock-AF'!AA$2:AA$215,'Stock-AF'!$C$2:$C$215,Shares!$B91,'Stock-AF'!$G$2:$G$215,Shares!$A$1)/SUMIFS('Stock-AF'!AA$2:AA$215,'Stock-AF'!$C$2:$C$215,Shares!$A91,'Stock-AF'!$G$2:$G$215,Shares!$A$1)</f>
        <v>1.4073110522365578E-2</v>
      </c>
      <c r="S91" s="9">
        <f ca="1">SUMIFS('Stock-AF'!AB$2:AB$215,'Stock-AF'!$C$2:$C$215,Shares!$B91,'Stock-AF'!$G$2:$G$215,Shares!$A$1)/SUMIFS('Stock-AF'!AB$2:AB$215,'Stock-AF'!$C$2:$C$215,Shares!$A91,'Stock-AF'!$G$2:$G$215,Shares!$A$1)</f>
        <v>8.1297862810148017E-3</v>
      </c>
      <c r="T91" s="9">
        <f ca="1">SUMIFS('Stock-AF'!AC$2:AC$215,'Stock-AF'!$C$2:$C$215,Shares!$B91,'Stock-AF'!$G$2:$G$215,Shares!$A$1)/SUMIFS('Stock-AF'!AC$2:AC$215,'Stock-AF'!$C$2:$C$215,Shares!$A91,'Stock-AF'!$G$2:$G$215,Shares!$A$1)</f>
        <v>7.0481447030442627E-3</v>
      </c>
      <c r="U91" s="9">
        <f ca="1">SUMIFS('Stock-AF'!AD$2:AD$215,'Stock-AF'!$C$2:$C$215,Shares!$B91,'Stock-AF'!$G$2:$G$215,Shares!$A$1)/SUMIFS('Stock-AF'!AD$2:AD$215,'Stock-AF'!$C$2:$C$215,Shares!$A91,'Stock-AF'!$G$2:$G$215,Shares!$A$1)</f>
        <v>1.6992339953304757E-2</v>
      </c>
      <c r="V91" s="9">
        <f ca="1">SUMIFS('Stock-AF'!AE$2:AE$215,'Stock-AF'!$C$2:$C$215,Shares!$B91,'Stock-AF'!$G$2:$G$215,Shares!$A$1)/SUMIFS('Stock-AF'!AE$2:AE$215,'Stock-AF'!$C$2:$C$215,Shares!$A91,'Stock-AF'!$G$2:$G$215,Shares!$A$1)</f>
        <v>0.11350876562723167</v>
      </c>
      <c r="W91" s="9">
        <f ca="1">SUMIFS('Stock-AF'!AF$2:AF$215,'Stock-AF'!$C$2:$C$215,Shares!$B91,'Stock-AF'!$G$2:$G$215,Shares!$A$1)/SUMIFS('Stock-AF'!AF$2:AF$215,'Stock-AF'!$C$2:$C$215,Shares!$A91,'Stock-AF'!$G$2:$G$215,Shares!$A$1)</f>
        <v>0.11194204301807027</v>
      </c>
      <c r="X91" s="9">
        <f ca="1">SUMIFS('Stock-AF'!AG$2:AG$215,'Stock-AF'!$C$2:$C$215,Shares!$B91,'Stock-AF'!$G$2:$G$215,Shares!$A$1)/SUMIFS('Stock-AF'!AG$2:AG$215,'Stock-AF'!$C$2:$C$215,Shares!$A91,'Stock-AF'!$G$2:$G$215,Shares!$A$1)</f>
        <v>0</v>
      </c>
      <c r="Y91" s="9">
        <f ca="1">SUMIFS('Stock-AF'!AH$2:AH$215,'Stock-AF'!$C$2:$C$215,Shares!$B91,'Stock-AF'!$G$2:$G$215,Shares!$A$1)/SUMIFS('Stock-AF'!AH$2:AH$215,'Stock-AF'!$C$2:$C$215,Shares!$A91,'Stock-AF'!$G$2:$G$215,Shares!$A$1)</f>
        <v>0.18088788069238829</v>
      </c>
      <c r="Z91" s="9">
        <f ca="1">SUMIFS('Stock-AF'!AI$2:AI$215,'Stock-AF'!$C$2:$C$215,Shares!$B91,'Stock-AF'!$G$2:$G$215,Shares!$A$1)/SUMIFS('Stock-AF'!AI$2:AI$215,'Stock-AF'!$C$2:$C$215,Shares!$A91,'Stock-AF'!$G$2:$G$215,Shares!$A$1)</f>
        <v>3.5602120362958965E-3</v>
      </c>
      <c r="AA91" s="9">
        <f ca="1">SUMIFS('Stock-AF'!AJ$2:AJ$215,'Stock-AF'!$C$2:$C$215,Shares!$B91,'Stock-AF'!$G$2:$G$215,Shares!$A$1)/SUMIFS('Stock-AF'!AJ$2:AJ$215,'Stock-AF'!$C$2:$C$215,Shares!$A91,'Stock-AF'!$G$2:$G$215,Shares!$A$1)</f>
        <v>0</v>
      </c>
      <c r="AB91" s="9">
        <f ca="1">SUMIFS('Stock-AF'!AK$2:AK$215,'Stock-AF'!$C$2:$C$215,Shares!$B91,'Stock-AF'!$G$2:$G$215,Shares!$A$1)/SUMIFS('Stock-AF'!AK$2:AK$215,'Stock-AF'!$C$2:$C$215,Shares!$A91,'Stock-AF'!$G$2:$G$215,Shares!$A$1)</f>
        <v>2.4931537515006413E-2</v>
      </c>
      <c r="AC91" s="9">
        <f ca="1">SUMIFS('Stock-AF'!AL$2:AL$215,'Stock-AF'!$C$2:$C$215,Shares!$B91,'Stock-AF'!$G$2:$G$215,Shares!$A$1)/SUMIFS('Stock-AF'!AL$2:AL$215,'Stock-AF'!$C$2:$C$215,Shares!$A91,'Stock-AF'!$G$2:$G$215,Shares!$A$1)</f>
        <v>9.3732398094651614E-2</v>
      </c>
      <c r="AD91" s="9">
        <f ca="1">SUMIFS('Stock-AF'!AM$2:AM$215,'Stock-AF'!$C$2:$C$215,Shares!$B91,'Stock-AF'!$G$2:$G$215,Shares!$A$1)/SUMIFS('Stock-AF'!AM$2:AM$215,'Stock-AF'!$C$2:$C$215,Shares!$A91,'Stock-AF'!$G$2:$G$215,Shares!$A$1)</f>
        <v>1.461715098231316E-2</v>
      </c>
      <c r="AE91" s="9">
        <f ca="1">SUMIFS('Stock-AF'!AN$2:AN$215,'Stock-AF'!$C$2:$C$215,Shares!$B91,'Stock-AF'!$G$2:$G$215,Shares!$A$1)/SUMIFS('Stock-AF'!AN$2:AN$215,'Stock-AF'!$C$2:$C$215,Shares!$A91,'Stock-AF'!$G$2:$G$215,Shares!$A$1)</f>
        <v>2.645952864080535E-3</v>
      </c>
      <c r="AF91" s="9">
        <f ca="1">SUMIFS('Stock-AF'!AO$2:AO$215,'Stock-AF'!$C$2:$C$215,Shares!$B91,'Stock-AF'!$G$2:$G$215,Shares!$A$1)/SUMIFS('Stock-AF'!AO$2:AO$215,'Stock-AF'!$C$2:$C$215,Shares!$A91,'Stock-AF'!$G$2:$G$215,Shares!$A$1)</f>
        <v>8.8365874625938659E-3</v>
      </c>
      <c r="AG91" s="9">
        <f ca="1">SUMIFS('Stock-AF'!AP$2:AP$215,'Stock-AF'!$C$2:$C$215,Shares!$B91,'Stock-AF'!$G$2:$G$215,Shares!$A$1)/SUMIFS('Stock-AF'!AP$2:AP$215,'Stock-AF'!$C$2:$C$215,Shares!$A91,'Stock-AF'!$G$2:$G$215,Shares!$A$1)</f>
        <v>2.3277013782367201E-2</v>
      </c>
      <c r="AH91" s="9">
        <f ca="1">SUMIFS('Stock-AF'!AQ$2:AQ$215,'Stock-AF'!$C$2:$C$215,Shares!$B91,'Stock-AF'!$G$2:$G$215,Shares!$A$1)/SUMIFS('Stock-AF'!AQ$2:AQ$215,'Stock-AF'!$C$2:$C$215,Shares!$A91,'Stock-AF'!$G$2:$G$215,Shares!$A$1)</f>
        <v>7.4409082734930828E-3</v>
      </c>
      <c r="AI91" s="9">
        <f ca="1">SUMIFS('Stock-AF'!AR$2:AR$215,'Stock-AF'!$C$2:$C$215,Shares!$B91,'Stock-AF'!$G$2:$G$215,Shares!$A$1)/SUMIFS('Stock-AF'!AR$2:AR$215,'Stock-AF'!$C$2:$C$215,Shares!$A91,'Stock-AF'!$G$2:$G$215,Shares!$A$1)</f>
        <v>8.7420709854799366E-3</v>
      </c>
      <c r="AJ91" s="9">
        <f ca="1">SUMIFS('Stock-AF'!AS$2:AS$215,'Stock-AF'!$C$2:$C$215,Shares!$B91,'Stock-AF'!$G$2:$G$215,Shares!$A$1)/SUMIFS('Stock-AF'!AS$2:AS$215,'Stock-AF'!$C$2:$C$215,Shares!$A91,'Stock-AF'!$G$2:$G$215,Shares!$A$1)</f>
        <v>2.3851369938974196E-3</v>
      </c>
      <c r="AK91" s="9">
        <f ca="1">SUMIFS('Stock-AF'!AT$2:AT$215,'Stock-AF'!$C$2:$C$215,Shares!$B91,'Stock-AF'!$G$2:$G$215,Shares!$A$1)/SUMIFS('Stock-AF'!AT$2:AT$215,'Stock-AF'!$C$2:$C$215,Shares!$A91,'Stock-AF'!$G$2:$G$215,Shares!$A$1)</f>
        <v>0.18430864946783279</v>
      </c>
      <c r="AL91" s="9">
        <f ca="1">SUMIFS('Stock-AF'!AU$2:AU$215,'Stock-AF'!$C$2:$C$215,Shares!$B91,'Stock-AF'!$G$2:$G$215,Shares!$A$1)/SUMIFS('Stock-AF'!AU$2:AU$215,'Stock-AF'!$C$2:$C$215,Shares!$A91,'Stock-AF'!$G$2:$G$215,Shares!$A$1)</f>
        <v>1.3376424186187142E-2</v>
      </c>
      <c r="AM91" s="9">
        <f ca="1">SUMIFS('Stock-AF'!AV$2:AV$215,'Stock-AF'!$C$2:$C$215,Shares!$B91,'Stock-AF'!$G$2:$G$215,Shares!$A$1)/SUMIFS('Stock-AF'!AV$2:AV$215,'Stock-AF'!$C$2:$C$215,Shares!$A91,'Stock-AF'!$G$2:$G$215,Shares!$A$1)</f>
        <v>0</v>
      </c>
    </row>
    <row r="92" spans="1:39">
      <c r="A92" t="str">
        <f t="shared" si="1"/>
        <v>C_ES-WH-HO*</v>
      </c>
      <c r="B92" s="4" t="s">
        <v>205</v>
      </c>
      <c r="C92" s="9">
        <f ca="1">SUMIFS('Stock-AF'!L$2:L$215,'Stock-AF'!$C$2:$C$215,Shares!$B92,'Stock-AF'!$G$2:$G$215,Shares!$A$1)/SUMIFS('Stock-AF'!L$2:L$215,'Stock-AF'!$C$2:$C$215,Shares!$A92,'Stock-AF'!$G$2:$G$215,Shares!$A$1)</f>
        <v>4.5708507124372078E-2</v>
      </c>
      <c r="D92" s="9">
        <f ca="1">SUMIFS('Stock-AF'!M$2:M$215,'Stock-AF'!$C$2:$C$215,Shares!$B92,'Stock-AF'!$G$2:$G$215,Shares!$A$1)/SUMIFS('Stock-AF'!M$2:M$215,'Stock-AF'!$C$2:$C$215,Shares!$A92,'Stock-AF'!$G$2:$G$215,Shares!$A$1)</f>
        <v>0.12129791890784378</v>
      </c>
      <c r="E92" s="9">
        <f ca="1">SUMIFS('Stock-AF'!N$2:N$215,'Stock-AF'!$C$2:$C$215,Shares!$B92,'Stock-AF'!$G$2:$G$215,Shares!$A$1)/SUMIFS('Stock-AF'!N$2:N$215,'Stock-AF'!$C$2:$C$215,Shares!$A92,'Stock-AF'!$G$2:$G$215,Shares!$A$1)</f>
        <v>0.35365117066708218</v>
      </c>
      <c r="F92" s="9">
        <f ca="1">SUMIFS('Stock-AF'!O$2:O$215,'Stock-AF'!$C$2:$C$215,Shares!$B92,'Stock-AF'!$G$2:$G$215,Shares!$A$1)/SUMIFS('Stock-AF'!O$2:O$215,'Stock-AF'!$C$2:$C$215,Shares!$A92,'Stock-AF'!$G$2:$G$215,Shares!$A$1)</f>
        <v>0.43568496612256197</v>
      </c>
      <c r="G92" s="9">
        <f ca="1">SUMIFS('Stock-AF'!P$2:P$215,'Stock-AF'!$C$2:$C$215,Shares!$B92,'Stock-AF'!$G$2:$G$215,Shares!$A$1)/SUMIFS('Stock-AF'!P$2:P$215,'Stock-AF'!$C$2:$C$215,Shares!$A92,'Stock-AF'!$G$2:$G$215,Shares!$A$1)</f>
        <v>4.3425099432318051E-2</v>
      </c>
      <c r="H92" s="9">
        <f ca="1">SUMIFS('Stock-AF'!Q$2:Q$215,'Stock-AF'!$C$2:$C$215,Shares!$B92,'Stock-AF'!$G$2:$G$215,Shares!$A$1)/SUMIFS('Stock-AF'!Q$2:Q$215,'Stock-AF'!$C$2:$C$215,Shares!$A92,'Stock-AF'!$G$2:$G$215,Shares!$A$1)</f>
        <v>0.54256688839063572</v>
      </c>
      <c r="I92" s="9">
        <f ca="1">SUMIFS('Stock-AF'!R$2:R$215,'Stock-AF'!$C$2:$C$215,Shares!$B92,'Stock-AF'!$G$2:$G$215,Shares!$A$1)/SUMIFS('Stock-AF'!R$2:R$215,'Stock-AF'!$C$2:$C$215,Shares!$A92,'Stock-AF'!$G$2:$G$215,Shares!$A$1)</f>
        <v>0.12738716874931194</v>
      </c>
      <c r="J92" s="9">
        <f ca="1">SUMIFS('Stock-AF'!S$2:S$215,'Stock-AF'!$C$2:$C$215,Shares!$B92,'Stock-AF'!$G$2:$G$215,Shares!$A$1)/SUMIFS('Stock-AF'!S$2:S$215,'Stock-AF'!$C$2:$C$215,Shares!$A92,'Stock-AF'!$G$2:$G$215,Shares!$A$1)</f>
        <v>1.1739651479501166E-2</v>
      </c>
      <c r="K92" s="9">
        <f ca="1">SUMIFS('Stock-AF'!T$2:T$215,'Stock-AF'!$C$2:$C$215,Shares!$B92,'Stock-AF'!$G$2:$G$215,Shares!$A$1)/SUMIFS('Stock-AF'!T$2:T$215,'Stock-AF'!$C$2:$C$215,Shares!$A92,'Stock-AF'!$G$2:$G$215,Shares!$A$1)</f>
        <v>0.40100938011913018</v>
      </c>
      <c r="L92" s="9">
        <f ca="1">SUMIFS('Stock-AF'!U$2:U$215,'Stock-AF'!$C$2:$C$215,Shares!$B92,'Stock-AF'!$G$2:$G$215,Shares!$A$1)/SUMIFS('Stock-AF'!U$2:U$215,'Stock-AF'!$C$2:$C$215,Shares!$A92,'Stock-AF'!$G$2:$G$215,Shares!$A$1)</f>
        <v>4.4472126761908468E-2</v>
      </c>
      <c r="M92" s="9">
        <f ca="1">SUMIFS('Stock-AF'!V$2:V$215,'Stock-AF'!$C$2:$C$215,Shares!$B92,'Stock-AF'!$G$2:$G$215,Shares!$A$1)/SUMIFS('Stock-AF'!V$2:V$215,'Stock-AF'!$C$2:$C$215,Shares!$A92,'Stock-AF'!$G$2:$G$215,Shares!$A$1)</f>
        <v>0.10037910216145288</v>
      </c>
      <c r="N92" s="9">
        <f ca="1">SUMIFS('Stock-AF'!W$2:W$215,'Stock-AF'!$C$2:$C$215,Shares!$B92,'Stock-AF'!$G$2:$G$215,Shares!$A$1)/SUMIFS('Stock-AF'!W$2:W$215,'Stock-AF'!$C$2:$C$215,Shares!$A92,'Stock-AF'!$G$2:$G$215,Shares!$A$1)</f>
        <v>0.10418439919759762</v>
      </c>
      <c r="O92" s="9">
        <f ca="1">SUMIFS('Stock-AF'!X$2:X$215,'Stock-AF'!$C$2:$C$215,Shares!$B92,'Stock-AF'!$G$2:$G$215,Shares!$A$1)/SUMIFS('Stock-AF'!X$2:X$215,'Stock-AF'!$C$2:$C$215,Shares!$A92,'Stock-AF'!$G$2:$G$215,Shares!$A$1)</f>
        <v>0.14870764871594852</v>
      </c>
      <c r="P92" s="9">
        <f ca="1">SUMIFS('Stock-AF'!Y$2:Y$215,'Stock-AF'!$C$2:$C$215,Shares!$B92,'Stock-AF'!$G$2:$G$215,Shares!$A$1)/SUMIFS('Stock-AF'!Y$2:Y$215,'Stock-AF'!$C$2:$C$215,Shares!$A92,'Stock-AF'!$G$2:$G$215,Shares!$A$1)</f>
        <v>7.4936142244464904E-2</v>
      </c>
      <c r="Q92" s="9">
        <f ca="1">SUMIFS('Stock-AF'!Z$2:Z$215,'Stock-AF'!$C$2:$C$215,Shares!$B92,'Stock-AF'!$G$2:$G$215,Shares!$A$1)/SUMIFS('Stock-AF'!Z$2:Z$215,'Stock-AF'!$C$2:$C$215,Shares!$A92,'Stock-AF'!$G$2:$G$215,Shares!$A$1)</f>
        <v>0.14648675238486419</v>
      </c>
      <c r="R92" s="9">
        <f ca="1">SUMIFS('Stock-AF'!AA$2:AA$215,'Stock-AF'!$C$2:$C$215,Shares!$B92,'Stock-AF'!$G$2:$G$215,Shares!$A$1)/SUMIFS('Stock-AF'!AA$2:AA$215,'Stock-AF'!$C$2:$C$215,Shares!$A92,'Stock-AF'!$G$2:$G$215,Shares!$A$1)</f>
        <v>0.11691265097892667</v>
      </c>
      <c r="S92" s="9">
        <f ca="1">SUMIFS('Stock-AF'!AB$2:AB$215,'Stock-AF'!$C$2:$C$215,Shares!$B92,'Stock-AF'!$G$2:$G$215,Shares!$A$1)/SUMIFS('Stock-AF'!AB$2:AB$215,'Stock-AF'!$C$2:$C$215,Shares!$A92,'Stock-AF'!$G$2:$G$215,Shares!$A$1)</f>
        <v>0</v>
      </c>
      <c r="T92" s="9">
        <f ca="1">SUMIFS('Stock-AF'!AC$2:AC$215,'Stock-AF'!$C$2:$C$215,Shares!$B92,'Stock-AF'!$G$2:$G$215,Shares!$A$1)/SUMIFS('Stock-AF'!AC$2:AC$215,'Stock-AF'!$C$2:$C$215,Shares!$A92,'Stock-AF'!$G$2:$G$215,Shares!$A$1)</f>
        <v>0.45098243169926711</v>
      </c>
      <c r="U92" s="9">
        <f ca="1">SUMIFS('Stock-AF'!AD$2:AD$215,'Stock-AF'!$C$2:$C$215,Shares!$B92,'Stock-AF'!$G$2:$G$215,Shares!$A$1)/SUMIFS('Stock-AF'!AD$2:AD$215,'Stock-AF'!$C$2:$C$215,Shares!$A92,'Stock-AF'!$G$2:$G$215,Shares!$A$1)</f>
        <v>0</v>
      </c>
      <c r="V92" s="9">
        <f ca="1">SUMIFS('Stock-AF'!AE$2:AE$215,'Stock-AF'!$C$2:$C$215,Shares!$B92,'Stock-AF'!$G$2:$G$215,Shares!$A$1)/SUMIFS('Stock-AF'!AE$2:AE$215,'Stock-AF'!$C$2:$C$215,Shares!$A92,'Stock-AF'!$G$2:$G$215,Shares!$A$1)</f>
        <v>1.9402902017634074E-2</v>
      </c>
      <c r="W92" s="9">
        <f ca="1">SUMIFS('Stock-AF'!AF$2:AF$215,'Stock-AF'!$C$2:$C$215,Shares!$B92,'Stock-AF'!$G$2:$G$215,Shares!$A$1)/SUMIFS('Stock-AF'!AF$2:AF$215,'Stock-AF'!$C$2:$C$215,Shares!$A92,'Stock-AF'!$G$2:$G$215,Shares!$A$1)</f>
        <v>0.37978744610838627</v>
      </c>
      <c r="X92" s="9">
        <f ca="1">SUMIFS('Stock-AF'!AG$2:AG$215,'Stock-AF'!$C$2:$C$215,Shares!$B92,'Stock-AF'!$G$2:$G$215,Shares!$A$1)/SUMIFS('Stock-AF'!AG$2:AG$215,'Stock-AF'!$C$2:$C$215,Shares!$A92,'Stock-AF'!$G$2:$G$215,Shares!$A$1)</f>
        <v>2.7236628746827345E-2</v>
      </c>
      <c r="Y92" s="9">
        <f ca="1">SUMIFS('Stock-AF'!AH$2:AH$215,'Stock-AF'!$C$2:$C$215,Shares!$B92,'Stock-AF'!$G$2:$G$215,Shares!$A$1)/SUMIFS('Stock-AF'!AH$2:AH$215,'Stock-AF'!$C$2:$C$215,Shares!$A92,'Stock-AF'!$G$2:$G$215,Shares!$A$1)</f>
        <v>0.27962082336297661</v>
      </c>
      <c r="Z92" s="9">
        <f ca="1">SUMIFS('Stock-AF'!AI$2:AI$215,'Stock-AF'!$C$2:$C$215,Shares!$B92,'Stock-AF'!$G$2:$G$215,Shares!$A$1)/SUMIFS('Stock-AF'!AI$2:AI$215,'Stock-AF'!$C$2:$C$215,Shares!$A92,'Stock-AF'!$G$2:$G$215,Shares!$A$1)</f>
        <v>8.0081174538371241E-2</v>
      </c>
      <c r="AA92" s="9">
        <f ca="1">SUMIFS('Stock-AF'!AJ$2:AJ$215,'Stock-AF'!$C$2:$C$215,Shares!$B92,'Stock-AF'!$G$2:$G$215,Shares!$A$1)/SUMIFS('Stock-AF'!AJ$2:AJ$215,'Stock-AF'!$C$2:$C$215,Shares!$A92,'Stock-AF'!$G$2:$G$215,Shares!$A$1)</f>
        <v>0</v>
      </c>
      <c r="AB92" s="9">
        <f ca="1">SUMIFS('Stock-AF'!AK$2:AK$215,'Stock-AF'!$C$2:$C$215,Shares!$B92,'Stock-AF'!$G$2:$G$215,Shares!$A$1)/SUMIFS('Stock-AF'!AK$2:AK$215,'Stock-AF'!$C$2:$C$215,Shares!$A92,'Stock-AF'!$G$2:$G$215,Shares!$A$1)</f>
        <v>0.36190224296191353</v>
      </c>
      <c r="AC92" s="9">
        <f ca="1">SUMIFS('Stock-AF'!AL$2:AL$215,'Stock-AF'!$C$2:$C$215,Shares!$B92,'Stock-AF'!$G$2:$G$215,Shares!$A$1)/SUMIFS('Stock-AF'!AL$2:AL$215,'Stock-AF'!$C$2:$C$215,Shares!$A92,'Stock-AF'!$G$2:$G$215,Shares!$A$1)</f>
        <v>0</v>
      </c>
      <c r="AD92" s="9">
        <f ca="1">SUMIFS('Stock-AF'!AM$2:AM$215,'Stock-AF'!$C$2:$C$215,Shares!$B92,'Stock-AF'!$G$2:$G$215,Shares!$A$1)/SUMIFS('Stock-AF'!AM$2:AM$215,'Stock-AF'!$C$2:$C$215,Shares!$A92,'Stock-AF'!$G$2:$G$215,Shares!$A$1)</f>
        <v>8.2377233509455486E-2</v>
      </c>
      <c r="AE92" s="9">
        <f ca="1">SUMIFS('Stock-AF'!AN$2:AN$215,'Stock-AF'!$C$2:$C$215,Shares!$B92,'Stock-AF'!$G$2:$G$215,Shares!$A$1)/SUMIFS('Stock-AF'!AN$2:AN$215,'Stock-AF'!$C$2:$C$215,Shares!$A92,'Stock-AF'!$G$2:$G$215,Shares!$A$1)</f>
        <v>0.10226032974035115</v>
      </c>
      <c r="AF92" s="9">
        <f ca="1">SUMIFS('Stock-AF'!AO$2:AO$215,'Stock-AF'!$C$2:$C$215,Shares!$B92,'Stock-AF'!$G$2:$G$215,Shares!$A$1)/SUMIFS('Stock-AF'!AO$2:AO$215,'Stock-AF'!$C$2:$C$215,Shares!$A92,'Stock-AF'!$G$2:$G$215,Shares!$A$1)</f>
        <v>8.5383760776056611E-2</v>
      </c>
      <c r="AG92" s="9">
        <f ca="1">SUMIFS('Stock-AF'!AP$2:AP$215,'Stock-AF'!$C$2:$C$215,Shares!$B92,'Stock-AF'!$G$2:$G$215,Shares!$A$1)/SUMIFS('Stock-AF'!AP$2:AP$215,'Stock-AF'!$C$2:$C$215,Shares!$A92,'Stock-AF'!$G$2:$G$215,Shares!$A$1)</f>
        <v>0.12208807367850763</v>
      </c>
      <c r="AH92" s="9">
        <f ca="1">SUMIFS('Stock-AF'!AQ$2:AQ$215,'Stock-AF'!$C$2:$C$215,Shares!$B92,'Stock-AF'!$G$2:$G$215,Shares!$A$1)/SUMIFS('Stock-AF'!AQ$2:AQ$215,'Stock-AF'!$C$2:$C$215,Shares!$A92,'Stock-AF'!$G$2:$G$215,Shares!$A$1)</f>
        <v>2.5991751783249892E-2</v>
      </c>
      <c r="AI92" s="9">
        <f ca="1">SUMIFS('Stock-AF'!AR$2:AR$215,'Stock-AF'!$C$2:$C$215,Shares!$B92,'Stock-AF'!$G$2:$G$215,Shares!$A$1)/SUMIFS('Stock-AF'!AR$2:AR$215,'Stock-AF'!$C$2:$C$215,Shares!$A92,'Stock-AF'!$G$2:$G$215,Shares!$A$1)</f>
        <v>0.17233368195717663</v>
      </c>
      <c r="AJ92" s="9">
        <f ca="1">SUMIFS('Stock-AF'!AS$2:AS$215,'Stock-AF'!$C$2:$C$215,Shares!$B92,'Stock-AF'!$G$2:$G$215,Shares!$A$1)/SUMIFS('Stock-AF'!AS$2:AS$215,'Stock-AF'!$C$2:$C$215,Shares!$A92,'Stock-AF'!$G$2:$G$215,Shares!$A$1)</f>
        <v>0.27002027570317644</v>
      </c>
      <c r="AK92" s="9">
        <f ca="1">SUMIFS('Stock-AF'!AT$2:AT$215,'Stock-AF'!$C$2:$C$215,Shares!$B92,'Stock-AF'!$G$2:$G$215,Shares!$A$1)/SUMIFS('Stock-AF'!AT$2:AT$215,'Stock-AF'!$C$2:$C$215,Shares!$A92,'Stock-AF'!$G$2:$G$215,Shares!$A$1)</f>
        <v>0.37576409189225041</v>
      </c>
      <c r="AL92" s="9">
        <f ca="1">SUMIFS('Stock-AF'!AU$2:AU$215,'Stock-AF'!$C$2:$C$215,Shares!$B92,'Stock-AF'!$G$2:$G$215,Shares!$A$1)/SUMIFS('Stock-AF'!AU$2:AU$215,'Stock-AF'!$C$2:$C$215,Shares!$A92,'Stock-AF'!$G$2:$G$215,Shares!$A$1)</f>
        <v>3.8181681717749945E-2</v>
      </c>
      <c r="AM92" s="9">
        <f ca="1">SUMIFS('Stock-AF'!AV$2:AV$215,'Stock-AF'!$C$2:$C$215,Shares!$B92,'Stock-AF'!$G$2:$G$215,Shares!$A$1)/SUMIFS('Stock-AF'!AV$2:AV$215,'Stock-AF'!$C$2:$C$215,Shares!$A92,'Stock-AF'!$G$2:$G$215,Shares!$A$1)</f>
        <v>6.5123319495786994E-2</v>
      </c>
    </row>
    <row r="93" spans="1:39">
      <c r="A93" t="str">
        <f t="shared" si="1"/>
        <v>C_ES-WH-HO*</v>
      </c>
      <c r="B93" s="4" t="s">
        <v>206</v>
      </c>
      <c r="C93" s="9">
        <f ca="1">SUMIFS('Stock-AF'!L$2:L$215,'Stock-AF'!$C$2:$C$215,Shares!$B93,'Stock-AF'!$G$2:$G$215,Shares!$A$1)/SUMIFS('Stock-AF'!L$2:L$215,'Stock-AF'!$C$2:$C$215,Shares!$A93,'Stock-AF'!$G$2:$G$215,Shares!$A$1)</f>
        <v>0.35285741717314367</v>
      </c>
      <c r="D93" s="9">
        <f ca="1">SUMIFS('Stock-AF'!M$2:M$215,'Stock-AF'!$C$2:$C$215,Shares!$B93,'Stock-AF'!$G$2:$G$215,Shares!$A$1)/SUMIFS('Stock-AF'!M$2:M$215,'Stock-AF'!$C$2:$C$215,Shares!$A93,'Stock-AF'!$G$2:$G$215,Shares!$A$1)</f>
        <v>0.31108784919078059</v>
      </c>
      <c r="E93" s="9">
        <f ca="1">SUMIFS('Stock-AF'!N$2:N$215,'Stock-AF'!$C$2:$C$215,Shares!$B93,'Stock-AF'!$G$2:$G$215,Shares!$A$1)/SUMIFS('Stock-AF'!N$2:N$215,'Stock-AF'!$C$2:$C$215,Shares!$A93,'Stock-AF'!$G$2:$G$215,Shares!$A$1)</f>
        <v>0</v>
      </c>
      <c r="F93" s="9">
        <f ca="1">SUMIFS('Stock-AF'!O$2:O$215,'Stock-AF'!$C$2:$C$215,Shares!$B93,'Stock-AF'!$G$2:$G$215,Shares!$A$1)/SUMIFS('Stock-AF'!O$2:O$215,'Stock-AF'!$C$2:$C$215,Shares!$A93,'Stock-AF'!$G$2:$G$215,Shares!$A$1)</f>
        <v>4.1750670446454481E-3</v>
      </c>
      <c r="G93" s="9">
        <f ca="1">SUMIFS('Stock-AF'!P$2:P$215,'Stock-AF'!$C$2:$C$215,Shares!$B93,'Stock-AF'!$G$2:$G$215,Shares!$A$1)/SUMIFS('Stock-AF'!P$2:P$215,'Stock-AF'!$C$2:$C$215,Shares!$A93,'Stock-AF'!$G$2:$G$215,Shares!$A$1)</f>
        <v>5.4141179251662182E-2</v>
      </c>
      <c r="H93" s="9">
        <f ca="1">SUMIFS('Stock-AF'!Q$2:Q$215,'Stock-AF'!$C$2:$C$215,Shares!$B93,'Stock-AF'!$G$2:$G$215,Shares!$A$1)/SUMIFS('Stock-AF'!Q$2:Q$215,'Stock-AF'!$C$2:$C$215,Shares!$A93,'Stock-AF'!$G$2:$G$215,Shares!$A$1)</f>
        <v>3.2213806967748164E-2</v>
      </c>
      <c r="I93" s="9">
        <f ca="1">SUMIFS('Stock-AF'!R$2:R$215,'Stock-AF'!$C$2:$C$215,Shares!$B93,'Stock-AF'!$G$2:$G$215,Shares!$A$1)/SUMIFS('Stock-AF'!R$2:R$215,'Stock-AF'!$C$2:$C$215,Shares!$A93,'Stock-AF'!$G$2:$G$215,Shares!$A$1)</f>
        <v>0.55131578200014919</v>
      </c>
      <c r="J93" s="9">
        <f ca="1">SUMIFS('Stock-AF'!S$2:S$215,'Stock-AF'!$C$2:$C$215,Shares!$B93,'Stock-AF'!$G$2:$G$215,Shares!$A$1)/SUMIFS('Stock-AF'!S$2:S$215,'Stock-AF'!$C$2:$C$215,Shares!$A93,'Stock-AF'!$G$2:$G$215,Shares!$A$1)</f>
        <v>1.1778172451674359E-2</v>
      </c>
      <c r="K93" s="9">
        <f ca="1">SUMIFS('Stock-AF'!T$2:T$215,'Stock-AF'!$C$2:$C$215,Shares!$B93,'Stock-AF'!$G$2:$G$215,Shares!$A$1)/SUMIFS('Stock-AF'!T$2:T$215,'Stock-AF'!$C$2:$C$215,Shares!$A93,'Stock-AF'!$G$2:$G$215,Shares!$A$1)</f>
        <v>8.5945907043800326E-3</v>
      </c>
      <c r="L93" s="9">
        <f ca="1">SUMIFS('Stock-AF'!U$2:U$215,'Stock-AF'!$C$2:$C$215,Shares!$B93,'Stock-AF'!$G$2:$G$215,Shares!$A$1)/SUMIFS('Stock-AF'!U$2:U$215,'Stock-AF'!$C$2:$C$215,Shares!$A93,'Stock-AF'!$G$2:$G$215,Shares!$A$1)</f>
        <v>1.4440278867987863E-2</v>
      </c>
      <c r="M93" s="9">
        <f ca="1">SUMIFS('Stock-AF'!V$2:V$215,'Stock-AF'!$C$2:$C$215,Shares!$B93,'Stock-AF'!$G$2:$G$215,Shares!$A$1)/SUMIFS('Stock-AF'!V$2:V$215,'Stock-AF'!$C$2:$C$215,Shares!$A93,'Stock-AF'!$G$2:$G$215,Shares!$A$1)</f>
        <v>0</v>
      </c>
      <c r="N93" s="9">
        <f ca="1">SUMIFS('Stock-AF'!W$2:W$215,'Stock-AF'!$C$2:$C$215,Shares!$B93,'Stock-AF'!$G$2:$G$215,Shares!$A$1)/SUMIFS('Stock-AF'!W$2:W$215,'Stock-AF'!$C$2:$C$215,Shares!$A93,'Stock-AF'!$G$2:$G$215,Shares!$A$1)</f>
        <v>2.5508461675852113E-2</v>
      </c>
      <c r="O93" s="9">
        <f ca="1">SUMIFS('Stock-AF'!X$2:X$215,'Stock-AF'!$C$2:$C$215,Shares!$B93,'Stock-AF'!$G$2:$G$215,Shares!$A$1)/SUMIFS('Stock-AF'!X$2:X$215,'Stock-AF'!$C$2:$C$215,Shares!$A93,'Stock-AF'!$G$2:$G$215,Shares!$A$1)</f>
        <v>4.4674595083194713E-2</v>
      </c>
      <c r="P93" s="9">
        <f ca="1">SUMIFS('Stock-AF'!Y$2:Y$215,'Stock-AF'!$C$2:$C$215,Shares!$B93,'Stock-AF'!$G$2:$G$215,Shares!$A$1)/SUMIFS('Stock-AF'!Y$2:Y$215,'Stock-AF'!$C$2:$C$215,Shares!$A93,'Stock-AF'!$G$2:$G$215,Shares!$A$1)</f>
        <v>0</v>
      </c>
      <c r="Q93" s="9">
        <f ca="1">SUMIFS('Stock-AF'!Z$2:Z$215,'Stock-AF'!$C$2:$C$215,Shares!$B93,'Stock-AF'!$G$2:$G$215,Shares!$A$1)/SUMIFS('Stock-AF'!Z$2:Z$215,'Stock-AF'!$C$2:$C$215,Shares!$A93,'Stock-AF'!$G$2:$G$215,Shares!$A$1)</f>
        <v>1.3236730715698046E-2</v>
      </c>
      <c r="R93" s="9">
        <f ca="1">SUMIFS('Stock-AF'!AA$2:AA$215,'Stock-AF'!$C$2:$C$215,Shares!$B93,'Stock-AF'!$G$2:$G$215,Shares!$A$1)/SUMIFS('Stock-AF'!AA$2:AA$215,'Stock-AF'!$C$2:$C$215,Shares!$A93,'Stock-AF'!$G$2:$G$215,Shares!$A$1)</f>
        <v>0</v>
      </c>
      <c r="S93" s="9">
        <f ca="1">SUMIFS('Stock-AF'!AB$2:AB$215,'Stock-AF'!$C$2:$C$215,Shares!$B93,'Stock-AF'!$G$2:$G$215,Shares!$A$1)/SUMIFS('Stock-AF'!AB$2:AB$215,'Stock-AF'!$C$2:$C$215,Shares!$A93,'Stock-AF'!$G$2:$G$215,Shares!$A$1)</f>
        <v>1.1141710105416983E-3</v>
      </c>
      <c r="T93" s="9">
        <f ca="1">SUMIFS('Stock-AF'!AC$2:AC$215,'Stock-AF'!$C$2:$C$215,Shares!$B93,'Stock-AF'!$G$2:$G$215,Shares!$A$1)/SUMIFS('Stock-AF'!AC$2:AC$215,'Stock-AF'!$C$2:$C$215,Shares!$A93,'Stock-AF'!$G$2:$G$215,Shares!$A$1)</f>
        <v>2.2366568419339831E-3</v>
      </c>
      <c r="U93" s="9">
        <f ca="1">SUMIFS('Stock-AF'!AD$2:AD$215,'Stock-AF'!$C$2:$C$215,Shares!$B93,'Stock-AF'!$G$2:$G$215,Shares!$A$1)/SUMIFS('Stock-AF'!AD$2:AD$215,'Stock-AF'!$C$2:$C$215,Shares!$A93,'Stock-AF'!$G$2:$G$215,Shares!$A$1)</f>
        <v>0</v>
      </c>
      <c r="V93" s="9">
        <f ca="1">SUMIFS('Stock-AF'!AE$2:AE$215,'Stock-AF'!$C$2:$C$215,Shares!$B93,'Stock-AF'!$G$2:$G$215,Shares!$A$1)/SUMIFS('Stock-AF'!AE$2:AE$215,'Stock-AF'!$C$2:$C$215,Shares!$A93,'Stock-AF'!$G$2:$G$215,Shares!$A$1)</f>
        <v>2.4860205715880497E-2</v>
      </c>
      <c r="W93" s="9">
        <f ca="1">SUMIFS('Stock-AF'!AF$2:AF$215,'Stock-AF'!$C$2:$C$215,Shares!$B93,'Stock-AF'!$G$2:$G$215,Shares!$A$1)/SUMIFS('Stock-AF'!AF$2:AF$215,'Stock-AF'!$C$2:$C$215,Shares!$A93,'Stock-AF'!$G$2:$G$215,Shares!$A$1)</f>
        <v>7.5112997062559528E-2</v>
      </c>
      <c r="X93" s="9">
        <f ca="1">SUMIFS('Stock-AF'!AG$2:AG$215,'Stock-AF'!$C$2:$C$215,Shares!$B93,'Stock-AF'!$G$2:$G$215,Shares!$A$1)/SUMIFS('Stock-AF'!AG$2:AG$215,'Stock-AF'!$C$2:$C$215,Shares!$A93,'Stock-AF'!$G$2:$G$215,Shares!$A$1)</f>
        <v>0</v>
      </c>
      <c r="Y93" s="9">
        <f ca="1">SUMIFS('Stock-AF'!AH$2:AH$215,'Stock-AF'!$C$2:$C$215,Shares!$B93,'Stock-AF'!$G$2:$G$215,Shares!$A$1)/SUMIFS('Stock-AF'!AH$2:AH$215,'Stock-AF'!$C$2:$C$215,Shares!$A93,'Stock-AF'!$G$2:$G$215,Shares!$A$1)</f>
        <v>0</v>
      </c>
      <c r="Z93" s="9">
        <f ca="1">SUMIFS('Stock-AF'!AI$2:AI$215,'Stock-AF'!$C$2:$C$215,Shares!$B93,'Stock-AF'!$G$2:$G$215,Shares!$A$1)/SUMIFS('Stock-AF'!AI$2:AI$215,'Stock-AF'!$C$2:$C$215,Shares!$A93,'Stock-AF'!$G$2:$G$215,Shares!$A$1)</f>
        <v>0</v>
      </c>
      <c r="AA93" s="9">
        <f ca="1">SUMIFS('Stock-AF'!AJ$2:AJ$215,'Stock-AF'!$C$2:$C$215,Shares!$B93,'Stock-AF'!$G$2:$G$215,Shares!$A$1)/SUMIFS('Stock-AF'!AJ$2:AJ$215,'Stock-AF'!$C$2:$C$215,Shares!$A93,'Stock-AF'!$G$2:$G$215,Shares!$A$1)</f>
        <v>0</v>
      </c>
      <c r="AB93" s="9">
        <f ca="1">SUMIFS('Stock-AF'!AK$2:AK$215,'Stock-AF'!$C$2:$C$215,Shares!$B93,'Stock-AF'!$G$2:$G$215,Shares!$A$1)/SUMIFS('Stock-AF'!AK$2:AK$215,'Stock-AF'!$C$2:$C$215,Shares!$A93,'Stock-AF'!$G$2:$G$215,Shares!$A$1)</f>
        <v>0</v>
      </c>
      <c r="AC93" s="9">
        <f ca="1">SUMIFS('Stock-AF'!AL$2:AL$215,'Stock-AF'!$C$2:$C$215,Shares!$B93,'Stock-AF'!$G$2:$G$215,Shares!$A$1)/SUMIFS('Stock-AF'!AL$2:AL$215,'Stock-AF'!$C$2:$C$215,Shares!$A93,'Stock-AF'!$G$2:$G$215,Shares!$A$1)</f>
        <v>0</v>
      </c>
      <c r="AD93" s="9">
        <f ca="1">SUMIFS('Stock-AF'!AM$2:AM$215,'Stock-AF'!$C$2:$C$215,Shares!$B93,'Stock-AF'!$G$2:$G$215,Shares!$A$1)/SUMIFS('Stock-AF'!AM$2:AM$215,'Stock-AF'!$C$2:$C$215,Shares!$A93,'Stock-AF'!$G$2:$G$215,Shares!$A$1)</f>
        <v>9.2077360835781108E-3</v>
      </c>
      <c r="AE93" s="9">
        <f ca="1">SUMIFS('Stock-AF'!AN$2:AN$215,'Stock-AF'!$C$2:$C$215,Shares!$B93,'Stock-AF'!$G$2:$G$215,Shares!$A$1)/SUMIFS('Stock-AF'!AN$2:AN$215,'Stock-AF'!$C$2:$C$215,Shares!$A93,'Stock-AF'!$G$2:$G$215,Shares!$A$1)</f>
        <v>0</v>
      </c>
      <c r="AF93" s="9">
        <f ca="1">SUMIFS('Stock-AF'!AO$2:AO$215,'Stock-AF'!$C$2:$C$215,Shares!$B93,'Stock-AF'!$G$2:$G$215,Shares!$A$1)/SUMIFS('Stock-AF'!AO$2:AO$215,'Stock-AF'!$C$2:$C$215,Shares!$A93,'Stock-AF'!$G$2:$G$215,Shares!$A$1)</f>
        <v>3.6707669451125809E-3</v>
      </c>
      <c r="AG93" s="9">
        <f ca="1">SUMIFS('Stock-AF'!AP$2:AP$215,'Stock-AF'!$C$2:$C$215,Shares!$B93,'Stock-AF'!$G$2:$G$215,Shares!$A$1)/SUMIFS('Stock-AF'!AP$2:AP$215,'Stock-AF'!$C$2:$C$215,Shares!$A93,'Stock-AF'!$G$2:$G$215,Shares!$A$1)</f>
        <v>0.18485443064473739</v>
      </c>
      <c r="AH93" s="9">
        <f ca="1">SUMIFS('Stock-AF'!AQ$2:AQ$215,'Stock-AF'!$C$2:$C$215,Shares!$B93,'Stock-AF'!$G$2:$G$215,Shares!$A$1)/SUMIFS('Stock-AF'!AQ$2:AQ$215,'Stock-AF'!$C$2:$C$215,Shares!$A93,'Stock-AF'!$G$2:$G$215,Shares!$A$1)</f>
        <v>4.283119174400204E-4</v>
      </c>
      <c r="AI93" s="9">
        <f ca="1">SUMIFS('Stock-AF'!AR$2:AR$215,'Stock-AF'!$C$2:$C$215,Shares!$B93,'Stock-AF'!$G$2:$G$215,Shares!$A$1)/SUMIFS('Stock-AF'!AR$2:AR$215,'Stock-AF'!$C$2:$C$215,Shares!$A93,'Stock-AF'!$G$2:$G$215,Shares!$A$1)</f>
        <v>0</v>
      </c>
      <c r="AJ93" s="9">
        <f ca="1">SUMIFS('Stock-AF'!AS$2:AS$215,'Stock-AF'!$C$2:$C$215,Shares!$B93,'Stock-AF'!$G$2:$G$215,Shares!$A$1)/SUMIFS('Stock-AF'!AS$2:AS$215,'Stock-AF'!$C$2:$C$215,Shares!$A93,'Stock-AF'!$G$2:$G$215,Shares!$A$1)</f>
        <v>0</v>
      </c>
      <c r="AK93" s="9">
        <f ca="1">SUMIFS('Stock-AF'!AT$2:AT$215,'Stock-AF'!$C$2:$C$215,Shares!$B93,'Stock-AF'!$G$2:$G$215,Shares!$A$1)/SUMIFS('Stock-AF'!AT$2:AT$215,'Stock-AF'!$C$2:$C$215,Shares!$A93,'Stock-AF'!$G$2:$G$215,Shares!$A$1)</f>
        <v>0</v>
      </c>
      <c r="AL93" s="9">
        <f ca="1">SUMIFS('Stock-AF'!AU$2:AU$215,'Stock-AF'!$C$2:$C$215,Shares!$B93,'Stock-AF'!$G$2:$G$215,Shares!$A$1)/SUMIFS('Stock-AF'!AU$2:AU$215,'Stock-AF'!$C$2:$C$215,Shares!$A93,'Stock-AF'!$G$2:$G$215,Shares!$A$1)</f>
        <v>2.8483961108759101E-4</v>
      </c>
      <c r="AM93" s="9">
        <f ca="1">SUMIFS('Stock-AF'!AV$2:AV$215,'Stock-AF'!$C$2:$C$215,Shares!$B93,'Stock-AF'!$G$2:$G$215,Shares!$A$1)/SUMIFS('Stock-AF'!AV$2:AV$215,'Stock-AF'!$C$2:$C$215,Shares!$A93,'Stock-AF'!$G$2:$G$215,Shares!$A$1)</f>
        <v>0</v>
      </c>
    </row>
    <row r="94" spans="1:39">
      <c r="A94" t="str">
        <f t="shared" si="1"/>
        <v>C_ES-WH-HR*</v>
      </c>
      <c r="B94" s="4" t="s">
        <v>207</v>
      </c>
      <c r="C94" s="9">
        <f ca="1">SUMIFS('Stock-AF'!L$2:L$215,'Stock-AF'!$C$2:$C$215,Shares!$B94,'Stock-AF'!$G$2:$G$215,Shares!$A$1)/SUMIFS('Stock-AF'!L$2:L$215,'Stock-AF'!$C$2:$C$215,Shares!$A94,'Stock-AF'!$G$2:$G$215,Shares!$A$1)</f>
        <v>4.4997338140410417E-2</v>
      </c>
      <c r="D94" s="9">
        <f ca="1">SUMIFS('Stock-AF'!M$2:M$215,'Stock-AF'!$C$2:$C$215,Shares!$B94,'Stock-AF'!$G$2:$G$215,Shares!$A$1)/SUMIFS('Stock-AF'!M$2:M$215,'Stock-AF'!$C$2:$C$215,Shares!$A94,'Stock-AF'!$G$2:$G$215,Shares!$A$1)</f>
        <v>1.9587857403126515E-2</v>
      </c>
      <c r="E94" s="9">
        <f ca="1">SUMIFS('Stock-AF'!N$2:N$215,'Stock-AF'!$C$2:$C$215,Shares!$B94,'Stock-AF'!$G$2:$G$215,Shares!$A$1)/SUMIFS('Stock-AF'!N$2:N$215,'Stock-AF'!$C$2:$C$215,Shares!$A94,'Stock-AF'!$G$2:$G$215,Shares!$A$1)</f>
        <v>0</v>
      </c>
      <c r="F94" s="9">
        <f ca="1">SUMIFS('Stock-AF'!O$2:O$215,'Stock-AF'!$C$2:$C$215,Shares!$B94,'Stock-AF'!$G$2:$G$215,Shares!$A$1)/SUMIFS('Stock-AF'!O$2:O$215,'Stock-AF'!$C$2:$C$215,Shares!$A94,'Stock-AF'!$G$2:$G$215,Shares!$A$1)</f>
        <v>2.7199322025382315E-4</v>
      </c>
      <c r="G94" s="9">
        <f ca="1">SUMIFS('Stock-AF'!P$2:P$215,'Stock-AF'!$C$2:$C$215,Shares!$B94,'Stock-AF'!$G$2:$G$215,Shares!$A$1)/SUMIFS('Stock-AF'!P$2:P$215,'Stock-AF'!$C$2:$C$215,Shares!$A94,'Stock-AF'!$G$2:$G$215,Shares!$A$1)</f>
        <v>4.9338611524116808E-3</v>
      </c>
      <c r="H94" s="9">
        <f ca="1">SUMIFS('Stock-AF'!Q$2:Q$215,'Stock-AF'!$C$2:$C$215,Shares!$B94,'Stock-AF'!$G$2:$G$215,Shares!$A$1)/SUMIFS('Stock-AF'!Q$2:Q$215,'Stock-AF'!$C$2:$C$215,Shares!$A94,'Stock-AF'!$G$2:$G$215,Shares!$A$1)</f>
        <v>8.9627349835262493E-2</v>
      </c>
      <c r="I94" s="9">
        <f ca="1">SUMIFS('Stock-AF'!R$2:R$215,'Stock-AF'!$C$2:$C$215,Shares!$B94,'Stock-AF'!$G$2:$G$215,Shares!$A$1)/SUMIFS('Stock-AF'!R$2:R$215,'Stock-AF'!$C$2:$C$215,Shares!$A94,'Stock-AF'!$G$2:$G$215,Shares!$A$1)</f>
        <v>1.1667091449679926E-2</v>
      </c>
      <c r="J94" s="9">
        <f ca="1">SUMIFS('Stock-AF'!S$2:S$215,'Stock-AF'!$C$2:$C$215,Shares!$B94,'Stock-AF'!$G$2:$G$215,Shares!$A$1)/SUMIFS('Stock-AF'!S$2:S$215,'Stock-AF'!$C$2:$C$215,Shares!$A94,'Stock-AF'!$G$2:$G$215,Shares!$A$1)</f>
        <v>1.1308093324050512E-2</v>
      </c>
      <c r="K94" s="9">
        <f ca="1">SUMIFS('Stock-AF'!T$2:T$215,'Stock-AF'!$C$2:$C$215,Shares!$B94,'Stock-AF'!$G$2:$G$215,Shares!$A$1)/SUMIFS('Stock-AF'!T$2:T$215,'Stock-AF'!$C$2:$C$215,Shares!$A94,'Stock-AF'!$G$2:$G$215,Shares!$A$1)</f>
        <v>0</v>
      </c>
      <c r="L94" s="9">
        <f ca="1">SUMIFS('Stock-AF'!U$2:U$215,'Stock-AF'!$C$2:$C$215,Shares!$B94,'Stock-AF'!$G$2:$G$215,Shares!$A$1)/SUMIFS('Stock-AF'!U$2:U$215,'Stock-AF'!$C$2:$C$215,Shares!$A94,'Stock-AF'!$G$2:$G$215,Shares!$A$1)</f>
        <v>1.2369280375337077E-2</v>
      </c>
      <c r="M94" s="9">
        <f ca="1">SUMIFS('Stock-AF'!V$2:V$215,'Stock-AF'!$C$2:$C$215,Shares!$B94,'Stock-AF'!$G$2:$G$215,Shares!$A$1)/SUMIFS('Stock-AF'!V$2:V$215,'Stock-AF'!$C$2:$C$215,Shares!$A94,'Stock-AF'!$G$2:$G$215,Shares!$A$1)</f>
        <v>3.3573084185662058E-2</v>
      </c>
      <c r="N94" s="9">
        <f ca="1">SUMIFS('Stock-AF'!W$2:W$215,'Stock-AF'!$C$2:$C$215,Shares!$B94,'Stock-AF'!$G$2:$G$215,Shares!$A$1)/SUMIFS('Stock-AF'!W$2:W$215,'Stock-AF'!$C$2:$C$215,Shares!$A94,'Stock-AF'!$G$2:$G$215,Shares!$A$1)</f>
        <v>0</v>
      </c>
      <c r="O94" s="9">
        <f ca="1">SUMIFS('Stock-AF'!X$2:X$215,'Stock-AF'!$C$2:$C$215,Shares!$B94,'Stock-AF'!$G$2:$G$215,Shares!$A$1)/SUMIFS('Stock-AF'!X$2:X$215,'Stock-AF'!$C$2:$C$215,Shares!$A94,'Stock-AF'!$G$2:$G$215,Shares!$A$1)</f>
        <v>5.2187903761628084E-3</v>
      </c>
      <c r="P94" s="9">
        <f ca="1">SUMIFS('Stock-AF'!Y$2:Y$215,'Stock-AF'!$C$2:$C$215,Shares!$B94,'Stock-AF'!$G$2:$G$215,Shares!$A$1)/SUMIFS('Stock-AF'!Y$2:Y$215,'Stock-AF'!$C$2:$C$215,Shares!$A94,'Stock-AF'!$G$2:$G$215,Shares!$A$1)</f>
        <v>3.4104753734381862E-2</v>
      </c>
      <c r="Q94" s="9">
        <f ca="1">SUMIFS('Stock-AF'!Z$2:Z$215,'Stock-AF'!$C$2:$C$215,Shares!$B94,'Stock-AF'!$G$2:$G$215,Shares!$A$1)/SUMIFS('Stock-AF'!Z$2:Z$215,'Stock-AF'!$C$2:$C$215,Shares!$A94,'Stock-AF'!$G$2:$G$215,Shares!$A$1)</f>
        <v>2.1444859328239082E-2</v>
      </c>
      <c r="R94" s="9">
        <f ca="1">SUMIFS('Stock-AF'!AA$2:AA$215,'Stock-AF'!$C$2:$C$215,Shares!$B94,'Stock-AF'!$G$2:$G$215,Shares!$A$1)/SUMIFS('Stock-AF'!AA$2:AA$215,'Stock-AF'!$C$2:$C$215,Shares!$A94,'Stock-AF'!$G$2:$G$215,Shares!$A$1)</f>
        <v>1.9983270859797167E-3</v>
      </c>
      <c r="S94" s="9">
        <f ca="1">SUMIFS('Stock-AF'!AB$2:AB$215,'Stock-AF'!$C$2:$C$215,Shares!$B94,'Stock-AF'!$G$2:$G$215,Shares!$A$1)/SUMIFS('Stock-AF'!AB$2:AB$215,'Stock-AF'!$C$2:$C$215,Shares!$A94,'Stock-AF'!$G$2:$G$215,Shares!$A$1)</f>
        <v>3.6072979101705906E-2</v>
      </c>
      <c r="T94" s="9">
        <f ca="1">SUMIFS('Stock-AF'!AC$2:AC$215,'Stock-AF'!$C$2:$C$215,Shares!$B94,'Stock-AF'!$G$2:$G$215,Shares!$A$1)/SUMIFS('Stock-AF'!AC$2:AC$215,'Stock-AF'!$C$2:$C$215,Shares!$A94,'Stock-AF'!$G$2:$G$215,Shares!$A$1)</f>
        <v>5.8566779195061052E-3</v>
      </c>
      <c r="U94" s="9">
        <f ca="1">SUMIFS('Stock-AF'!AD$2:AD$215,'Stock-AF'!$C$2:$C$215,Shares!$B94,'Stock-AF'!$G$2:$G$215,Shares!$A$1)/SUMIFS('Stock-AF'!AD$2:AD$215,'Stock-AF'!$C$2:$C$215,Shares!$A94,'Stock-AF'!$G$2:$G$215,Shares!$A$1)</f>
        <v>0</v>
      </c>
      <c r="V94" s="9">
        <f ca="1">SUMIFS('Stock-AF'!AE$2:AE$215,'Stock-AF'!$C$2:$C$215,Shares!$B94,'Stock-AF'!$G$2:$G$215,Shares!$A$1)/SUMIFS('Stock-AF'!AE$2:AE$215,'Stock-AF'!$C$2:$C$215,Shares!$A94,'Stock-AF'!$G$2:$G$215,Shares!$A$1)</f>
        <v>0</v>
      </c>
      <c r="W94" s="9">
        <f ca="1">SUMIFS('Stock-AF'!AF$2:AF$215,'Stock-AF'!$C$2:$C$215,Shares!$B94,'Stock-AF'!$G$2:$G$215,Shares!$A$1)/SUMIFS('Stock-AF'!AF$2:AF$215,'Stock-AF'!$C$2:$C$215,Shares!$A94,'Stock-AF'!$G$2:$G$215,Shares!$A$1)</f>
        <v>4.2225188593145849E-2</v>
      </c>
      <c r="X94" s="9">
        <f ca="1">SUMIFS('Stock-AF'!AG$2:AG$215,'Stock-AF'!$C$2:$C$215,Shares!$B94,'Stock-AF'!$G$2:$G$215,Shares!$A$1)/SUMIFS('Stock-AF'!AG$2:AG$215,'Stock-AF'!$C$2:$C$215,Shares!$A94,'Stock-AF'!$G$2:$G$215,Shares!$A$1)</f>
        <v>2.6744412604345069E-2</v>
      </c>
      <c r="Y94" s="9">
        <f ca="1">SUMIFS('Stock-AF'!AH$2:AH$215,'Stock-AF'!$C$2:$C$215,Shares!$B94,'Stock-AF'!$G$2:$G$215,Shares!$A$1)/SUMIFS('Stock-AF'!AH$2:AH$215,'Stock-AF'!$C$2:$C$215,Shares!$A94,'Stock-AF'!$G$2:$G$215,Shares!$A$1)</f>
        <v>0</v>
      </c>
      <c r="Z94" s="9">
        <f ca="1">SUMIFS('Stock-AF'!AI$2:AI$215,'Stock-AF'!$C$2:$C$215,Shares!$B94,'Stock-AF'!$G$2:$G$215,Shares!$A$1)/SUMIFS('Stock-AF'!AI$2:AI$215,'Stock-AF'!$C$2:$C$215,Shares!$A94,'Stock-AF'!$G$2:$G$215,Shares!$A$1)</f>
        <v>0.10465081670547435</v>
      </c>
      <c r="AA94" s="9">
        <f ca="1">SUMIFS('Stock-AF'!AJ$2:AJ$215,'Stock-AF'!$C$2:$C$215,Shares!$B94,'Stock-AF'!$G$2:$G$215,Shares!$A$1)/SUMIFS('Stock-AF'!AJ$2:AJ$215,'Stock-AF'!$C$2:$C$215,Shares!$A94,'Stock-AF'!$G$2:$G$215,Shares!$A$1)</f>
        <v>0</v>
      </c>
      <c r="AB94" s="9">
        <f ca="1">SUMIFS('Stock-AF'!AK$2:AK$215,'Stock-AF'!$C$2:$C$215,Shares!$B94,'Stock-AF'!$G$2:$G$215,Shares!$A$1)/SUMIFS('Stock-AF'!AK$2:AK$215,'Stock-AF'!$C$2:$C$215,Shares!$A94,'Stock-AF'!$G$2:$G$215,Shares!$A$1)</f>
        <v>4.1698401700869928E-2</v>
      </c>
      <c r="AC94" s="9">
        <f ca="1">SUMIFS('Stock-AF'!AL$2:AL$215,'Stock-AF'!$C$2:$C$215,Shares!$B94,'Stock-AF'!$G$2:$G$215,Shares!$A$1)/SUMIFS('Stock-AF'!AL$2:AL$215,'Stock-AF'!$C$2:$C$215,Shares!$A94,'Stock-AF'!$G$2:$G$215,Shares!$A$1)</f>
        <v>0</v>
      </c>
      <c r="AD94" s="9">
        <f ca="1">SUMIFS('Stock-AF'!AM$2:AM$215,'Stock-AF'!$C$2:$C$215,Shares!$B94,'Stock-AF'!$G$2:$G$215,Shares!$A$1)/SUMIFS('Stock-AF'!AM$2:AM$215,'Stock-AF'!$C$2:$C$215,Shares!$A94,'Stock-AF'!$G$2:$G$215,Shares!$A$1)</f>
        <v>1.3286172293442155E-3</v>
      </c>
      <c r="AE94" s="9">
        <f ca="1">SUMIFS('Stock-AF'!AN$2:AN$215,'Stock-AF'!$C$2:$C$215,Shares!$B94,'Stock-AF'!$G$2:$G$215,Shares!$A$1)/SUMIFS('Stock-AF'!AN$2:AN$215,'Stock-AF'!$C$2:$C$215,Shares!$A94,'Stock-AF'!$G$2:$G$215,Shares!$A$1)</f>
        <v>7.486269352836015E-3</v>
      </c>
      <c r="AF94" s="9">
        <f ca="1">SUMIFS('Stock-AF'!AO$2:AO$215,'Stock-AF'!$C$2:$C$215,Shares!$B94,'Stock-AF'!$G$2:$G$215,Shares!$A$1)/SUMIFS('Stock-AF'!AO$2:AO$215,'Stock-AF'!$C$2:$C$215,Shares!$A94,'Stock-AF'!$G$2:$G$215,Shares!$A$1)</f>
        <v>1.262932901285499E-2</v>
      </c>
      <c r="AG94" s="9">
        <f ca="1">SUMIFS('Stock-AF'!AP$2:AP$215,'Stock-AF'!$C$2:$C$215,Shares!$B94,'Stock-AF'!$G$2:$G$215,Shares!$A$1)/SUMIFS('Stock-AF'!AP$2:AP$215,'Stock-AF'!$C$2:$C$215,Shares!$A94,'Stock-AF'!$G$2:$G$215,Shares!$A$1)</f>
        <v>0</v>
      </c>
      <c r="AH94" s="9">
        <f ca="1">SUMIFS('Stock-AF'!AQ$2:AQ$215,'Stock-AF'!$C$2:$C$215,Shares!$B94,'Stock-AF'!$G$2:$G$215,Shares!$A$1)/SUMIFS('Stock-AF'!AQ$2:AQ$215,'Stock-AF'!$C$2:$C$215,Shares!$A94,'Stock-AF'!$G$2:$G$215,Shares!$A$1)</f>
        <v>0</v>
      </c>
      <c r="AI94" s="9">
        <f ca="1">SUMIFS('Stock-AF'!AR$2:AR$215,'Stock-AF'!$C$2:$C$215,Shares!$B94,'Stock-AF'!$G$2:$G$215,Shares!$A$1)/SUMIFS('Stock-AF'!AR$2:AR$215,'Stock-AF'!$C$2:$C$215,Shares!$A94,'Stock-AF'!$G$2:$G$215,Shares!$A$1)</f>
        <v>2.0142050275261694E-2</v>
      </c>
      <c r="AJ94" s="9">
        <f ca="1">SUMIFS('Stock-AF'!AS$2:AS$215,'Stock-AF'!$C$2:$C$215,Shares!$B94,'Stock-AF'!$G$2:$G$215,Shares!$A$1)/SUMIFS('Stock-AF'!AS$2:AS$215,'Stock-AF'!$C$2:$C$215,Shares!$A94,'Stock-AF'!$G$2:$G$215,Shares!$A$1)</f>
        <v>1.0117519107654219E-2</v>
      </c>
      <c r="AK94" s="9">
        <f ca="1">SUMIFS('Stock-AF'!AT$2:AT$215,'Stock-AF'!$C$2:$C$215,Shares!$B94,'Stock-AF'!$G$2:$G$215,Shares!$A$1)/SUMIFS('Stock-AF'!AT$2:AT$215,'Stock-AF'!$C$2:$C$215,Shares!$A94,'Stock-AF'!$G$2:$G$215,Shares!$A$1)</f>
        <v>0</v>
      </c>
      <c r="AL94" s="9">
        <f ca="1">SUMIFS('Stock-AF'!AU$2:AU$215,'Stock-AF'!$C$2:$C$215,Shares!$B94,'Stock-AF'!$G$2:$G$215,Shares!$A$1)/SUMIFS('Stock-AF'!AU$2:AU$215,'Stock-AF'!$C$2:$C$215,Shares!$A94,'Stock-AF'!$G$2:$G$215,Shares!$A$1)</f>
        <v>8.2099558470118943E-3</v>
      </c>
      <c r="AM94" s="9">
        <f ca="1">SUMIFS('Stock-AF'!AV$2:AV$215,'Stock-AF'!$C$2:$C$215,Shares!$B94,'Stock-AF'!$G$2:$G$215,Shares!$A$1)/SUMIFS('Stock-AF'!AV$2:AV$215,'Stock-AF'!$C$2:$C$215,Shares!$A94,'Stock-AF'!$G$2:$G$215,Shares!$A$1)</f>
        <v>1.6766534596214175E-3</v>
      </c>
    </row>
    <row r="95" spans="1:39">
      <c r="A95" t="str">
        <f t="shared" si="1"/>
        <v>C_ES-WH-HR*</v>
      </c>
      <c r="B95" s="4" t="s">
        <v>208</v>
      </c>
      <c r="C95" s="9">
        <f ca="1">SUMIFS('Stock-AF'!L$2:L$215,'Stock-AF'!$C$2:$C$215,Shares!$B95,'Stock-AF'!$G$2:$G$215,Shares!$A$1)/SUMIFS('Stock-AF'!L$2:L$215,'Stock-AF'!$C$2:$C$215,Shares!$A95,'Stock-AF'!$G$2:$G$215,Shares!$A$1)</f>
        <v>3.5269617235189211E-2</v>
      </c>
      <c r="D95" s="9">
        <f ca="1">SUMIFS('Stock-AF'!M$2:M$215,'Stock-AF'!$C$2:$C$215,Shares!$B95,'Stock-AF'!$G$2:$G$215,Shares!$A$1)/SUMIFS('Stock-AF'!M$2:M$215,'Stock-AF'!$C$2:$C$215,Shares!$A95,'Stock-AF'!$G$2:$G$215,Shares!$A$1)</f>
        <v>0</v>
      </c>
      <c r="E95" s="9">
        <f ca="1">SUMIFS('Stock-AF'!N$2:N$215,'Stock-AF'!$C$2:$C$215,Shares!$B95,'Stock-AF'!$G$2:$G$215,Shares!$A$1)/SUMIFS('Stock-AF'!N$2:N$215,'Stock-AF'!$C$2:$C$215,Shares!$A95,'Stock-AF'!$G$2:$G$215,Shares!$A$1)</f>
        <v>0</v>
      </c>
      <c r="F95" s="9">
        <f ca="1">SUMIFS('Stock-AF'!O$2:O$215,'Stock-AF'!$C$2:$C$215,Shares!$B95,'Stock-AF'!$G$2:$G$215,Shares!$A$1)/SUMIFS('Stock-AF'!O$2:O$215,'Stock-AF'!$C$2:$C$215,Shares!$A95,'Stock-AF'!$G$2:$G$215,Shares!$A$1)</f>
        <v>0</v>
      </c>
      <c r="G95" s="9">
        <f ca="1">SUMIFS('Stock-AF'!P$2:P$215,'Stock-AF'!$C$2:$C$215,Shares!$B95,'Stock-AF'!$G$2:$G$215,Shares!$A$1)/SUMIFS('Stock-AF'!P$2:P$215,'Stock-AF'!$C$2:$C$215,Shares!$A95,'Stock-AF'!$G$2:$G$215,Shares!$A$1)</f>
        <v>0</v>
      </c>
      <c r="H95" s="9">
        <f ca="1">SUMIFS('Stock-AF'!Q$2:Q$215,'Stock-AF'!$C$2:$C$215,Shares!$B95,'Stock-AF'!$G$2:$G$215,Shares!$A$1)/SUMIFS('Stock-AF'!Q$2:Q$215,'Stock-AF'!$C$2:$C$215,Shares!$A95,'Stock-AF'!$G$2:$G$215,Shares!$A$1)</f>
        <v>0</v>
      </c>
      <c r="I95" s="9">
        <f ca="1">SUMIFS('Stock-AF'!R$2:R$215,'Stock-AF'!$C$2:$C$215,Shares!$B95,'Stock-AF'!$G$2:$G$215,Shares!$A$1)/SUMIFS('Stock-AF'!R$2:R$215,'Stock-AF'!$C$2:$C$215,Shares!$A95,'Stock-AF'!$G$2:$G$215,Shares!$A$1)</f>
        <v>0</v>
      </c>
      <c r="J95" s="9">
        <f ca="1">SUMIFS('Stock-AF'!S$2:S$215,'Stock-AF'!$C$2:$C$215,Shares!$B95,'Stock-AF'!$G$2:$G$215,Shares!$A$1)/SUMIFS('Stock-AF'!S$2:S$215,'Stock-AF'!$C$2:$C$215,Shares!$A95,'Stock-AF'!$G$2:$G$215,Shares!$A$1)</f>
        <v>0</v>
      </c>
      <c r="K95" s="9">
        <f ca="1">SUMIFS('Stock-AF'!T$2:T$215,'Stock-AF'!$C$2:$C$215,Shares!$B95,'Stock-AF'!$G$2:$G$215,Shares!$A$1)/SUMIFS('Stock-AF'!T$2:T$215,'Stock-AF'!$C$2:$C$215,Shares!$A95,'Stock-AF'!$G$2:$G$215,Shares!$A$1)</f>
        <v>0</v>
      </c>
      <c r="L95" s="9">
        <f ca="1">SUMIFS('Stock-AF'!U$2:U$215,'Stock-AF'!$C$2:$C$215,Shares!$B95,'Stock-AF'!$G$2:$G$215,Shares!$A$1)/SUMIFS('Stock-AF'!U$2:U$215,'Stock-AF'!$C$2:$C$215,Shares!$A95,'Stock-AF'!$G$2:$G$215,Shares!$A$1)</f>
        <v>0</v>
      </c>
      <c r="M95" s="9">
        <f ca="1">SUMIFS('Stock-AF'!V$2:V$215,'Stock-AF'!$C$2:$C$215,Shares!$B95,'Stock-AF'!$G$2:$G$215,Shares!$A$1)/SUMIFS('Stock-AF'!V$2:V$215,'Stock-AF'!$C$2:$C$215,Shares!$A95,'Stock-AF'!$G$2:$G$215,Shares!$A$1)</f>
        <v>0</v>
      </c>
      <c r="N95" s="9">
        <f ca="1">SUMIFS('Stock-AF'!W$2:W$215,'Stock-AF'!$C$2:$C$215,Shares!$B95,'Stock-AF'!$G$2:$G$215,Shares!$A$1)/SUMIFS('Stock-AF'!W$2:W$215,'Stock-AF'!$C$2:$C$215,Shares!$A95,'Stock-AF'!$G$2:$G$215,Shares!$A$1)</f>
        <v>0</v>
      </c>
      <c r="O95" s="9">
        <f ca="1">SUMIFS('Stock-AF'!X$2:X$215,'Stock-AF'!$C$2:$C$215,Shares!$B95,'Stock-AF'!$G$2:$G$215,Shares!$A$1)/SUMIFS('Stock-AF'!X$2:X$215,'Stock-AF'!$C$2:$C$215,Shares!$A95,'Stock-AF'!$G$2:$G$215,Shares!$A$1)</f>
        <v>0</v>
      </c>
      <c r="P95" s="9">
        <f ca="1">SUMIFS('Stock-AF'!Y$2:Y$215,'Stock-AF'!$C$2:$C$215,Shares!$B95,'Stock-AF'!$G$2:$G$215,Shares!$A$1)/SUMIFS('Stock-AF'!Y$2:Y$215,'Stock-AF'!$C$2:$C$215,Shares!$A95,'Stock-AF'!$G$2:$G$215,Shares!$A$1)</f>
        <v>0</v>
      </c>
      <c r="Q95" s="9">
        <f ca="1">SUMIFS('Stock-AF'!Z$2:Z$215,'Stock-AF'!$C$2:$C$215,Shares!$B95,'Stock-AF'!$G$2:$G$215,Shares!$A$1)/SUMIFS('Stock-AF'!Z$2:Z$215,'Stock-AF'!$C$2:$C$215,Shares!$A95,'Stock-AF'!$G$2:$G$215,Shares!$A$1)</f>
        <v>0</v>
      </c>
      <c r="R95" s="9">
        <f ca="1">SUMIFS('Stock-AF'!AA$2:AA$215,'Stock-AF'!$C$2:$C$215,Shares!$B95,'Stock-AF'!$G$2:$G$215,Shares!$A$1)/SUMIFS('Stock-AF'!AA$2:AA$215,'Stock-AF'!$C$2:$C$215,Shares!$A95,'Stock-AF'!$G$2:$G$215,Shares!$A$1)</f>
        <v>0</v>
      </c>
      <c r="S95" s="9">
        <f ca="1">SUMIFS('Stock-AF'!AB$2:AB$215,'Stock-AF'!$C$2:$C$215,Shares!$B95,'Stock-AF'!$G$2:$G$215,Shares!$A$1)/SUMIFS('Stock-AF'!AB$2:AB$215,'Stock-AF'!$C$2:$C$215,Shares!$A95,'Stock-AF'!$G$2:$G$215,Shares!$A$1)</f>
        <v>0</v>
      </c>
      <c r="T95" s="9">
        <f ca="1">SUMIFS('Stock-AF'!AC$2:AC$215,'Stock-AF'!$C$2:$C$215,Shares!$B95,'Stock-AF'!$G$2:$G$215,Shares!$A$1)/SUMIFS('Stock-AF'!AC$2:AC$215,'Stock-AF'!$C$2:$C$215,Shares!$A95,'Stock-AF'!$G$2:$G$215,Shares!$A$1)</f>
        <v>0</v>
      </c>
      <c r="U95" s="9">
        <f ca="1">SUMIFS('Stock-AF'!AD$2:AD$215,'Stock-AF'!$C$2:$C$215,Shares!$B95,'Stock-AF'!$G$2:$G$215,Shares!$A$1)/SUMIFS('Stock-AF'!AD$2:AD$215,'Stock-AF'!$C$2:$C$215,Shares!$A95,'Stock-AF'!$G$2:$G$215,Shares!$A$1)</f>
        <v>0</v>
      </c>
      <c r="V95" s="9">
        <f ca="1">SUMIFS('Stock-AF'!AE$2:AE$215,'Stock-AF'!$C$2:$C$215,Shares!$B95,'Stock-AF'!$G$2:$G$215,Shares!$A$1)/SUMIFS('Stock-AF'!AE$2:AE$215,'Stock-AF'!$C$2:$C$215,Shares!$A95,'Stock-AF'!$G$2:$G$215,Shares!$A$1)</f>
        <v>0</v>
      </c>
      <c r="W95" s="9">
        <f ca="1">SUMIFS('Stock-AF'!AF$2:AF$215,'Stock-AF'!$C$2:$C$215,Shares!$B95,'Stock-AF'!$G$2:$G$215,Shares!$A$1)/SUMIFS('Stock-AF'!AF$2:AF$215,'Stock-AF'!$C$2:$C$215,Shares!$A95,'Stock-AF'!$G$2:$G$215,Shares!$A$1)</f>
        <v>0</v>
      </c>
      <c r="X95" s="9">
        <f ca="1">SUMIFS('Stock-AF'!AG$2:AG$215,'Stock-AF'!$C$2:$C$215,Shares!$B95,'Stock-AF'!$G$2:$G$215,Shares!$A$1)/SUMIFS('Stock-AF'!AG$2:AG$215,'Stock-AF'!$C$2:$C$215,Shares!$A95,'Stock-AF'!$G$2:$G$215,Shares!$A$1)</f>
        <v>0</v>
      </c>
      <c r="Y95" s="9">
        <f ca="1">SUMIFS('Stock-AF'!AH$2:AH$215,'Stock-AF'!$C$2:$C$215,Shares!$B95,'Stock-AF'!$G$2:$G$215,Shares!$A$1)/SUMIFS('Stock-AF'!AH$2:AH$215,'Stock-AF'!$C$2:$C$215,Shares!$A95,'Stock-AF'!$G$2:$G$215,Shares!$A$1)</f>
        <v>0</v>
      </c>
      <c r="Z95" s="9">
        <f ca="1">SUMIFS('Stock-AF'!AI$2:AI$215,'Stock-AF'!$C$2:$C$215,Shares!$B95,'Stock-AF'!$G$2:$G$215,Shares!$A$1)/SUMIFS('Stock-AF'!AI$2:AI$215,'Stock-AF'!$C$2:$C$215,Shares!$A95,'Stock-AF'!$G$2:$G$215,Shares!$A$1)</f>
        <v>0</v>
      </c>
      <c r="AA95" s="9">
        <f ca="1">SUMIFS('Stock-AF'!AJ$2:AJ$215,'Stock-AF'!$C$2:$C$215,Shares!$B95,'Stock-AF'!$G$2:$G$215,Shares!$A$1)/SUMIFS('Stock-AF'!AJ$2:AJ$215,'Stock-AF'!$C$2:$C$215,Shares!$A95,'Stock-AF'!$G$2:$G$215,Shares!$A$1)</f>
        <v>0</v>
      </c>
      <c r="AB95" s="9">
        <f ca="1">SUMIFS('Stock-AF'!AK$2:AK$215,'Stock-AF'!$C$2:$C$215,Shares!$B95,'Stock-AF'!$G$2:$G$215,Shares!$A$1)/SUMIFS('Stock-AF'!AK$2:AK$215,'Stock-AF'!$C$2:$C$215,Shares!$A95,'Stock-AF'!$G$2:$G$215,Shares!$A$1)</f>
        <v>0</v>
      </c>
      <c r="AC95" s="9">
        <f ca="1">SUMIFS('Stock-AF'!AL$2:AL$215,'Stock-AF'!$C$2:$C$215,Shares!$B95,'Stock-AF'!$G$2:$G$215,Shares!$A$1)/SUMIFS('Stock-AF'!AL$2:AL$215,'Stock-AF'!$C$2:$C$215,Shares!$A95,'Stock-AF'!$G$2:$G$215,Shares!$A$1)</f>
        <v>0</v>
      </c>
      <c r="AD95" s="9">
        <f ca="1">SUMIFS('Stock-AF'!AM$2:AM$215,'Stock-AF'!$C$2:$C$215,Shares!$B95,'Stock-AF'!$G$2:$G$215,Shares!$A$1)/SUMIFS('Stock-AF'!AM$2:AM$215,'Stock-AF'!$C$2:$C$215,Shares!$A95,'Stock-AF'!$G$2:$G$215,Shares!$A$1)</f>
        <v>0</v>
      </c>
      <c r="AE95" s="9">
        <f ca="1">SUMIFS('Stock-AF'!AN$2:AN$215,'Stock-AF'!$C$2:$C$215,Shares!$B95,'Stock-AF'!$G$2:$G$215,Shares!$A$1)/SUMIFS('Stock-AF'!AN$2:AN$215,'Stock-AF'!$C$2:$C$215,Shares!$A95,'Stock-AF'!$G$2:$G$215,Shares!$A$1)</f>
        <v>0</v>
      </c>
      <c r="AF95" s="9">
        <f ca="1">SUMIFS('Stock-AF'!AO$2:AO$215,'Stock-AF'!$C$2:$C$215,Shares!$B95,'Stock-AF'!$G$2:$G$215,Shares!$A$1)/SUMIFS('Stock-AF'!AO$2:AO$215,'Stock-AF'!$C$2:$C$215,Shares!$A95,'Stock-AF'!$G$2:$G$215,Shares!$A$1)</f>
        <v>7.4533939030374974E-2</v>
      </c>
      <c r="AG95" s="9">
        <f ca="1">SUMIFS('Stock-AF'!AP$2:AP$215,'Stock-AF'!$C$2:$C$215,Shares!$B95,'Stock-AF'!$G$2:$G$215,Shares!$A$1)/SUMIFS('Stock-AF'!AP$2:AP$215,'Stock-AF'!$C$2:$C$215,Shares!$A95,'Stock-AF'!$G$2:$G$215,Shares!$A$1)</f>
        <v>0</v>
      </c>
      <c r="AH95" s="9">
        <f ca="1">SUMIFS('Stock-AF'!AQ$2:AQ$215,'Stock-AF'!$C$2:$C$215,Shares!$B95,'Stock-AF'!$G$2:$G$215,Shares!$A$1)/SUMIFS('Stock-AF'!AQ$2:AQ$215,'Stock-AF'!$C$2:$C$215,Shares!$A95,'Stock-AF'!$G$2:$G$215,Shares!$A$1)</f>
        <v>0</v>
      </c>
      <c r="AI95" s="9">
        <f ca="1">SUMIFS('Stock-AF'!AR$2:AR$215,'Stock-AF'!$C$2:$C$215,Shares!$B95,'Stock-AF'!$G$2:$G$215,Shares!$A$1)/SUMIFS('Stock-AF'!AR$2:AR$215,'Stock-AF'!$C$2:$C$215,Shares!$A95,'Stock-AF'!$G$2:$G$215,Shares!$A$1)</f>
        <v>0</v>
      </c>
      <c r="AJ95" s="9">
        <f ca="1">SUMIFS('Stock-AF'!AS$2:AS$215,'Stock-AF'!$C$2:$C$215,Shares!$B95,'Stock-AF'!$G$2:$G$215,Shares!$A$1)/SUMIFS('Stock-AF'!AS$2:AS$215,'Stock-AF'!$C$2:$C$215,Shares!$A95,'Stock-AF'!$G$2:$G$215,Shares!$A$1)</f>
        <v>0</v>
      </c>
      <c r="AK95" s="9">
        <f ca="1">SUMIFS('Stock-AF'!AT$2:AT$215,'Stock-AF'!$C$2:$C$215,Shares!$B95,'Stock-AF'!$G$2:$G$215,Shares!$A$1)/SUMIFS('Stock-AF'!AT$2:AT$215,'Stock-AF'!$C$2:$C$215,Shares!$A95,'Stock-AF'!$G$2:$G$215,Shares!$A$1)</f>
        <v>0</v>
      </c>
      <c r="AL95" s="9">
        <f ca="1">SUMIFS('Stock-AF'!AU$2:AU$215,'Stock-AF'!$C$2:$C$215,Shares!$B95,'Stock-AF'!$G$2:$G$215,Shares!$A$1)/SUMIFS('Stock-AF'!AU$2:AU$215,'Stock-AF'!$C$2:$C$215,Shares!$A95,'Stock-AF'!$G$2:$G$215,Shares!$A$1)</f>
        <v>8.1530710030142742E-2</v>
      </c>
      <c r="AM95" s="9">
        <f ca="1">SUMIFS('Stock-AF'!AV$2:AV$215,'Stock-AF'!$C$2:$C$215,Shares!$B95,'Stock-AF'!$G$2:$G$215,Shares!$A$1)/SUMIFS('Stock-AF'!AV$2:AV$215,'Stock-AF'!$C$2:$C$215,Shares!$A95,'Stock-AF'!$G$2:$G$215,Shares!$A$1)</f>
        <v>0</v>
      </c>
    </row>
    <row r="96" spans="1:39">
      <c r="A96" t="str">
        <f t="shared" si="1"/>
        <v>C_ES-WH-HR*</v>
      </c>
      <c r="B96" s="4" t="s">
        <v>209</v>
      </c>
      <c r="C96" s="9">
        <f ca="1">SUMIFS('Stock-AF'!L$2:L$215,'Stock-AF'!$C$2:$C$215,Shares!$B96,'Stock-AF'!$G$2:$G$215,Shares!$A$1)/SUMIFS('Stock-AF'!L$2:L$215,'Stock-AF'!$C$2:$C$215,Shares!$A96,'Stock-AF'!$G$2:$G$215,Shares!$A$1)</f>
        <v>0.43305433707484847</v>
      </c>
      <c r="D96" s="9">
        <f ca="1">SUMIFS('Stock-AF'!M$2:M$215,'Stock-AF'!$C$2:$C$215,Shares!$B96,'Stock-AF'!$G$2:$G$215,Shares!$A$1)/SUMIFS('Stock-AF'!M$2:M$215,'Stock-AF'!$C$2:$C$215,Shares!$A96,'Stock-AF'!$G$2:$G$215,Shares!$A$1)</f>
        <v>9.8152703394439725E-2</v>
      </c>
      <c r="E96" s="9">
        <f ca="1">SUMIFS('Stock-AF'!N$2:N$215,'Stock-AF'!$C$2:$C$215,Shares!$B96,'Stock-AF'!$G$2:$G$215,Shares!$A$1)/SUMIFS('Stock-AF'!N$2:N$215,'Stock-AF'!$C$2:$C$215,Shares!$A96,'Stock-AF'!$G$2:$G$215,Shares!$A$1)</f>
        <v>0.1111949036603634</v>
      </c>
      <c r="F96" s="9">
        <f ca="1">SUMIFS('Stock-AF'!O$2:O$215,'Stock-AF'!$C$2:$C$215,Shares!$B96,'Stock-AF'!$G$2:$G$215,Shares!$A$1)/SUMIFS('Stock-AF'!O$2:O$215,'Stock-AF'!$C$2:$C$215,Shares!$A96,'Stock-AF'!$G$2:$G$215,Shares!$A$1)</f>
        <v>0.15770145076751463</v>
      </c>
      <c r="G96" s="9">
        <f ca="1">SUMIFS('Stock-AF'!P$2:P$215,'Stock-AF'!$C$2:$C$215,Shares!$B96,'Stock-AF'!$G$2:$G$215,Shares!$A$1)/SUMIFS('Stock-AF'!P$2:P$215,'Stock-AF'!$C$2:$C$215,Shares!$A96,'Stock-AF'!$G$2:$G$215,Shares!$A$1)</f>
        <v>0.59272841293721734</v>
      </c>
      <c r="H96" s="9">
        <f ca="1">SUMIFS('Stock-AF'!Q$2:Q$215,'Stock-AF'!$C$2:$C$215,Shares!$B96,'Stock-AF'!$G$2:$G$215,Shares!$A$1)/SUMIFS('Stock-AF'!Q$2:Q$215,'Stock-AF'!$C$2:$C$215,Shares!$A96,'Stock-AF'!$G$2:$G$215,Shares!$A$1)</f>
        <v>0.11924402531133675</v>
      </c>
      <c r="I96" s="9">
        <f ca="1">SUMIFS('Stock-AF'!R$2:R$215,'Stock-AF'!$C$2:$C$215,Shares!$B96,'Stock-AF'!$G$2:$G$215,Shares!$A$1)/SUMIFS('Stock-AF'!R$2:R$215,'Stock-AF'!$C$2:$C$215,Shares!$A96,'Stock-AF'!$G$2:$G$215,Shares!$A$1)</f>
        <v>0.30962995780085861</v>
      </c>
      <c r="J96" s="9">
        <f ca="1">SUMIFS('Stock-AF'!S$2:S$215,'Stock-AF'!$C$2:$C$215,Shares!$B96,'Stock-AF'!$G$2:$G$215,Shares!$A$1)/SUMIFS('Stock-AF'!S$2:S$215,'Stock-AF'!$C$2:$C$215,Shares!$A96,'Stock-AF'!$G$2:$G$215,Shares!$A$1)</f>
        <v>0.2402130844586797</v>
      </c>
      <c r="K96" s="9">
        <f ca="1">SUMIFS('Stock-AF'!T$2:T$215,'Stock-AF'!$C$2:$C$215,Shares!$B96,'Stock-AF'!$G$2:$G$215,Shares!$A$1)/SUMIFS('Stock-AF'!T$2:T$215,'Stock-AF'!$C$2:$C$215,Shares!$A96,'Stock-AF'!$G$2:$G$215,Shares!$A$1)</f>
        <v>6.7378648609116826E-2</v>
      </c>
      <c r="L96" s="9">
        <f ca="1">SUMIFS('Stock-AF'!U$2:U$215,'Stock-AF'!$C$2:$C$215,Shares!$B96,'Stock-AF'!$G$2:$G$215,Shares!$A$1)/SUMIFS('Stock-AF'!U$2:U$215,'Stock-AF'!$C$2:$C$215,Shares!$A96,'Stock-AF'!$G$2:$G$215,Shares!$A$1)</f>
        <v>0.2960382192704466</v>
      </c>
      <c r="M96" s="9">
        <f ca="1">SUMIFS('Stock-AF'!V$2:V$215,'Stock-AF'!$C$2:$C$215,Shares!$B96,'Stock-AF'!$G$2:$G$215,Shares!$A$1)/SUMIFS('Stock-AF'!V$2:V$215,'Stock-AF'!$C$2:$C$215,Shares!$A96,'Stock-AF'!$G$2:$G$215,Shares!$A$1)</f>
        <v>0.35561154323952954</v>
      </c>
      <c r="N96" s="9">
        <f ca="1">SUMIFS('Stock-AF'!W$2:W$215,'Stock-AF'!$C$2:$C$215,Shares!$B96,'Stock-AF'!$G$2:$G$215,Shares!$A$1)/SUMIFS('Stock-AF'!W$2:W$215,'Stock-AF'!$C$2:$C$215,Shares!$A96,'Stock-AF'!$G$2:$G$215,Shares!$A$1)</f>
        <v>0.75360769977639452</v>
      </c>
      <c r="O96" s="9">
        <f ca="1">SUMIFS('Stock-AF'!X$2:X$215,'Stock-AF'!$C$2:$C$215,Shares!$B96,'Stock-AF'!$G$2:$G$215,Shares!$A$1)/SUMIFS('Stock-AF'!X$2:X$215,'Stock-AF'!$C$2:$C$215,Shares!$A96,'Stock-AF'!$G$2:$G$215,Shares!$A$1)</f>
        <v>0.574434634159944</v>
      </c>
      <c r="P96" s="9">
        <f ca="1">SUMIFS('Stock-AF'!Y$2:Y$215,'Stock-AF'!$C$2:$C$215,Shares!$B96,'Stock-AF'!$G$2:$G$215,Shares!$A$1)/SUMIFS('Stock-AF'!Y$2:Y$215,'Stock-AF'!$C$2:$C$215,Shares!$A96,'Stock-AF'!$G$2:$G$215,Shares!$A$1)</f>
        <v>0.45261722420124234</v>
      </c>
      <c r="Q96" s="9">
        <f ca="1">SUMIFS('Stock-AF'!Z$2:Z$215,'Stock-AF'!$C$2:$C$215,Shares!$B96,'Stock-AF'!$G$2:$G$215,Shares!$A$1)/SUMIFS('Stock-AF'!Z$2:Z$215,'Stock-AF'!$C$2:$C$215,Shares!$A96,'Stock-AF'!$G$2:$G$215,Shares!$A$1)</f>
        <v>0.35097191492673402</v>
      </c>
      <c r="R96" s="9">
        <f ca="1">SUMIFS('Stock-AF'!AA$2:AA$215,'Stock-AF'!$C$2:$C$215,Shares!$B96,'Stock-AF'!$G$2:$G$215,Shares!$A$1)/SUMIFS('Stock-AF'!AA$2:AA$215,'Stock-AF'!$C$2:$C$215,Shares!$A96,'Stock-AF'!$G$2:$G$215,Shares!$A$1)</f>
        <v>0.47207507833409651</v>
      </c>
      <c r="S96" s="9">
        <f ca="1">SUMIFS('Stock-AF'!AB$2:AB$215,'Stock-AF'!$C$2:$C$215,Shares!$B96,'Stock-AF'!$G$2:$G$215,Shares!$A$1)/SUMIFS('Stock-AF'!AB$2:AB$215,'Stock-AF'!$C$2:$C$215,Shares!$A96,'Stock-AF'!$G$2:$G$215,Shares!$A$1)</f>
        <v>0.20426424056701761</v>
      </c>
      <c r="T96" s="9">
        <f ca="1">SUMIFS('Stock-AF'!AC$2:AC$215,'Stock-AF'!$C$2:$C$215,Shares!$B96,'Stock-AF'!$G$2:$G$215,Shares!$A$1)/SUMIFS('Stock-AF'!AC$2:AC$215,'Stock-AF'!$C$2:$C$215,Shares!$A96,'Stock-AF'!$G$2:$G$215,Shares!$A$1)</f>
        <v>0.2614772574528561</v>
      </c>
      <c r="U96" s="9">
        <f ca="1">SUMIFS('Stock-AF'!AD$2:AD$215,'Stock-AF'!$C$2:$C$215,Shares!$B96,'Stock-AF'!$G$2:$G$215,Shares!$A$1)/SUMIFS('Stock-AF'!AD$2:AD$215,'Stock-AF'!$C$2:$C$215,Shares!$A96,'Stock-AF'!$G$2:$G$215,Shares!$A$1)</f>
        <v>0.29446626999547731</v>
      </c>
      <c r="V96" s="9">
        <f ca="1">SUMIFS('Stock-AF'!AE$2:AE$215,'Stock-AF'!$C$2:$C$215,Shares!$B96,'Stock-AF'!$G$2:$G$215,Shares!$A$1)/SUMIFS('Stock-AF'!AE$2:AE$215,'Stock-AF'!$C$2:$C$215,Shares!$A96,'Stock-AF'!$G$2:$G$215,Shares!$A$1)</f>
        <v>0.29147080896778838</v>
      </c>
      <c r="W96" s="9">
        <f ca="1">SUMIFS('Stock-AF'!AF$2:AF$215,'Stock-AF'!$C$2:$C$215,Shares!$B96,'Stock-AF'!$G$2:$G$215,Shares!$A$1)/SUMIFS('Stock-AF'!AF$2:AF$215,'Stock-AF'!$C$2:$C$215,Shares!$A96,'Stock-AF'!$G$2:$G$215,Shares!$A$1)</f>
        <v>0.36126269137812655</v>
      </c>
      <c r="X96" s="9">
        <f ca="1">SUMIFS('Stock-AF'!AG$2:AG$215,'Stock-AF'!$C$2:$C$215,Shares!$B96,'Stock-AF'!$G$2:$G$215,Shares!$A$1)/SUMIFS('Stock-AF'!AG$2:AG$215,'Stock-AF'!$C$2:$C$215,Shares!$A96,'Stock-AF'!$G$2:$G$215,Shares!$A$1)</f>
        <v>0.16672823548840254</v>
      </c>
      <c r="Y96" s="9">
        <f ca="1">SUMIFS('Stock-AF'!AH$2:AH$215,'Stock-AF'!$C$2:$C$215,Shares!$B96,'Stock-AF'!$G$2:$G$215,Shares!$A$1)/SUMIFS('Stock-AF'!AH$2:AH$215,'Stock-AF'!$C$2:$C$215,Shares!$A96,'Stock-AF'!$G$2:$G$215,Shares!$A$1)</f>
        <v>9.0604077021882362E-2</v>
      </c>
      <c r="Z96" s="9">
        <f ca="1">SUMIFS('Stock-AF'!AI$2:AI$215,'Stock-AF'!$C$2:$C$215,Shares!$B96,'Stock-AF'!$G$2:$G$215,Shares!$A$1)/SUMIFS('Stock-AF'!AI$2:AI$215,'Stock-AF'!$C$2:$C$215,Shares!$A96,'Stock-AF'!$G$2:$G$215,Shares!$A$1)</f>
        <v>0.16208875202026637</v>
      </c>
      <c r="AA96" s="9">
        <f ca="1">SUMIFS('Stock-AF'!AJ$2:AJ$215,'Stock-AF'!$C$2:$C$215,Shares!$B96,'Stock-AF'!$G$2:$G$215,Shares!$A$1)/SUMIFS('Stock-AF'!AJ$2:AJ$215,'Stock-AF'!$C$2:$C$215,Shares!$A96,'Stock-AF'!$G$2:$G$215,Shares!$A$1)</f>
        <v>1</v>
      </c>
      <c r="AB96" s="9">
        <f ca="1">SUMIFS('Stock-AF'!AK$2:AK$215,'Stock-AF'!$C$2:$C$215,Shares!$B96,'Stock-AF'!$G$2:$G$215,Shares!$A$1)/SUMIFS('Stock-AF'!AK$2:AK$215,'Stock-AF'!$C$2:$C$215,Shares!$A96,'Stock-AF'!$G$2:$G$215,Shares!$A$1)</f>
        <v>0.46756012692658444</v>
      </c>
      <c r="AC96" s="9">
        <f ca="1">SUMIFS('Stock-AF'!AL$2:AL$215,'Stock-AF'!$C$2:$C$215,Shares!$B96,'Stock-AF'!$G$2:$G$215,Shares!$A$1)/SUMIFS('Stock-AF'!AL$2:AL$215,'Stock-AF'!$C$2:$C$215,Shares!$A96,'Stock-AF'!$G$2:$G$215,Shares!$A$1)</f>
        <v>0.9062676019053485</v>
      </c>
      <c r="AD96" s="9">
        <f ca="1">SUMIFS('Stock-AF'!AM$2:AM$215,'Stock-AF'!$C$2:$C$215,Shares!$B96,'Stock-AF'!$G$2:$G$215,Shares!$A$1)/SUMIFS('Stock-AF'!AM$2:AM$215,'Stock-AF'!$C$2:$C$215,Shares!$A96,'Stock-AF'!$G$2:$G$215,Shares!$A$1)</f>
        <v>0.19036141973634221</v>
      </c>
      <c r="AE96" s="9">
        <f ca="1">SUMIFS('Stock-AF'!AN$2:AN$215,'Stock-AF'!$C$2:$C$215,Shares!$B96,'Stock-AF'!$G$2:$G$215,Shares!$A$1)/SUMIFS('Stock-AF'!AN$2:AN$215,'Stock-AF'!$C$2:$C$215,Shares!$A96,'Stock-AF'!$G$2:$G$215,Shares!$A$1)</f>
        <v>0.79903375542955546</v>
      </c>
      <c r="AF96" s="9">
        <f ca="1">SUMIFS('Stock-AF'!AO$2:AO$215,'Stock-AF'!$C$2:$C$215,Shares!$B96,'Stock-AF'!$G$2:$G$215,Shares!$A$1)/SUMIFS('Stock-AF'!AO$2:AO$215,'Stock-AF'!$C$2:$C$215,Shares!$A96,'Stock-AF'!$G$2:$G$215,Shares!$A$1)</f>
        <v>0.32694113130485503</v>
      </c>
      <c r="AG96" s="9">
        <f ca="1">SUMIFS('Stock-AF'!AP$2:AP$215,'Stock-AF'!$C$2:$C$215,Shares!$B96,'Stock-AF'!$G$2:$G$215,Shares!$A$1)/SUMIFS('Stock-AF'!AP$2:AP$215,'Stock-AF'!$C$2:$C$215,Shares!$A96,'Stock-AF'!$G$2:$G$215,Shares!$A$1)</f>
        <v>0.48895336223532387</v>
      </c>
      <c r="AH96" s="9">
        <f ca="1">SUMIFS('Stock-AF'!AQ$2:AQ$215,'Stock-AF'!$C$2:$C$215,Shares!$B96,'Stock-AF'!$G$2:$G$215,Shares!$A$1)/SUMIFS('Stock-AF'!AQ$2:AQ$215,'Stock-AF'!$C$2:$C$215,Shares!$A96,'Stock-AF'!$G$2:$G$215,Shares!$A$1)</f>
        <v>0.15123693804807181</v>
      </c>
      <c r="AI96" s="9">
        <f ca="1">SUMIFS('Stock-AF'!AR$2:AR$215,'Stock-AF'!$C$2:$C$215,Shares!$B96,'Stock-AF'!$G$2:$G$215,Shares!$A$1)/SUMIFS('Stock-AF'!AR$2:AR$215,'Stock-AF'!$C$2:$C$215,Shares!$A96,'Stock-AF'!$G$2:$G$215,Shares!$A$1)</f>
        <v>0.35420842590105522</v>
      </c>
      <c r="AJ96" s="9">
        <f ca="1">SUMIFS('Stock-AF'!AS$2:AS$215,'Stock-AF'!$C$2:$C$215,Shares!$B96,'Stock-AF'!$G$2:$G$215,Shares!$A$1)/SUMIFS('Stock-AF'!AS$2:AS$215,'Stock-AF'!$C$2:$C$215,Shares!$A96,'Stock-AF'!$G$2:$G$215,Shares!$A$1)</f>
        <v>0.26918121834723235</v>
      </c>
      <c r="AK96" s="9">
        <f ca="1">SUMIFS('Stock-AF'!AT$2:AT$215,'Stock-AF'!$C$2:$C$215,Shares!$B96,'Stock-AF'!$G$2:$G$215,Shares!$A$1)/SUMIFS('Stock-AF'!AT$2:AT$215,'Stock-AF'!$C$2:$C$215,Shares!$A96,'Stock-AF'!$G$2:$G$215,Shares!$A$1)</f>
        <v>0.26203250794080629</v>
      </c>
      <c r="AL96" s="9">
        <f ca="1">SUMIFS('Stock-AF'!AU$2:AU$215,'Stock-AF'!$C$2:$C$215,Shares!$B96,'Stock-AF'!$G$2:$G$215,Shares!$A$1)/SUMIFS('Stock-AF'!AU$2:AU$215,'Stock-AF'!$C$2:$C$215,Shares!$A96,'Stock-AF'!$G$2:$G$215,Shares!$A$1)</f>
        <v>0.195772638363927</v>
      </c>
      <c r="AM96" s="9">
        <f ca="1">SUMIFS('Stock-AF'!AV$2:AV$215,'Stock-AF'!$C$2:$C$215,Shares!$B96,'Stock-AF'!$G$2:$G$215,Shares!$A$1)/SUMIFS('Stock-AF'!AV$2:AV$215,'Stock-AF'!$C$2:$C$215,Shares!$A96,'Stock-AF'!$G$2:$G$215,Shares!$A$1)</f>
        <v>0.41532777849643554</v>
      </c>
    </row>
    <row r="97" spans="1:39">
      <c r="A97" t="str">
        <f t="shared" si="1"/>
        <v>C_ES-WH-HR*</v>
      </c>
      <c r="B97" s="4" t="s">
        <v>210</v>
      </c>
      <c r="C97" s="9">
        <f ca="1">SUMIFS('Stock-AF'!L$2:L$215,'Stock-AF'!$C$2:$C$215,Shares!$B97,'Stock-AF'!$G$2:$G$215,Shares!$A$1)/SUMIFS('Stock-AF'!L$2:L$215,'Stock-AF'!$C$2:$C$215,Shares!$A97,'Stock-AF'!$G$2:$G$215,Shares!$A$1)</f>
        <v>0</v>
      </c>
      <c r="D97" s="9">
        <f ca="1">SUMIFS('Stock-AF'!M$2:M$215,'Stock-AF'!$C$2:$C$215,Shares!$B97,'Stock-AF'!$G$2:$G$215,Shares!$A$1)/SUMIFS('Stock-AF'!M$2:M$215,'Stock-AF'!$C$2:$C$215,Shares!$A97,'Stock-AF'!$G$2:$G$215,Shares!$A$1)</f>
        <v>0.12930678698607875</v>
      </c>
      <c r="E97" s="9">
        <f ca="1">SUMIFS('Stock-AF'!N$2:N$215,'Stock-AF'!$C$2:$C$215,Shares!$B97,'Stock-AF'!$G$2:$G$215,Shares!$A$1)/SUMIFS('Stock-AF'!N$2:N$215,'Stock-AF'!$C$2:$C$215,Shares!$A97,'Stock-AF'!$G$2:$G$215,Shares!$A$1)</f>
        <v>0</v>
      </c>
      <c r="F97" s="9">
        <f ca="1">SUMIFS('Stock-AF'!O$2:O$215,'Stock-AF'!$C$2:$C$215,Shares!$B97,'Stock-AF'!$G$2:$G$215,Shares!$A$1)/SUMIFS('Stock-AF'!O$2:O$215,'Stock-AF'!$C$2:$C$215,Shares!$A97,'Stock-AF'!$G$2:$G$215,Shares!$A$1)</f>
        <v>0.23841147758794246</v>
      </c>
      <c r="G97" s="9">
        <f ca="1">SUMIFS('Stock-AF'!P$2:P$215,'Stock-AF'!$C$2:$C$215,Shares!$B97,'Stock-AF'!$G$2:$G$215,Shares!$A$1)/SUMIFS('Stock-AF'!P$2:P$215,'Stock-AF'!$C$2:$C$215,Shares!$A97,'Stock-AF'!$G$2:$G$215,Shares!$A$1)</f>
        <v>0.12425404870288838</v>
      </c>
      <c r="H97" s="9">
        <f ca="1">SUMIFS('Stock-AF'!Q$2:Q$215,'Stock-AF'!$C$2:$C$215,Shares!$B97,'Stock-AF'!$G$2:$G$215,Shares!$A$1)/SUMIFS('Stock-AF'!Q$2:Q$215,'Stock-AF'!$C$2:$C$215,Shares!$A97,'Stock-AF'!$G$2:$G$215,Shares!$A$1)</f>
        <v>0.14330362644512876</v>
      </c>
      <c r="I97" s="9">
        <f ca="1">SUMIFS('Stock-AF'!R$2:R$215,'Stock-AF'!$C$2:$C$215,Shares!$B97,'Stock-AF'!$G$2:$G$215,Shares!$A$1)/SUMIFS('Stock-AF'!R$2:R$215,'Stock-AF'!$C$2:$C$215,Shares!$A97,'Stock-AF'!$G$2:$G$215,Shares!$A$1)</f>
        <v>0</v>
      </c>
      <c r="J97" s="9">
        <f ca="1">SUMIFS('Stock-AF'!S$2:S$215,'Stock-AF'!$C$2:$C$215,Shares!$B97,'Stock-AF'!$G$2:$G$215,Shares!$A$1)/SUMIFS('Stock-AF'!S$2:S$215,'Stock-AF'!$C$2:$C$215,Shares!$A97,'Stock-AF'!$G$2:$G$215,Shares!$A$1)</f>
        <v>0.42418616588005825</v>
      </c>
      <c r="K97" s="9">
        <f ca="1">SUMIFS('Stock-AF'!T$2:T$215,'Stock-AF'!$C$2:$C$215,Shares!$B97,'Stock-AF'!$G$2:$G$215,Shares!$A$1)/SUMIFS('Stock-AF'!T$2:T$215,'Stock-AF'!$C$2:$C$215,Shares!$A97,'Stock-AF'!$G$2:$G$215,Shares!$A$1)</f>
        <v>0.23150713197772568</v>
      </c>
      <c r="L97" s="9">
        <f ca="1">SUMIFS('Stock-AF'!U$2:U$215,'Stock-AF'!$C$2:$C$215,Shares!$B97,'Stock-AF'!$G$2:$G$215,Shares!$A$1)/SUMIFS('Stock-AF'!U$2:U$215,'Stock-AF'!$C$2:$C$215,Shares!$A97,'Stock-AF'!$G$2:$G$215,Shares!$A$1)</f>
        <v>0.20100387043175133</v>
      </c>
      <c r="M97" s="9">
        <f ca="1">SUMIFS('Stock-AF'!V$2:V$215,'Stock-AF'!$C$2:$C$215,Shares!$B97,'Stock-AF'!$G$2:$G$215,Shares!$A$1)/SUMIFS('Stock-AF'!V$2:V$215,'Stock-AF'!$C$2:$C$215,Shares!$A97,'Stock-AF'!$G$2:$G$215,Shares!$A$1)</f>
        <v>7.3558595116771569E-2</v>
      </c>
      <c r="N97" s="9">
        <f ca="1">SUMIFS('Stock-AF'!W$2:W$215,'Stock-AF'!$C$2:$C$215,Shares!$B97,'Stock-AF'!$G$2:$G$215,Shares!$A$1)/SUMIFS('Stock-AF'!W$2:W$215,'Stock-AF'!$C$2:$C$215,Shares!$A97,'Stock-AF'!$G$2:$G$215,Shares!$A$1)</f>
        <v>0.10179249234390898</v>
      </c>
      <c r="O97" s="9">
        <f ca="1">SUMIFS('Stock-AF'!X$2:X$215,'Stock-AF'!$C$2:$C$215,Shares!$B97,'Stock-AF'!$G$2:$G$215,Shares!$A$1)/SUMIFS('Stock-AF'!X$2:X$215,'Stock-AF'!$C$2:$C$215,Shares!$A97,'Stock-AF'!$G$2:$G$215,Shares!$A$1)</f>
        <v>0.16095560595185959</v>
      </c>
      <c r="P97" s="9">
        <f ca="1">SUMIFS('Stock-AF'!Y$2:Y$215,'Stock-AF'!$C$2:$C$215,Shares!$B97,'Stock-AF'!$G$2:$G$215,Shares!$A$1)/SUMIFS('Stock-AF'!Y$2:Y$215,'Stock-AF'!$C$2:$C$215,Shares!$A97,'Stock-AF'!$G$2:$G$215,Shares!$A$1)</f>
        <v>1.1869662332455632E-2</v>
      </c>
      <c r="Q97" s="9">
        <f ca="1">SUMIFS('Stock-AF'!Z$2:Z$215,'Stock-AF'!$C$2:$C$215,Shares!$B97,'Stock-AF'!$G$2:$G$215,Shares!$A$1)/SUMIFS('Stock-AF'!Z$2:Z$215,'Stock-AF'!$C$2:$C$215,Shares!$A97,'Stock-AF'!$G$2:$G$215,Shares!$A$1)</f>
        <v>0.29029027592284162</v>
      </c>
      <c r="R97" s="9">
        <f ca="1">SUMIFS('Stock-AF'!AA$2:AA$215,'Stock-AF'!$C$2:$C$215,Shares!$B97,'Stock-AF'!$G$2:$G$215,Shares!$A$1)/SUMIFS('Stock-AF'!AA$2:AA$215,'Stock-AF'!$C$2:$C$215,Shares!$A97,'Stock-AF'!$G$2:$G$215,Shares!$A$1)</f>
        <v>0.30827066518818674</v>
      </c>
      <c r="S97" s="9">
        <f ca="1">SUMIFS('Stock-AF'!AB$2:AB$215,'Stock-AF'!$C$2:$C$215,Shares!$B97,'Stock-AF'!$G$2:$G$215,Shares!$A$1)/SUMIFS('Stock-AF'!AB$2:AB$215,'Stock-AF'!$C$2:$C$215,Shares!$A97,'Stock-AF'!$G$2:$G$215,Shares!$A$1)</f>
        <v>0.58456256464116274</v>
      </c>
      <c r="T97" s="9">
        <f ca="1">SUMIFS('Stock-AF'!AC$2:AC$215,'Stock-AF'!$C$2:$C$215,Shares!$B97,'Stock-AF'!$G$2:$G$215,Shares!$A$1)/SUMIFS('Stock-AF'!AC$2:AC$215,'Stock-AF'!$C$2:$C$215,Shares!$A97,'Stock-AF'!$G$2:$G$215,Shares!$A$1)</f>
        <v>0.2723988313833931</v>
      </c>
      <c r="U97" s="9">
        <f ca="1">SUMIFS('Stock-AF'!AD$2:AD$215,'Stock-AF'!$C$2:$C$215,Shares!$B97,'Stock-AF'!$G$2:$G$215,Shares!$A$1)/SUMIFS('Stock-AF'!AD$2:AD$215,'Stock-AF'!$C$2:$C$215,Shares!$A97,'Stock-AF'!$G$2:$G$215,Shares!$A$1)</f>
        <v>0</v>
      </c>
      <c r="V97" s="9">
        <f ca="1">SUMIFS('Stock-AF'!AE$2:AE$215,'Stock-AF'!$C$2:$C$215,Shares!$B97,'Stock-AF'!$G$2:$G$215,Shares!$A$1)/SUMIFS('Stock-AF'!AE$2:AE$215,'Stock-AF'!$C$2:$C$215,Shares!$A97,'Stock-AF'!$G$2:$G$215,Shares!$A$1)</f>
        <v>0.54214716056896395</v>
      </c>
      <c r="W97" s="9">
        <f ca="1">SUMIFS('Stock-AF'!AF$2:AF$215,'Stock-AF'!$C$2:$C$215,Shares!$B97,'Stock-AF'!$G$2:$G$215,Shares!$A$1)/SUMIFS('Stock-AF'!AF$2:AF$215,'Stock-AF'!$C$2:$C$215,Shares!$A97,'Stock-AF'!$G$2:$G$215,Shares!$A$1)</f>
        <v>0</v>
      </c>
      <c r="X97" s="9">
        <f ca="1">SUMIFS('Stock-AF'!AG$2:AG$215,'Stock-AF'!$C$2:$C$215,Shares!$B97,'Stock-AF'!$G$2:$G$215,Shares!$A$1)/SUMIFS('Stock-AF'!AG$2:AG$215,'Stock-AF'!$C$2:$C$215,Shares!$A97,'Stock-AF'!$G$2:$G$215,Shares!$A$1)</f>
        <v>0.13809542251027021</v>
      </c>
      <c r="Y97" s="9">
        <f ca="1">SUMIFS('Stock-AF'!AH$2:AH$215,'Stock-AF'!$C$2:$C$215,Shares!$B97,'Stock-AF'!$G$2:$G$215,Shares!$A$1)/SUMIFS('Stock-AF'!AH$2:AH$215,'Stock-AF'!$C$2:$C$215,Shares!$A97,'Stock-AF'!$G$2:$G$215,Shares!$A$1)</f>
        <v>0.12586742709078447</v>
      </c>
      <c r="Z97" s="9">
        <f ca="1">SUMIFS('Stock-AF'!AI$2:AI$215,'Stock-AF'!$C$2:$C$215,Shares!$B97,'Stock-AF'!$G$2:$G$215,Shares!$A$1)/SUMIFS('Stock-AF'!AI$2:AI$215,'Stock-AF'!$C$2:$C$215,Shares!$A97,'Stock-AF'!$G$2:$G$215,Shares!$A$1)</f>
        <v>0.19191249881914202</v>
      </c>
      <c r="AA97" s="9">
        <f ca="1">SUMIFS('Stock-AF'!AJ$2:AJ$215,'Stock-AF'!$C$2:$C$215,Shares!$B97,'Stock-AF'!$G$2:$G$215,Shares!$A$1)/SUMIFS('Stock-AF'!AJ$2:AJ$215,'Stock-AF'!$C$2:$C$215,Shares!$A97,'Stock-AF'!$G$2:$G$215,Shares!$A$1)</f>
        <v>0</v>
      </c>
      <c r="AB97" s="9">
        <f ca="1">SUMIFS('Stock-AF'!AK$2:AK$215,'Stock-AF'!$C$2:$C$215,Shares!$B97,'Stock-AF'!$G$2:$G$215,Shares!$A$1)/SUMIFS('Stock-AF'!AK$2:AK$215,'Stock-AF'!$C$2:$C$215,Shares!$A97,'Stock-AF'!$G$2:$G$215,Shares!$A$1)</f>
        <v>1.4358365001243911E-2</v>
      </c>
      <c r="AC97" s="9">
        <f ca="1">SUMIFS('Stock-AF'!AL$2:AL$215,'Stock-AF'!$C$2:$C$215,Shares!$B97,'Stock-AF'!$G$2:$G$215,Shares!$A$1)/SUMIFS('Stock-AF'!AL$2:AL$215,'Stock-AF'!$C$2:$C$215,Shares!$A97,'Stock-AF'!$G$2:$G$215,Shares!$A$1)</f>
        <v>0</v>
      </c>
      <c r="AD97" s="9">
        <f ca="1">SUMIFS('Stock-AF'!AM$2:AM$215,'Stock-AF'!$C$2:$C$215,Shares!$B97,'Stock-AF'!$G$2:$G$215,Shares!$A$1)/SUMIFS('Stock-AF'!AM$2:AM$215,'Stock-AF'!$C$2:$C$215,Shares!$A97,'Stock-AF'!$G$2:$G$215,Shares!$A$1)</f>
        <v>0.50450754288869049</v>
      </c>
      <c r="AE97" s="9">
        <f ca="1">SUMIFS('Stock-AF'!AN$2:AN$215,'Stock-AF'!$C$2:$C$215,Shares!$B97,'Stock-AF'!$G$2:$G$215,Shares!$A$1)/SUMIFS('Stock-AF'!AN$2:AN$215,'Stock-AF'!$C$2:$C$215,Shares!$A97,'Stock-AF'!$G$2:$G$215,Shares!$A$1)</f>
        <v>1.0720941582212731E-2</v>
      </c>
      <c r="AF97" s="9">
        <f ca="1">SUMIFS('Stock-AF'!AO$2:AO$215,'Stock-AF'!$C$2:$C$215,Shares!$B97,'Stock-AF'!$G$2:$G$215,Shares!$A$1)/SUMIFS('Stock-AF'!AO$2:AO$215,'Stock-AF'!$C$2:$C$215,Shares!$A97,'Stock-AF'!$G$2:$G$215,Shares!$A$1)</f>
        <v>0.33051198206427623</v>
      </c>
      <c r="AG97" s="9">
        <f ca="1">SUMIFS('Stock-AF'!AP$2:AP$215,'Stock-AF'!$C$2:$C$215,Shares!$B97,'Stock-AF'!$G$2:$G$215,Shares!$A$1)/SUMIFS('Stock-AF'!AP$2:AP$215,'Stock-AF'!$C$2:$C$215,Shares!$A97,'Stock-AF'!$G$2:$G$215,Shares!$A$1)</f>
        <v>0.17041057193715689</v>
      </c>
      <c r="AH97" s="9">
        <f ca="1">SUMIFS('Stock-AF'!AQ$2:AQ$215,'Stock-AF'!$C$2:$C$215,Shares!$B97,'Stock-AF'!$G$2:$G$215,Shares!$A$1)/SUMIFS('Stock-AF'!AQ$2:AQ$215,'Stock-AF'!$C$2:$C$215,Shares!$A97,'Stock-AF'!$G$2:$G$215,Shares!$A$1)</f>
        <v>0.57375415217172909</v>
      </c>
      <c r="AI97" s="9">
        <f ca="1">SUMIFS('Stock-AF'!AR$2:AR$215,'Stock-AF'!$C$2:$C$215,Shares!$B97,'Stock-AF'!$G$2:$G$215,Shares!$A$1)/SUMIFS('Stock-AF'!AR$2:AR$215,'Stock-AF'!$C$2:$C$215,Shares!$A97,'Stock-AF'!$G$2:$G$215,Shares!$A$1)</f>
        <v>0.22578550024955196</v>
      </c>
      <c r="AJ97" s="9">
        <f ca="1">SUMIFS('Stock-AF'!AS$2:AS$215,'Stock-AF'!$C$2:$C$215,Shares!$B97,'Stock-AF'!$G$2:$G$215,Shares!$A$1)/SUMIFS('Stock-AF'!AS$2:AS$215,'Stock-AF'!$C$2:$C$215,Shares!$A97,'Stock-AF'!$G$2:$G$215,Shares!$A$1)</f>
        <v>3.737942975974096E-3</v>
      </c>
      <c r="AK97" s="9">
        <f ca="1">SUMIFS('Stock-AF'!AT$2:AT$215,'Stock-AF'!$C$2:$C$215,Shares!$B97,'Stock-AF'!$G$2:$G$215,Shares!$A$1)/SUMIFS('Stock-AF'!AT$2:AT$215,'Stock-AF'!$C$2:$C$215,Shares!$A97,'Stock-AF'!$G$2:$G$215,Shares!$A$1)</f>
        <v>5.4789750979856305E-2</v>
      </c>
      <c r="AL97" s="9">
        <f ca="1">SUMIFS('Stock-AF'!AU$2:AU$215,'Stock-AF'!$C$2:$C$215,Shares!$B97,'Stock-AF'!$G$2:$G$215,Shares!$A$1)/SUMIFS('Stock-AF'!AU$2:AU$215,'Stock-AF'!$C$2:$C$215,Shares!$A97,'Stock-AF'!$G$2:$G$215,Shares!$A$1)</f>
        <v>0.32656386678507054</v>
      </c>
      <c r="AM97" s="9">
        <f ca="1">SUMIFS('Stock-AF'!AV$2:AV$215,'Stock-AF'!$C$2:$C$215,Shares!$B97,'Stock-AF'!$G$2:$G$215,Shares!$A$1)/SUMIFS('Stock-AF'!AV$2:AV$215,'Stock-AF'!$C$2:$C$215,Shares!$A97,'Stock-AF'!$G$2:$G$215,Shares!$A$1)</f>
        <v>0.47863854748162726</v>
      </c>
    </row>
    <row r="98" spans="1:39">
      <c r="A98" t="str">
        <f t="shared" si="1"/>
        <v>C_ES-WH-HR*</v>
      </c>
      <c r="B98" s="4" t="s">
        <v>211</v>
      </c>
      <c r="C98" s="9">
        <f ca="1">SUMIFS('Stock-AF'!L$2:L$215,'Stock-AF'!$C$2:$C$215,Shares!$B98,'Stock-AF'!$G$2:$G$215,Shares!$A$1)/SUMIFS('Stock-AF'!L$2:L$215,'Stock-AF'!$C$2:$C$215,Shares!$A98,'Stock-AF'!$G$2:$G$215,Shares!$A$1)</f>
        <v>0</v>
      </c>
      <c r="D98" s="9">
        <f ca="1">SUMIFS('Stock-AF'!M$2:M$215,'Stock-AF'!$C$2:$C$215,Shares!$B98,'Stock-AF'!$G$2:$G$215,Shares!$A$1)/SUMIFS('Stock-AF'!M$2:M$215,'Stock-AF'!$C$2:$C$215,Shares!$A98,'Stock-AF'!$G$2:$G$215,Shares!$A$1)</f>
        <v>0.30795303458736695</v>
      </c>
      <c r="E98" s="9">
        <f ca="1">SUMIFS('Stock-AF'!N$2:N$215,'Stock-AF'!$C$2:$C$215,Shares!$B98,'Stock-AF'!$G$2:$G$215,Shares!$A$1)/SUMIFS('Stock-AF'!N$2:N$215,'Stock-AF'!$C$2:$C$215,Shares!$A98,'Stock-AF'!$G$2:$G$215,Shares!$A$1)</f>
        <v>0.53515392567255504</v>
      </c>
      <c r="F98" s="9">
        <f ca="1">SUMIFS('Stock-AF'!O$2:O$215,'Stock-AF'!$C$2:$C$215,Shares!$B98,'Stock-AF'!$G$2:$G$215,Shares!$A$1)/SUMIFS('Stock-AF'!O$2:O$215,'Stock-AF'!$C$2:$C$215,Shares!$A98,'Stock-AF'!$G$2:$G$215,Shares!$A$1)</f>
        <v>6.3157673293404548E-2</v>
      </c>
      <c r="G98" s="9">
        <f ca="1">SUMIFS('Stock-AF'!P$2:P$215,'Stock-AF'!$C$2:$C$215,Shares!$B98,'Stock-AF'!$G$2:$G$215,Shares!$A$1)/SUMIFS('Stock-AF'!P$2:P$215,'Stock-AF'!$C$2:$C$215,Shares!$A98,'Stock-AF'!$G$2:$G$215,Shares!$A$1)</f>
        <v>0.16833016382799842</v>
      </c>
      <c r="H98" s="9">
        <f ca="1">SUMIFS('Stock-AF'!Q$2:Q$215,'Stock-AF'!$C$2:$C$215,Shares!$B98,'Stock-AF'!$G$2:$G$215,Shares!$A$1)/SUMIFS('Stock-AF'!Q$2:Q$215,'Stock-AF'!$C$2:$C$215,Shares!$A98,'Stock-AF'!$G$2:$G$215,Shares!$A$1)</f>
        <v>7.3044303049888584E-2</v>
      </c>
      <c r="I98" s="9">
        <f ca="1">SUMIFS('Stock-AF'!R$2:R$215,'Stock-AF'!$C$2:$C$215,Shares!$B98,'Stock-AF'!$G$2:$G$215,Shares!$A$1)/SUMIFS('Stock-AF'!R$2:R$215,'Stock-AF'!$C$2:$C$215,Shares!$A98,'Stock-AF'!$G$2:$G$215,Shares!$A$1)</f>
        <v>0</v>
      </c>
      <c r="J98" s="9">
        <f ca="1">SUMIFS('Stock-AF'!S$2:S$215,'Stock-AF'!$C$2:$C$215,Shares!$B98,'Stock-AF'!$G$2:$G$215,Shares!$A$1)/SUMIFS('Stock-AF'!S$2:S$215,'Stock-AF'!$C$2:$C$215,Shares!$A98,'Stock-AF'!$G$2:$G$215,Shares!$A$1)</f>
        <v>0.30077483240603592</v>
      </c>
      <c r="K98" s="9">
        <f ca="1">SUMIFS('Stock-AF'!T$2:T$215,'Stock-AF'!$C$2:$C$215,Shares!$B98,'Stock-AF'!$G$2:$G$215,Shares!$A$1)/SUMIFS('Stock-AF'!T$2:T$215,'Stock-AF'!$C$2:$C$215,Shares!$A98,'Stock-AF'!$G$2:$G$215,Shares!$A$1)</f>
        <v>0.26502419665404336</v>
      </c>
      <c r="L98" s="9">
        <f ca="1">SUMIFS('Stock-AF'!U$2:U$215,'Stock-AF'!$C$2:$C$215,Shares!$B98,'Stock-AF'!$G$2:$G$215,Shares!$A$1)/SUMIFS('Stock-AF'!U$2:U$215,'Stock-AF'!$C$2:$C$215,Shares!$A98,'Stock-AF'!$G$2:$G$215,Shares!$A$1)</f>
        <v>0.42789358771095748</v>
      </c>
      <c r="M98" s="9">
        <f ca="1">SUMIFS('Stock-AF'!V$2:V$215,'Stock-AF'!$C$2:$C$215,Shares!$B98,'Stock-AF'!$G$2:$G$215,Shares!$A$1)/SUMIFS('Stock-AF'!V$2:V$215,'Stock-AF'!$C$2:$C$215,Shares!$A98,'Stock-AF'!$G$2:$G$215,Shares!$A$1)</f>
        <v>0.434266390626245</v>
      </c>
      <c r="N98" s="9">
        <f ca="1">SUMIFS('Stock-AF'!W$2:W$215,'Stock-AF'!$C$2:$C$215,Shares!$B98,'Stock-AF'!$G$2:$G$215,Shares!$A$1)/SUMIFS('Stock-AF'!W$2:W$215,'Stock-AF'!$C$2:$C$215,Shares!$A98,'Stock-AF'!$G$2:$G$215,Shares!$A$1)</f>
        <v>0</v>
      </c>
      <c r="O98" s="9">
        <f ca="1">SUMIFS('Stock-AF'!X$2:X$215,'Stock-AF'!$C$2:$C$215,Shares!$B98,'Stock-AF'!$G$2:$G$215,Shares!$A$1)/SUMIFS('Stock-AF'!X$2:X$215,'Stock-AF'!$C$2:$C$215,Shares!$A98,'Stock-AF'!$G$2:$G$215,Shares!$A$1)</f>
        <v>0</v>
      </c>
      <c r="P98" s="9">
        <f ca="1">SUMIFS('Stock-AF'!Y$2:Y$215,'Stock-AF'!$C$2:$C$215,Shares!$B98,'Stock-AF'!$G$2:$G$215,Shares!$A$1)/SUMIFS('Stock-AF'!Y$2:Y$215,'Stock-AF'!$C$2:$C$215,Shares!$A98,'Stock-AF'!$G$2:$G$215,Shares!$A$1)</f>
        <v>0.42647221748745517</v>
      </c>
      <c r="Q98" s="9">
        <f ca="1">SUMIFS('Stock-AF'!Z$2:Z$215,'Stock-AF'!$C$2:$C$215,Shares!$B98,'Stock-AF'!$G$2:$G$215,Shares!$A$1)/SUMIFS('Stock-AF'!Z$2:Z$215,'Stock-AF'!$C$2:$C$215,Shares!$A98,'Stock-AF'!$G$2:$G$215,Shares!$A$1)</f>
        <v>0.12019988101295431</v>
      </c>
      <c r="R98" s="9">
        <f ca="1">SUMIFS('Stock-AF'!AA$2:AA$215,'Stock-AF'!$C$2:$C$215,Shares!$B98,'Stock-AF'!$G$2:$G$215,Shares!$A$1)/SUMIFS('Stock-AF'!AA$2:AA$215,'Stock-AF'!$C$2:$C$215,Shares!$A98,'Stock-AF'!$G$2:$G$215,Shares!$A$1)</f>
        <v>8.6670167890444516E-2</v>
      </c>
      <c r="S98" s="9">
        <f ca="1">SUMIFS('Stock-AF'!AB$2:AB$215,'Stock-AF'!$C$2:$C$215,Shares!$B98,'Stock-AF'!$G$2:$G$215,Shares!$A$1)/SUMIFS('Stock-AF'!AB$2:AB$215,'Stock-AF'!$C$2:$C$215,Shares!$A98,'Stock-AF'!$G$2:$G$215,Shares!$A$1)</f>
        <v>0.16585625839855708</v>
      </c>
      <c r="T98" s="9">
        <f ca="1">SUMIFS('Stock-AF'!AC$2:AC$215,'Stock-AF'!$C$2:$C$215,Shares!$B98,'Stock-AF'!$G$2:$G$215,Shares!$A$1)/SUMIFS('Stock-AF'!AC$2:AC$215,'Stock-AF'!$C$2:$C$215,Shares!$A98,'Stock-AF'!$G$2:$G$215,Shares!$A$1)</f>
        <v>0</v>
      </c>
      <c r="U98" s="9">
        <f ca="1">SUMIFS('Stock-AF'!AD$2:AD$215,'Stock-AF'!$C$2:$C$215,Shares!$B98,'Stock-AF'!$G$2:$G$215,Shares!$A$1)/SUMIFS('Stock-AF'!AD$2:AD$215,'Stock-AF'!$C$2:$C$215,Shares!$A98,'Stock-AF'!$G$2:$G$215,Shares!$A$1)</f>
        <v>0.68854139005121773</v>
      </c>
      <c r="V98" s="9">
        <f ca="1">SUMIFS('Stock-AF'!AE$2:AE$215,'Stock-AF'!$C$2:$C$215,Shares!$B98,'Stock-AF'!$G$2:$G$215,Shares!$A$1)/SUMIFS('Stock-AF'!AE$2:AE$215,'Stock-AF'!$C$2:$C$215,Shares!$A98,'Stock-AF'!$G$2:$G$215,Shares!$A$1)</f>
        <v>8.6101571025009593E-3</v>
      </c>
      <c r="W98" s="9">
        <f ca="1">SUMIFS('Stock-AF'!AF$2:AF$215,'Stock-AF'!$C$2:$C$215,Shares!$B98,'Stock-AF'!$G$2:$G$215,Shares!$A$1)/SUMIFS('Stock-AF'!AF$2:AF$215,'Stock-AF'!$C$2:$C$215,Shares!$A98,'Stock-AF'!$G$2:$G$215,Shares!$A$1)</f>
        <v>2.966963383971101E-2</v>
      </c>
      <c r="X98" s="9">
        <f ca="1">SUMIFS('Stock-AF'!AG$2:AG$215,'Stock-AF'!$C$2:$C$215,Shares!$B98,'Stock-AF'!$G$2:$G$215,Shares!$A$1)/SUMIFS('Stock-AF'!AG$2:AG$215,'Stock-AF'!$C$2:$C$215,Shares!$A98,'Stock-AF'!$G$2:$G$215,Shares!$A$1)</f>
        <v>0.64119530065015495</v>
      </c>
      <c r="Y98" s="9">
        <f ca="1">SUMIFS('Stock-AF'!AH$2:AH$215,'Stock-AF'!$C$2:$C$215,Shares!$B98,'Stock-AF'!$G$2:$G$215,Shares!$A$1)/SUMIFS('Stock-AF'!AH$2:AH$215,'Stock-AF'!$C$2:$C$215,Shares!$A98,'Stock-AF'!$G$2:$G$215,Shares!$A$1)</f>
        <v>0.32301979183196888</v>
      </c>
      <c r="Z98" s="9">
        <f ca="1">SUMIFS('Stock-AF'!AI$2:AI$215,'Stock-AF'!$C$2:$C$215,Shares!$B98,'Stock-AF'!$G$2:$G$215,Shares!$A$1)/SUMIFS('Stock-AF'!AI$2:AI$215,'Stock-AF'!$C$2:$C$215,Shares!$A98,'Stock-AF'!$G$2:$G$215,Shares!$A$1)</f>
        <v>0.45770654588045007</v>
      </c>
      <c r="AA98" s="9">
        <f ca="1">SUMIFS('Stock-AF'!AJ$2:AJ$215,'Stock-AF'!$C$2:$C$215,Shares!$B98,'Stock-AF'!$G$2:$G$215,Shares!$A$1)/SUMIFS('Stock-AF'!AJ$2:AJ$215,'Stock-AF'!$C$2:$C$215,Shares!$A98,'Stock-AF'!$G$2:$G$215,Shares!$A$1)</f>
        <v>0</v>
      </c>
      <c r="AB98" s="9">
        <f ca="1">SUMIFS('Stock-AF'!AK$2:AK$215,'Stock-AF'!$C$2:$C$215,Shares!$B98,'Stock-AF'!$G$2:$G$215,Shares!$A$1)/SUMIFS('Stock-AF'!AK$2:AK$215,'Stock-AF'!$C$2:$C$215,Shares!$A98,'Stock-AF'!$G$2:$G$215,Shares!$A$1)</f>
        <v>8.9549325894381443E-2</v>
      </c>
      <c r="AC98" s="9">
        <f ca="1">SUMIFS('Stock-AF'!AL$2:AL$215,'Stock-AF'!$C$2:$C$215,Shares!$B98,'Stock-AF'!$G$2:$G$215,Shares!$A$1)/SUMIFS('Stock-AF'!AL$2:AL$215,'Stock-AF'!$C$2:$C$215,Shares!$A98,'Stock-AF'!$G$2:$G$215,Shares!$A$1)</f>
        <v>0</v>
      </c>
      <c r="AD98" s="9">
        <f ca="1">SUMIFS('Stock-AF'!AM$2:AM$215,'Stock-AF'!$C$2:$C$215,Shares!$B98,'Stock-AF'!$G$2:$G$215,Shares!$A$1)/SUMIFS('Stock-AF'!AM$2:AM$215,'Stock-AF'!$C$2:$C$215,Shares!$A98,'Stock-AF'!$G$2:$G$215,Shares!$A$1)</f>
        <v>0.19760029957027622</v>
      </c>
      <c r="AE98" s="9">
        <f ca="1">SUMIFS('Stock-AF'!AN$2:AN$215,'Stock-AF'!$C$2:$C$215,Shares!$B98,'Stock-AF'!$G$2:$G$215,Shares!$A$1)/SUMIFS('Stock-AF'!AN$2:AN$215,'Stock-AF'!$C$2:$C$215,Shares!$A98,'Stock-AF'!$G$2:$G$215,Shares!$A$1)</f>
        <v>7.7852751030964146E-2</v>
      </c>
      <c r="AF98" s="9">
        <f ca="1">SUMIFS('Stock-AF'!AO$2:AO$215,'Stock-AF'!$C$2:$C$215,Shares!$B98,'Stock-AF'!$G$2:$G$215,Shares!$A$1)/SUMIFS('Stock-AF'!AO$2:AO$215,'Stock-AF'!$C$2:$C$215,Shares!$A98,'Stock-AF'!$G$2:$G$215,Shares!$A$1)</f>
        <v>0.15749250340387552</v>
      </c>
      <c r="AG98" s="9">
        <f ca="1">SUMIFS('Stock-AF'!AP$2:AP$215,'Stock-AF'!$C$2:$C$215,Shares!$B98,'Stock-AF'!$G$2:$G$215,Shares!$A$1)/SUMIFS('Stock-AF'!AP$2:AP$215,'Stock-AF'!$C$2:$C$215,Shares!$A98,'Stock-AF'!$G$2:$G$215,Shares!$A$1)</f>
        <v>1.0416547721906503E-2</v>
      </c>
      <c r="AH98" s="9">
        <f ca="1">SUMIFS('Stock-AF'!AQ$2:AQ$215,'Stock-AF'!$C$2:$C$215,Shares!$B98,'Stock-AF'!$G$2:$G$215,Shares!$A$1)/SUMIFS('Stock-AF'!AQ$2:AQ$215,'Stock-AF'!$C$2:$C$215,Shares!$A98,'Stock-AF'!$G$2:$G$215,Shares!$A$1)</f>
        <v>0.24114793780601593</v>
      </c>
      <c r="AI98" s="9">
        <f ca="1">SUMIFS('Stock-AF'!AR$2:AR$215,'Stock-AF'!$C$2:$C$215,Shares!$B98,'Stock-AF'!$G$2:$G$215,Shares!$A$1)/SUMIFS('Stock-AF'!AR$2:AR$215,'Stock-AF'!$C$2:$C$215,Shares!$A98,'Stock-AF'!$G$2:$G$215,Shares!$A$1)</f>
        <v>0.21878827063147471</v>
      </c>
      <c r="AJ98" s="9">
        <f ca="1">SUMIFS('Stock-AF'!AS$2:AS$215,'Stock-AF'!$C$2:$C$215,Shares!$B98,'Stock-AF'!$G$2:$G$215,Shares!$A$1)/SUMIFS('Stock-AF'!AS$2:AS$215,'Stock-AF'!$C$2:$C$215,Shares!$A98,'Stock-AF'!$G$2:$G$215,Shares!$A$1)</f>
        <v>0.44455790687206548</v>
      </c>
      <c r="AK98" s="9">
        <f ca="1">SUMIFS('Stock-AF'!AT$2:AT$215,'Stock-AF'!$C$2:$C$215,Shares!$B98,'Stock-AF'!$G$2:$G$215,Shares!$A$1)/SUMIFS('Stock-AF'!AT$2:AT$215,'Stock-AF'!$C$2:$C$215,Shares!$A98,'Stock-AF'!$G$2:$G$215,Shares!$A$1)</f>
        <v>0.12310499971925437</v>
      </c>
      <c r="AL98" s="9">
        <f ca="1">SUMIFS('Stock-AF'!AU$2:AU$215,'Stock-AF'!$C$2:$C$215,Shares!$B98,'Stock-AF'!$G$2:$G$215,Shares!$A$1)/SUMIFS('Stock-AF'!AU$2:AU$215,'Stock-AF'!$C$2:$C$215,Shares!$A98,'Stock-AF'!$G$2:$G$215,Shares!$A$1)</f>
        <v>0.33607988345882311</v>
      </c>
      <c r="AM98" s="9">
        <f ca="1">SUMIFS('Stock-AF'!AV$2:AV$215,'Stock-AF'!$C$2:$C$215,Shares!$B98,'Stock-AF'!$G$2:$G$215,Shares!$A$1)/SUMIFS('Stock-AF'!AV$2:AV$215,'Stock-AF'!$C$2:$C$215,Shares!$A98,'Stock-AF'!$G$2:$G$215,Shares!$A$1)</f>
        <v>3.9233701066528959E-2</v>
      </c>
    </row>
    <row r="99" spans="1:39">
      <c r="A99" t="str">
        <f t="shared" si="1"/>
        <v>C_ES-WH-HR*</v>
      </c>
      <c r="B99" s="4" t="s">
        <v>212</v>
      </c>
      <c r="C99" s="9">
        <f ca="1">SUMIFS('Stock-AF'!L$2:L$215,'Stock-AF'!$C$2:$C$215,Shares!$B99,'Stock-AF'!$G$2:$G$215,Shares!$A$1)/SUMIFS('Stock-AF'!L$2:L$215,'Stock-AF'!$C$2:$C$215,Shares!$A99,'Stock-AF'!$G$2:$G$215,Shares!$A$1)</f>
        <v>8.8112783252035337E-2</v>
      </c>
      <c r="D99" s="9">
        <f ca="1">SUMIFS('Stock-AF'!M$2:M$215,'Stock-AF'!$C$2:$C$215,Shares!$B99,'Stock-AF'!$G$2:$G$215,Shares!$A$1)/SUMIFS('Stock-AF'!M$2:M$215,'Stock-AF'!$C$2:$C$215,Shares!$A99,'Stock-AF'!$G$2:$G$215,Shares!$A$1)</f>
        <v>1.2613849530363624E-2</v>
      </c>
      <c r="E99" s="9">
        <f ca="1">SUMIFS('Stock-AF'!N$2:N$215,'Stock-AF'!$C$2:$C$215,Shares!$B99,'Stock-AF'!$G$2:$G$215,Shares!$A$1)/SUMIFS('Stock-AF'!N$2:N$215,'Stock-AF'!$C$2:$C$215,Shares!$A99,'Stock-AF'!$G$2:$G$215,Shares!$A$1)</f>
        <v>0</v>
      </c>
      <c r="F99" s="9">
        <f ca="1">SUMIFS('Stock-AF'!O$2:O$215,'Stock-AF'!$C$2:$C$215,Shares!$B99,'Stock-AF'!$G$2:$G$215,Shares!$A$1)/SUMIFS('Stock-AF'!O$2:O$215,'Stock-AF'!$C$2:$C$215,Shares!$A99,'Stock-AF'!$G$2:$G$215,Shares!$A$1)</f>
        <v>0.10059737196367657</v>
      </c>
      <c r="G99" s="9">
        <f ca="1">SUMIFS('Stock-AF'!P$2:P$215,'Stock-AF'!$C$2:$C$215,Shares!$B99,'Stock-AF'!$G$2:$G$215,Shares!$A$1)/SUMIFS('Stock-AF'!P$2:P$215,'Stock-AF'!$C$2:$C$215,Shares!$A99,'Stock-AF'!$G$2:$G$215,Shares!$A$1)</f>
        <v>1.2187234695504022E-2</v>
      </c>
      <c r="H99" s="9">
        <f ca="1">SUMIFS('Stock-AF'!Q$2:Q$215,'Stock-AF'!$C$2:$C$215,Shares!$B99,'Stock-AF'!$G$2:$G$215,Shares!$A$1)/SUMIFS('Stock-AF'!Q$2:Q$215,'Stock-AF'!$C$2:$C$215,Shares!$A99,'Stock-AF'!$G$2:$G$215,Shares!$A$1)</f>
        <v>0</v>
      </c>
      <c r="I99" s="9">
        <f ca="1">SUMIFS('Stock-AF'!R$2:R$215,'Stock-AF'!$C$2:$C$215,Shares!$B99,'Stock-AF'!$G$2:$G$215,Shares!$A$1)/SUMIFS('Stock-AF'!R$2:R$215,'Stock-AF'!$C$2:$C$215,Shares!$A99,'Stock-AF'!$G$2:$G$215,Shares!$A$1)</f>
        <v>0</v>
      </c>
      <c r="J99" s="9">
        <f ca="1">SUMIFS('Stock-AF'!S$2:S$215,'Stock-AF'!$C$2:$C$215,Shares!$B99,'Stock-AF'!$G$2:$G$215,Shares!$A$1)/SUMIFS('Stock-AF'!S$2:S$215,'Stock-AF'!$C$2:$C$215,Shares!$A99,'Stock-AF'!$G$2:$G$215,Shares!$A$1)</f>
        <v>0</v>
      </c>
      <c r="K99" s="9">
        <f ca="1">SUMIFS('Stock-AF'!T$2:T$215,'Stock-AF'!$C$2:$C$215,Shares!$B99,'Stock-AF'!$G$2:$G$215,Shares!$A$1)/SUMIFS('Stock-AF'!T$2:T$215,'Stock-AF'!$C$2:$C$215,Shares!$A99,'Stock-AF'!$G$2:$G$215,Shares!$A$1)</f>
        <v>2.648605193560356E-2</v>
      </c>
      <c r="L99" s="9">
        <f ca="1">SUMIFS('Stock-AF'!U$2:U$215,'Stock-AF'!$C$2:$C$215,Shares!$B99,'Stock-AF'!$G$2:$G$215,Shares!$A$1)/SUMIFS('Stock-AF'!U$2:U$215,'Stock-AF'!$C$2:$C$215,Shares!$A99,'Stock-AF'!$G$2:$G$215,Shares!$A$1)</f>
        <v>3.7826365816110647E-3</v>
      </c>
      <c r="M99" s="9">
        <f ca="1">SUMIFS('Stock-AF'!V$2:V$215,'Stock-AF'!$C$2:$C$215,Shares!$B99,'Stock-AF'!$G$2:$G$215,Shares!$A$1)/SUMIFS('Stock-AF'!V$2:V$215,'Stock-AF'!$C$2:$C$215,Shares!$A99,'Stock-AF'!$G$2:$G$215,Shares!$A$1)</f>
        <v>2.6112846703393749E-3</v>
      </c>
      <c r="N99" s="9">
        <f ca="1">SUMIFS('Stock-AF'!W$2:W$215,'Stock-AF'!$C$2:$C$215,Shares!$B99,'Stock-AF'!$G$2:$G$215,Shares!$A$1)/SUMIFS('Stock-AF'!W$2:W$215,'Stock-AF'!$C$2:$C$215,Shares!$A99,'Stock-AF'!$G$2:$G$215,Shares!$A$1)</f>
        <v>1.4906947006246226E-2</v>
      </c>
      <c r="O99" s="9">
        <f ca="1">SUMIFS('Stock-AF'!X$2:X$215,'Stock-AF'!$C$2:$C$215,Shares!$B99,'Stock-AF'!$G$2:$G$215,Shares!$A$1)/SUMIFS('Stock-AF'!X$2:X$215,'Stock-AF'!$C$2:$C$215,Shares!$A99,'Stock-AF'!$G$2:$G$215,Shares!$A$1)</f>
        <v>6.6008725712890293E-2</v>
      </c>
      <c r="P99" s="9">
        <f ca="1">SUMIFS('Stock-AF'!Y$2:Y$215,'Stock-AF'!$C$2:$C$215,Shares!$B99,'Stock-AF'!$G$2:$G$215,Shares!$A$1)/SUMIFS('Stock-AF'!Y$2:Y$215,'Stock-AF'!$C$2:$C$215,Shares!$A99,'Stock-AF'!$G$2:$G$215,Shares!$A$1)</f>
        <v>0</v>
      </c>
      <c r="Q99" s="9">
        <f ca="1">SUMIFS('Stock-AF'!Z$2:Z$215,'Stock-AF'!$C$2:$C$215,Shares!$B99,'Stock-AF'!$G$2:$G$215,Shares!$A$1)/SUMIFS('Stock-AF'!Z$2:Z$215,'Stock-AF'!$C$2:$C$215,Shares!$A99,'Stock-AF'!$G$2:$G$215,Shares!$A$1)</f>
        <v>5.7369585708668687E-2</v>
      </c>
      <c r="R99" s="9">
        <f ca="1">SUMIFS('Stock-AF'!AA$2:AA$215,'Stock-AF'!$C$2:$C$215,Shares!$B99,'Stock-AF'!$G$2:$G$215,Shares!$A$1)/SUMIFS('Stock-AF'!AA$2:AA$215,'Stock-AF'!$C$2:$C$215,Shares!$A99,'Stock-AF'!$G$2:$G$215,Shares!$A$1)</f>
        <v>1.4073110522365571E-2</v>
      </c>
      <c r="S99" s="9">
        <f ca="1">SUMIFS('Stock-AF'!AB$2:AB$215,'Stock-AF'!$C$2:$C$215,Shares!$B99,'Stock-AF'!$G$2:$G$215,Shares!$A$1)/SUMIFS('Stock-AF'!AB$2:AB$215,'Stock-AF'!$C$2:$C$215,Shares!$A99,'Stock-AF'!$G$2:$G$215,Shares!$A$1)</f>
        <v>8.1297862810148259E-3</v>
      </c>
      <c r="T99" s="9">
        <f ca="1">SUMIFS('Stock-AF'!AC$2:AC$215,'Stock-AF'!$C$2:$C$215,Shares!$B99,'Stock-AF'!$G$2:$G$215,Shares!$A$1)/SUMIFS('Stock-AF'!AC$2:AC$215,'Stock-AF'!$C$2:$C$215,Shares!$A99,'Stock-AF'!$G$2:$G$215,Shares!$A$1)</f>
        <v>7.0481447030442479E-3</v>
      </c>
      <c r="U99" s="9">
        <f ca="1">SUMIFS('Stock-AF'!AD$2:AD$215,'Stock-AF'!$C$2:$C$215,Shares!$B99,'Stock-AF'!$G$2:$G$215,Shares!$A$1)/SUMIFS('Stock-AF'!AD$2:AD$215,'Stock-AF'!$C$2:$C$215,Shares!$A99,'Stock-AF'!$G$2:$G$215,Shares!$A$1)</f>
        <v>1.6992339953304795E-2</v>
      </c>
      <c r="V99" s="9">
        <f ca="1">SUMIFS('Stock-AF'!AE$2:AE$215,'Stock-AF'!$C$2:$C$215,Shares!$B99,'Stock-AF'!$G$2:$G$215,Shares!$A$1)/SUMIFS('Stock-AF'!AE$2:AE$215,'Stock-AF'!$C$2:$C$215,Shares!$A99,'Stock-AF'!$G$2:$G$215,Shares!$A$1)</f>
        <v>0.1135087656272321</v>
      </c>
      <c r="W99" s="9">
        <f ca="1">SUMIFS('Stock-AF'!AF$2:AF$215,'Stock-AF'!$C$2:$C$215,Shares!$B99,'Stock-AF'!$G$2:$G$215,Shares!$A$1)/SUMIFS('Stock-AF'!AF$2:AF$215,'Stock-AF'!$C$2:$C$215,Shares!$A99,'Stock-AF'!$G$2:$G$215,Shares!$A$1)</f>
        <v>0.11194204301807036</v>
      </c>
      <c r="X99" s="9">
        <f ca="1">SUMIFS('Stock-AF'!AG$2:AG$215,'Stock-AF'!$C$2:$C$215,Shares!$B99,'Stock-AF'!$G$2:$G$215,Shares!$A$1)/SUMIFS('Stock-AF'!AG$2:AG$215,'Stock-AF'!$C$2:$C$215,Shares!$A99,'Stock-AF'!$G$2:$G$215,Shares!$A$1)</f>
        <v>0</v>
      </c>
      <c r="Y99" s="9">
        <f ca="1">SUMIFS('Stock-AF'!AH$2:AH$215,'Stock-AF'!$C$2:$C$215,Shares!$B99,'Stock-AF'!$G$2:$G$215,Shares!$A$1)/SUMIFS('Stock-AF'!AH$2:AH$215,'Stock-AF'!$C$2:$C$215,Shares!$A99,'Stock-AF'!$G$2:$G$215,Shares!$A$1)</f>
        <v>0.18088788069238784</v>
      </c>
      <c r="Z99" s="9">
        <f ca="1">SUMIFS('Stock-AF'!AI$2:AI$215,'Stock-AF'!$C$2:$C$215,Shares!$B99,'Stock-AF'!$G$2:$G$215,Shares!$A$1)/SUMIFS('Stock-AF'!AI$2:AI$215,'Stock-AF'!$C$2:$C$215,Shares!$A99,'Stock-AF'!$G$2:$G$215,Shares!$A$1)</f>
        <v>3.5602120362958974E-3</v>
      </c>
      <c r="AA99" s="9">
        <f ca="1">SUMIFS('Stock-AF'!AJ$2:AJ$215,'Stock-AF'!$C$2:$C$215,Shares!$B99,'Stock-AF'!$G$2:$G$215,Shares!$A$1)/SUMIFS('Stock-AF'!AJ$2:AJ$215,'Stock-AF'!$C$2:$C$215,Shares!$A99,'Stock-AF'!$G$2:$G$215,Shares!$A$1)</f>
        <v>0</v>
      </c>
      <c r="AB99" s="9">
        <f ca="1">SUMIFS('Stock-AF'!AK$2:AK$215,'Stock-AF'!$C$2:$C$215,Shares!$B99,'Stock-AF'!$G$2:$G$215,Shares!$A$1)/SUMIFS('Stock-AF'!AK$2:AK$215,'Stock-AF'!$C$2:$C$215,Shares!$A99,'Stock-AF'!$G$2:$G$215,Shares!$A$1)</f>
        <v>2.4931537515006413E-2</v>
      </c>
      <c r="AC99" s="9">
        <f ca="1">SUMIFS('Stock-AF'!AL$2:AL$215,'Stock-AF'!$C$2:$C$215,Shares!$B99,'Stock-AF'!$G$2:$G$215,Shares!$A$1)/SUMIFS('Stock-AF'!AL$2:AL$215,'Stock-AF'!$C$2:$C$215,Shares!$A99,'Stock-AF'!$G$2:$G$215,Shares!$A$1)</f>
        <v>9.3732398094651503E-2</v>
      </c>
      <c r="AD99" s="9">
        <f ca="1">SUMIFS('Stock-AF'!AM$2:AM$215,'Stock-AF'!$C$2:$C$215,Shares!$B99,'Stock-AF'!$G$2:$G$215,Shares!$A$1)/SUMIFS('Stock-AF'!AM$2:AM$215,'Stock-AF'!$C$2:$C$215,Shares!$A99,'Stock-AF'!$G$2:$G$215,Shares!$A$1)</f>
        <v>1.461715098231316E-2</v>
      </c>
      <c r="AE99" s="9">
        <f ca="1">SUMIFS('Stock-AF'!AN$2:AN$215,'Stock-AF'!$C$2:$C$215,Shares!$B99,'Stock-AF'!$G$2:$G$215,Shares!$A$1)/SUMIFS('Stock-AF'!AN$2:AN$215,'Stock-AF'!$C$2:$C$215,Shares!$A99,'Stock-AF'!$G$2:$G$215,Shares!$A$1)</f>
        <v>2.6459528640805285E-3</v>
      </c>
      <c r="AF99" s="9">
        <f ca="1">SUMIFS('Stock-AF'!AO$2:AO$215,'Stock-AF'!$C$2:$C$215,Shares!$B99,'Stock-AF'!$G$2:$G$215,Shares!$A$1)/SUMIFS('Stock-AF'!AO$2:AO$215,'Stock-AF'!$C$2:$C$215,Shares!$A99,'Stock-AF'!$G$2:$G$215,Shares!$A$1)</f>
        <v>8.8365874625938728E-3</v>
      </c>
      <c r="AG99" s="9">
        <f ca="1">SUMIFS('Stock-AF'!AP$2:AP$215,'Stock-AF'!$C$2:$C$215,Shares!$B99,'Stock-AF'!$G$2:$G$215,Shares!$A$1)/SUMIFS('Stock-AF'!AP$2:AP$215,'Stock-AF'!$C$2:$C$215,Shares!$A99,'Stock-AF'!$G$2:$G$215,Shares!$A$1)</f>
        <v>2.3277013782367257E-2</v>
      </c>
      <c r="AH99" s="9">
        <f ca="1">SUMIFS('Stock-AF'!AQ$2:AQ$215,'Stock-AF'!$C$2:$C$215,Shares!$B99,'Stock-AF'!$G$2:$G$215,Shares!$A$1)/SUMIFS('Stock-AF'!AQ$2:AQ$215,'Stock-AF'!$C$2:$C$215,Shares!$A99,'Stock-AF'!$G$2:$G$215,Shares!$A$1)</f>
        <v>7.4409082734931062E-3</v>
      </c>
      <c r="AI99" s="9">
        <f ca="1">SUMIFS('Stock-AF'!AR$2:AR$215,'Stock-AF'!$C$2:$C$215,Shares!$B99,'Stock-AF'!$G$2:$G$215,Shares!$A$1)/SUMIFS('Stock-AF'!AR$2:AR$215,'Stock-AF'!$C$2:$C$215,Shares!$A99,'Stock-AF'!$G$2:$G$215,Shares!$A$1)</f>
        <v>8.7420709854799192E-3</v>
      </c>
      <c r="AJ99" s="9">
        <f ca="1">SUMIFS('Stock-AF'!AS$2:AS$215,'Stock-AF'!$C$2:$C$215,Shares!$B99,'Stock-AF'!$G$2:$G$215,Shares!$A$1)/SUMIFS('Stock-AF'!AS$2:AS$215,'Stock-AF'!$C$2:$C$215,Shares!$A99,'Stock-AF'!$G$2:$G$215,Shares!$A$1)</f>
        <v>2.3851369938974252E-3</v>
      </c>
      <c r="AK99" s="9">
        <f ca="1">SUMIFS('Stock-AF'!AT$2:AT$215,'Stock-AF'!$C$2:$C$215,Shares!$B99,'Stock-AF'!$G$2:$G$215,Shares!$A$1)/SUMIFS('Stock-AF'!AT$2:AT$215,'Stock-AF'!$C$2:$C$215,Shares!$A99,'Stock-AF'!$G$2:$G$215,Shares!$A$1)</f>
        <v>0.18430864946783226</v>
      </c>
      <c r="AL99" s="9">
        <f ca="1">SUMIFS('Stock-AF'!AU$2:AU$215,'Stock-AF'!$C$2:$C$215,Shares!$B99,'Stock-AF'!$G$2:$G$215,Shares!$A$1)/SUMIFS('Stock-AF'!AU$2:AU$215,'Stock-AF'!$C$2:$C$215,Shares!$A99,'Stock-AF'!$G$2:$G$215,Shares!$A$1)</f>
        <v>1.3376424186187136E-2</v>
      </c>
      <c r="AM99" s="9">
        <f ca="1">SUMIFS('Stock-AF'!AV$2:AV$215,'Stock-AF'!$C$2:$C$215,Shares!$B99,'Stock-AF'!$G$2:$G$215,Shares!$A$1)/SUMIFS('Stock-AF'!AV$2:AV$215,'Stock-AF'!$C$2:$C$215,Shares!$A99,'Stock-AF'!$G$2:$G$215,Shares!$A$1)</f>
        <v>0</v>
      </c>
    </row>
    <row r="100" spans="1:39">
      <c r="A100" t="str">
        <f t="shared" si="1"/>
        <v>C_ES-WH-HR*</v>
      </c>
      <c r="B100" s="4" t="s">
        <v>213</v>
      </c>
      <c r="C100" s="9">
        <f ca="1">SUMIFS('Stock-AF'!L$2:L$215,'Stock-AF'!$C$2:$C$215,Shares!$B100,'Stock-AF'!$G$2:$G$215,Shares!$A$1)/SUMIFS('Stock-AF'!L$2:L$215,'Stock-AF'!$C$2:$C$215,Shares!$A100,'Stock-AF'!$G$2:$G$215,Shares!$A$1)</f>
        <v>4.5708507124372147E-2</v>
      </c>
      <c r="D100" s="9">
        <f ca="1">SUMIFS('Stock-AF'!M$2:M$215,'Stock-AF'!$C$2:$C$215,Shares!$B100,'Stock-AF'!$G$2:$G$215,Shares!$A$1)/SUMIFS('Stock-AF'!M$2:M$215,'Stock-AF'!$C$2:$C$215,Shares!$A100,'Stock-AF'!$G$2:$G$215,Shares!$A$1)</f>
        <v>0.12129791890784365</v>
      </c>
      <c r="E100" s="9">
        <f ca="1">SUMIFS('Stock-AF'!N$2:N$215,'Stock-AF'!$C$2:$C$215,Shares!$B100,'Stock-AF'!$G$2:$G$215,Shares!$A$1)/SUMIFS('Stock-AF'!N$2:N$215,'Stock-AF'!$C$2:$C$215,Shares!$A100,'Stock-AF'!$G$2:$G$215,Shares!$A$1)</f>
        <v>0.35365117066708157</v>
      </c>
      <c r="F100" s="9">
        <f ca="1">SUMIFS('Stock-AF'!O$2:O$215,'Stock-AF'!$C$2:$C$215,Shares!$B100,'Stock-AF'!$G$2:$G$215,Shares!$A$1)/SUMIFS('Stock-AF'!O$2:O$215,'Stock-AF'!$C$2:$C$215,Shares!$A100,'Stock-AF'!$G$2:$G$215,Shares!$A$1)</f>
        <v>0.43568496612256241</v>
      </c>
      <c r="G100" s="9">
        <f ca="1">SUMIFS('Stock-AF'!P$2:P$215,'Stock-AF'!$C$2:$C$215,Shares!$B100,'Stock-AF'!$G$2:$G$215,Shares!$A$1)/SUMIFS('Stock-AF'!P$2:P$215,'Stock-AF'!$C$2:$C$215,Shares!$A100,'Stock-AF'!$G$2:$G$215,Shares!$A$1)</f>
        <v>4.342509943231794E-2</v>
      </c>
      <c r="H100" s="9">
        <f ca="1">SUMIFS('Stock-AF'!Q$2:Q$215,'Stock-AF'!$C$2:$C$215,Shares!$B100,'Stock-AF'!$G$2:$G$215,Shares!$A$1)/SUMIFS('Stock-AF'!Q$2:Q$215,'Stock-AF'!$C$2:$C$215,Shares!$A100,'Stock-AF'!$G$2:$G$215,Shares!$A$1)</f>
        <v>0.54256688839063516</v>
      </c>
      <c r="I100" s="9">
        <f ca="1">SUMIFS('Stock-AF'!R$2:R$215,'Stock-AF'!$C$2:$C$215,Shares!$B100,'Stock-AF'!$G$2:$G$215,Shares!$A$1)/SUMIFS('Stock-AF'!R$2:R$215,'Stock-AF'!$C$2:$C$215,Shares!$A100,'Stock-AF'!$G$2:$G$215,Shares!$A$1)</f>
        <v>0.12738716874931211</v>
      </c>
      <c r="J100" s="9">
        <f ca="1">SUMIFS('Stock-AF'!S$2:S$215,'Stock-AF'!$C$2:$C$215,Shares!$B100,'Stock-AF'!$G$2:$G$215,Shares!$A$1)/SUMIFS('Stock-AF'!S$2:S$215,'Stock-AF'!$C$2:$C$215,Shares!$A100,'Stock-AF'!$G$2:$G$215,Shares!$A$1)</f>
        <v>1.173965147950118E-2</v>
      </c>
      <c r="K100" s="9">
        <f ca="1">SUMIFS('Stock-AF'!T$2:T$215,'Stock-AF'!$C$2:$C$215,Shares!$B100,'Stock-AF'!$G$2:$G$215,Shares!$A$1)/SUMIFS('Stock-AF'!T$2:T$215,'Stock-AF'!$C$2:$C$215,Shares!$A100,'Stock-AF'!$G$2:$G$215,Shares!$A$1)</f>
        <v>0.4010093801191304</v>
      </c>
      <c r="L100" s="9">
        <f ca="1">SUMIFS('Stock-AF'!U$2:U$215,'Stock-AF'!$C$2:$C$215,Shares!$B100,'Stock-AF'!$G$2:$G$215,Shares!$A$1)/SUMIFS('Stock-AF'!U$2:U$215,'Stock-AF'!$C$2:$C$215,Shares!$A100,'Stock-AF'!$G$2:$G$215,Shares!$A$1)</f>
        <v>4.4472126761908454E-2</v>
      </c>
      <c r="M100" s="9">
        <f ca="1">SUMIFS('Stock-AF'!V$2:V$215,'Stock-AF'!$C$2:$C$215,Shares!$B100,'Stock-AF'!$G$2:$G$215,Shares!$A$1)/SUMIFS('Stock-AF'!V$2:V$215,'Stock-AF'!$C$2:$C$215,Shares!$A100,'Stock-AF'!$G$2:$G$215,Shares!$A$1)</f>
        <v>0.10037910216145246</v>
      </c>
      <c r="N100" s="9">
        <f ca="1">SUMIFS('Stock-AF'!W$2:W$215,'Stock-AF'!$C$2:$C$215,Shares!$B100,'Stock-AF'!$G$2:$G$215,Shares!$A$1)/SUMIFS('Stock-AF'!W$2:W$215,'Stock-AF'!$C$2:$C$215,Shares!$A100,'Stock-AF'!$G$2:$G$215,Shares!$A$1)</f>
        <v>0.10418439919759803</v>
      </c>
      <c r="O100" s="9">
        <f ca="1">SUMIFS('Stock-AF'!X$2:X$215,'Stock-AF'!$C$2:$C$215,Shares!$B100,'Stock-AF'!$G$2:$G$215,Shares!$A$1)/SUMIFS('Stock-AF'!X$2:X$215,'Stock-AF'!$C$2:$C$215,Shares!$A100,'Stock-AF'!$G$2:$G$215,Shares!$A$1)</f>
        <v>0.14870764871594863</v>
      </c>
      <c r="P100" s="9">
        <f ca="1">SUMIFS('Stock-AF'!Y$2:Y$215,'Stock-AF'!$C$2:$C$215,Shares!$B100,'Stock-AF'!$G$2:$G$215,Shares!$A$1)/SUMIFS('Stock-AF'!Y$2:Y$215,'Stock-AF'!$C$2:$C$215,Shares!$A100,'Stock-AF'!$G$2:$G$215,Shares!$A$1)</f>
        <v>7.4936142244465015E-2</v>
      </c>
      <c r="Q100" s="9">
        <f ca="1">SUMIFS('Stock-AF'!Z$2:Z$215,'Stock-AF'!$C$2:$C$215,Shares!$B100,'Stock-AF'!$G$2:$G$215,Shares!$A$1)/SUMIFS('Stock-AF'!Z$2:Z$215,'Stock-AF'!$C$2:$C$215,Shares!$A100,'Stock-AF'!$G$2:$G$215,Shares!$A$1)</f>
        <v>0.14648675238486397</v>
      </c>
      <c r="R100" s="9">
        <f ca="1">SUMIFS('Stock-AF'!AA$2:AA$215,'Stock-AF'!$C$2:$C$215,Shares!$B100,'Stock-AF'!$G$2:$G$215,Shares!$A$1)/SUMIFS('Stock-AF'!AA$2:AA$215,'Stock-AF'!$C$2:$C$215,Shares!$A100,'Stock-AF'!$G$2:$G$215,Shares!$A$1)</f>
        <v>0.11691265097892677</v>
      </c>
      <c r="S100" s="9">
        <f ca="1">SUMIFS('Stock-AF'!AB$2:AB$215,'Stock-AF'!$C$2:$C$215,Shares!$B100,'Stock-AF'!$G$2:$G$215,Shares!$A$1)/SUMIFS('Stock-AF'!AB$2:AB$215,'Stock-AF'!$C$2:$C$215,Shares!$A100,'Stock-AF'!$G$2:$G$215,Shares!$A$1)</f>
        <v>0</v>
      </c>
      <c r="T100" s="9">
        <f ca="1">SUMIFS('Stock-AF'!AC$2:AC$215,'Stock-AF'!$C$2:$C$215,Shares!$B100,'Stock-AF'!$G$2:$G$215,Shares!$A$1)/SUMIFS('Stock-AF'!AC$2:AC$215,'Stock-AF'!$C$2:$C$215,Shares!$A100,'Stock-AF'!$G$2:$G$215,Shares!$A$1)</f>
        <v>0.45098243169926638</v>
      </c>
      <c r="U100" s="9">
        <f ca="1">SUMIFS('Stock-AF'!AD$2:AD$215,'Stock-AF'!$C$2:$C$215,Shares!$B100,'Stock-AF'!$G$2:$G$215,Shares!$A$1)/SUMIFS('Stock-AF'!AD$2:AD$215,'Stock-AF'!$C$2:$C$215,Shares!$A100,'Stock-AF'!$G$2:$G$215,Shares!$A$1)</f>
        <v>0</v>
      </c>
      <c r="V100" s="9">
        <f ca="1">SUMIFS('Stock-AF'!AE$2:AE$215,'Stock-AF'!$C$2:$C$215,Shares!$B100,'Stock-AF'!$G$2:$G$215,Shares!$A$1)/SUMIFS('Stock-AF'!AE$2:AE$215,'Stock-AF'!$C$2:$C$215,Shares!$A100,'Stock-AF'!$G$2:$G$215,Shares!$A$1)</f>
        <v>1.9402902017634217E-2</v>
      </c>
      <c r="W100" s="9">
        <f ca="1">SUMIFS('Stock-AF'!AF$2:AF$215,'Stock-AF'!$C$2:$C$215,Shares!$B100,'Stock-AF'!$G$2:$G$215,Shares!$A$1)/SUMIFS('Stock-AF'!AF$2:AF$215,'Stock-AF'!$C$2:$C$215,Shares!$A100,'Stock-AF'!$G$2:$G$215,Shares!$A$1)</f>
        <v>0.37978744610838661</v>
      </c>
      <c r="X100" s="9">
        <f ca="1">SUMIFS('Stock-AF'!AG$2:AG$215,'Stock-AF'!$C$2:$C$215,Shares!$B100,'Stock-AF'!$G$2:$G$215,Shares!$A$1)/SUMIFS('Stock-AF'!AG$2:AG$215,'Stock-AF'!$C$2:$C$215,Shares!$A100,'Stock-AF'!$G$2:$G$215,Shares!$A$1)</f>
        <v>2.7236628746827314E-2</v>
      </c>
      <c r="Y100" s="9">
        <f ca="1">SUMIFS('Stock-AF'!AH$2:AH$215,'Stock-AF'!$C$2:$C$215,Shares!$B100,'Stock-AF'!$G$2:$G$215,Shares!$A$1)/SUMIFS('Stock-AF'!AH$2:AH$215,'Stock-AF'!$C$2:$C$215,Shares!$A100,'Stock-AF'!$G$2:$G$215,Shares!$A$1)</f>
        <v>0.27962082336297645</v>
      </c>
      <c r="Z100" s="9">
        <f ca="1">SUMIFS('Stock-AF'!AI$2:AI$215,'Stock-AF'!$C$2:$C$215,Shares!$B100,'Stock-AF'!$G$2:$G$215,Shares!$A$1)/SUMIFS('Stock-AF'!AI$2:AI$215,'Stock-AF'!$C$2:$C$215,Shares!$A100,'Stock-AF'!$G$2:$G$215,Shares!$A$1)</f>
        <v>8.0081174538371186E-2</v>
      </c>
      <c r="AA100" s="9">
        <f ca="1">SUMIFS('Stock-AF'!AJ$2:AJ$215,'Stock-AF'!$C$2:$C$215,Shares!$B100,'Stock-AF'!$G$2:$G$215,Shares!$A$1)/SUMIFS('Stock-AF'!AJ$2:AJ$215,'Stock-AF'!$C$2:$C$215,Shares!$A100,'Stock-AF'!$G$2:$G$215,Shares!$A$1)</f>
        <v>0</v>
      </c>
      <c r="AB100" s="9">
        <f ca="1">SUMIFS('Stock-AF'!AK$2:AK$215,'Stock-AF'!$C$2:$C$215,Shares!$B100,'Stock-AF'!$G$2:$G$215,Shares!$A$1)/SUMIFS('Stock-AF'!AK$2:AK$215,'Stock-AF'!$C$2:$C$215,Shares!$A100,'Stock-AF'!$G$2:$G$215,Shares!$A$1)</f>
        <v>0.36190224296191387</v>
      </c>
      <c r="AC100" s="9">
        <f ca="1">SUMIFS('Stock-AF'!AL$2:AL$215,'Stock-AF'!$C$2:$C$215,Shares!$B100,'Stock-AF'!$G$2:$G$215,Shares!$A$1)/SUMIFS('Stock-AF'!AL$2:AL$215,'Stock-AF'!$C$2:$C$215,Shares!$A100,'Stock-AF'!$G$2:$G$215,Shares!$A$1)</f>
        <v>0</v>
      </c>
      <c r="AD100" s="9">
        <f ca="1">SUMIFS('Stock-AF'!AM$2:AM$215,'Stock-AF'!$C$2:$C$215,Shares!$B100,'Stock-AF'!$G$2:$G$215,Shares!$A$1)/SUMIFS('Stock-AF'!AM$2:AM$215,'Stock-AF'!$C$2:$C$215,Shares!$A100,'Stock-AF'!$G$2:$G$215,Shares!$A$1)</f>
        <v>8.2377233509455611E-2</v>
      </c>
      <c r="AE100" s="9">
        <f ca="1">SUMIFS('Stock-AF'!AN$2:AN$215,'Stock-AF'!$C$2:$C$215,Shares!$B100,'Stock-AF'!$G$2:$G$215,Shares!$A$1)/SUMIFS('Stock-AF'!AN$2:AN$215,'Stock-AF'!$C$2:$C$215,Shares!$A100,'Stock-AF'!$G$2:$G$215,Shares!$A$1)</f>
        <v>0.1022603297403511</v>
      </c>
      <c r="AF100" s="9">
        <f ca="1">SUMIFS('Stock-AF'!AO$2:AO$215,'Stock-AF'!$C$2:$C$215,Shares!$B100,'Stock-AF'!$G$2:$G$215,Shares!$A$1)/SUMIFS('Stock-AF'!AO$2:AO$215,'Stock-AF'!$C$2:$C$215,Shares!$A100,'Stock-AF'!$G$2:$G$215,Shares!$A$1)</f>
        <v>8.5383760776056875E-2</v>
      </c>
      <c r="AG100" s="9">
        <f ca="1">SUMIFS('Stock-AF'!AP$2:AP$215,'Stock-AF'!$C$2:$C$215,Shares!$B100,'Stock-AF'!$G$2:$G$215,Shares!$A$1)/SUMIFS('Stock-AF'!AP$2:AP$215,'Stock-AF'!$C$2:$C$215,Shares!$A100,'Stock-AF'!$G$2:$G$215,Shares!$A$1)</f>
        <v>0.12208807367850773</v>
      </c>
      <c r="AH100" s="9">
        <f ca="1">SUMIFS('Stock-AF'!AQ$2:AQ$215,'Stock-AF'!$C$2:$C$215,Shares!$B100,'Stock-AF'!$G$2:$G$215,Shares!$A$1)/SUMIFS('Stock-AF'!AQ$2:AQ$215,'Stock-AF'!$C$2:$C$215,Shares!$A100,'Stock-AF'!$G$2:$G$215,Shares!$A$1)</f>
        <v>2.5991751783249955E-2</v>
      </c>
      <c r="AI100" s="9">
        <f ca="1">SUMIFS('Stock-AF'!AR$2:AR$215,'Stock-AF'!$C$2:$C$215,Shares!$B100,'Stock-AF'!$G$2:$G$215,Shares!$A$1)/SUMIFS('Stock-AF'!AR$2:AR$215,'Stock-AF'!$C$2:$C$215,Shares!$A100,'Stock-AF'!$G$2:$G$215,Shares!$A$1)</f>
        <v>0.17233368195717655</v>
      </c>
      <c r="AJ100" s="9">
        <f ca="1">SUMIFS('Stock-AF'!AS$2:AS$215,'Stock-AF'!$C$2:$C$215,Shares!$B100,'Stock-AF'!$G$2:$G$215,Shares!$A$1)/SUMIFS('Stock-AF'!AS$2:AS$215,'Stock-AF'!$C$2:$C$215,Shares!$A100,'Stock-AF'!$G$2:$G$215,Shares!$A$1)</f>
        <v>0.27002027570317644</v>
      </c>
      <c r="AK100" s="9">
        <f ca="1">SUMIFS('Stock-AF'!AT$2:AT$215,'Stock-AF'!$C$2:$C$215,Shares!$B100,'Stock-AF'!$G$2:$G$215,Shares!$A$1)/SUMIFS('Stock-AF'!AT$2:AT$215,'Stock-AF'!$C$2:$C$215,Shares!$A100,'Stock-AF'!$G$2:$G$215,Shares!$A$1)</f>
        <v>0.37576409189225074</v>
      </c>
      <c r="AL100" s="9">
        <f ca="1">SUMIFS('Stock-AF'!AU$2:AU$215,'Stock-AF'!$C$2:$C$215,Shares!$B100,'Stock-AF'!$G$2:$G$215,Shares!$A$1)/SUMIFS('Stock-AF'!AU$2:AU$215,'Stock-AF'!$C$2:$C$215,Shares!$A100,'Stock-AF'!$G$2:$G$215,Shares!$A$1)</f>
        <v>3.8181681717750014E-2</v>
      </c>
      <c r="AM100" s="9">
        <f ca="1">SUMIFS('Stock-AF'!AV$2:AV$215,'Stock-AF'!$C$2:$C$215,Shares!$B100,'Stock-AF'!$G$2:$G$215,Shares!$A$1)/SUMIFS('Stock-AF'!AV$2:AV$215,'Stock-AF'!$C$2:$C$215,Shares!$A100,'Stock-AF'!$G$2:$G$215,Shares!$A$1)</f>
        <v>6.5123319495786786E-2</v>
      </c>
    </row>
    <row r="101" spans="1:39">
      <c r="A101" t="str">
        <f t="shared" si="1"/>
        <v>C_ES-WH-HR*</v>
      </c>
      <c r="B101" s="4" t="s">
        <v>214</v>
      </c>
      <c r="C101" s="9">
        <f ca="1">SUMIFS('Stock-AF'!L$2:L$215,'Stock-AF'!$C$2:$C$215,Shares!$B101,'Stock-AF'!$G$2:$G$215,Shares!$A$1)/SUMIFS('Stock-AF'!L$2:L$215,'Stock-AF'!$C$2:$C$215,Shares!$A101,'Stock-AF'!$G$2:$G$215,Shares!$A$1)</f>
        <v>0.35285741717314434</v>
      </c>
      <c r="D101" s="9">
        <f ca="1">SUMIFS('Stock-AF'!M$2:M$215,'Stock-AF'!$C$2:$C$215,Shares!$B101,'Stock-AF'!$G$2:$G$215,Shares!$A$1)/SUMIFS('Stock-AF'!M$2:M$215,'Stock-AF'!$C$2:$C$215,Shares!$A101,'Stock-AF'!$G$2:$G$215,Shares!$A$1)</f>
        <v>0.31108784919078059</v>
      </c>
      <c r="E101" s="9">
        <f ca="1">SUMIFS('Stock-AF'!N$2:N$215,'Stock-AF'!$C$2:$C$215,Shares!$B101,'Stock-AF'!$G$2:$G$215,Shares!$A$1)/SUMIFS('Stock-AF'!N$2:N$215,'Stock-AF'!$C$2:$C$215,Shares!$A101,'Stock-AF'!$G$2:$G$215,Shares!$A$1)</f>
        <v>0</v>
      </c>
      <c r="F101" s="9">
        <f ca="1">SUMIFS('Stock-AF'!O$2:O$215,'Stock-AF'!$C$2:$C$215,Shares!$B101,'Stock-AF'!$G$2:$G$215,Shares!$A$1)/SUMIFS('Stock-AF'!O$2:O$215,'Stock-AF'!$C$2:$C$215,Shares!$A101,'Stock-AF'!$G$2:$G$215,Shares!$A$1)</f>
        <v>4.1750670446454525E-3</v>
      </c>
      <c r="G101" s="9">
        <f ca="1">SUMIFS('Stock-AF'!P$2:P$215,'Stock-AF'!$C$2:$C$215,Shares!$B101,'Stock-AF'!$G$2:$G$215,Shares!$A$1)/SUMIFS('Stock-AF'!P$2:P$215,'Stock-AF'!$C$2:$C$215,Shares!$A101,'Stock-AF'!$G$2:$G$215,Shares!$A$1)</f>
        <v>5.4141179251662147E-2</v>
      </c>
      <c r="H101" s="9">
        <f ca="1">SUMIFS('Stock-AF'!Q$2:Q$215,'Stock-AF'!$C$2:$C$215,Shares!$B101,'Stock-AF'!$G$2:$G$215,Shares!$A$1)/SUMIFS('Stock-AF'!Q$2:Q$215,'Stock-AF'!$C$2:$C$215,Shares!$A101,'Stock-AF'!$G$2:$G$215,Shares!$A$1)</f>
        <v>3.2213806967748219E-2</v>
      </c>
      <c r="I101" s="9">
        <f ca="1">SUMIFS('Stock-AF'!R$2:R$215,'Stock-AF'!$C$2:$C$215,Shares!$B101,'Stock-AF'!$G$2:$G$215,Shares!$A$1)/SUMIFS('Stock-AF'!R$2:R$215,'Stock-AF'!$C$2:$C$215,Shares!$A101,'Stock-AF'!$G$2:$G$215,Shares!$A$1)</f>
        <v>0.55131578200014941</v>
      </c>
      <c r="J101" s="9">
        <f ca="1">SUMIFS('Stock-AF'!S$2:S$215,'Stock-AF'!$C$2:$C$215,Shares!$B101,'Stock-AF'!$G$2:$G$215,Shares!$A$1)/SUMIFS('Stock-AF'!S$2:S$215,'Stock-AF'!$C$2:$C$215,Shares!$A101,'Stock-AF'!$G$2:$G$215,Shares!$A$1)</f>
        <v>1.1778172451674335E-2</v>
      </c>
      <c r="K101" s="9">
        <f ca="1">SUMIFS('Stock-AF'!T$2:T$215,'Stock-AF'!$C$2:$C$215,Shares!$B101,'Stock-AF'!$G$2:$G$215,Shares!$A$1)/SUMIFS('Stock-AF'!T$2:T$215,'Stock-AF'!$C$2:$C$215,Shares!$A101,'Stock-AF'!$G$2:$G$215,Shares!$A$1)</f>
        <v>8.5945907043800274E-3</v>
      </c>
      <c r="L101" s="9">
        <f ca="1">SUMIFS('Stock-AF'!U$2:U$215,'Stock-AF'!$C$2:$C$215,Shares!$B101,'Stock-AF'!$G$2:$G$215,Shares!$A$1)/SUMIFS('Stock-AF'!U$2:U$215,'Stock-AF'!$C$2:$C$215,Shares!$A101,'Stock-AF'!$G$2:$G$215,Shares!$A$1)</f>
        <v>1.444027886798783E-2</v>
      </c>
      <c r="M101" s="9">
        <f ca="1">SUMIFS('Stock-AF'!V$2:V$215,'Stock-AF'!$C$2:$C$215,Shares!$B101,'Stock-AF'!$G$2:$G$215,Shares!$A$1)/SUMIFS('Stock-AF'!V$2:V$215,'Stock-AF'!$C$2:$C$215,Shares!$A101,'Stock-AF'!$G$2:$G$215,Shares!$A$1)</f>
        <v>0</v>
      </c>
      <c r="N101" s="9">
        <f ca="1">SUMIFS('Stock-AF'!W$2:W$215,'Stock-AF'!$C$2:$C$215,Shares!$B101,'Stock-AF'!$G$2:$G$215,Shares!$A$1)/SUMIFS('Stock-AF'!W$2:W$215,'Stock-AF'!$C$2:$C$215,Shares!$A101,'Stock-AF'!$G$2:$G$215,Shares!$A$1)</f>
        <v>2.550846167585219E-2</v>
      </c>
      <c r="O101" s="9">
        <f ca="1">SUMIFS('Stock-AF'!X$2:X$215,'Stock-AF'!$C$2:$C$215,Shares!$B101,'Stock-AF'!$G$2:$G$215,Shares!$A$1)/SUMIFS('Stock-AF'!X$2:X$215,'Stock-AF'!$C$2:$C$215,Shares!$A101,'Stock-AF'!$G$2:$G$215,Shares!$A$1)</f>
        <v>4.4674595083194608E-2</v>
      </c>
      <c r="P101" s="9">
        <f ca="1">SUMIFS('Stock-AF'!Y$2:Y$215,'Stock-AF'!$C$2:$C$215,Shares!$B101,'Stock-AF'!$G$2:$G$215,Shares!$A$1)/SUMIFS('Stock-AF'!Y$2:Y$215,'Stock-AF'!$C$2:$C$215,Shares!$A101,'Stock-AF'!$G$2:$G$215,Shares!$A$1)</f>
        <v>0</v>
      </c>
      <c r="Q101" s="9">
        <f ca="1">SUMIFS('Stock-AF'!Z$2:Z$215,'Stock-AF'!$C$2:$C$215,Shares!$B101,'Stock-AF'!$G$2:$G$215,Shares!$A$1)/SUMIFS('Stock-AF'!Z$2:Z$215,'Stock-AF'!$C$2:$C$215,Shares!$A101,'Stock-AF'!$G$2:$G$215,Shares!$A$1)</f>
        <v>1.3236730715698072E-2</v>
      </c>
      <c r="R101" s="9">
        <f ca="1">SUMIFS('Stock-AF'!AA$2:AA$215,'Stock-AF'!$C$2:$C$215,Shares!$B101,'Stock-AF'!$G$2:$G$215,Shares!$A$1)/SUMIFS('Stock-AF'!AA$2:AA$215,'Stock-AF'!$C$2:$C$215,Shares!$A101,'Stock-AF'!$G$2:$G$215,Shares!$A$1)</f>
        <v>0</v>
      </c>
      <c r="S101" s="9">
        <f ca="1">SUMIFS('Stock-AF'!AB$2:AB$215,'Stock-AF'!$C$2:$C$215,Shares!$B101,'Stock-AF'!$G$2:$G$215,Shares!$A$1)/SUMIFS('Stock-AF'!AB$2:AB$215,'Stock-AF'!$C$2:$C$215,Shares!$A101,'Stock-AF'!$G$2:$G$215,Shares!$A$1)</f>
        <v>1.1141710105417003E-3</v>
      </c>
      <c r="T101" s="9">
        <f ca="1">SUMIFS('Stock-AF'!AC$2:AC$215,'Stock-AF'!$C$2:$C$215,Shares!$B101,'Stock-AF'!$G$2:$G$215,Shares!$A$1)/SUMIFS('Stock-AF'!AC$2:AC$215,'Stock-AF'!$C$2:$C$215,Shares!$A101,'Stock-AF'!$G$2:$G$215,Shares!$A$1)</f>
        <v>2.2366568419339835E-3</v>
      </c>
      <c r="U101" s="9">
        <f ca="1">SUMIFS('Stock-AF'!AD$2:AD$215,'Stock-AF'!$C$2:$C$215,Shares!$B101,'Stock-AF'!$G$2:$G$215,Shares!$A$1)/SUMIFS('Stock-AF'!AD$2:AD$215,'Stock-AF'!$C$2:$C$215,Shares!$A101,'Stock-AF'!$G$2:$G$215,Shares!$A$1)</f>
        <v>0</v>
      </c>
      <c r="V101" s="9">
        <f ca="1">SUMIFS('Stock-AF'!AE$2:AE$215,'Stock-AF'!$C$2:$C$215,Shares!$B101,'Stock-AF'!$G$2:$G$215,Shares!$A$1)/SUMIFS('Stock-AF'!AE$2:AE$215,'Stock-AF'!$C$2:$C$215,Shares!$A101,'Stock-AF'!$G$2:$G$215,Shares!$A$1)</f>
        <v>2.4860205715880594E-2</v>
      </c>
      <c r="W101" s="9">
        <f ca="1">SUMIFS('Stock-AF'!AF$2:AF$215,'Stock-AF'!$C$2:$C$215,Shares!$B101,'Stock-AF'!$G$2:$G$215,Shares!$A$1)/SUMIFS('Stock-AF'!AF$2:AF$215,'Stock-AF'!$C$2:$C$215,Shares!$A101,'Stock-AF'!$G$2:$G$215,Shares!$A$1)</f>
        <v>7.5112997062559528E-2</v>
      </c>
      <c r="X101" s="9">
        <f ca="1">SUMIFS('Stock-AF'!AG$2:AG$215,'Stock-AF'!$C$2:$C$215,Shares!$B101,'Stock-AF'!$G$2:$G$215,Shares!$A$1)/SUMIFS('Stock-AF'!AG$2:AG$215,'Stock-AF'!$C$2:$C$215,Shares!$A101,'Stock-AF'!$G$2:$G$215,Shares!$A$1)</f>
        <v>0</v>
      </c>
      <c r="Y101" s="9">
        <f ca="1">SUMIFS('Stock-AF'!AH$2:AH$215,'Stock-AF'!$C$2:$C$215,Shares!$B101,'Stock-AF'!$G$2:$G$215,Shares!$A$1)/SUMIFS('Stock-AF'!AH$2:AH$215,'Stock-AF'!$C$2:$C$215,Shares!$A101,'Stock-AF'!$G$2:$G$215,Shares!$A$1)</f>
        <v>0</v>
      </c>
      <c r="Z101" s="9">
        <f ca="1">SUMIFS('Stock-AF'!AI$2:AI$215,'Stock-AF'!$C$2:$C$215,Shares!$B101,'Stock-AF'!$G$2:$G$215,Shares!$A$1)/SUMIFS('Stock-AF'!AI$2:AI$215,'Stock-AF'!$C$2:$C$215,Shares!$A101,'Stock-AF'!$G$2:$G$215,Shares!$A$1)</f>
        <v>0</v>
      </c>
      <c r="AA101" s="9">
        <f ca="1">SUMIFS('Stock-AF'!AJ$2:AJ$215,'Stock-AF'!$C$2:$C$215,Shares!$B101,'Stock-AF'!$G$2:$G$215,Shares!$A$1)/SUMIFS('Stock-AF'!AJ$2:AJ$215,'Stock-AF'!$C$2:$C$215,Shares!$A101,'Stock-AF'!$G$2:$G$215,Shares!$A$1)</f>
        <v>0</v>
      </c>
      <c r="AB101" s="9">
        <f ca="1">SUMIFS('Stock-AF'!AK$2:AK$215,'Stock-AF'!$C$2:$C$215,Shares!$B101,'Stock-AF'!$G$2:$G$215,Shares!$A$1)/SUMIFS('Stock-AF'!AK$2:AK$215,'Stock-AF'!$C$2:$C$215,Shares!$A101,'Stock-AF'!$G$2:$G$215,Shares!$A$1)</f>
        <v>0</v>
      </c>
      <c r="AC101" s="9">
        <f ca="1">SUMIFS('Stock-AF'!AL$2:AL$215,'Stock-AF'!$C$2:$C$215,Shares!$B101,'Stock-AF'!$G$2:$G$215,Shares!$A$1)/SUMIFS('Stock-AF'!AL$2:AL$215,'Stock-AF'!$C$2:$C$215,Shares!$A101,'Stock-AF'!$G$2:$G$215,Shares!$A$1)</f>
        <v>0</v>
      </c>
      <c r="AD101" s="9">
        <f ca="1">SUMIFS('Stock-AF'!AM$2:AM$215,'Stock-AF'!$C$2:$C$215,Shares!$B101,'Stock-AF'!$G$2:$G$215,Shares!$A$1)/SUMIFS('Stock-AF'!AM$2:AM$215,'Stock-AF'!$C$2:$C$215,Shares!$A101,'Stock-AF'!$G$2:$G$215,Shares!$A$1)</f>
        <v>9.2077360835781403E-3</v>
      </c>
      <c r="AE101" s="9">
        <f ca="1">SUMIFS('Stock-AF'!AN$2:AN$215,'Stock-AF'!$C$2:$C$215,Shares!$B101,'Stock-AF'!$G$2:$G$215,Shares!$A$1)/SUMIFS('Stock-AF'!AN$2:AN$215,'Stock-AF'!$C$2:$C$215,Shares!$A101,'Stock-AF'!$G$2:$G$215,Shares!$A$1)</f>
        <v>0</v>
      </c>
      <c r="AF101" s="9">
        <f ca="1">SUMIFS('Stock-AF'!AO$2:AO$215,'Stock-AF'!$C$2:$C$215,Shares!$B101,'Stock-AF'!$G$2:$G$215,Shares!$A$1)/SUMIFS('Stock-AF'!AO$2:AO$215,'Stock-AF'!$C$2:$C$215,Shares!$A101,'Stock-AF'!$G$2:$G$215,Shares!$A$1)</f>
        <v>3.67076694511258E-3</v>
      </c>
      <c r="AG101" s="9">
        <f ca="1">SUMIFS('Stock-AF'!AP$2:AP$215,'Stock-AF'!$C$2:$C$215,Shares!$B101,'Stock-AF'!$G$2:$G$215,Shares!$A$1)/SUMIFS('Stock-AF'!AP$2:AP$215,'Stock-AF'!$C$2:$C$215,Shares!$A101,'Stock-AF'!$G$2:$G$215,Shares!$A$1)</f>
        <v>0.18485443064473775</v>
      </c>
      <c r="AH101" s="9">
        <f ca="1">SUMIFS('Stock-AF'!AQ$2:AQ$215,'Stock-AF'!$C$2:$C$215,Shares!$B101,'Stock-AF'!$G$2:$G$215,Shares!$A$1)/SUMIFS('Stock-AF'!AQ$2:AQ$215,'Stock-AF'!$C$2:$C$215,Shares!$A101,'Stock-AF'!$G$2:$G$215,Shares!$A$1)</f>
        <v>4.2831191744002311E-4</v>
      </c>
      <c r="AI101" s="9">
        <f ca="1">SUMIFS('Stock-AF'!AR$2:AR$215,'Stock-AF'!$C$2:$C$215,Shares!$B101,'Stock-AF'!$G$2:$G$215,Shares!$A$1)/SUMIFS('Stock-AF'!AR$2:AR$215,'Stock-AF'!$C$2:$C$215,Shares!$A101,'Stock-AF'!$G$2:$G$215,Shares!$A$1)</f>
        <v>0</v>
      </c>
      <c r="AJ101" s="9">
        <f ca="1">SUMIFS('Stock-AF'!AS$2:AS$215,'Stock-AF'!$C$2:$C$215,Shares!$B101,'Stock-AF'!$G$2:$G$215,Shares!$A$1)/SUMIFS('Stock-AF'!AS$2:AS$215,'Stock-AF'!$C$2:$C$215,Shares!$A101,'Stock-AF'!$G$2:$G$215,Shares!$A$1)</f>
        <v>0</v>
      </c>
      <c r="AK101" s="9">
        <f ca="1">SUMIFS('Stock-AF'!AT$2:AT$215,'Stock-AF'!$C$2:$C$215,Shares!$B101,'Stock-AF'!$G$2:$G$215,Shares!$A$1)/SUMIFS('Stock-AF'!AT$2:AT$215,'Stock-AF'!$C$2:$C$215,Shares!$A101,'Stock-AF'!$G$2:$G$215,Shares!$A$1)</f>
        <v>0</v>
      </c>
      <c r="AL101" s="9">
        <f ca="1">SUMIFS('Stock-AF'!AU$2:AU$215,'Stock-AF'!$C$2:$C$215,Shares!$B101,'Stock-AF'!$G$2:$G$215,Shares!$A$1)/SUMIFS('Stock-AF'!AU$2:AU$215,'Stock-AF'!$C$2:$C$215,Shares!$A101,'Stock-AF'!$G$2:$G$215,Shares!$A$1)</f>
        <v>2.8483961108759123E-4</v>
      </c>
      <c r="AM101" s="9">
        <f ca="1">SUMIFS('Stock-AF'!AV$2:AV$215,'Stock-AF'!$C$2:$C$215,Shares!$B101,'Stock-AF'!$G$2:$G$215,Shares!$A$1)/SUMIFS('Stock-AF'!AV$2:AV$215,'Stock-AF'!$C$2:$C$215,Shares!$A101,'Stock-AF'!$G$2:$G$215,Shares!$A$1)</f>
        <v>0</v>
      </c>
    </row>
    <row r="102" spans="1:39">
      <c r="A102" t="str">
        <f t="shared" si="1"/>
        <v>C_ES-WH-OF*</v>
      </c>
      <c r="B102" s="4" t="s">
        <v>215</v>
      </c>
      <c r="C102" s="9">
        <f ca="1">SUMIFS('Stock-AF'!L$2:L$215,'Stock-AF'!$C$2:$C$215,Shares!$B102,'Stock-AF'!$G$2:$G$215,Shares!$A$1)/SUMIFS('Stock-AF'!L$2:L$215,'Stock-AF'!$C$2:$C$215,Shares!$A102,'Stock-AF'!$G$2:$G$215,Shares!$A$1)</f>
        <v>4.4997338140410341E-2</v>
      </c>
      <c r="D102" s="9">
        <f ca="1">SUMIFS('Stock-AF'!M$2:M$215,'Stock-AF'!$C$2:$C$215,Shares!$B102,'Stock-AF'!$G$2:$G$215,Shares!$A$1)/SUMIFS('Stock-AF'!M$2:M$215,'Stock-AF'!$C$2:$C$215,Shares!$A102,'Stock-AF'!$G$2:$G$215,Shares!$A$1)</f>
        <v>1.9587857403126394E-2</v>
      </c>
      <c r="E102" s="9">
        <f ca="1">SUMIFS('Stock-AF'!N$2:N$215,'Stock-AF'!$C$2:$C$215,Shares!$B102,'Stock-AF'!$G$2:$G$215,Shares!$A$1)/SUMIFS('Stock-AF'!N$2:N$215,'Stock-AF'!$C$2:$C$215,Shares!$A102,'Stock-AF'!$G$2:$G$215,Shares!$A$1)</f>
        <v>0</v>
      </c>
      <c r="F102" s="9">
        <f ca="1">SUMIFS('Stock-AF'!O$2:O$215,'Stock-AF'!$C$2:$C$215,Shares!$B102,'Stock-AF'!$G$2:$G$215,Shares!$A$1)/SUMIFS('Stock-AF'!O$2:O$215,'Stock-AF'!$C$2:$C$215,Shares!$A102,'Stock-AF'!$G$2:$G$215,Shares!$A$1)</f>
        <v>2.7199322025382228E-4</v>
      </c>
      <c r="G102" s="9">
        <f ca="1">SUMIFS('Stock-AF'!P$2:P$215,'Stock-AF'!$C$2:$C$215,Shares!$B102,'Stock-AF'!$G$2:$G$215,Shares!$A$1)/SUMIFS('Stock-AF'!P$2:P$215,'Stock-AF'!$C$2:$C$215,Shares!$A102,'Stock-AF'!$G$2:$G$215,Shares!$A$1)</f>
        <v>4.9338611524116895E-3</v>
      </c>
      <c r="H102" s="9">
        <f ca="1">SUMIFS('Stock-AF'!Q$2:Q$215,'Stock-AF'!$C$2:$C$215,Shares!$B102,'Stock-AF'!$G$2:$G$215,Shares!$A$1)/SUMIFS('Stock-AF'!Q$2:Q$215,'Stock-AF'!$C$2:$C$215,Shares!$A102,'Stock-AF'!$G$2:$G$215,Shares!$A$1)</f>
        <v>8.9627349835262562E-2</v>
      </c>
      <c r="I102" s="9">
        <f ca="1">SUMIFS('Stock-AF'!R$2:R$215,'Stock-AF'!$C$2:$C$215,Shares!$B102,'Stock-AF'!$G$2:$G$215,Shares!$A$1)/SUMIFS('Stock-AF'!R$2:R$215,'Stock-AF'!$C$2:$C$215,Shares!$A102,'Stock-AF'!$G$2:$G$215,Shares!$A$1)</f>
        <v>1.1667091449679881E-2</v>
      </c>
      <c r="J102" s="9">
        <f ca="1">SUMIFS('Stock-AF'!S$2:S$215,'Stock-AF'!$C$2:$C$215,Shares!$B102,'Stock-AF'!$G$2:$G$215,Shares!$A$1)/SUMIFS('Stock-AF'!S$2:S$215,'Stock-AF'!$C$2:$C$215,Shares!$A102,'Stock-AF'!$G$2:$G$215,Shares!$A$1)</f>
        <v>1.1308093324050493E-2</v>
      </c>
      <c r="K102" s="9">
        <f ca="1">SUMIFS('Stock-AF'!T$2:T$215,'Stock-AF'!$C$2:$C$215,Shares!$B102,'Stock-AF'!$G$2:$G$215,Shares!$A$1)/SUMIFS('Stock-AF'!T$2:T$215,'Stock-AF'!$C$2:$C$215,Shares!$A102,'Stock-AF'!$G$2:$G$215,Shares!$A$1)</f>
        <v>0</v>
      </c>
      <c r="L102" s="9">
        <f ca="1">SUMIFS('Stock-AF'!U$2:U$215,'Stock-AF'!$C$2:$C$215,Shares!$B102,'Stock-AF'!$G$2:$G$215,Shares!$A$1)/SUMIFS('Stock-AF'!U$2:U$215,'Stock-AF'!$C$2:$C$215,Shares!$A102,'Stock-AF'!$G$2:$G$215,Shares!$A$1)</f>
        <v>1.2369280375337091E-2</v>
      </c>
      <c r="M102" s="9">
        <f ca="1">SUMIFS('Stock-AF'!V$2:V$215,'Stock-AF'!$C$2:$C$215,Shares!$B102,'Stock-AF'!$G$2:$G$215,Shares!$A$1)/SUMIFS('Stock-AF'!V$2:V$215,'Stock-AF'!$C$2:$C$215,Shares!$A102,'Stock-AF'!$G$2:$G$215,Shares!$A$1)</f>
        <v>3.3573084185661996E-2</v>
      </c>
      <c r="N102" s="9">
        <f ca="1">SUMIFS('Stock-AF'!W$2:W$215,'Stock-AF'!$C$2:$C$215,Shares!$B102,'Stock-AF'!$G$2:$G$215,Shares!$A$1)/SUMIFS('Stock-AF'!W$2:W$215,'Stock-AF'!$C$2:$C$215,Shares!$A102,'Stock-AF'!$G$2:$G$215,Shares!$A$1)</f>
        <v>0</v>
      </c>
      <c r="O102" s="9">
        <f ca="1">SUMIFS('Stock-AF'!X$2:X$215,'Stock-AF'!$C$2:$C$215,Shares!$B102,'Stock-AF'!$G$2:$G$215,Shares!$A$1)/SUMIFS('Stock-AF'!X$2:X$215,'Stock-AF'!$C$2:$C$215,Shares!$A102,'Stock-AF'!$G$2:$G$215,Shares!$A$1)</f>
        <v>5.2187903761628006E-3</v>
      </c>
      <c r="P102" s="9">
        <f ca="1">SUMIFS('Stock-AF'!Y$2:Y$215,'Stock-AF'!$C$2:$C$215,Shares!$B102,'Stock-AF'!$G$2:$G$215,Shares!$A$1)/SUMIFS('Stock-AF'!Y$2:Y$215,'Stock-AF'!$C$2:$C$215,Shares!$A102,'Stock-AF'!$G$2:$G$215,Shares!$A$1)</f>
        <v>3.4104753734381738E-2</v>
      </c>
      <c r="Q102" s="9">
        <f ca="1">SUMIFS('Stock-AF'!Z$2:Z$215,'Stock-AF'!$C$2:$C$215,Shares!$B102,'Stock-AF'!$G$2:$G$215,Shares!$A$1)/SUMIFS('Stock-AF'!Z$2:Z$215,'Stock-AF'!$C$2:$C$215,Shares!$A102,'Stock-AF'!$G$2:$G$215,Shares!$A$1)</f>
        <v>2.1444859328239165E-2</v>
      </c>
      <c r="R102" s="9">
        <f ca="1">SUMIFS('Stock-AF'!AA$2:AA$215,'Stock-AF'!$C$2:$C$215,Shares!$B102,'Stock-AF'!$G$2:$G$215,Shares!$A$1)/SUMIFS('Stock-AF'!AA$2:AA$215,'Stock-AF'!$C$2:$C$215,Shares!$A102,'Stock-AF'!$G$2:$G$215,Shares!$A$1)</f>
        <v>1.9983270859797132E-3</v>
      </c>
      <c r="S102" s="9">
        <f ca="1">SUMIFS('Stock-AF'!AB$2:AB$215,'Stock-AF'!$C$2:$C$215,Shares!$B102,'Stock-AF'!$G$2:$G$215,Shares!$A$1)/SUMIFS('Stock-AF'!AB$2:AB$215,'Stock-AF'!$C$2:$C$215,Shares!$A102,'Stock-AF'!$G$2:$G$215,Shares!$A$1)</f>
        <v>3.6072979101705878E-2</v>
      </c>
      <c r="T102" s="9">
        <f ca="1">SUMIFS('Stock-AF'!AC$2:AC$215,'Stock-AF'!$C$2:$C$215,Shares!$B102,'Stock-AF'!$G$2:$G$215,Shares!$A$1)/SUMIFS('Stock-AF'!AC$2:AC$215,'Stock-AF'!$C$2:$C$215,Shares!$A102,'Stock-AF'!$G$2:$G$215,Shares!$A$1)</f>
        <v>5.8566779195060748E-3</v>
      </c>
      <c r="U102" s="9">
        <f ca="1">SUMIFS('Stock-AF'!AD$2:AD$215,'Stock-AF'!$C$2:$C$215,Shares!$B102,'Stock-AF'!$G$2:$G$215,Shares!$A$1)/SUMIFS('Stock-AF'!AD$2:AD$215,'Stock-AF'!$C$2:$C$215,Shares!$A102,'Stock-AF'!$G$2:$G$215,Shares!$A$1)</f>
        <v>0</v>
      </c>
      <c r="V102" s="9">
        <f ca="1">SUMIFS('Stock-AF'!AE$2:AE$215,'Stock-AF'!$C$2:$C$215,Shares!$B102,'Stock-AF'!$G$2:$G$215,Shares!$A$1)/SUMIFS('Stock-AF'!AE$2:AE$215,'Stock-AF'!$C$2:$C$215,Shares!$A102,'Stock-AF'!$G$2:$G$215,Shares!$A$1)</f>
        <v>0</v>
      </c>
      <c r="W102" s="9">
        <f ca="1">SUMIFS('Stock-AF'!AF$2:AF$215,'Stock-AF'!$C$2:$C$215,Shares!$B102,'Stock-AF'!$G$2:$G$215,Shares!$A$1)/SUMIFS('Stock-AF'!AF$2:AF$215,'Stock-AF'!$C$2:$C$215,Shares!$A102,'Stock-AF'!$G$2:$G$215,Shares!$A$1)</f>
        <v>4.2225188593145967E-2</v>
      </c>
      <c r="X102" s="9">
        <f ca="1">SUMIFS('Stock-AF'!AG$2:AG$215,'Stock-AF'!$C$2:$C$215,Shares!$B102,'Stock-AF'!$G$2:$G$215,Shares!$A$1)/SUMIFS('Stock-AF'!AG$2:AG$215,'Stock-AF'!$C$2:$C$215,Shares!$A102,'Stock-AF'!$G$2:$G$215,Shares!$A$1)</f>
        <v>2.6744412604345076E-2</v>
      </c>
      <c r="Y102" s="9">
        <f ca="1">SUMIFS('Stock-AF'!AH$2:AH$215,'Stock-AF'!$C$2:$C$215,Shares!$B102,'Stock-AF'!$G$2:$G$215,Shares!$A$1)/SUMIFS('Stock-AF'!AH$2:AH$215,'Stock-AF'!$C$2:$C$215,Shares!$A102,'Stock-AF'!$G$2:$G$215,Shares!$A$1)</f>
        <v>0</v>
      </c>
      <c r="Z102" s="9">
        <f ca="1">SUMIFS('Stock-AF'!AI$2:AI$215,'Stock-AF'!$C$2:$C$215,Shares!$B102,'Stock-AF'!$G$2:$G$215,Shares!$A$1)/SUMIFS('Stock-AF'!AI$2:AI$215,'Stock-AF'!$C$2:$C$215,Shares!$A102,'Stock-AF'!$G$2:$G$215,Shares!$A$1)</f>
        <v>0.10465081670547448</v>
      </c>
      <c r="AA102" s="9">
        <f ca="1">SUMIFS('Stock-AF'!AJ$2:AJ$215,'Stock-AF'!$C$2:$C$215,Shares!$B102,'Stock-AF'!$G$2:$G$215,Shares!$A$1)/SUMIFS('Stock-AF'!AJ$2:AJ$215,'Stock-AF'!$C$2:$C$215,Shares!$A102,'Stock-AF'!$G$2:$G$215,Shares!$A$1)</f>
        <v>0</v>
      </c>
      <c r="AB102" s="9">
        <f ca="1">SUMIFS('Stock-AF'!AK$2:AK$215,'Stock-AF'!$C$2:$C$215,Shares!$B102,'Stock-AF'!$G$2:$G$215,Shares!$A$1)/SUMIFS('Stock-AF'!AK$2:AK$215,'Stock-AF'!$C$2:$C$215,Shares!$A102,'Stock-AF'!$G$2:$G$215,Shares!$A$1)</f>
        <v>4.16984017008699E-2</v>
      </c>
      <c r="AC102" s="9">
        <f ca="1">SUMIFS('Stock-AF'!AL$2:AL$215,'Stock-AF'!$C$2:$C$215,Shares!$B102,'Stock-AF'!$G$2:$G$215,Shares!$A$1)/SUMIFS('Stock-AF'!AL$2:AL$215,'Stock-AF'!$C$2:$C$215,Shares!$A102,'Stock-AF'!$G$2:$G$215,Shares!$A$1)</f>
        <v>0</v>
      </c>
      <c r="AD102" s="9">
        <f ca="1">SUMIFS('Stock-AF'!AM$2:AM$215,'Stock-AF'!$C$2:$C$215,Shares!$B102,'Stock-AF'!$G$2:$G$215,Shares!$A$1)/SUMIFS('Stock-AF'!AM$2:AM$215,'Stock-AF'!$C$2:$C$215,Shares!$A102,'Stock-AF'!$G$2:$G$215,Shares!$A$1)</f>
        <v>1.3286172293442144E-3</v>
      </c>
      <c r="AE102" s="9">
        <f ca="1">SUMIFS('Stock-AF'!AN$2:AN$215,'Stock-AF'!$C$2:$C$215,Shares!$B102,'Stock-AF'!$G$2:$G$215,Shares!$A$1)/SUMIFS('Stock-AF'!AN$2:AN$215,'Stock-AF'!$C$2:$C$215,Shares!$A102,'Stock-AF'!$G$2:$G$215,Shares!$A$1)</f>
        <v>7.4862693528360176E-3</v>
      </c>
      <c r="AF102" s="9">
        <f ca="1">SUMIFS('Stock-AF'!AO$2:AO$215,'Stock-AF'!$C$2:$C$215,Shares!$B102,'Stock-AF'!$G$2:$G$215,Shares!$A$1)/SUMIFS('Stock-AF'!AO$2:AO$215,'Stock-AF'!$C$2:$C$215,Shares!$A102,'Stock-AF'!$G$2:$G$215,Shares!$A$1)</f>
        <v>1.2629329012854995E-2</v>
      </c>
      <c r="AG102" s="9">
        <f ca="1">SUMIFS('Stock-AF'!AP$2:AP$215,'Stock-AF'!$C$2:$C$215,Shares!$B102,'Stock-AF'!$G$2:$G$215,Shares!$A$1)/SUMIFS('Stock-AF'!AP$2:AP$215,'Stock-AF'!$C$2:$C$215,Shares!$A102,'Stock-AF'!$G$2:$G$215,Shares!$A$1)</f>
        <v>0</v>
      </c>
      <c r="AH102" s="9">
        <f ca="1">SUMIFS('Stock-AF'!AQ$2:AQ$215,'Stock-AF'!$C$2:$C$215,Shares!$B102,'Stock-AF'!$G$2:$G$215,Shares!$A$1)/SUMIFS('Stock-AF'!AQ$2:AQ$215,'Stock-AF'!$C$2:$C$215,Shares!$A102,'Stock-AF'!$G$2:$G$215,Shares!$A$1)</f>
        <v>0</v>
      </c>
      <c r="AI102" s="9">
        <f ca="1">SUMIFS('Stock-AF'!AR$2:AR$215,'Stock-AF'!$C$2:$C$215,Shares!$B102,'Stock-AF'!$G$2:$G$215,Shares!$A$1)/SUMIFS('Stock-AF'!AR$2:AR$215,'Stock-AF'!$C$2:$C$215,Shares!$A102,'Stock-AF'!$G$2:$G$215,Shares!$A$1)</f>
        <v>2.0142050275261652E-2</v>
      </c>
      <c r="AJ102" s="9">
        <f ca="1">SUMIFS('Stock-AF'!AS$2:AS$215,'Stock-AF'!$C$2:$C$215,Shares!$B102,'Stock-AF'!$G$2:$G$215,Shares!$A$1)/SUMIFS('Stock-AF'!AS$2:AS$215,'Stock-AF'!$C$2:$C$215,Shares!$A102,'Stock-AF'!$G$2:$G$215,Shares!$A$1)</f>
        <v>1.0117519107654219E-2</v>
      </c>
      <c r="AK102" s="9">
        <f ca="1">SUMIFS('Stock-AF'!AT$2:AT$215,'Stock-AF'!$C$2:$C$215,Shares!$B102,'Stock-AF'!$G$2:$G$215,Shares!$A$1)/SUMIFS('Stock-AF'!AT$2:AT$215,'Stock-AF'!$C$2:$C$215,Shares!$A102,'Stock-AF'!$G$2:$G$215,Shares!$A$1)</f>
        <v>0</v>
      </c>
      <c r="AL102" s="9">
        <f ca="1">SUMIFS('Stock-AF'!AU$2:AU$215,'Stock-AF'!$C$2:$C$215,Shares!$B102,'Stock-AF'!$G$2:$G$215,Shares!$A$1)/SUMIFS('Stock-AF'!AU$2:AU$215,'Stock-AF'!$C$2:$C$215,Shares!$A102,'Stock-AF'!$G$2:$G$215,Shares!$A$1)</f>
        <v>8.2099558470118995E-3</v>
      </c>
      <c r="AM102" s="9">
        <f ca="1">SUMIFS('Stock-AF'!AV$2:AV$215,'Stock-AF'!$C$2:$C$215,Shares!$B102,'Stock-AF'!$G$2:$G$215,Shares!$A$1)/SUMIFS('Stock-AF'!AV$2:AV$215,'Stock-AF'!$C$2:$C$215,Shares!$A102,'Stock-AF'!$G$2:$G$215,Shares!$A$1)</f>
        <v>1.676653459621419E-3</v>
      </c>
    </row>
    <row r="103" spans="1:39">
      <c r="A103" t="str">
        <f t="shared" si="1"/>
        <v>C_ES-WH-OF*</v>
      </c>
      <c r="B103" s="4" t="s">
        <v>216</v>
      </c>
      <c r="C103" s="9">
        <f ca="1">SUMIFS('Stock-AF'!L$2:L$215,'Stock-AF'!$C$2:$C$215,Shares!$B103,'Stock-AF'!$G$2:$G$215,Shares!$A$1)/SUMIFS('Stock-AF'!L$2:L$215,'Stock-AF'!$C$2:$C$215,Shares!$A103,'Stock-AF'!$G$2:$G$215,Shares!$A$1)</f>
        <v>3.5269617235189364E-2</v>
      </c>
      <c r="D103" s="9">
        <f ca="1">SUMIFS('Stock-AF'!M$2:M$215,'Stock-AF'!$C$2:$C$215,Shares!$B103,'Stock-AF'!$G$2:$G$215,Shares!$A$1)/SUMIFS('Stock-AF'!M$2:M$215,'Stock-AF'!$C$2:$C$215,Shares!$A103,'Stock-AF'!$G$2:$G$215,Shares!$A$1)</f>
        <v>0</v>
      </c>
      <c r="E103" s="9">
        <f ca="1">SUMIFS('Stock-AF'!N$2:N$215,'Stock-AF'!$C$2:$C$215,Shares!$B103,'Stock-AF'!$G$2:$G$215,Shares!$A$1)/SUMIFS('Stock-AF'!N$2:N$215,'Stock-AF'!$C$2:$C$215,Shares!$A103,'Stock-AF'!$G$2:$G$215,Shares!$A$1)</f>
        <v>0</v>
      </c>
      <c r="F103" s="9">
        <f ca="1">SUMIFS('Stock-AF'!O$2:O$215,'Stock-AF'!$C$2:$C$215,Shares!$B103,'Stock-AF'!$G$2:$G$215,Shares!$A$1)/SUMIFS('Stock-AF'!O$2:O$215,'Stock-AF'!$C$2:$C$215,Shares!$A103,'Stock-AF'!$G$2:$G$215,Shares!$A$1)</f>
        <v>0</v>
      </c>
      <c r="G103" s="9">
        <f ca="1">SUMIFS('Stock-AF'!P$2:P$215,'Stock-AF'!$C$2:$C$215,Shares!$B103,'Stock-AF'!$G$2:$G$215,Shares!$A$1)/SUMIFS('Stock-AF'!P$2:P$215,'Stock-AF'!$C$2:$C$215,Shares!$A103,'Stock-AF'!$G$2:$G$215,Shares!$A$1)</f>
        <v>0</v>
      </c>
      <c r="H103" s="9">
        <f ca="1">SUMIFS('Stock-AF'!Q$2:Q$215,'Stock-AF'!$C$2:$C$215,Shares!$B103,'Stock-AF'!$G$2:$G$215,Shares!$A$1)/SUMIFS('Stock-AF'!Q$2:Q$215,'Stock-AF'!$C$2:$C$215,Shares!$A103,'Stock-AF'!$G$2:$G$215,Shares!$A$1)</f>
        <v>0</v>
      </c>
      <c r="I103" s="9">
        <f ca="1">SUMIFS('Stock-AF'!R$2:R$215,'Stock-AF'!$C$2:$C$215,Shares!$B103,'Stock-AF'!$G$2:$G$215,Shares!$A$1)/SUMIFS('Stock-AF'!R$2:R$215,'Stock-AF'!$C$2:$C$215,Shares!$A103,'Stock-AF'!$G$2:$G$215,Shares!$A$1)</f>
        <v>0</v>
      </c>
      <c r="J103" s="9">
        <f ca="1">SUMIFS('Stock-AF'!S$2:S$215,'Stock-AF'!$C$2:$C$215,Shares!$B103,'Stock-AF'!$G$2:$G$215,Shares!$A$1)/SUMIFS('Stock-AF'!S$2:S$215,'Stock-AF'!$C$2:$C$215,Shares!$A103,'Stock-AF'!$G$2:$G$215,Shares!$A$1)</f>
        <v>0</v>
      </c>
      <c r="K103" s="9">
        <f ca="1">SUMIFS('Stock-AF'!T$2:T$215,'Stock-AF'!$C$2:$C$215,Shares!$B103,'Stock-AF'!$G$2:$G$215,Shares!$A$1)/SUMIFS('Stock-AF'!T$2:T$215,'Stock-AF'!$C$2:$C$215,Shares!$A103,'Stock-AF'!$G$2:$G$215,Shares!$A$1)</f>
        <v>0</v>
      </c>
      <c r="L103" s="9">
        <f ca="1">SUMIFS('Stock-AF'!U$2:U$215,'Stock-AF'!$C$2:$C$215,Shares!$B103,'Stock-AF'!$G$2:$G$215,Shares!$A$1)/SUMIFS('Stock-AF'!U$2:U$215,'Stock-AF'!$C$2:$C$215,Shares!$A103,'Stock-AF'!$G$2:$G$215,Shares!$A$1)</f>
        <v>0</v>
      </c>
      <c r="M103" s="9">
        <f ca="1">SUMIFS('Stock-AF'!V$2:V$215,'Stock-AF'!$C$2:$C$215,Shares!$B103,'Stock-AF'!$G$2:$G$215,Shares!$A$1)/SUMIFS('Stock-AF'!V$2:V$215,'Stock-AF'!$C$2:$C$215,Shares!$A103,'Stock-AF'!$G$2:$G$215,Shares!$A$1)</f>
        <v>0</v>
      </c>
      <c r="N103" s="9">
        <f ca="1">SUMIFS('Stock-AF'!W$2:W$215,'Stock-AF'!$C$2:$C$215,Shares!$B103,'Stock-AF'!$G$2:$G$215,Shares!$A$1)/SUMIFS('Stock-AF'!W$2:W$215,'Stock-AF'!$C$2:$C$215,Shares!$A103,'Stock-AF'!$G$2:$G$215,Shares!$A$1)</f>
        <v>0</v>
      </c>
      <c r="O103" s="9">
        <f ca="1">SUMIFS('Stock-AF'!X$2:X$215,'Stock-AF'!$C$2:$C$215,Shares!$B103,'Stock-AF'!$G$2:$G$215,Shares!$A$1)/SUMIFS('Stock-AF'!X$2:X$215,'Stock-AF'!$C$2:$C$215,Shares!$A103,'Stock-AF'!$G$2:$G$215,Shares!$A$1)</f>
        <v>0</v>
      </c>
      <c r="P103" s="9">
        <f ca="1">SUMIFS('Stock-AF'!Y$2:Y$215,'Stock-AF'!$C$2:$C$215,Shares!$B103,'Stock-AF'!$G$2:$G$215,Shares!$A$1)/SUMIFS('Stock-AF'!Y$2:Y$215,'Stock-AF'!$C$2:$C$215,Shares!$A103,'Stock-AF'!$G$2:$G$215,Shares!$A$1)</f>
        <v>0</v>
      </c>
      <c r="Q103" s="9">
        <f ca="1">SUMIFS('Stock-AF'!Z$2:Z$215,'Stock-AF'!$C$2:$C$215,Shares!$B103,'Stock-AF'!$G$2:$G$215,Shares!$A$1)/SUMIFS('Stock-AF'!Z$2:Z$215,'Stock-AF'!$C$2:$C$215,Shares!$A103,'Stock-AF'!$G$2:$G$215,Shares!$A$1)</f>
        <v>0</v>
      </c>
      <c r="R103" s="9">
        <f ca="1">SUMIFS('Stock-AF'!AA$2:AA$215,'Stock-AF'!$C$2:$C$215,Shares!$B103,'Stock-AF'!$G$2:$G$215,Shares!$A$1)/SUMIFS('Stock-AF'!AA$2:AA$215,'Stock-AF'!$C$2:$C$215,Shares!$A103,'Stock-AF'!$G$2:$G$215,Shares!$A$1)</f>
        <v>0</v>
      </c>
      <c r="S103" s="9">
        <f ca="1">SUMIFS('Stock-AF'!AB$2:AB$215,'Stock-AF'!$C$2:$C$215,Shares!$B103,'Stock-AF'!$G$2:$G$215,Shares!$A$1)/SUMIFS('Stock-AF'!AB$2:AB$215,'Stock-AF'!$C$2:$C$215,Shares!$A103,'Stock-AF'!$G$2:$G$215,Shares!$A$1)</f>
        <v>0</v>
      </c>
      <c r="T103" s="9">
        <f ca="1">SUMIFS('Stock-AF'!AC$2:AC$215,'Stock-AF'!$C$2:$C$215,Shares!$B103,'Stock-AF'!$G$2:$G$215,Shares!$A$1)/SUMIFS('Stock-AF'!AC$2:AC$215,'Stock-AF'!$C$2:$C$215,Shares!$A103,'Stock-AF'!$G$2:$G$215,Shares!$A$1)</f>
        <v>0</v>
      </c>
      <c r="U103" s="9">
        <f ca="1">SUMIFS('Stock-AF'!AD$2:AD$215,'Stock-AF'!$C$2:$C$215,Shares!$B103,'Stock-AF'!$G$2:$G$215,Shares!$A$1)/SUMIFS('Stock-AF'!AD$2:AD$215,'Stock-AF'!$C$2:$C$215,Shares!$A103,'Stock-AF'!$G$2:$G$215,Shares!$A$1)</f>
        <v>0</v>
      </c>
      <c r="V103" s="9">
        <f ca="1">SUMIFS('Stock-AF'!AE$2:AE$215,'Stock-AF'!$C$2:$C$215,Shares!$B103,'Stock-AF'!$G$2:$G$215,Shares!$A$1)/SUMIFS('Stock-AF'!AE$2:AE$215,'Stock-AF'!$C$2:$C$215,Shares!$A103,'Stock-AF'!$G$2:$G$215,Shares!$A$1)</f>
        <v>0</v>
      </c>
      <c r="W103" s="9">
        <f ca="1">SUMIFS('Stock-AF'!AF$2:AF$215,'Stock-AF'!$C$2:$C$215,Shares!$B103,'Stock-AF'!$G$2:$G$215,Shares!$A$1)/SUMIFS('Stock-AF'!AF$2:AF$215,'Stock-AF'!$C$2:$C$215,Shares!$A103,'Stock-AF'!$G$2:$G$215,Shares!$A$1)</f>
        <v>0</v>
      </c>
      <c r="X103" s="9">
        <f ca="1">SUMIFS('Stock-AF'!AG$2:AG$215,'Stock-AF'!$C$2:$C$215,Shares!$B103,'Stock-AF'!$G$2:$G$215,Shares!$A$1)/SUMIFS('Stock-AF'!AG$2:AG$215,'Stock-AF'!$C$2:$C$215,Shares!$A103,'Stock-AF'!$G$2:$G$215,Shares!$A$1)</f>
        <v>0</v>
      </c>
      <c r="Y103" s="9">
        <f ca="1">SUMIFS('Stock-AF'!AH$2:AH$215,'Stock-AF'!$C$2:$C$215,Shares!$B103,'Stock-AF'!$G$2:$G$215,Shares!$A$1)/SUMIFS('Stock-AF'!AH$2:AH$215,'Stock-AF'!$C$2:$C$215,Shares!$A103,'Stock-AF'!$G$2:$G$215,Shares!$A$1)</f>
        <v>0</v>
      </c>
      <c r="Z103" s="9">
        <f ca="1">SUMIFS('Stock-AF'!AI$2:AI$215,'Stock-AF'!$C$2:$C$215,Shares!$B103,'Stock-AF'!$G$2:$G$215,Shares!$A$1)/SUMIFS('Stock-AF'!AI$2:AI$215,'Stock-AF'!$C$2:$C$215,Shares!$A103,'Stock-AF'!$G$2:$G$215,Shares!$A$1)</f>
        <v>0</v>
      </c>
      <c r="AA103" s="9">
        <f ca="1">SUMIFS('Stock-AF'!AJ$2:AJ$215,'Stock-AF'!$C$2:$C$215,Shares!$B103,'Stock-AF'!$G$2:$G$215,Shares!$A$1)/SUMIFS('Stock-AF'!AJ$2:AJ$215,'Stock-AF'!$C$2:$C$215,Shares!$A103,'Stock-AF'!$G$2:$G$215,Shares!$A$1)</f>
        <v>0</v>
      </c>
      <c r="AB103" s="9">
        <f ca="1">SUMIFS('Stock-AF'!AK$2:AK$215,'Stock-AF'!$C$2:$C$215,Shares!$B103,'Stock-AF'!$G$2:$G$215,Shares!$A$1)/SUMIFS('Stock-AF'!AK$2:AK$215,'Stock-AF'!$C$2:$C$215,Shares!$A103,'Stock-AF'!$G$2:$G$215,Shares!$A$1)</f>
        <v>0</v>
      </c>
      <c r="AC103" s="9">
        <f ca="1">SUMIFS('Stock-AF'!AL$2:AL$215,'Stock-AF'!$C$2:$C$215,Shares!$B103,'Stock-AF'!$G$2:$G$215,Shares!$A$1)/SUMIFS('Stock-AF'!AL$2:AL$215,'Stock-AF'!$C$2:$C$215,Shares!$A103,'Stock-AF'!$G$2:$G$215,Shares!$A$1)</f>
        <v>0</v>
      </c>
      <c r="AD103" s="9">
        <f ca="1">SUMIFS('Stock-AF'!AM$2:AM$215,'Stock-AF'!$C$2:$C$215,Shares!$B103,'Stock-AF'!$G$2:$G$215,Shares!$A$1)/SUMIFS('Stock-AF'!AM$2:AM$215,'Stock-AF'!$C$2:$C$215,Shares!$A103,'Stock-AF'!$G$2:$G$215,Shares!$A$1)</f>
        <v>0</v>
      </c>
      <c r="AE103" s="9">
        <f ca="1">SUMIFS('Stock-AF'!AN$2:AN$215,'Stock-AF'!$C$2:$C$215,Shares!$B103,'Stock-AF'!$G$2:$G$215,Shares!$A$1)/SUMIFS('Stock-AF'!AN$2:AN$215,'Stock-AF'!$C$2:$C$215,Shares!$A103,'Stock-AF'!$G$2:$G$215,Shares!$A$1)</f>
        <v>0</v>
      </c>
      <c r="AF103" s="9">
        <f ca="1">SUMIFS('Stock-AF'!AO$2:AO$215,'Stock-AF'!$C$2:$C$215,Shares!$B103,'Stock-AF'!$G$2:$G$215,Shares!$A$1)/SUMIFS('Stock-AF'!AO$2:AO$215,'Stock-AF'!$C$2:$C$215,Shares!$A103,'Stock-AF'!$G$2:$G$215,Shares!$A$1)</f>
        <v>7.453393903037496E-2</v>
      </c>
      <c r="AG103" s="9">
        <f ca="1">SUMIFS('Stock-AF'!AP$2:AP$215,'Stock-AF'!$C$2:$C$215,Shares!$B103,'Stock-AF'!$G$2:$G$215,Shares!$A$1)/SUMIFS('Stock-AF'!AP$2:AP$215,'Stock-AF'!$C$2:$C$215,Shares!$A103,'Stock-AF'!$G$2:$G$215,Shares!$A$1)</f>
        <v>0</v>
      </c>
      <c r="AH103" s="9">
        <f ca="1">SUMIFS('Stock-AF'!AQ$2:AQ$215,'Stock-AF'!$C$2:$C$215,Shares!$B103,'Stock-AF'!$G$2:$G$215,Shares!$A$1)/SUMIFS('Stock-AF'!AQ$2:AQ$215,'Stock-AF'!$C$2:$C$215,Shares!$A103,'Stock-AF'!$G$2:$G$215,Shares!$A$1)</f>
        <v>0</v>
      </c>
      <c r="AI103" s="9">
        <f ca="1">SUMIFS('Stock-AF'!AR$2:AR$215,'Stock-AF'!$C$2:$C$215,Shares!$B103,'Stock-AF'!$G$2:$G$215,Shares!$A$1)/SUMIFS('Stock-AF'!AR$2:AR$215,'Stock-AF'!$C$2:$C$215,Shares!$A103,'Stock-AF'!$G$2:$G$215,Shares!$A$1)</f>
        <v>0</v>
      </c>
      <c r="AJ103" s="9">
        <f ca="1">SUMIFS('Stock-AF'!AS$2:AS$215,'Stock-AF'!$C$2:$C$215,Shares!$B103,'Stock-AF'!$G$2:$G$215,Shares!$A$1)/SUMIFS('Stock-AF'!AS$2:AS$215,'Stock-AF'!$C$2:$C$215,Shares!$A103,'Stock-AF'!$G$2:$G$215,Shares!$A$1)</f>
        <v>0</v>
      </c>
      <c r="AK103" s="9">
        <f ca="1">SUMIFS('Stock-AF'!AT$2:AT$215,'Stock-AF'!$C$2:$C$215,Shares!$B103,'Stock-AF'!$G$2:$G$215,Shares!$A$1)/SUMIFS('Stock-AF'!AT$2:AT$215,'Stock-AF'!$C$2:$C$215,Shares!$A103,'Stock-AF'!$G$2:$G$215,Shares!$A$1)</f>
        <v>0</v>
      </c>
      <c r="AL103" s="9">
        <f ca="1">SUMIFS('Stock-AF'!AU$2:AU$215,'Stock-AF'!$C$2:$C$215,Shares!$B103,'Stock-AF'!$G$2:$G$215,Shares!$A$1)/SUMIFS('Stock-AF'!AU$2:AU$215,'Stock-AF'!$C$2:$C$215,Shares!$A103,'Stock-AF'!$G$2:$G$215,Shares!$A$1)</f>
        <v>8.1530710030142464E-2</v>
      </c>
      <c r="AM103" s="9">
        <f ca="1">SUMIFS('Stock-AF'!AV$2:AV$215,'Stock-AF'!$C$2:$C$215,Shares!$B103,'Stock-AF'!$G$2:$G$215,Shares!$A$1)/SUMIFS('Stock-AF'!AV$2:AV$215,'Stock-AF'!$C$2:$C$215,Shares!$A103,'Stock-AF'!$G$2:$G$215,Shares!$A$1)</f>
        <v>0</v>
      </c>
    </row>
    <row r="104" spans="1:39">
      <c r="A104" t="str">
        <f t="shared" si="1"/>
        <v>C_ES-WH-OF*</v>
      </c>
      <c r="B104" s="4" t="s">
        <v>217</v>
      </c>
      <c r="C104" s="9">
        <f ca="1">SUMIFS('Stock-AF'!L$2:L$215,'Stock-AF'!$C$2:$C$215,Shares!$B104,'Stock-AF'!$G$2:$G$215,Shares!$A$1)/SUMIFS('Stock-AF'!L$2:L$215,'Stock-AF'!$C$2:$C$215,Shares!$A104,'Stock-AF'!$G$2:$G$215,Shares!$A$1)</f>
        <v>0.43305433707484814</v>
      </c>
      <c r="D104" s="9">
        <f ca="1">SUMIFS('Stock-AF'!M$2:M$215,'Stock-AF'!$C$2:$C$215,Shares!$B104,'Stock-AF'!$G$2:$G$215,Shares!$A$1)/SUMIFS('Stock-AF'!M$2:M$215,'Stock-AF'!$C$2:$C$215,Shares!$A104,'Stock-AF'!$G$2:$G$215,Shares!$A$1)</f>
        <v>9.8152703394439822E-2</v>
      </c>
      <c r="E104" s="9">
        <f ca="1">SUMIFS('Stock-AF'!N$2:N$215,'Stock-AF'!$C$2:$C$215,Shares!$B104,'Stock-AF'!$G$2:$G$215,Shares!$A$1)/SUMIFS('Stock-AF'!N$2:N$215,'Stock-AF'!$C$2:$C$215,Shares!$A104,'Stock-AF'!$G$2:$G$215,Shares!$A$1)</f>
        <v>0.11119490366036348</v>
      </c>
      <c r="F104" s="9">
        <f ca="1">SUMIFS('Stock-AF'!O$2:O$215,'Stock-AF'!$C$2:$C$215,Shares!$B104,'Stock-AF'!$G$2:$G$215,Shares!$A$1)/SUMIFS('Stock-AF'!O$2:O$215,'Stock-AF'!$C$2:$C$215,Shares!$A104,'Stock-AF'!$G$2:$G$215,Shares!$A$1)</f>
        <v>0.15770145076751457</v>
      </c>
      <c r="G104" s="9">
        <f ca="1">SUMIFS('Stock-AF'!P$2:P$215,'Stock-AF'!$C$2:$C$215,Shares!$B104,'Stock-AF'!$G$2:$G$215,Shares!$A$1)/SUMIFS('Stock-AF'!P$2:P$215,'Stock-AF'!$C$2:$C$215,Shares!$A104,'Stock-AF'!$G$2:$G$215,Shares!$A$1)</f>
        <v>0.59272841293721634</v>
      </c>
      <c r="H104" s="9">
        <f ca="1">SUMIFS('Stock-AF'!Q$2:Q$215,'Stock-AF'!$C$2:$C$215,Shares!$B104,'Stock-AF'!$G$2:$G$215,Shares!$A$1)/SUMIFS('Stock-AF'!Q$2:Q$215,'Stock-AF'!$C$2:$C$215,Shares!$A104,'Stock-AF'!$G$2:$G$215,Shares!$A$1)</f>
        <v>0.11924402531133677</v>
      </c>
      <c r="I104" s="9">
        <f ca="1">SUMIFS('Stock-AF'!R$2:R$215,'Stock-AF'!$C$2:$C$215,Shares!$B104,'Stock-AF'!$G$2:$G$215,Shares!$A$1)/SUMIFS('Stock-AF'!R$2:R$215,'Stock-AF'!$C$2:$C$215,Shares!$A104,'Stock-AF'!$G$2:$G$215,Shares!$A$1)</f>
        <v>0.30962995780085834</v>
      </c>
      <c r="J104" s="9">
        <f ca="1">SUMIFS('Stock-AF'!S$2:S$215,'Stock-AF'!$C$2:$C$215,Shares!$B104,'Stock-AF'!$G$2:$G$215,Shares!$A$1)/SUMIFS('Stock-AF'!S$2:S$215,'Stock-AF'!$C$2:$C$215,Shares!$A104,'Stock-AF'!$G$2:$G$215,Shares!$A$1)</f>
        <v>0.24021308445867881</v>
      </c>
      <c r="K104" s="9">
        <f ca="1">SUMIFS('Stock-AF'!T$2:T$215,'Stock-AF'!$C$2:$C$215,Shares!$B104,'Stock-AF'!$G$2:$G$215,Shares!$A$1)/SUMIFS('Stock-AF'!T$2:T$215,'Stock-AF'!$C$2:$C$215,Shares!$A104,'Stock-AF'!$G$2:$G$215,Shares!$A$1)</f>
        <v>6.7378648609116895E-2</v>
      </c>
      <c r="L104" s="9">
        <f ca="1">SUMIFS('Stock-AF'!U$2:U$215,'Stock-AF'!$C$2:$C$215,Shares!$B104,'Stock-AF'!$G$2:$G$215,Shares!$A$1)/SUMIFS('Stock-AF'!U$2:U$215,'Stock-AF'!$C$2:$C$215,Shares!$A104,'Stock-AF'!$G$2:$G$215,Shares!$A$1)</f>
        <v>0.29603821927044605</v>
      </c>
      <c r="M104" s="9">
        <f ca="1">SUMIFS('Stock-AF'!V$2:V$215,'Stock-AF'!$C$2:$C$215,Shares!$B104,'Stock-AF'!$G$2:$G$215,Shares!$A$1)/SUMIFS('Stock-AF'!V$2:V$215,'Stock-AF'!$C$2:$C$215,Shares!$A104,'Stock-AF'!$G$2:$G$215,Shares!$A$1)</f>
        <v>0.35561154323953093</v>
      </c>
      <c r="N104" s="9">
        <f ca="1">SUMIFS('Stock-AF'!W$2:W$215,'Stock-AF'!$C$2:$C$215,Shares!$B104,'Stock-AF'!$G$2:$G$215,Shares!$A$1)/SUMIFS('Stock-AF'!W$2:W$215,'Stock-AF'!$C$2:$C$215,Shares!$A104,'Stock-AF'!$G$2:$G$215,Shares!$A$1)</f>
        <v>0.75360769977639486</v>
      </c>
      <c r="O104" s="9">
        <f ca="1">SUMIFS('Stock-AF'!X$2:X$215,'Stock-AF'!$C$2:$C$215,Shares!$B104,'Stock-AF'!$G$2:$G$215,Shares!$A$1)/SUMIFS('Stock-AF'!X$2:X$215,'Stock-AF'!$C$2:$C$215,Shares!$A104,'Stock-AF'!$G$2:$G$215,Shares!$A$1)</f>
        <v>0.57443463415994345</v>
      </c>
      <c r="P104" s="9">
        <f ca="1">SUMIFS('Stock-AF'!Y$2:Y$215,'Stock-AF'!$C$2:$C$215,Shares!$B104,'Stock-AF'!$G$2:$G$215,Shares!$A$1)/SUMIFS('Stock-AF'!Y$2:Y$215,'Stock-AF'!$C$2:$C$215,Shares!$A104,'Stock-AF'!$G$2:$G$215,Shares!$A$1)</f>
        <v>0.45261722420124262</v>
      </c>
      <c r="Q104" s="9">
        <f ca="1">SUMIFS('Stock-AF'!Z$2:Z$215,'Stock-AF'!$C$2:$C$215,Shares!$B104,'Stock-AF'!$G$2:$G$215,Shares!$A$1)/SUMIFS('Stock-AF'!Z$2:Z$215,'Stock-AF'!$C$2:$C$215,Shares!$A104,'Stock-AF'!$G$2:$G$215,Shares!$A$1)</f>
        <v>0.35097191492673468</v>
      </c>
      <c r="R104" s="9">
        <f ca="1">SUMIFS('Stock-AF'!AA$2:AA$215,'Stock-AF'!$C$2:$C$215,Shares!$B104,'Stock-AF'!$G$2:$G$215,Shares!$A$1)/SUMIFS('Stock-AF'!AA$2:AA$215,'Stock-AF'!$C$2:$C$215,Shares!$A104,'Stock-AF'!$G$2:$G$215,Shares!$A$1)</f>
        <v>0.47207507833409584</v>
      </c>
      <c r="S104" s="9">
        <f ca="1">SUMIFS('Stock-AF'!AB$2:AB$215,'Stock-AF'!$C$2:$C$215,Shares!$B104,'Stock-AF'!$G$2:$G$215,Shares!$A$1)/SUMIFS('Stock-AF'!AB$2:AB$215,'Stock-AF'!$C$2:$C$215,Shares!$A104,'Stock-AF'!$G$2:$G$215,Shares!$A$1)</f>
        <v>0.20426424056701789</v>
      </c>
      <c r="T104" s="9">
        <f ca="1">SUMIFS('Stock-AF'!AC$2:AC$215,'Stock-AF'!$C$2:$C$215,Shares!$B104,'Stock-AF'!$G$2:$G$215,Shares!$A$1)/SUMIFS('Stock-AF'!AC$2:AC$215,'Stock-AF'!$C$2:$C$215,Shares!$A104,'Stock-AF'!$G$2:$G$215,Shares!$A$1)</f>
        <v>0.26147725745285605</v>
      </c>
      <c r="U104" s="9">
        <f ca="1">SUMIFS('Stock-AF'!AD$2:AD$215,'Stock-AF'!$C$2:$C$215,Shares!$B104,'Stock-AF'!$G$2:$G$215,Shares!$A$1)/SUMIFS('Stock-AF'!AD$2:AD$215,'Stock-AF'!$C$2:$C$215,Shares!$A104,'Stock-AF'!$G$2:$G$215,Shares!$A$1)</f>
        <v>0.29446626999547776</v>
      </c>
      <c r="V104" s="9">
        <f ca="1">SUMIFS('Stock-AF'!AE$2:AE$215,'Stock-AF'!$C$2:$C$215,Shares!$B104,'Stock-AF'!$G$2:$G$215,Shares!$A$1)/SUMIFS('Stock-AF'!AE$2:AE$215,'Stock-AF'!$C$2:$C$215,Shares!$A104,'Stock-AF'!$G$2:$G$215,Shares!$A$1)</f>
        <v>0.29147080896778815</v>
      </c>
      <c r="W104" s="9">
        <f ca="1">SUMIFS('Stock-AF'!AF$2:AF$215,'Stock-AF'!$C$2:$C$215,Shares!$B104,'Stock-AF'!$G$2:$G$215,Shares!$A$1)/SUMIFS('Stock-AF'!AF$2:AF$215,'Stock-AF'!$C$2:$C$215,Shares!$A104,'Stock-AF'!$G$2:$G$215,Shares!$A$1)</f>
        <v>0.36126269137812722</v>
      </c>
      <c r="X104" s="9">
        <f ca="1">SUMIFS('Stock-AF'!AG$2:AG$215,'Stock-AF'!$C$2:$C$215,Shares!$B104,'Stock-AF'!$G$2:$G$215,Shares!$A$1)/SUMIFS('Stock-AF'!AG$2:AG$215,'Stock-AF'!$C$2:$C$215,Shares!$A104,'Stock-AF'!$G$2:$G$215,Shares!$A$1)</f>
        <v>0.16672823548840274</v>
      </c>
      <c r="Y104" s="9">
        <f ca="1">SUMIFS('Stock-AF'!AH$2:AH$215,'Stock-AF'!$C$2:$C$215,Shares!$B104,'Stock-AF'!$G$2:$G$215,Shares!$A$1)/SUMIFS('Stock-AF'!AH$2:AH$215,'Stock-AF'!$C$2:$C$215,Shares!$A104,'Stock-AF'!$G$2:$G$215,Shares!$A$1)</f>
        <v>9.0604077021882307E-2</v>
      </c>
      <c r="Z104" s="9">
        <f ca="1">SUMIFS('Stock-AF'!AI$2:AI$215,'Stock-AF'!$C$2:$C$215,Shares!$B104,'Stock-AF'!$G$2:$G$215,Shares!$A$1)/SUMIFS('Stock-AF'!AI$2:AI$215,'Stock-AF'!$C$2:$C$215,Shares!$A104,'Stock-AF'!$G$2:$G$215,Shares!$A$1)</f>
        <v>0.1620887520202659</v>
      </c>
      <c r="AA104" s="9">
        <f ca="1">SUMIFS('Stock-AF'!AJ$2:AJ$215,'Stock-AF'!$C$2:$C$215,Shares!$B104,'Stock-AF'!$G$2:$G$215,Shares!$A$1)/SUMIFS('Stock-AF'!AJ$2:AJ$215,'Stock-AF'!$C$2:$C$215,Shares!$A104,'Stock-AF'!$G$2:$G$215,Shares!$A$1)</f>
        <v>1</v>
      </c>
      <c r="AB104" s="9">
        <f ca="1">SUMIFS('Stock-AF'!AK$2:AK$215,'Stock-AF'!$C$2:$C$215,Shares!$B104,'Stock-AF'!$G$2:$G$215,Shares!$A$1)/SUMIFS('Stock-AF'!AK$2:AK$215,'Stock-AF'!$C$2:$C$215,Shares!$A104,'Stock-AF'!$G$2:$G$215,Shares!$A$1)</f>
        <v>0.46756012692658527</v>
      </c>
      <c r="AC104" s="9">
        <f ca="1">SUMIFS('Stock-AF'!AL$2:AL$215,'Stock-AF'!$C$2:$C$215,Shares!$B104,'Stock-AF'!$G$2:$G$215,Shares!$A$1)/SUMIFS('Stock-AF'!AL$2:AL$215,'Stock-AF'!$C$2:$C$215,Shares!$A104,'Stock-AF'!$G$2:$G$215,Shares!$A$1)</f>
        <v>0.90626760190534816</v>
      </c>
      <c r="AD104" s="9">
        <f ca="1">SUMIFS('Stock-AF'!AM$2:AM$215,'Stock-AF'!$C$2:$C$215,Shares!$B104,'Stock-AF'!$G$2:$G$215,Shares!$A$1)/SUMIFS('Stock-AF'!AM$2:AM$215,'Stock-AF'!$C$2:$C$215,Shares!$A104,'Stock-AF'!$G$2:$G$215,Shares!$A$1)</f>
        <v>0.19036141973634232</v>
      </c>
      <c r="AE104" s="9">
        <f ca="1">SUMIFS('Stock-AF'!AN$2:AN$215,'Stock-AF'!$C$2:$C$215,Shares!$B104,'Stock-AF'!$G$2:$G$215,Shares!$A$1)/SUMIFS('Stock-AF'!AN$2:AN$215,'Stock-AF'!$C$2:$C$215,Shares!$A104,'Stock-AF'!$G$2:$G$215,Shares!$A$1)</f>
        <v>0.79903375542955546</v>
      </c>
      <c r="AF104" s="9">
        <f ca="1">SUMIFS('Stock-AF'!AO$2:AO$215,'Stock-AF'!$C$2:$C$215,Shares!$B104,'Stock-AF'!$G$2:$G$215,Shares!$A$1)/SUMIFS('Stock-AF'!AO$2:AO$215,'Stock-AF'!$C$2:$C$215,Shares!$A104,'Stock-AF'!$G$2:$G$215,Shares!$A$1)</f>
        <v>0.32694113130485536</v>
      </c>
      <c r="AG104" s="9">
        <f ca="1">SUMIFS('Stock-AF'!AP$2:AP$215,'Stock-AF'!$C$2:$C$215,Shares!$B104,'Stock-AF'!$G$2:$G$215,Shares!$A$1)/SUMIFS('Stock-AF'!AP$2:AP$215,'Stock-AF'!$C$2:$C$215,Shares!$A104,'Stock-AF'!$G$2:$G$215,Shares!$A$1)</f>
        <v>0.48895336223532371</v>
      </c>
      <c r="AH104" s="9">
        <f ca="1">SUMIFS('Stock-AF'!AQ$2:AQ$215,'Stock-AF'!$C$2:$C$215,Shares!$B104,'Stock-AF'!$G$2:$G$215,Shares!$A$1)/SUMIFS('Stock-AF'!AQ$2:AQ$215,'Stock-AF'!$C$2:$C$215,Shares!$A104,'Stock-AF'!$G$2:$G$215,Shares!$A$1)</f>
        <v>0.15123693804807184</v>
      </c>
      <c r="AI104" s="9">
        <f ca="1">SUMIFS('Stock-AF'!AR$2:AR$215,'Stock-AF'!$C$2:$C$215,Shares!$B104,'Stock-AF'!$G$2:$G$215,Shares!$A$1)/SUMIFS('Stock-AF'!AR$2:AR$215,'Stock-AF'!$C$2:$C$215,Shares!$A104,'Stock-AF'!$G$2:$G$215,Shares!$A$1)</f>
        <v>0.35420842590105484</v>
      </c>
      <c r="AJ104" s="9">
        <f ca="1">SUMIFS('Stock-AF'!AS$2:AS$215,'Stock-AF'!$C$2:$C$215,Shares!$B104,'Stock-AF'!$G$2:$G$215,Shares!$A$1)/SUMIFS('Stock-AF'!AS$2:AS$215,'Stock-AF'!$C$2:$C$215,Shares!$A104,'Stock-AF'!$G$2:$G$215,Shares!$A$1)</f>
        <v>0.26918121834723269</v>
      </c>
      <c r="AK104" s="9">
        <f ca="1">SUMIFS('Stock-AF'!AT$2:AT$215,'Stock-AF'!$C$2:$C$215,Shares!$B104,'Stock-AF'!$G$2:$G$215,Shares!$A$1)/SUMIFS('Stock-AF'!AT$2:AT$215,'Stock-AF'!$C$2:$C$215,Shares!$A104,'Stock-AF'!$G$2:$G$215,Shares!$A$1)</f>
        <v>0.2620325079408064</v>
      </c>
      <c r="AL104" s="9">
        <f ca="1">SUMIFS('Stock-AF'!AU$2:AU$215,'Stock-AF'!$C$2:$C$215,Shares!$B104,'Stock-AF'!$G$2:$G$215,Shares!$A$1)/SUMIFS('Stock-AF'!AU$2:AU$215,'Stock-AF'!$C$2:$C$215,Shares!$A104,'Stock-AF'!$G$2:$G$215,Shares!$A$1)</f>
        <v>0.19577263836392683</v>
      </c>
      <c r="AM104" s="9">
        <f ca="1">SUMIFS('Stock-AF'!AV$2:AV$215,'Stock-AF'!$C$2:$C$215,Shares!$B104,'Stock-AF'!$G$2:$G$215,Shares!$A$1)/SUMIFS('Stock-AF'!AV$2:AV$215,'Stock-AF'!$C$2:$C$215,Shares!$A104,'Stock-AF'!$G$2:$G$215,Shares!$A$1)</f>
        <v>0.4153277784964361</v>
      </c>
    </row>
    <row r="105" spans="1:39">
      <c r="A105" t="str">
        <f t="shared" si="1"/>
        <v>C_ES-WH-OF*</v>
      </c>
      <c r="B105" s="4" t="s">
        <v>218</v>
      </c>
      <c r="C105" s="9">
        <f ca="1">SUMIFS('Stock-AF'!L$2:L$215,'Stock-AF'!$C$2:$C$215,Shares!$B105,'Stock-AF'!$G$2:$G$215,Shares!$A$1)/SUMIFS('Stock-AF'!L$2:L$215,'Stock-AF'!$C$2:$C$215,Shares!$A105,'Stock-AF'!$G$2:$G$215,Shares!$A$1)</f>
        <v>0</v>
      </c>
      <c r="D105" s="9">
        <f ca="1">SUMIFS('Stock-AF'!M$2:M$215,'Stock-AF'!$C$2:$C$215,Shares!$B105,'Stock-AF'!$G$2:$G$215,Shares!$A$1)/SUMIFS('Stock-AF'!M$2:M$215,'Stock-AF'!$C$2:$C$215,Shares!$A105,'Stock-AF'!$G$2:$G$215,Shares!$A$1)</f>
        <v>0.12930678698607848</v>
      </c>
      <c r="E105" s="9">
        <f ca="1">SUMIFS('Stock-AF'!N$2:N$215,'Stock-AF'!$C$2:$C$215,Shares!$B105,'Stock-AF'!$G$2:$G$215,Shares!$A$1)/SUMIFS('Stock-AF'!N$2:N$215,'Stock-AF'!$C$2:$C$215,Shares!$A105,'Stock-AF'!$G$2:$G$215,Shares!$A$1)</f>
        <v>0</v>
      </c>
      <c r="F105" s="9">
        <f ca="1">SUMIFS('Stock-AF'!O$2:O$215,'Stock-AF'!$C$2:$C$215,Shares!$B105,'Stock-AF'!$G$2:$G$215,Shares!$A$1)/SUMIFS('Stock-AF'!O$2:O$215,'Stock-AF'!$C$2:$C$215,Shares!$A105,'Stock-AF'!$G$2:$G$215,Shares!$A$1)</f>
        <v>0.23841147758794307</v>
      </c>
      <c r="G105" s="9">
        <f ca="1">SUMIFS('Stock-AF'!P$2:P$215,'Stock-AF'!$C$2:$C$215,Shares!$B105,'Stock-AF'!$G$2:$G$215,Shares!$A$1)/SUMIFS('Stock-AF'!P$2:P$215,'Stock-AF'!$C$2:$C$215,Shares!$A105,'Stock-AF'!$G$2:$G$215,Shares!$A$1)</f>
        <v>0.12425404870288877</v>
      </c>
      <c r="H105" s="9">
        <f ca="1">SUMIFS('Stock-AF'!Q$2:Q$215,'Stock-AF'!$C$2:$C$215,Shares!$B105,'Stock-AF'!$G$2:$G$215,Shares!$A$1)/SUMIFS('Stock-AF'!Q$2:Q$215,'Stock-AF'!$C$2:$C$215,Shares!$A105,'Stock-AF'!$G$2:$G$215,Shares!$A$1)</f>
        <v>0.14330362644512865</v>
      </c>
      <c r="I105" s="9">
        <f ca="1">SUMIFS('Stock-AF'!R$2:R$215,'Stock-AF'!$C$2:$C$215,Shares!$B105,'Stock-AF'!$G$2:$G$215,Shares!$A$1)/SUMIFS('Stock-AF'!R$2:R$215,'Stock-AF'!$C$2:$C$215,Shares!$A105,'Stock-AF'!$G$2:$G$215,Shares!$A$1)</f>
        <v>0</v>
      </c>
      <c r="J105" s="9">
        <f ca="1">SUMIFS('Stock-AF'!S$2:S$215,'Stock-AF'!$C$2:$C$215,Shares!$B105,'Stock-AF'!$G$2:$G$215,Shares!$A$1)/SUMIFS('Stock-AF'!S$2:S$215,'Stock-AF'!$C$2:$C$215,Shares!$A105,'Stock-AF'!$G$2:$G$215,Shares!$A$1)</f>
        <v>0.42418616588005881</v>
      </c>
      <c r="K105" s="9">
        <f ca="1">SUMIFS('Stock-AF'!T$2:T$215,'Stock-AF'!$C$2:$C$215,Shares!$B105,'Stock-AF'!$G$2:$G$215,Shares!$A$1)/SUMIFS('Stock-AF'!T$2:T$215,'Stock-AF'!$C$2:$C$215,Shares!$A105,'Stock-AF'!$G$2:$G$215,Shares!$A$1)</f>
        <v>0.23150713197772607</v>
      </c>
      <c r="L105" s="9">
        <f ca="1">SUMIFS('Stock-AF'!U$2:U$215,'Stock-AF'!$C$2:$C$215,Shares!$B105,'Stock-AF'!$G$2:$G$215,Shares!$A$1)/SUMIFS('Stock-AF'!U$2:U$215,'Stock-AF'!$C$2:$C$215,Shares!$A105,'Stock-AF'!$G$2:$G$215,Shares!$A$1)</f>
        <v>0.20100387043175114</v>
      </c>
      <c r="M105" s="9">
        <f ca="1">SUMIFS('Stock-AF'!V$2:V$215,'Stock-AF'!$C$2:$C$215,Shares!$B105,'Stock-AF'!$G$2:$G$215,Shares!$A$1)/SUMIFS('Stock-AF'!V$2:V$215,'Stock-AF'!$C$2:$C$215,Shares!$A105,'Stock-AF'!$G$2:$G$215,Shares!$A$1)</f>
        <v>7.3558595116771361E-2</v>
      </c>
      <c r="N105" s="9">
        <f ca="1">SUMIFS('Stock-AF'!W$2:W$215,'Stock-AF'!$C$2:$C$215,Shares!$B105,'Stock-AF'!$G$2:$G$215,Shares!$A$1)/SUMIFS('Stock-AF'!W$2:W$215,'Stock-AF'!$C$2:$C$215,Shares!$A105,'Stock-AF'!$G$2:$G$215,Shares!$A$1)</f>
        <v>0.10179249234390894</v>
      </c>
      <c r="O105" s="9">
        <f ca="1">SUMIFS('Stock-AF'!X$2:X$215,'Stock-AF'!$C$2:$C$215,Shares!$B105,'Stock-AF'!$G$2:$G$215,Shares!$A$1)/SUMIFS('Stock-AF'!X$2:X$215,'Stock-AF'!$C$2:$C$215,Shares!$A105,'Stock-AF'!$G$2:$G$215,Shares!$A$1)</f>
        <v>0.16095560595185956</v>
      </c>
      <c r="P105" s="9">
        <f ca="1">SUMIFS('Stock-AF'!Y$2:Y$215,'Stock-AF'!$C$2:$C$215,Shares!$B105,'Stock-AF'!$G$2:$G$215,Shares!$A$1)/SUMIFS('Stock-AF'!Y$2:Y$215,'Stock-AF'!$C$2:$C$215,Shares!$A105,'Stock-AF'!$G$2:$G$215,Shares!$A$1)</f>
        <v>1.1869662332455618E-2</v>
      </c>
      <c r="Q105" s="9">
        <f ca="1">SUMIFS('Stock-AF'!Z$2:Z$215,'Stock-AF'!$C$2:$C$215,Shares!$B105,'Stock-AF'!$G$2:$G$215,Shares!$A$1)/SUMIFS('Stock-AF'!Z$2:Z$215,'Stock-AF'!$C$2:$C$215,Shares!$A105,'Stock-AF'!$G$2:$G$215,Shares!$A$1)</f>
        <v>0.29029027592284096</v>
      </c>
      <c r="R105" s="9">
        <f ca="1">SUMIFS('Stock-AF'!AA$2:AA$215,'Stock-AF'!$C$2:$C$215,Shares!$B105,'Stock-AF'!$G$2:$G$215,Shares!$A$1)/SUMIFS('Stock-AF'!AA$2:AA$215,'Stock-AF'!$C$2:$C$215,Shares!$A105,'Stock-AF'!$G$2:$G$215,Shares!$A$1)</f>
        <v>0.30827066518818785</v>
      </c>
      <c r="S105" s="9">
        <f ca="1">SUMIFS('Stock-AF'!AB$2:AB$215,'Stock-AF'!$C$2:$C$215,Shares!$B105,'Stock-AF'!$G$2:$G$215,Shares!$A$1)/SUMIFS('Stock-AF'!AB$2:AB$215,'Stock-AF'!$C$2:$C$215,Shares!$A105,'Stock-AF'!$G$2:$G$215,Shares!$A$1)</f>
        <v>0.58456256464116263</v>
      </c>
      <c r="T105" s="9">
        <f ca="1">SUMIFS('Stock-AF'!AC$2:AC$215,'Stock-AF'!$C$2:$C$215,Shares!$B105,'Stock-AF'!$G$2:$G$215,Shares!$A$1)/SUMIFS('Stock-AF'!AC$2:AC$215,'Stock-AF'!$C$2:$C$215,Shares!$A105,'Stock-AF'!$G$2:$G$215,Shares!$A$1)</f>
        <v>0.27239883138339277</v>
      </c>
      <c r="U105" s="9">
        <f ca="1">SUMIFS('Stock-AF'!AD$2:AD$215,'Stock-AF'!$C$2:$C$215,Shares!$B105,'Stock-AF'!$G$2:$G$215,Shares!$A$1)/SUMIFS('Stock-AF'!AD$2:AD$215,'Stock-AF'!$C$2:$C$215,Shares!$A105,'Stock-AF'!$G$2:$G$215,Shares!$A$1)</f>
        <v>0</v>
      </c>
      <c r="V105" s="9">
        <f ca="1">SUMIFS('Stock-AF'!AE$2:AE$215,'Stock-AF'!$C$2:$C$215,Shares!$B105,'Stock-AF'!$G$2:$G$215,Shares!$A$1)/SUMIFS('Stock-AF'!AE$2:AE$215,'Stock-AF'!$C$2:$C$215,Shares!$A105,'Stock-AF'!$G$2:$G$215,Shares!$A$1)</f>
        <v>0.54214716056896439</v>
      </c>
      <c r="W105" s="9">
        <f ca="1">SUMIFS('Stock-AF'!AF$2:AF$215,'Stock-AF'!$C$2:$C$215,Shares!$B105,'Stock-AF'!$G$2:$G$215,Shares!$A$1)/SUMIFS('Stock-AF'!AF$2:AF$215,'Stock-AF'!$C$2:$C$215,Shares!$A105,'Stock-AF'!$G$2:$G$215,Shares!$A$1)</f>
        <v>0</v>
      </c>
      <c r="X105" s="9">
        <f ca="1">SUMIFS('Stock-AF'!AG$2:AG$215,'Stock-AF'!$C$2:$C$215,Shares!$B105,'Stock-AF'!$G$2:$G$215,Shares!$A$1)/SUMIFS('Stock-AF'!AG$2:AG$215,'Stock-AF'!$C$2:$C$215,Shares!$A105,'Stock-AF'!$G$2:$G$215,Shares!$A$1)</f>
        <v>0.13809542251027032</v>
      </c>
      <c r="Y105" s="9">
        <f ca="1">SUMIFS('Stock-AF'!AH$2:AH$215,'Stock-AF'!$C$2:$C$215,Shares!$B105,'Stock-AF'!$G$2:$G$215,Shares!$A$1)/SUMIFS('Stock-AF'!AH$2:AH$215,'Stock-AF'!$C$2:$C$215,Shares!$A105,'Stock-AF'!$G$2:$G$215,Shares!$A$1)</f>
        <v>0.12586742709078455</v>
      </c>
      <c r="Z105" s="9">
        <f ca="1">SUMIFS('Stock-AF'!AI$2:AI$215,'Stock-AF'!$C$2:$C$215,Shares!$B105,'Stock-AF'!$G$2:$G$215,Shares!$A$1)/SUMIFS('Stock-AF'!AI$2:AI$215,'Stock-AF'!$C$2:$C$215,Shares!$A105,'Stock-AF'!$G$2:$G$215,Shares!$A$1)</f>
        <v>0.19191249881914182</v>
      </c>
      <c r="AA105" s="9">
        <f ca="1">SUMIFS('Stock-AF'!AJ$2:AJ$215,'Stock-AF'!$C$2:$C$215,Shares!$B105,'Stock-AF'!$G$2:$G$215,Shares!$A$1)/SUMIFS('Stock-AF'!AJ$2:AJ$215,'Stock-AF'!$C$2:$C$215,Shares!$A105,'Stock-AF'!$G$2:$G$215,Shares!$A$1)</f>
        <v>0</v>
      </c>
      <c r="AB105" s="9">
        <f ca="1">SUMIFS('Stock-AF'!AK$2:AK$215,'Stock-AF'!$C$2:$C$215,Shares!$B105,'Stock-AF'!$G$2:$G$215,Shares!$A$1)/SUMIFS('Stock-AF'!AK$2:AK$215,'Stock-AF'!$C$2:$C$215,Shares!$A105,'Stock-AF'!$G$2:$G$215,Shares!$A$1)</f>
        <v>1.4358365001243968E-2</v>
      </c>
      <c r="AC105" s="9">
        <f ca="1">SUMIFS('Stock-AF'!AL$2:AL$215,'Stock-AF'!$C$2:$C$215,Shares!$B105,'Stock-AF'!$G$2:$G$215,Shares!$A$1)/SUMIFS('Stock-AF'!AL$2:AL$215,'Stock-AF'!$C$2:$C$215,Shares!$A105,'Stock-AF'!$G$2:$G$215,Shares!$A$1)</f>
        <v>0</v>
      </c>
      <c r="AD105" s="9">
        <f ca="1">SUMIFS('Stock-AF'!AM$2:AM$215,'Stock-AF'!$C$2:$C$215,Shares!$B105,'Stock-AF'!$G$2:$G$215,Shares!$A$1)/SUMIFS('Stock-AF'!AM$2:AM$215,'Stock-AF'!$C$2:$C$215,Shares!$A105,'Stock-AF'!$G$2:$G$215,Shares!$A$1)</f>
        <v>0.50450754288869049</v>
      </c>
      <c r="AE105" s="9">
        <f ca="1">SUMIFS('Stock-AF'!AN$2:AN$215,'Stock-AF'!$C$2:$C$215,Shares!$B105,'Stock-AF'!$G$2:$G$215,Shares!$A$1)/SUMIFS('Stock-AF'!AN$2:AN$215,'Stock-AF'!$C$2:$C$215,Shares!$A105,'Stock-AF'!$G$2:$G$215,Shares!$A$1)</f>
        <v>1.0720941582212746E-2</v>
      </c>
      <c r="AF105" s="9">
        <f ca="1">SUMIFS('Stock-AF'!AO$2:AO$215,'Stock-AF'!$C$2:$C$215,Shares!$B105,'Stock-AF'!$G$2:$G$215,Shares!$A$1)/SUMIFS('Stock-AF'!AO$2:AO$215,'Stock-AF'!$C$2:$C$215,Shares!$A105,'Stock-AF'!$G$2:$G$215,Shares!$A$1)</f>
        <v>0.33051198206427607</v>
      </c>
      <c r="AG105" s="9">
        <f ca="1">SUMIFS('Stock-AF'!AP$2:AP$215,'Stock-AF'!$C$2:$C$215,Shares!$B105,'Stock-AF'!$G$2:$G$215,Shares!$A$1)/SUMIFS('Stock-AF'!AP$2:AP$215,'Stock-AF'!$C$2:$C$215,Shares!$A105,'Stock-AF'!$G$2:$G$215,Shares!$A$1)</f>
        <v>0.17041057193715684</v>
      </c>
      <c r="AH105" s="9">
        <f ca="1">SUMIFS('Stock-AF'!AQ$2:AQ$215,'Stock-AF'!$C$2:$C$215,Shares!$B105,'Stock-AF'!$G$2:$G$215,Shares!$A$1)/SUMIFS('Stock-AF'!AQ$2:AQ$215,'Stock-AF'!$C$2:$C$215,Shares!$A105,'Stock-AF'!$G$2:$G$215,Shares!$A$1)</f>
        <v>0.57375415217172898</v>
      </c>
      <c r="AI105" s="9">
        <f ca="1">SUMIFS('Stock-AF'!AR$2:AR$215,'Stock-AF'!$C$2:$C$215,Shares!$B105,'Stock-AF'!$G$2:$G$215,Shares!$A$1)/SUMIFS('Stock-AF'!AR$2:AR$215,'Stock-AF'!$C$2:$C$215,Shares!$A105,'Stock-AF'!$G$2:$G$215,Shares!$A$1)</f>
        <v>0.22578550024955199</v>
      </c>
      <c r="AJ105" s="9">
        <f ca="1">SUMIFS('Stock-AF'!AS$2:AS$215,'Stock-AF'!$C$2:$C$215,Shares!$B105,'Stock-AF'!$G$2:$G$215,Shares!$A$1)/SUMIFS('Stock-AF'!AS$2:AS$215,'Stock-AF'!$C$2:$C$215,Shares!$A105,'Stock-AF'!$G$2:$G$215,Shares!$A$1)</f>
        <v>3.7379429759740986E-3</v>
      </c>
      <c r="AK105" s="9">
        <f ca="1">SUMIFS('Stock-AF'!AT$2:AT$215,'Stock-AF'!$C$2:$C$215,Shares!$B105,'Stock-AF'!$G$2:$G$215,Shares!$A$1)/SUMIFS('Stock-AF'!AT$2:AT$215,'Stock-AF'!$C$2:$C$215,Shares!$A105,'Stock-AF'!$G$2:$G$215,Shares!$A$1)</f>
        <v>5.4789750979856437E-2</v>
      </c>
      <c r="AL105" s="9">
        <f ca="1">SUMIFS('Stock-AF'!AU$2:AU$215,'Stock-AF'!$C$2:$C$215,Shares!$B105,'Stock-AF'!$G$2:$G$215,Shares!$A$1)/SUMIFS('Stock-AF'!AU$2:AU$215,'Stock-AF'!$C$2:$C$215,Shares!$A105,'Stock-AF'!$G$2:$G$215,Shares!$A$1)</f>
        <v>0.32656386678507132</v>
      </c>
      <c r="AM105" s="9">
        <f ca="1">SUMIFS('Stock-AF'!AV$2:AV$215,'Stock-AF'!$C$2:$C$215,Shares!$B105,'Stock-AF'!$G$2:$G$215,Shares!$A$1)/SUMIFS('Stock-AF'!AV$2:AV$215,'Stock-AF'!$C$2:$C$215,Shares!$A105,'Stock-AF'!$G$2:$G$215,Shares!$A$1)</f>
        <v>0.47863854748162676</v>
      </c>
    </row>
    <row r="106" spans="1:39">
      <c r="A106" t="str">
        <f t="shared" si="1"/>
        <v>C_ES-WH-OF*</v>
      </c>
      <c r="B106" s="4" t="s">
        <v>219</v>
      </c>
      <c r="C106" s="9">
        <f ca="1">SUMIFS('Stock-AF'!L$2:L$215,'Stock-AF'!$C$2:$C$215,Shares!$B106,'Stock-AF'!$G$2:$G$215,Shares!$A$1)/SUMIFS('Stock-AF'!L$2:L$215,'Stock-AF'!$C$2:$C$215,Shares!$A106,'Stock-AF'!$G$2:$G$215,Shares!$A$1)</f>
        <v>0</v>
      </c>
      <c r="D106" s="9">
        <f ca="1">SUMIFS('Stock-AF'!M$2:M$215,'Stock-AF'!$C$2:$C$215,Shares!$B106,'Stock-AF'!$G$2:$G$215,Shares!$A$1)/SUMIFS('Stock-AF'!M$2:M$215,'Stock-AF'!$C$2:$C$215,Shares!$A106,'Stock-AF'!$G$2:$G$215,Shares!$A$1)</f>
        <v>0.30795303458736673</v>
      </c>
      <c r="E106" s="9">
        <f ca="1">SUMIFS('Stock-AF'!N$2:N$215,'Stock-AF'!$C$2:$C$215,Shares!$B106,'Stock-AF'!$G$2:$G$215,Shares!$A$1)/SUMIFS('Stock-AF'!N$2:N$215,'Stock-AF'!$C$2:$C$215,Shares!$A106,'Stock-AF'!$G$2:$G$215,Shares!$A$1)</f>
        <v>0.53515392567255538</v>
      </c>
      <c r="F106" s="9">
        <f ca="1">SUMIFS('Stock-AF'!O$2:O$215,'Stock-AF'!$C$2:$C$215,Shares!$B106,'Stock-AF'!$G$2:$G$215,Shares!$A$1)/SUMIFS('Stock-AF'!O$2:O$215,'Stock-AF'!$C$2:$C$215,Shares!$A106,'Stock-AF'!$G$2:$G$215,Shares!$A$1)</f>
        <v>6.3157673293404534E-2</v>
      </c>
      <c r="G106" s="9">
        <f ca="1">SUMIFS('Stock-AF'!P$2:P$215,'Stock-AF'!$C$2:$C$215,Shares!$B106,'Stock-AF'!$G$2:$G$215,Shares!$A$1)/SUMIFS('Stock-AF'!P$2:P$215,'Stock-AF'!$C$2:$C$215,Shares!$A106,'Stock-AF'!$G$2:$G$215,Shares!$A$1)</f>
        <v>0.16833016382799901</v>
      </c>
      <c r="H106" s="9">
        <f ca="1">SUMIFS('Stock-AF'!Q$2:Q$215,'Stock-AF'!$C$2:$C$215,Shares!$B106,'Stock-AF'!$G$2:$G$215,Shares!$A$1)/SUMIFS('Stock-AF'!Q$2:Q$215,'Stock-AF'!$C$2:$C$215,Shares!$A106,'Stock-AF'!$G$2:$G$215,Shares!$A$1)</f>
        <v>7.3044303049888612E-2</v>
      </c>
      <c r="I106" s="9">
        <f ca="1">SUMIFS('Stock-AF'!R$2:R$215,'Stock-AF'!$C$2:$C$215,Shares!$B106,'Stock-AF'!$G$2:$G$215,Shares!$A$1)/SUMIFS('Stock-AF'!R$2:R$215,'Stock-AF'!$C$2:$C$215,Shares!$A106,'Stock-AF'!$G$2:$G$215,Shares!$A$1)</f>
        <v>0</v>
      </c>
      <c r="J106" s="9">
        <f ca="1">SUMIFS('Stock-AF'!S$2:S$215,'Stock-AF'!$C$2:$C$215,Shares!$B106,'Stock-AF'!$G$2:$G$215,Shares!$A$1)/SUMIFS('Stock-AF'!S$2:S$215,'Stock-AF'!$C$2:$C$215,Shares!$A106,'Stock-AF'!$G$2:$G$215,Shares!$A$1)</f>
        <v>0.30077483240603614</v>
      </c>
      <c r="K106" s="9">
        <f ca="1">SUMIFS('Stock-AF'!T$2:T$215,'Stock-AF'!$C$2:$C$215,Shares!$B106,'Stock-AF'!$G$2:$G$215,Shares!$A$1)/SUMIFS('Stock-AF'!T$2:T$215,'Stock-AF'!$C$2:$C$215,Shares!$A106,'Stock-AF'!$G$2:$G$215,Shares!$A$1)</f>
        <v>0.26502419665404353</v>
      </c>
      <c r="L106" s="9">
        <f ca="1">SUMIFS('Stock-AF'!U$2:U$215,'Stock-AF'!$C$2:$C$215,Shares!$B106,'Stock-AF'!$G$2:$G$215,Shares!$A$1)/SUMIFS('Stock-AF'!U$2:U$215,'Stock-AF'!$C$2:$C$215,Shares!$A106,'Stock-AF'!$G$2:$G$215,Shares!$A$1)</f>
        <v>0.42789358771095842</v>
      </c>
      <c r="M106" s="9">
        <f ca="1">SUMIFS('Stock-AF'!V$2:V$215,'Stock-AF'!$C$2:$C$215,Shares!$B106,'Stock-AF'!$G$2:$G$215,Shares!$A$1)/SUMIFS('Stock-AF'!V$2:V$215,'Stock-AF'!$C$2:$C$215,Shares!$A106,'Stock-AF'!$G$2:$G$215,Shares!$A$1)</f>
        <v>0.43426639062624373</v>
      </c>
      <c r="N106" s="9">
        <f ca="1">SUMIFS('Stock-AF'!W$2:W$215,'Stock-AF'!$C$2:$C$215,Shares!$B106,'Stock-AF'!$G$2:$G$215,Shares!$A$1)/SUMIFS('Stock-AF'!W$2:W$215,'Stock-AF'!$C$2:$C$215,Shares!$A106,'Stock-AF'!$G$2:$G$215,Shares!$A$1)</f>
        <v>0</v>
      </c>
      <c r="O106" s="9">
        <f ca="1">SUMIFS('Stock-AF'!X$2:X$215,'Stock-AF'!$C$2:$C$215,Shares!$B106,'Stock-AF'!$G$2:$G$215,Shares!$A$1)/SUMIFS('Stock-AF'!X$2:X$215,'Stock-AF'!$C$2:$C$215,Shares!$A106,'Stock-AF'!$G$2:$G$215,Shares!$A$1)</f>
        <v>0</v>
      </c>
      <c r="P106" s="9">
        <f ca="1">SUMIFS('Stock-AF'!Y$2:Y$215,'Stock-AF'!$C$2:$C$215,Shares!$B106,'Stock-AF'!$G$2:$G$215,Shares!$A$1)/SUMIFS('Stock-AF'!Y$2:Y$215,'Stock-AF'!$C$2:$C$215,Shares!$A106,'Stock-AF'!$G$2:$G$215,Shares!$A$1)</f>
        <v>0.42647221748745506</v>
      </c>
      <c r="Q106" s="9">
        <f ca="1">SUMIFS('Stock-AF'!Z$2:Z$215,'Stock-AF'!$C$2:$C$215,Shares!$B106,'Stock-AF'!$G$2:$G$215,Shares!$A$1)/SUMIFS('Stock-AF'!Z$2:Z$215,'Stock-AF'!$C$2:$C$215,Shares!$A106,'Stock-AF'!$G$2:$G$215,Shares!$A$1)</f>
        <v>0.12019988101295431</v>
      </c>
      <c r="R106" s="9">
        <f ca="1">SUMIFS('Stock-AF'!AA$2:AA$215,'Stock-AF'!$C$2:$C$215,Shares!$B106,'Stock-AF'!$G$2:$G$215,Shares!$A$1)/SUMIFS('Stock-AF'!AA$2:AA$215,'Stock-AF'!$C$2:$C$215,Shares!$A106,'Stock-AF'!$G$2:$G$215,Shares!$A$1)</f>
        <v>8.6670167890444308E-2</v>
      </c>
      <c r="S106" s="9">
        <f ca="1">SUMIFS('Stock-AF'!AB$2:AB$215,'Stock-AF'!$C$2:$C$215,Shares!$B106,'Stock-AF'!$G$2:$G$215,Shares!$A$1)/SUMIFS('Stock-AF'!AB$2:AB$215,'Stock-AF'!$C$2:$C$215,Shares!$A106,'Stock-AF'!$G$2:$G$215,Shares!$A$1)</f>
        <v>0.16585625839855697</v>
      </c>
      <c r="T106" s="9">
        <f ca="1">SUMIFS('Stock-AF'!AC$2:AC$215,'Stock-AF'!$C$2:$C$215,Shares!$B106,'Stock-AF'!$G$2:$G$215,Shares!$A$1)/SUMIFS('Stock-AF'!AC$2:AC$215,'Stock-AF'!$C$2:$C$215,Shares!$A106,'Stock-AF'!$G$2:$G$215,Shares!$A$1)</f>
        <v>0</v>
      </c>
      <c r="U106" s="9">
        <f ca="1">SUMIFS('Stock-AF'!AD$2:AD$215,'Stock-AF'!$C$2:$C$215,Shares!$B106,'Stock-AF'!$G$2:$G$215,Shares!$A$1)/SUMIFS('Stock-AF'!AD$2:AD$215,'Stock-AF'!$C$2:$C$215,Shares!$A106,'Stock-AF'!$G$2:$G$215,Shares!$A$1)</f>
        <v>0.68854139005121751</v>
      </c>
      <c r="V106" s="9">
        <f ca="1">SUMIFS('Stock-AF'!AE$2:AE$215,'Stock-AF'!$C$2:$C$215,Shares!$B106,'Stock-AF'!$G$2:$G$215,Shares!$A$1)/SUMIFS('Stock-AF'!AE$2:AE$215,'Stock-AF'!$C$2:$C$215,Shares!$A106,'Stock-AF'!$G$2:$G$215,Shares!$A$1)</f>
        <v>8.6101571025009524E-3</v>
      </c>
      <c r="W106" s="9">
        <f ca="1">SUMIFS('Stock-AF'!AF$2:AF$215,'Stock-AF'!$C$2:$C$215,Shares!$B106,'Stock-AF'!$G$2:$G$215,Shares!$A$1)/SUMIFS('Stock-AF'!AF$2:AF$215,'Stock-AF'!$C$2:$C$215,Shares!$A106,'Stock-AF'!$G$2:$G$215,Shares!$A$1)</f>
        <v>2.9669633839711052E-2</v>
      </c>
      <c r="X106" s="9">
        <f ca="1">SUMIFS('Stock-AF'!AG$2:AG$215,'Stock-AF'!$C$2:$C$215,Shares!$B106,'Stock-AF'!$G$2:$G$215,Shares!$A$1)/SUMIFS('Stock-AF'!AG$2:AG$215,'Stock-AF'!$C$2:$C$215,Shares!$A106,'Stock-AF'!$G$2:$G$215,Shares!$A$1)</f>
        <v>0.64119530065015451</v>
      </c>
      <c r="Y106" s="9">
        <f ca="1">SUMIFS('Stock-AF'!AH$2:AH$215,'Stock-AF'!$C$2:$C$215,Shares!$B106,'Stock-AF'!$G$2:$G$215,Shares!$A$1)/SUMIFS('Stock-AF'!AH$2:AH$215,'Stock-AF'!$C$2:$C$215,Shares!$A106,'Stock-AF'!$G$2:$G$215,Shares!$A$1)</f>
        <v>0.32301979183196827</v>
      </c>
      <c r="Z106" s="9">
        <f ca="1">SUMIFS('Stock-AF'!AI$2:AI$215,'Stock-AF'!$C$2:$C$215,Shares!$B106,'Stock-AF'!$G$2:$G$215,Shares!$A$1)/SUMIFS('Stock-AF'!AI$2:AI$215,'Stock-AF'!$C$2:$C$215,Shares!$A106,'Stock-AF'!$G$2:$G$215,Shares!$A$1)</f>
        <v>0.45770654588045057</v>
      </c>
      <c r="AA106" s="9">
        <f ca="1">SUMIFS('Stock-AF'!AJ$2:AJ$215,'Stock-AF'!$C$2:$C$215,Shares!$B106,'Stock-AF'!$G$2:$G$215,Shares!$A$1)/SUMIFS('Stock-AF'!AJ$2:AJ$215,'Stock-AF'!$C$2:$C$215,Shares!$A106,'Stock-AF'!$G$2:$G$215,Shares!$A$1)</f>
        <v>0</v>
      </c>
      <c r="AB106" s="9">
        <f ca="1">SUMIFS('Stock-AF'!AK$2:AK$215,'Stock-AF'!$C$2:$C$215,Shares!$B106,'Stock-AF'!$G$2:$G$215,Shares!$A$1)/SUMIFS('Stock-AF'!AK$2:AK$215,'Stock-AF'!$C$2:$C$215,Shares!$A106,'Stock-AF'!$G$2:$G$215,Shares!$A$1)</f>
        <v>8.9549325894381415E-2</v>
      </c>
      <c r="AC106" s="9">
        <f ca="1">SUMIFS('Stock-AF'!AL$2:AL$215,'Stock-AF'!$C$2:$C$215,Shares!$B106,'Stock-AF'!$G$2:$G$215,Shares!$A$1)/SUMIFS('Stock-AF'!AL$2:AL$215,'Stock-AF'!$C$2:$C$215,Shares!$A106,'Stock-AF'!$G$2:$G$215,Shares!$A$1)</f>
        <v>0</v>
      </c>
      <c r="AD106" s="9">
        <f ca="1">SUMIFS('Stock-AF'!AM$2:AM$215,'Stock-AF'!$C$2:$C$215,Shares!$B106,'Stock-AF'!$G$2:$G$215,Shares!$A$1)/SUMIFS('Stock-AF'!AM$2:AM$215,'Stock-AF'!$C$2:$C$215,Shares!$A106,'Stock-AF'!$G$2:$G$215,Shares!$A$1)</f>
        <v>0.19760029957027628</v>
      </c>
      <c r="AE106" s="9">
        <f ca="1">SUMIFS('Stock-AF'!AN$2:AN$215,'Stock-AF'!$C$2:$C$215,Shares!$B106,'Stock-AF'!$G$2:$G$215,Shares!$A$1)/SUMIFS('Stock-AF'!AN$2:AN$215,'Stock-AF'!$C$2:$C$215,Shares!$A106,'Stock-AF'!$G$2:$G$215,Shares!$A$1)</f>
        <v>7.785275103096434E-2</v>
      </c>
      <c r="AF106" s="9">
        <f ca="1">SUMIFS('Stock-AF'!AO$2:AO$215,'Stock-AF'!$C$2:$C$215,Shares!$B106,'Stock-AF'!$G$2:$G$215,Shares!$A$1)/SUMIFS('Stock-AF'!AO$2:AO$215,'Stock-AF'!$C$2:$C$215,Shares!$A106,'Stock-AF'!$G$2:$G$215,Shares!$A$1)</f>
        <v>0.15749250340387527</v>
      </c>
      <c r="AG106" s="9">
        <f ca="1">SUMIFS('Stock-AF'!AP$2:AP$215,'Stock-AF'!$C$2:$C$215,Shares!$B106,'Stock-AF'!$G$2:$G$215,Shares!$A$1)/SUMIFS('Stock-AF'!AP$2:AP$215,'Stock-AF'!$C$2:$C$215,Shares!$A106,'Stock-AF'!$G$2:$G$215,Shares!$A$1)</f>
        <v>1.0416547721906536E-2</v>
      </c>
      <c r="AH106" s="9">
        <f ca="1">SUMIFS('Stock-AF'!AQ$2:AQ$215,'Stock-AF'!$C$2:$C$215,Shares!$B106,'Stock-AF'!$G$2:$G$215,Shares!$A$1)/SUMIFS('Stock-AF'!AQ$2:AQ$215,'Stock-AF'!$C$2:$C$215,Shares!$A106,'Stock-AF'!$G$2:$G$215,Shares!$A$1)</f>
        <v>0.2411479378060162</v>
      </c>
      <c r="AI106" s="9">
        <f ca="1">SUMIFS('Stock-AF'!AR$2:AR$215,'Stock-AF'!$C$2:$C$215,Shares!$B106,'Stock-AF'!$G$2:$G$215,Shares!$A$1)/SUMIFS('Stock-AF'!AR$2:AR$215,'Stock-AF'!$C$2:$C$215,Shares!$A106,'Stock-AF'!$G$2:$G$215,Shares!$A$1)</f>
        <v>0.21878827063147491</v>
      </c>
      <c r="AJ106" s="9">
        <f ca="1">SUMIFS('Stock-AF'!AS$2:AS$215,'Stock-AF'!$C$2:$C$215,Shares!$B106,'Stock-AF'!$G$2:$G$215,Shares!$A$1)/SUMIFS('Stock-AF'!AS$2:AS$215,'Stock-AF'!$C$2:$C$215,Shares!$A106,'Stock-AF'!$G$2:$G$215,Shares!$A$1)</f>
        <v>0.44455790687206465</v>
      </c>
      <c r="AK106" s="9">
        <f ca="1">SUMIFS('Stock-AF'!AT$2:AT$215,'Stock-AF'!$C$2:$C$215,Shares!$B106,'Stock-AF'!$G$2:$G$215,Shares!$A$1)/SUMIFS('Stock-AF'!AT$2:AT$215,'Stock-AF'!$C$2:$C$215,Shares!$A106,'Stock-AF'!$G$2:$G$215,Shares!$A$1)</f>
        <v>0.12310499971925457</v>
      </c>
      <c r="AL106" s="9">
        <f ca="1">SUMIFS('Stock-AF'!AU$2:AU$215,'Stock-AF'!$C$2:$C$215,Shares!$B106,'Stock-AF'!$G$2:$G$215,Shares!$A$1)/SUMIFS('Stock-AF'!AU$2:AU$215,'Stock-AF'!$C$2:$C$215,Shares!$A106,'Stock-AF'!$G$2:$G$215,Shares!$A$1)</f>
        <v>0.33607988345882273</v>
      </c>
      <c r="AM106" s="9">
        <f ca="1">SUMIFS('Stock-AF'!AV$2:AV$215,'Stock-AF'!$C$2:$C$215,Shares!$B106,'Stock-AF'!$G$2:$G$215,Shares!$A$1)/SUMIFS('Stock-AF'!AV$2:AV$215,'Stock-AF'!$C$2:$C$215,Shares!$A106,'Stock-AF'!$G$2:$G$215,Shares!$A$1)</f>
        <v>3.9233701066528875E-2</v>
      </c>
    </row>
    <row r="107" spans="1:39">
      <c r="A107" t="str">
        <f t="shared" si="1"/>
        <v>C_ES-WH-OF*</v>
      </c>
      <c r="B107" s="4" t="s">
        <v>220</v>
      </c>
      <c r="C107" s="9">
        <f ca="1">SUMIFS('Stock-AF'!L$2:L$215,'Stock-AF'!$C$2:$C$215,Shares!$B107,'Stock-AF'!$G$2:$G$215,Shares!$A$1)/SUMIFS('Stock-AF'!L$2:L$215,'Stock-AF'!$C$2:$C$215,Shares!$A107,'Stock-AF'!$G$2:$G$215,Shares!$A$1)</f>
        <v>8.811278325203542E-2</v>
      </c>
      <c r="D107" s="9">
        <f ca="1">SUMIFS('Stock-AF'!M$2:M$215,'Stock-AF'!$C$2:$C$215,Shares!$B107,'Stock-AF'!$G$2:$G$215,Shares!$A$1)/SUMIFS('Stock-AF'!M$2:M$215,'Stock-AF'!$C$2:$C$215,Shares!$A107,'Stock-AF'!$G$2:$G$215,Shares!$A$1)</f>
        <v>1.2613849530363663E-2</v>
      </c>
      <c r="E107" s="9">
        <f ca="1">SUMIFS('Stock-AF'!N$2:N$215,'Stock-AF'!$C$2:$C$215,Shares!$B107,'Stock-AF'!$G$2:$G$215,Shares!$A$1)/SUMIFS('Stock-AF'!N$2:N$215,'Stock-AF'!$C$2:$C$215,Shares!$A107,'Stock-AF'!$G$2:$G$215,Shares!$A$1)</f>
        <v>0</v>
      </c>
      <c r="F107" s="9">
        <f ca="1">SUMIFS('Stock-AF'!O$2:O$215,'Stock-AF'!$C$2:$C$215,Shares!$B107,'Stock-AF'!$G$2:$G$215,Shares!$A$1)/SUMIFS('Stock-AF'!O$2:O$215,'Stock-AF'!$C$2:$C$215,Shares!$A107,'Stock-AF'!$G$2:$G$215,Shares!$A$1)</f>
        <v>0.10059737196367653</v>
      </c>
      <c r="G107" s="9">
        <f ca="1">SUMIFS('Stock-AF'!P$2:P$215,'Stock-AF'!$C$2:$C$215,Shares!$B107,'Stock-AF'!$G$2:$G$215,Shares!$A$1)/SUMIFS('Stock-AF'!P$2:P$215,'Stock-AF'!$C$2:$C$215,Shares!$A107,'Stock-AF'!$G$2:$G$215,Shares!$A$1)</f>
        <v>1.2187234695504054E-2</v>
      </c>
      <c r="H107" s="9">
        <f ca="1">SUMIFS('Stock-AF'!Q$2:Q$215,'Stock-AF'!$C$2:$C$215,Shares!$B107,'Stock-AF'!$G$2:$G$215,Shares!$A$1)/SUMIFS('Stock-AF'!Q$2:Q$215,'Stock-AF'!$C$2:$C$215,Shares!$A107,'Stock-AF'!$G$2:$G$215,Shares!$A$1)</f>
        <v>0</v>
      </c>
      <c r="I107" s="9">
        <f ca="1">SUMIFS('Stock-AF'!R$2:R$215,'Stock-AF'!$C$2:$C$215,Shares!$B107,'Stock-AF'!$G$2:$G$215,Shares!$A$1)/SUMIFS('Stock-AF'!R$2:R$215,'Stock-AF'!$C$2:$C$215,Shares!$A107,'Stock-AF'!$G$2:$G$215,Shares!$A$1)</f>
        <v>0</v>
      </c>
      <c r="J107" s="9">
        <f ca="1">SUMIFS('Stock-AF'!S$2:S$215,'Stock-AF'!$C$2:$C$215,Shares!$B107,'Stock-AF'!$G$2:$G$215,Shares!$A$1)/SUMIFS('Stock-AF'!S$2:S$215,'Stock-AF'!$C$2:$C$215,Shares!$A107,'Stock-AF'!$G$2:$G$215,Shares!$A$1)</f>
        <v>0</v>
      </c>
      <c r="K107" s="9">
        <f ca="1">SUMIFS('Stock-AF'!T$2:T$215,'Stock-AF'!$C$2:$C$215,Shares!$B107,'Stock-AF'!$G$2:$G$215,Shares!$A$1)/SUMIFS('Stock-AF'!T$2:T$215,'Stock-AF'!$C$2:$C$215,Shares!$A107,'Stock-AF'!$G$2:$G$215,Shares!$A$1)</f>
        <v>2.6486051935603685E-2</v>
      </c>
      <c r="L107" s="9">
        <f ca="1">SUMIFS('Stock-AF'!U$2:U$215,'Stock-AF'!$C$2:$C$215,Shares!$B107,'Stock-AF'!$G$2:$G$215,Shares!$A$1)/SUMIFS('Stock-AF'!U$2:U$215,'Stock-AF'!$C$2:$C$215,Shares!$A107,'Stock-AF'!$G$2:$G$215,Shares!$A$1)</f>
        <v>3.7826365816110733E-3</v>
      </c>
      <c r="M107" s="9">
        <f ca="1">SUMIFS('Stock-AF'!V$2:V$215,'Stock-AF'!$C$2:$C$215,Shares!$B107,'Stock-AF'!$G$2:$G$215,Shares!$A$1)/SUMIFS('Stock-AF'!V$2:V$215,'Stock-AF'!$C$2:$C$215,Shares!$A107,'Stock-AF'!$G$2:$G$215,Shares!$A$1)</f>
        <v>2.6112846703393706E-3</v>
      </c>
      <c r="N107" s="9">
        <f ca="1">SUMIFS('Stock-AF'!W$2:W$215,'Stock-AF'!$C$2:$C$215,Shares!$B107,'Stock-AF'!$G$2:$G$215,Shares!$A$1)/SUMIFS('Stock-AF'!W$2:W$215,'Stock-AF'!$C$2:$C$215,Shares!$A107,'Stock-AF'!$G$2:$G$215,Shares!$A$1)</f>
        <v>1.4906947006246259E-2</v>
      </c>
      <c r="O107" s="9">
        <f ca="1">SUMIFS('Stock-AF'!X$2:X$215,'Stock-AF'!$C$2:$C$215,Shares!$B107,'Stock-AF'!$G$2:$G$215,Shares!$A$1)/SUMIFS('Stock-AF'!X$2:X$215,'Stock-AF'!$C$2:$C$215,Shares!$A107,'Stock-AF'!$G$2:$G$215,Shares!$A$1)</f>
        <v>6.6008725712890459E-2</v>
      </c>
      <c r="P107" s="9">
        <f ca="1">SUMIFS('Stock-AF'!Y$2:Y$215,'Stock-AF'!$C$2:$C$215,Shares!$B107,'Stock-AF'!$G$2:$G$215,Shares!$A$1)/SUMIFS('Stock-AF'!Y$2:Y$215,'Stock-AF'!$C$2:$C$215,Shares!$A107,'Stock-AF'!$G$2:$G$215,Shares!$A$1)</f>
        <v>0</v>
      </c>
      <c r="Q107" s="9">
        <f ca="1">SUMIFS('Stock-AF'!Z$2:Z$215,'Stock-AF'!$C$2:$C$215,Shares!$B107,'Stock-AF'!$G$2:$G$215,Shares!$A$1)/SUMIFS('Stock-AF'!Z$2:Z$215,'Stock-AF'!$C$2:$C$215,Shares!$A107,'Stock-AF'!$G$2:$G$215,Shares!$A$1)</f>
        <v>5.7369585708668673E-2</v>
      </c>
      <c r="R107" s="9">
        <f ca="1">SUMIFS('Stock-AF'!AA$2:AA$215,'Stock-AF'!$C$2:$C$215,Shares!$B107,'Stock-AF'!$G$2:$G$215,Shares!$A$1)/SUMIFS('Stock-AF'!AA$2:AA$215,'Stock-AF'!$C$2:$C$215,Shares!$A107,'Stock-AF'!$G$2:$G$215,Shares!$A$1)</f>
        <v>1.4073110522365574E-2</v>
      </c>
      <c r="S107" s="9">
        <f ca="1">SUMIFS('Stock-AF'!AB$2:AB$215,'Stock-AF'!$C$2:$C$215,Shares!$B107,'Stock-AF'!$G$2:$G$215,Shares!$A$1)/SUMIFS('Stock-AF'!AB$2:AB$215,'Stock-AF'!$C$2:$C$215,Shares!$A107,'Stock-AF'!$G$2:$G$215,Shares!$A$1)</f>
        <v>8.1297862810148485E-3</v>
      </c>
      <c r="T107" s="9">
        <f ca="1">SUMIFS('Stock-AF'!AC$2:AC$215,'Stock-AF'!$C$2:$C$215,Shares!$B107,'Stock-AF'!$G$2:$G$215,Shares!$A$1)/SUMIFS('Stock-AF'!AC$2:AC$215,'Stock-AF'!$C$2:$C$215,Shares!$A107,'Stock-AF'!$G$2:$G$215,Shares!$A$1)</f>
        <v>7.0481447030442262E-3</v>
      </c>
      <c r="U107" s="9">
        <f ca="1">SUMIFS('Stock-AF'!AD$2:AD$215,'Stock-AF'!$C$2:$C$215,Shares!$B107,'Stock-AF'!$G$2:$G$215,Shares!$A$1)/SUMIFS('Stock-AF'!AD$2:AD$215,'Stock-AF'!$C$2:$C$215,Shares!$A107,'Stock-AF'!$G$2:$G$215,Shares!$A$1)</f>
        <v>1.699233995330483E-2</v>
      </c>
      <c r="V107" s="9">
        <f ca="1">SUMIFS('Stock-AF'!AE$2:AE$215,'Stock-AF'!$C$2:$C$215,Shares!$B107,'Stock-AF'!$G$2:$G$215,Shares!$A$1)/SUMIFS('Stock-AF'!AE$2:AE$215,'Stock-AF'!$C$2:$C$215,Shares!$A107,'Stock-AF'!$G$2:$G$215,Shares!$A$1)</f>
        <v>0.11350876562723194</v>
      </c>
      <c r="W107" s="9">
        <f ca="1">SUMIFS('Stock-AF'!AF$2:AF$215,'Stock-AF'!$C$2:$C$215,Shares!$B107,'Stock-AF'!$G$2:$G$215,Shares!$A$1)/SUMIFS('Stock-AF'!AF$2:AF$215,'Stock-AF'!$C$2:$C$215,Shares!$A107,'Stock-AF'!$G$2:$G$215,Shares!$A$1)</f>
        <v>0.11194204301807034</v>
      </c>
      <c r="X107" s="9">
        <f ca="1">SUMIFS('Stock-AF'!AG$2:AG$215,'Stock-AF'!$C$2:$C$215,Shares!$B107,'Stock-AF'!$G$2:$G$215,Shares!$A$1)/SUMIFS('Stock-AF'!AG$2:AG$215,'Stock-AF'!$C$2:$C$215,Shares!$A107,'Stock-AF'!$G$2:$G$215,Shares!$A$1)</f>
        <v>0</v>
      </c>
      <c r="Y107" s="9">
        <f ca="1">SUMIFS('Stock-AF'!AH$2:AH$215,'Stock-AF'!$C$2:$C$215,Shares!$B107,'Stock-AF'!$G$2:$G$215,Shares!$A$1)/SUMIFS('Stock-AF'!AH$2:AH$215,'Stock-AF'!$C$2:$C$215,Shares!$A107,'Stock-AF'!$G$2:$G$215,Shares!$A$1)</f>
        <v>0.18088788069238851</v>
      </c>
      <c r="Z107" s="9">
        <f ca="1">SUMIFS('Stock-AF'!AI$2:AI$215,'Stock-AF'!$C$2:$C$215,Shares!$B107,'Stock-AF'!$G$2:$G$215,Shares!$A$1)/SUMIFS('Stock-AF'!AI$2:AI$215,'Stock-AF'!$C$2:$C$215,Shares!$A107,'Stock-AF'!$G$2:$G$215,Shares!$A$1)</f>
        <v>3.5602120362958991E-3</v>
      </c>
      <c r="AA107" s="9">
        <f ca="1">SUMIFS('Stock-AF'!AJ$2:AJ$215,'Stock-AF'!$C$2:$C$215,Shares!$B107,'Stock-AF'!$G$2:$G$215,Shares!$A$1)/SUMIFS('Stock-AF'!AJ$2:AJ$215,'Stock-AF'!$C$2:$C$215,Shares!$A107,'Stock-AF'!$G$2:$G$215,Shares!$A$1)</f>
        <v>0</v>
      </c>
      <c r="AB107" s="9">
        <f ca="1">SUMIFS('Stock-AF'!AK$2:AK$215,'Stock-AF'!$C$2:$C$215,Shares!$B107,'Stock-AF'!$G$2:$G$215,Shares!$A$1)/SUMIFS('Stock-AF'!AK$2:AK$215,'Stock-AF'!$C$2:$C$215,Shares!$A107,'Stock-AF'!$G$2:$G$215,Shares!$A$1)</f>
        <v>2.4931537515006409E-2</v>
      </c>
      <c r="AC107" s="9">
        <f ca="1">SUMIFS('Stock-AF'!AL$2:AL$215,'Stock-AF'!$C$2:$C$215,Shares!$B107,'Stock-AF'!$G$2:$G$215,Shares!$A$1)/SUMIFS('Stock-AF'!AL$2:AL$215,'Stock-AF'!$C$2:$C$215,Shares!$A107,'Stock-AF'!$G$2:$G$215,Shares!$A$1)</f>
        <v>9.3732398094651795E-2</v>
      </c>
      <c r="AD107" s="9">
        <f ca="1">SUMIFS('Stock-AF'!AM$2:AM$215,'Stock-AF'!$C$2:$C$215,Shares!$B107,'Stock-AF'!$G$2:$G$215,Shares!$A$1)/SUMIFS('Stock-AF'!AM$2:AM$215,'Stock-AF'!$C$2:$C$215,Shares!$A107,'Stock-AF'!$G$2:$G$215,Shares!$A$1)</f>
        <v>1.4617150982313172E-2</v>
      </c>
      <c r="AE107" s="9">
        <f ca="1">SUMIFS('Stock-AF'!AN$2:AN$215,'Stock-AF'!$C$2:$C$215,Shares!$B107,'Stock-AF'!$G$2:$G$215,Shares!$A$1)/SUMIFS('Stock-AF'!AN$2:AN$215,'Stock-AF'!$C$2:$C$215,Shares!$A107,'Stock-AF'!$G$2:$G$215,Shares!$A$1)</f>
        <v>2.645952864080532E-3</v>
      </c>
      <c r="AF107" s="9">
        <f ca="1">SUMIFS('Stock-AF'!AO$2:AO$215,'Stock-AF'!$C$2:$C$215,Shares!$B107,'Stock-AF'!$G$2:$G$215,Shares!$A$1)/SUMIFS('Stock-AF'!AO$2:AO$215,'Stock-AF'!$C$2:$C$215,Shares!$A107,'Stock-AF'!$G$2:$G$215,Shares!$A$1)</f>
        <v>8.8365874625938538E-3</v>
      </c>
      <c r="AG107" s="9">
        <f ca="1">SUMIFS('Stock-AF'!AP$2:AP$215,'Stock-AF'!$C$2:$C$215,Shares!$B107,'Stock-AF'!$G$2:$G$215,Shares!$A$1)/SUMIFS('Stock-AF'!AP$2:AP$215,'Stock-AF'!$C$2:$C$215,Shares!$A107,'Stock-AF'!$G$2:$G$215,Shares!$A$1)</f>
        <v>2.327701378236726E-2</v>
      </c>
      <c r="AH107" s="9">
        <f ca="1">SUMIFS('Stock-AF'!AQ$2:AQ$215,'Stock-AF'!$C$2:$C$215,Shares!$B107,'Stock-AF'!$G$2:$G$215,Shares!$A$1)/SUMIFS('Stock-AF'!AQ$2:AQ$215,'Stock-AF'!$C$2:$C$215,Shares!$A107,'Stock-AF'!$G$2:$G$215,Shares!$A$1)</f>
        <v>7.440908273493088E-3</v>
      </c>
      <c r="AI107" s="9">
        <f ca="1">SUMIFS('Stock-AF'!AR$2:AR$215,'Stock-AF'!$C$2:$C$215,Shares!$B107,'Stock-AF'!$G$2:$G$215,Shares!$A$1)/SUMIFS('Stock-AF'!AR$2:AR$215,'Stock-AF'!$C$2:$C$215,Shares!$A107,'Stock-AF'!$G$2:$G$215,Shares!$A$1)</f>
        <v>8.7420709854799279E-3</v>
      </c>
      <c r="AJ107" s="9">
        <f ca="1">SUMIFS('Stock-AF'!AS$2:AS$215,'Stock-AF'!$C$2:$C$215,Shares!$B107,'Stock-AF'!$G$2:$G$215,Shares!$A$1)/SUMIFS('Stock-AF'!AS$2:AS$215,'Stock-AF'!$C$2:$C$215,Shares!$A107,'Stock-AF'!$G$2:$G$215,Shares!$A$1)</f>
        <v>2.3851369938974252E-3</v>
      </c>
      <c r="AK107" s="9">
        <f ca="1">SUMIFS('Stock-AF'!AT$2:AT$215,'Stock-AF'!$C$2:$C$215,Shares!$B107,'Stock-AF'!$G$2:$G$215,Shares!$A$1)/SUMIFS('Stock-AF'!AT$2:AT$215,'Stock-AF'!$C$2:$C$215,Shares!$A107,'Stock-AF'!$G$2:$G$215,Shares!$A$1)</f>
        <v>0.18430864946783229</v>
      </c>
      <c r="AL107" s="9">
        <f ca="1">SUMIFS('Stock-AF'!AU$2:AU$215,'Stock-AF'!$C$2:$C$215,Shares!$B107,'Stock-AF'!$G$2:$G$215,Shares!$A$1)/SUMIFS('Stock-AF'!AU$2:AU$215,'Stock-AF'!$C$2:$C$215,Shares!$A107,'Stock-AF'!$G$2:$G$215,Shares!$A$1)</f>
        <v>1.3376424186187112E-2</v>
      </c>
      <c r="AM107" s="9">
        <f ca="1">SUMIFS('Stock-AF'!AV$2:AV$215,'Stock-AF'!$C$2:$C$215,Shares!$B107,'Stock-AF'!$G$2:$G$215,Shares!$A$1)/SUMIFS('Stock-AF'!AV$2:AV$215,'Stock-AF'!$C$2:$C$215,Shares!$A107,'Stock-AF'!$G$2:$G$215,Shares!$A$1)</f>
        <v>0</v>
      </c>
    </row>
    <row r="108" spans="1:39">
      <c r="A108" t="str">
        <f t="shared" si="1"/>
        <v>C_ES-WH-OF*</v>
      </c>
      <c r="B108" s="4" t="s">
        <v>221</v>
      </c>
      <c r="C108" s="9">
        <f ca="1">SUMIFS('Stock-AF'!L$2:L$215,'Stock-AF'!$C$2:$C$215,Shares!$B108,'Stock-AF'!$G$2:$G$215,Shares!$A$1)/SUMIFS('Stock-AF'!L$2:L$215,'Stock-AF'!$C$2:$C$215,Shares!$A108,'Stock-AF'!$G$2:$G$215,Shares!$A$1)</f>
        <v>4.5708507124372307E-2</v>
      </c>
      <c r="D108" s="9">
        <f ca="1">SUMIFS('Stock-AF'!M$2:M$215,'Stock-AF'!$C$2:$C$215,Shares!$B108,'Stock-AF'!$G$2:$G$215,Shares!$A$1)/SUMIFS('Stock-AF'!M$2:M$215,'Stock-AF'!$C$2:$C$215,Shares!$A108,'Stock-AF'!$G$2:$G$215,Shares!$A$1)</f>
        <v>0.12129791890784371</v>
      </c>
      <c r="E108" s="9">
        <f ca="1">SUMIFS('Stock-AF'!N$2:N$215,'Stock-AF'!$C$2:$C$215,Shares!$B108,'Stock-AF'!$G$2:$G$215,Shares!$A$1)/SUMIFS('Stock-AF'!N$2:N$215,'Stock-AF'!$C$2:$C$215,Shares!$A108,'Stock-AF'!$G$2:$G$215,Shares!$A$1)</f>
        <v>0.35365117066708118</v>
      </c>
      <c r="F108" s="9">
        <f ca="1">SUMIFS('Stock-AF'!O$2:O$215,'Stock-AF'!$C$2:$C$215,Shares!$B108,'Stock-AF'!$G$2:$G$215,Shares!$A$1)/SUMIFS('Stock-AF'!O$2:O$215,'Stock-AF'!$C$2:$C$215,Shares!$A108,'Stock-AF'!$G$2:$G$215,Shares!$A$1)</f>
        <v>0.43568496612256208</v>
      </c>
      <c r="G108" s="9">
        <f ca="1">SUMIFS('Stock-AF'!P$2:P$215,'Stock-AF'!$C$2:$C$215,Shares!$B108,'Stock-AF'!$G$2:$G$215,Shares!$A$1)/SUMIFS('Stock-AF'!P$2:P$215,'Stock-AF'!$C$2:$C$215,Shares!$A108,'Stock-AF'!$G$2:$G$215,Shares!$A$1)</f>
        <v>4.3425099432318127E-2</v>
      </c>
      <c r="H108" s="9">
        <f ca="1">SUMIFS('Stock-AF'!Q$2:Q$215,'Stock-AF'!$C$2:$C$215,Shares!$B108,'Stock-AF'!$G$2:$G$215,Shares!$A$1)/SUMIFS('Stock-AF'!Q$2:Q$215,'Stock-AF'!$C$2:$C$215,Shares!$A108,'Stock-AF'!$G$2:$G$215,Shares!$A$1)</f>
        <v>0.54256688839063527</v>
      </c>
      <c r="I108" s="9">
        <f ca="1">SUMIFS('Stock-AF'!R$2:R$215,'Stock-AF'!$C$2:$C$215,Shares!$B108,'Stock-AF'!$G$2:$G$215,Shares!$A$1)/SUMIFS('Stock-AF'!R$2:R$215,'Stock-AF'!$C$2:$C$215,Shares!$A108,'Stock-AF'!$G$2:$G$215,Shares!$A$1)</f>
        <v>0.12738716874931189</v>
      </c>
      <c r="J108" s="9">
        <f ca="1">SUMIFS('Stock-AF'!S$2:S$215,'Stock-AF'!$C$2:$C$215,Shares!$B108,'Stock-AF'!$G$2:$G$215,Shares!$A$1)/SUMIFS('Stock-AF'!S$2:S$215,'Stock-AF'!$C$2:$C$215,Shares!$A108,'Stock-AF'!$G$2:$G$215,Shares!$A$1)</f>
        <v>1.1739651479501163E-2</v>
      </c>
      <c r="K108" s="9">
        <f ca="1">SUMIFS('Stock-AF'!T$2:T$215,'Stock-AF'!$C$2:$C$215,Shares!$B108,'Stock-AF'!$G$2:$G$215,Shares!$A$1)/SUMIFS('Stock-AF'!T$2:T$215,'Stock-AF'!$C$2:$C$215,Shares!$A108,'Stock-AF'!$G$2:$G$215,Shares!$A$1)</f>
        <v>0.40100938011912984</v>
      </c>
      <c r="L108" s="9">
        <f ca="1">SUMIFS('Stock-AF'!U$2:U$215,'Stock-AF'!$C$2:$C$215,Shares!$B108,'Stock-AF'!$G$2:$G$215,Shares!$A$1)/SUMIFS('Stock-AF'!U$2:U$215,'Stock-AF'!$C$2:$C$215,Shares!$A108,'Stock-AF'!$G$2:$G$215,Shares!$A$1)</f>
        <v>4.4472126761908398E-2</v>
      </c>
      <c r="M108" s="9">
        <f ca="1">SUMIFS('Stock-AF'!V$2:V$215,'Stock-AF'!$C$2:$C$215,Shares!$B108,'Stock-AF'!$G$2:$G$215,Shares!$A$1)/SUMIFS('Stock-AF'!V$2:V$215,'Stock-AF'!$C$2:$C$215,Shares!$A108,'Stock-AF'!$G$2:$G$215,Shares!$A$1)</f>
        <v>0.10037910216145245</v>
      </c>
      <c r="N108" s="9">
        <f ca="1">SUMIFS('Stock-AF'!W$2:W$215,'Stock-AF'!$C$2:$C$215,Shares!$B108,'Stock-AF'!$G$2:$G$215,Shares!$A$1)/SUMIFS('Stock-AF'!W$2:W$215,'Stock-AF'!$C$2:$C$215,Shares!$A108,'Stock-AF'!$G$2:$G$215,Shares!$A$1)</f>
        <v>0.10418439919759798</v>
      </c>
      <c r="O108" s="9">
        <f ca="1">SUMIFS('Stock-AF'!X$2:X$215,'Stock-AF'!$C$2:$C$215,Shares!$B108,'Stock-AF'!$G$2:$G$215,Shares!$A$1)/SUMIFS('Stock-AF'!X$2:X$215,'Stock-AF'!$C$2:$C$215,Shares!$A108,'Stock-AF'!$G$2:$G$215,Shares!$A$1)</f>
        <v>0.14870764871594885</v>
      </c>
      <c r="P108" s="9">
        <f ca="1">SUMIFS('Stock-AF'!Y$2:Y$215,'Stock-AF'!$C$2:$C$215,Shares!$B108,'Stock-AF'!$G$2:$G$215,Shares!$A$1)/SUMIFS('Stock-AF'!Y$2:Y$215,'Stock-AF'!$C$2:$C$215,Shares!$A108,'Stock-AF'!$G$2:$G$215,Shares!$A$1)</f>
        <v>7.4936142244464918E-2</v>
      </c>
      <c r="Q108" s="9">
        <f ca="1">SUMIFS('Stock-AF'!Z$2:Z$215,'Stock-AF'!$C$2:$C$215,Shares!$B108,'Stock-AF'!$G$2:$G$215,Shares!$A$1)/SUMIFS('Stock-AF'!Z$2:Z$215,'Stock-AF'!$C$2:$C$215,Shares!$A108,'Stock-AF'!$G$2:$G$215,Shares!$A$1)</f>
        <v>0.14648675238486406</v>
      </c>
      <c r="R108" s="9">
        <f ca="1">SUMIFS('Stock-AF'!AA$2:AA$215,'Stock-AF'!$C$2:$C$215,Shares!$B108,'Stock-AF'!$G$2:$G$215,Shares!$A$1)/SUMIFS('Stock-AF'!AA$2:AA$215,'Stock-AF'!$C$2:$C$215,Shares!$A108,'Stock-AF'!$G$2:$G$215,Shares!$A$1)</f>
        <v>0.11691265097892674</v>
      </c>
      <c r="S108" s="9">
        <f ca="1">SUMIFS('Stock-AF'!AB$2:AB$215,'Stock-AF'!$C$2:$C$215,Shares!$B108,'Stock-AF'!$G$2:$G$215,Shares!$A$1)/SUMIFS('Stock-AF'!AB$2:AB$215,'Stock-AF'!$C$2:$C$215,Shares!$A108,'Stock-AF'!$G$2:$G$215,Shares!$A$1)</f>
        <v>0</v>
      </c>
      <c r="T108" s="9">
        <f ca="1">SUMIFS('Stock-AF'!AC$2:AC$215,'Stock-AF'!$C$2:$C$215,Shares!$B108,'Stock-AF'!$G$2:$G$215,Shares!$A$1)/SUMIFS('Stock-AF'!AC$2:AC$215,'Stock-AF'!$C$2:$C$215,Shares!$A108,'Stock-AF'!$G$2:$G$215,Shares!$A$1)</f>
        <v>0.45098243169926677</v>
      </c>
      <c r="U108" s="9">
        <f ca="1">SUMIFS('Stock-AF'!AD$2:AD$215,'Stock-AF'!$C$2:$C$215,Shares!$B108,'Stock-AF'!$G$2:$G$215,Shares!$A$1)/SUMIFS('Stock-AF'!AD$2:AD$215,'Stock-AF'!$C$2:$C$215,Shares!$A108,'Stock-AF'!$G$2:$G$215,Shares!$A$1)</f>
        <v>0</v>
      </c>
      <c r="V108" s="9">
        <f ca="1">SUMIFS('Stock-AF'!AE$2:AE$215,'Stock-AF'!$C$2:$C$215,Shares!$B108,'Stock-AF'!$G$2:$G$215,Shares!$A$1)/SUMIFS('Stock-AF'!AE$2:AE$215,'Stock-AF'!$C$2:$C$215,Shares!$A108,'Stock-AF'!$G$2:$G$215,Shares!$A$1)</f>
        <v>1.9402902017634099E-2</v>
      </c>
      <c r="W108" s="9">
        <f ca="1">SUMIFS('Stock-AF'!AF$2:AF$215,'Stock-AF'!$C$2:$C$215,Shares!$B108,'Stock-AF'!$G$2:$G$215,Shares!$A$1)/SUMIFS('Stock-AF'!AF$2:AF$215,'Stock-AF'!$C$2:$C$215,Shares!$A108,'Stock-AF'!$G$2:$G$215,Shares!$A$1)</f>
        <v>0.37978744610838611</v>
      </c>
      <c r="X108" s="9">
        <f ca="1">SUMIFS('Stock-AF'!AG$2:AG$215,'Stock-AF'!$C$2:$C$215,Shares!$B108,'Stock-AF'!$G$2:$G$215,Shares!$A$1)/SUMIFS('Stock-AF'!AG$2:AG$215,'Stock-AF'!$C$2:$C$215,Shares!$A108,'Stock-AF'!$G$2:$G$215,Shares!$A$1)</f>
        <v>2.7236628746827363E-2</v>
      </c>
      <c r="Y108" s="9">
        <f ca="1">SUMIFS('Stock-AF'!AH$2:AH$215,'Stock-AF'!$C$2:$C$215,Shares!$B108,'Stock-AF'!$G$2:$G$215,Shares!$A$1)/SUMIFS('Stock-AF'!AH$2:AH$215,'Stock-AF'!$C$2:$C$215,Shares!$A108,'Stock-AF'!$G$2:$G$215,Shares!$A$1)</f>
        <v>0.27962082336297633</v>
      </c>
      <c r="Z108" s="9">
        <f ca="1">SUMIFS('Stock-AF'!AI$2:AI$215,'Stock-AF'!$C$2:$C$215,Shares!$B108,'Stock-AF'!$G$2:$G$215,Shares!$A$1)/SUMIFS('Stock-AF'!AI$2:AI$215,'Stock-AF'!$C$2:$C$215,Shares!$A108,'Stock-AF'!$G$2:$G$215,Shares!$A$1)</f>
        <v>8.0081174538371228E-2</v>
      </c>
      <c r="AA108" s="9">
        <f ca="1">SUMIFS('Stock-AF'!AJ$2:AJ$215,'Stock-AF'!$C$2:$C$215,Shares!$B108,'Stock-AF'!$G$2:$G$215,Shares!$A$1)/SUMIFS('Stock-AF'!AJ$2:AJ$215,'Stock-AF'!$C$2:$C$215,Shares!$A108,'Stock-AF'!$G$2:$G$215,Shares!$A$1)</f>
        <v>0</v>
      </c>
      <c r="AB108" s="9">
        <f ca="1">SUMIFS('Stock-AF'!AK$2:AK$215,'Stock-AF'!$C$2:$C$215,Shares!$B108,'Stock-AF'!$G$2:$G$215,Shares!$A$1)/SUMIFS('Stock-AF'!AK$2:AK$215,'Stock-AF'!$C$2:$C$215,Shares!$A108,'Stock-AF'!$G$2:$G$215,Shares!$A$1)</f>
        <v>0.36190224296191315</v>
      </c>
      <c r="AC108" s="9">
        <f ca="1">SUMIFS('Stock-AF'!AL$2:AL$215,'Stock-AF'!$C$2:$C$215,Shares!$B108,'Stock-AF'!$G$2:$G$215,Shares!$A$1)/SUMIFS('Stock-AF'!AL$2:AL$215,'Stock-AF'!$C$2:$C$215,Shares!$A108,'Stock-AF'!$G$2:$G$215,Shares!$A$1)</f>
        <v>0</v>
      </c>
      <c r="AD108" s="9">
        <f ca="1">SUMIFS('Stock-AF'!AM$2:AM$215,'Stock-AF'!$C$2:$C$215,Shares!$B108,'Stock-AF'!$G$2:$G$215,Shares!$A$1)/SUMIFS('Stock-AF'!AM$2:AM$215,'Stock-AF'!$C$2:$C$215,Shares!$A108,'Stock-AF'!$G$2:$G$215,Shares!$A$1)</f>
        <v>8.2377233509455694E-2</v>
      </c>
      <c r="AE108" s="9">
        <f ca="1">SUMIFS('Stock-AF'!AN$2:AN$215,'Stock-AF'!$C$2:$C$215,Shares!$B108,'Stock-AF'!$G$2:$G$215,Shares!$A$1)/SUMIFS('Stock-AF'!AN$2:AN$215,'Stock-AF'!$C$2:$C$215,Shares!$A108,'Stock-AF'!$G$2:$G$215,Shares!$A$1)</f>
        <v>0.10226032974035104</v>
      </c>
      <c r="AF108" s="9">
        <f ca="1">SUMIFS('Stock-AF'!AO$2:AO$215,'Stock-AF'!$C$2:$C$215,Shares!$B108,'Stock-AF'!$G$2:$G$215,Shares!$A$1)/SUMIFS('Stock-AF'!AO$2:AO$215,'Stock-AF'!$C$2:$C$215,Shares!$A108,'Stock-AF'!$G$2:$G$215,Shares!$A$1)</f>
        <v>8.5383760776056833E-2</v>
      </c>
      <c r="AG108" s="9">
        <f ca="1">SUMIFS('Stock-AF'!AP$2:AP$215,'Stock-AF'!$C$2:$C$215,Shares!$B108,'Stock-AF'!$G$2:$G$215,Shares!$A$1)/SUMIFS('Stock-AF'!AP$2:AP$215,'Stock-AF'!$C$2:$C$215,Shares!$A108,'Stock-AF'!$G$2:$G$215,Shares!$A$1)</f>
        <v>0.12208807367850785</v>
      </c>
      <c r="AH108" s="9">
        <f ca="1">SUMIFS('Stock-AF'!AQ$2:AQ$215,'Stock-AF'!$C$2:$C$215,Shares!$B108,'Stock-AF'!$G$2:$G$215,Shares!$A$1)/SUMIFS('Stock-AF'!AQ$2:AQ$215,'Stock-AF'!$C$2:$C$215,Shares!$A108,'Stock-AF'!$G$2:$G$215,Shares!$A$1)</f>
        <v>2.5991751783249896E-2</v>
      </c>
      <c r="AI108" s="9">
        <f ca="1">SUMIFS('Stock-AF'!AR$2:AR$215,'Stock-AF'!$C$2:$C$215,Shares!$B108,'Stock-AF'!$G$2:$G$215,Shares!$A$1)/SUMIFS('Stock-AF'!AR$2:AR$215,'Stock-AF'!$C$2:$C$215,Shares!$A108,'Stock-AF'!$G$2:$G$215,Shares!$A$1)</f>
        <v>0.17233368195717669</v>
      </c>
      <c r="AJ108" s="9">
        <f ca="1">SUMIFS('Stock-AF'!AS$2:AS$215,'Stock-AF'!$C$2:$C$215,Shares!$B108,'Stock-AF'!$G$2:$G$215,Shares!$A$1)/SUMIFS('Stock-AF'!AS$2:AS$215,'Stock-AF'!$C$2:$C$215,Shares!$A108,'Stock-AF'!$G$2:$G$215,Shares!$A$1)</f>
        <v>0.27002027570317694</v>
      </c>
      <c r="AK108" s="9">
        <f ca="1">SUMIFS('Stock-AF'!AT$2:AT$215,'Stock-AF'!$C$2:$C$215,Shares!$B108,'Stock-AF'!$G$2:$G$215,Shares!$A$1)/SUMIFS('Stock-AF'!AT$2:AT$215,'Stock-AF'!$C$2:$C$215,Shares!$A108,'Stock-AF'!$G$2:$G$215,Shares!$A$1)</f>
        <v>0.37576409189225024</v>
      </c>
      <c r="AL108" s="9">
        <f ca="1">SUMIFS('Stock-AF'!AU$2:AU$215,'Stock-AF'!$C$2:$C$215,Shares!$B108,'Stock-AF'!$G$2:$G$215,Shares!$A$1)/SUMIFS('Stock-AF'!AU$2:AU$215,'Stock-AF'!$C$2:$C$215,Shares!$A108,'Stock-AF'!$G$2:$G$215,Shares!$A$1)</f>
        <v>3.8181681717749945E-2</v>
      </c>
      <c r="AM108" s="9">
        <f ca="1">SUMIFS('Stock-AF'!AV$2:AV$215,'Stock-AF'!$C$2:$C$215,Shares!$B108,'Stock-AF'!$G$2:$G$215,Shares!$A$1)/SUMIFS('Stock-AF'!AV$2:AV$215,'Stock-AF'!$C$2:$C$215,Shares!$A108,'Stock-AF'!$G$2:$G$215,Shares!$A$1)</f>
        <v>6.5123319495786813E-2</v>
      </c>
    </row>
    <row r="109" spans="1:39">
      <c r="A109" t="str">
        <f t="shared" si="1"/>
        <v>C_ES-WH-OF*</v>
      </c>
      <c r="B109" s="4" t="s">
        <v>222</v>
      </c>
      <c r="C109" s="9">
        <f ca="1">SUMIFS('Stock-AF'!L$2:L$215,'Stock-AF'!$C$2:$C$215,Shares!$B109,'Stock-AF'!$G$2:$G$215,Shares!$A$1)/SUMIFS('Stock-AF'!L$2:L$215,'Stock-AF'!$C$2:$C$215,Shares!$A109,'Stock-AF'!$G$2:$G$215,Shares!$A$1)</f>
        <v>0.35285741717314439</v>
      </c>
      <c r="D109" s="9">
        <f ca="1">SUMIFS('Stock-AF'!M$2:M$215,'Stock-AF'!$C$2:$C$215,Shares!$B109,'Stock-AF'!$G$2:$G$215,Shares!$A$1)/SUMIFS('Stock-AF'!M$2:M$215,'Stock-AF'!$C$2:$C$215,Shares!$A109,'Stock-AF'!$G$2:$G$215,Shares!$A$1)</f>
        <v>0.3110878491907812</v>
      </c>
      <c r="E109" s="9">
        <f ca="1">SUMIFS('Stock-AF'!N$2:N$215,'Stock-AF'!$C$2:$C$215,Shares!$B109,'Stock-AF'!$G$2:$G$215,Shares!$A$1)/SUMIFS('Stock-AF'!N$2:N$215,'Stock-AF'!$C$2:$C$215,Shares!$A109,'Stock-AF'!$G$2:$G$215,Shares!$A$1)</f>
        <v>0</v>
      </c>
      <c r="F109" s="9">
        <f ca="1">SUMIFS('Stock-AF'!O$2:O$215,'Stock-AF'!$C$2:$C$215,Shares!$B109,'Stock-AF'!$G$2:$G$215,Shares!$A$1)/SUMIFS('Stock-AF'!O$2:O$215,'Stock-AF'!$C$2:$C$215,Shares!$A109,'Stock-AF'!$G$2:$G$215,Shares!$A$1)</f>
        <v>4.1750670446454542E-3</v>
      </c>
      <c r="G109" s="9">
        <f ca="1">SUMIFS('Stock-AF'!P$2:P$215,'Stock-AF'!$C$2:$C$215,Shares!$B109,'Stock-AF'!$G$2:$G$215,Shares!$A$1)/SUMIFS('Stock-AF'!P$2:P$215,'Stock-AF'!$C$2:$C$215,Shares!$A109,'Stock-AF'!$G$2:$G$215,Shares!$A$1)</f>
        <v>5.4141179251662085E-2</v>
      </c>
      <c r="H109" s="9">
        <f ca="1">SUMIFS('Stock-AF'!Q$2:Q$215,'Stock-AF'!$C$2:$C$215,Shares!$B109,'Stock-AF'!$G$2:$G$215,Shares!$A$1)/SUMIFS('Stock-AF'!Q$2:Q$215,'Stock-AF'!$C$2:$C$215,Shares!$A109,'Stock-AF'!$G$2:$G$215,Shares!$A$1)</f>
        <v>3.2213806967748185E-2</v>
      </c>
      <c r="I109" s="9">
        <f ca="1">SUMIFS('Stock-AF'!R$2:R$215,'Stock-AF'!$C$2:$C$215,Shares!$B109,'Stock-AF'!$G$2:$G$215,Shares!$A$1)/SUMIFS('Stock-AF'!R$2:R$215,'Stock-AF'!$C$2:$C$215,Shares!$A109,'Stock-AF'!$G$2:$G$215,Shares!$A$1)</f>
        <v>0.55131578200014986</v>
      </c>
      <c r="J109" s="9">
        <f ca="1">SUMIFS('Stock-AF'!S$2:S$215,'Stock-AF'!$C$2:$C$215,Shares!$B109,'Stock-AF'!$G$2:$G$215,Shares!$A$1)/SUMIFS('Stock-AF'!S$2:S$215,'Stock-AF'!$C$2:$C$215,Shares!$A109,'Stock-AF'!$G$2:$G$215,Shares!$A$1)</f>
        <v>1.1778172451674351E-2</v>
      </c>
      <c r="K109" s="9">
        <f ca="1">SUMIFS('Stock-AF'!T$2:T$215,'Stock-AF'!$C$2:$C$215,Shares!$B109,'Stock-AF'!$G$2:$G$215,Shares!$A$1)/SUMIFS('Stock-AF'!T$2:T$215,'Stock-AF'!$C$2:$C$215,Shares!$A109,'Stock-AF'!$G$2:$G$215,Shares!$A$1)</f>
        <v>8.5945907043800465E-3</v>
      </c>
      <c r="L109" s="9">
        <f ca="1">SUMIFS('Stock-AF'!U$2:U$215,'Stock-AF'!$C$2:$C$215,Shares!$B109,'Stock-AF'!$G$2:$G$215,Shares!$A$1)/SUMIFS('Stock-AF'!U$2:U$215,'Stock-AF'!$C$2:$C$215,Shares!$A109,'Stock-AF'!$G$2:$G$215,Shares!$A$1)</f>
        <v>1.444027886798782E-2</v>
      </c>
      <c r="M109" s="9">
        <f ca="1">SUMIFS('Stock-AF'!V$2:V$215,'Stock-AF'!$C$2:$C$215,Shares!$B109,'Stock-AF'!$G$2:$G$215,Shares!$A$1)/SUMIFS('Stock-AF'!V$2:V$215,'Stock-AF'!$C$2:$C$215,Shares!$A109,'Stock-AF'!$G$2:$G$215,Shares!$A$1)</f>
        <v>0</v>
      </c>
      <c r="N109" s="9">
        <f ca="1">SUMIFS('Stock-AF'!W$2:W$215,'Stock-AF'!$C$2:$C$215,Shares!$B109,'Stock-AF'!$G$2:$G$215,Shares!$A$1)/SUMIFS('Stock-AF'!W$2:W$215,'Stock-AF'!$C$2:$C$215,Shares!$A109,'Stock-AF'!$G$2:$G$215,Shares!$A$1)</f>
        <v>2.5508461675852127E-2</v>
      </c>
      <c r="O109" s="9">
        <f ca="1">SUMIFS('Stock-AF'!X$2:X$215,'Stock-AF'!$C$2:$C$215,Shares!$B109,'Stock-AF'!$G$2:$G$215,Shares!$A$1)/SUMIFS('Stock-AF'!X$2:X$215,'Stock-AF'!$C$2:$C$215,Shares!$A109,'Stock-AF'!$G$2:$G$215,Shares!$A$1)</f>
        <v>4.4674595083194692E-2</v>
      </c>
      <c r="P109" s="9">
        <f ca="1">SUMIFS('Stock-AF'!Y$2:Y$215,'Stock-AF'!$C$2:$C$215,Shares!$B109,'Stock-AF'!$G$2:$G$215,Shares!$A$1)/SUMIFS('Stock-AF'!Y$2:Y$215,'Stock-AF'!$C$2:$C$215,Shares!$A109,'Stock-AF'!$G$2:$G$215,Shares!$A$1)</f>
        <v>0</v>
      </c>
      <c r="Q109" s="9">
        <f ca="1">SUMIFS('Stock-AF'!Z$2:Z$215,'Stock-AF'!$C$2:$C$215,Shares!$B109,'Stock-AF'!$G$2:$G$215,Shares!$A$1)/SUMIFS('Stock-AF'!Z$2:Z$215,'Stock-AF'!$C$2:$C$215,Shares!$A109,'Stock-AF'!$G$2:$G$215,Shares!$A$1)</f>
        <v>1.3236730715698071E-2</v>
      </c>
      <c r="R109" s="9">
        <f ca="1">SUMIFS('Stock-AF'!AA$2:AA$215,'Stock-AF'!$C$2:$C$215,Shares!$B109,'Stock-AF'!$G$2:$G$215,Shares!$A$1)/SUMIFS('Stock-AF'!AA$2:AA$215,'Stock-AF'!$C$2:$C$215,Shares!$A109,'Stock-AF'!$G$2:$G$215,Shares!$A$1)</f>
        <v>0</v>
      </c>
      <c r="S109" s="9">
        <f ca="1">SUMIFS('Stock-AF'!AB$2:AB$215,'Stock-AF'!$C$2:$C$215,Shares!$B109,'Stock-AF'!$G$2:$G$215,Shares!$A$1)/SUMIFS('Stock-AF'!AB$2:AB$215,'Stock-AF'!$C$2:$C$215,Shares!$A109,'Stock-AF'!$G$2:$G$215,Shares!$A$1)</f>
        <v>1.1141710105417016E-3</v>
      </c>
      <c r="T109" s="9">
        <f ca="1">SUMIFS('Stock-AF'!AC$2:AC$215,'Stock-AF'!$C$2:$C$215,Shares!$B109,'Stock-AF'!$G$2:$G$215,Shares!$A$1)/SUMIFS('Stock-AF'!AC$2:AC$215,'Stock-AF'!$C$2:$C$215,Shares!$A109,'Stock-AF'!$G$2:$G$215,Shares!$A$1)</f>
        <v>2.2366568419339762E-3</v>
      </c>
      <c r="U109" s="9">
        <f ca="1">SUMIFS('Stock-AF'!AD$2:AD$215,'Stock-AF'!$C$2:$C$215,Shares!$B109,'Stock-AF'!$G$2:$G$215,Shares!$A$1)/SUMIFS('Stock-AF'!AD$2:AD$215,'Stock-AF'!$C$2:$C$215,Shares!$A109,'Stock-AF'!$G$2:$G$215,Shares!$A$1)</f>
        <v>0</v>
      </c>
      <c r="V109" s="9">
        <f ca="1">SUMIFS('Stock-AF'!AE$2:AE$215,'Stock-AF'!$C$2:$C$215,Shares!$B109,'Stock-AF'!$G$2:$G$215,Shares!$A$1)/SUMIFS('Stock-AF'!AE$2:AE$215,'Stock-AF'!$C$2:$C$215,Shares!$A109,'Stock-AF'!$G$2:$G$215,Shares!$A$1)</f>
        <v>2.4860205715880507E-2</v>
      </c>
      <c r="W109" s="9">
        <f ca="1">SUMIFS('Stock-AF'!AF$2:AF$215,'Stock-AF'!$C$2:$C$215,Shares!$B109,'Stock-AF'!$G$2:$G$215,Shares!$A$1)/SUMIFS('Stock-AF'!AF$2:AF$215,'Stock-AF'!$C$2:$C$215,Shares!$A109,'Stock-AF'!$G$2:$G$215,Shares!$A$1)</f>
        <v>7.5112997062559347E-2</v>
      </c>
      <c r="X109" s="9">
        <f ca="1">SUMIFS('Stock-AF'!AG$2:AG$215,'Stock-AF'!$C$2:$C$215,Shares!$B109,'Stock-AF'!$G$2:$G$215,Shares!$A$1)/SUMIFS('Stock-AF'!AG$2:AG$215,'Stock-AF'!$C$2:$C$215,Shares!$A109,'Stock-AF'!$G$2:$G$215,Shares!$A$1)</f>
        <v>0</v>
      </c>
      <c r="Y109" s="9">
        <f ca="1">SUMIFS('Stock-AF'!AH$2:AH$215,'Stock-AF'!$C$2:$C$215,Shares!$B109,'Stock-AF'!$G$2:$G$215,Shares!$A$1)/SUMIFS('Stock-AF'!AH$2:AH$215,'Stock-AF'!$C$2:$C$215,Shares!$A109,'Stock-AF'!$G$2:$G$215,Shares!$A$1)</f>
        <v>0</v>
      </c>
      <c r="Z109" s="9">
        <f ca="1">SUMIFS('Stock-AF'!AI$2:AI$215,'Stock-AF'!$C$2:$C$215,Shares!$B109,'Stock-AF'!$G$2:$G$215,Shares!$A$1)/SUMIFS('Stock-AF'!AI$2:AI$215,'Stock-AF'!$C$2:$C$215,Shares!$A109,'Stock-AF'!$G$2:$G$215,Shares!$A$1)</f>
        <v>0</v>
      </c>
      <c r="AA109" s="9">
        <f ca="1">SUMIFS('Stock-AF'!AJ$2:AJ$215,'Stock-AF'!$C$2:$C$215,Shares!$B109,'Stock-AF'!$G$2:$G$215,Shares!$A$1)/SUMIFS('Stock-AF'!AJ$2:AJ$215,'Stock-AF'!$C$2:$C$215,Shares!$A109,'Stock-AF'!$G$2:$G$215,Shares!$A$1)</f>
        <v>0</v>
      </c>
      <c r="AB109" s="9">
        <f ca="1">SUMIFS('Stock-AF'!AK$2:AK$215,'Stock-AF'!$C$2:$C$215,Shares!$B109,'Stock-AF'!$G$2:$G$215,Shares!$A$1)/SUMIFS('Stock-AF'!AK$2:AK$215,'Stock-AF'!$C$2:$C$215,Shares!$A109,'Stock-AF'!$G$2:$G$215,Shares!$A$1)</f>
        <v>0</v>
      </c>
      <c r="AC109" s="9">
        <f ca="1">SUMIFS('Stock-AF'!AL$2:AL$215,'Stock-AF'!$C$2:$C$215,Shares!$B109,'Stock-AF'!$G$2:$G$215,Shares!$A$1)/SUMIFS('Stock-AF'!AL$2:AL$215,'Stock-AF'!$C$2:$C$215,Shares!$A109,'Stock-AF'!$G$2:$G$215,Shares!$A$1)</f>
        <v>0</v>
      </c>
      <c r="AD109" s="9">
        <f ca="1">SUMIFS('Stock-AF'!AM$2:AM$215,'Stock-AF'!$C$2:$C$215,Shares!$B109,'Stock-AF'!$G$2:$G$215,Shares!$A$1)/SUMIFS('Stock-AF'!AM$2:AM$215,'Stock-AF'!$C$2:$C$215,Shares!$A109,'Stock-AF'!$G$2:$G$215,Shares!$A$1)</f>
        <v>9.2077360835780865E-3</v>
      </c>
      <c r="AE109" s="9">
        <f ca="1">SUMIFS('Stock-AF'!AN$2:AN$215,'Stock-AF'!$C$2:$C$215,Shares!$B109,'Stock-AF'!$G$2:$G$215,Shares!$A$1)/SUMIFS('Stock-AF'!AN$2:AN$215,'Stock-AF'!$C$2:$C$215,Shares!$A109,'Stock-AF'!$G$2:$G$215,Shares!$A$1)</f>
        <v>0</v>
      </c>
      <c r="AF109" s="9">
        <f ca="1">SUMIFS('Stock-AF'!AO$2:AO$215,'Stock-AF'!$C$2:$C$215,Shares!$B109,'Stock-AF'!$G$2:$G$215,Shares!$A$1)/SUMIFS('Stock-AF'!AO$2:AO$215,'Stock-AF'!$C$2:$C$215,Shares!$A109,'Stock-AF'!$G$2:$G$215,Shares!$A$1)</f>
        <v>3.67076694511258E-3</v>
      </c>
      <c r="AG109" s="9">
        <f ca="1">SUMIFS('Stock-AF'!AP$2:AP$215,'Stock-AF'!$C$2:$C$215,Shares!$B109,'Stock-AF'!$G$2:$G$215,Shares!$A$1)/SUMIFS('Stock-AF'!AP$2:AP$215,'Stock-AF'!$C$2:$C$215,Shares!$A109,'Stock-AF'!$G$2:$G$215,Shares!$A$1)</f>
        <v>0.18485443064473786</v>
      </c>
      <c r="AH109" s="9">
        <f ca="1">SUMIFS('Stock-AF'!AQ$2:AQ$215,'Stock-AF'!$C$2:$C$215,Shares!$B109,'Stock-AF'!$G$2:$G$215,Shares!$A$1)/SUMIFS('Stock-AF'!AQ$2:AQ$215,'Stock-AF'!$C$2:$C$215,Shares!$A109,'Stock-AF'!$G$2:$G$215,Shares!$A$1)</f>
        <v>4.2831191744002257E-4</v>
      </c>
      <c r="AI109" s="9">
        <f ca="1">SUMIFS('Stock-AF'!AR$2:AR$215,'Stock-AF'!$C$2:$C$215,Shares!$B109,'Stock-AF'!$G$2:$G$215,Shares!$A$1)/SUMIFS('Stock-AF'!AR$2:AR$215,'Stock-AF'!$C$2:$C$215,Shares!$A109,'Stock-AF'!$G$2:$G$215,Shares!$A$1)</f>
        <v>0</v>
      </c>
      <c r="AJ109" s="9">
        <f ca="1">SUMIFS('Stock-AF'!AS$2:AS$215,'Stock-AF'!$C$2:$C$215,Shares!$B109,'Stock-AF'!$G$2:$G$215,Shares!$A$1)/SUMIFS('Stock-AF'!AS$2:AS$215,'Stock-AF'!$C$2:$C$215,Shares!$A109,'Stock-AF'!$G$2:$G$215,Shares!$A$1)</f>
        <v>0</v>
      </c>
      <c r="AK109" s="9">
        <f ca="1">SUMIFS('Stock-AF'!AT$2:AT$215,'Stock-AF'!$C$2:$C$215,Shares!$B109,'Stock-AF'!$G$2:$G$215,Shares!$A$1)/SUMIFS('Stock-AF'!AT$2:AT$215,'Stock-AF'!$C$2:$C$215,Shares!$A109,'Stock-AF'!$G$2:$G$215,Shares!$A$1)</f>
        <v>0</v>
      </c>
      <c r="AL109" s="9">
        <f ca="1">SUMIFS('Stock-AF'!AU$2:AU$215,'Stock-AF'!$C$2:$C$215,Shares!$B109,'Stock-AF'!$G$2:$G$215,Shares!$A$1)/SUMIFS('Stock-AF'!AU$2:AU$215,'Stock-AF'!$C$2:$C$215,Shares!$A109,'Stock-AF'!$G$2:$G$215,Shares!$A$1)</f>
        <v>2.848396110875908E-4</v>
      </c>
      <c r="AM109" s="9">
        <f ca="1">SUMIFS('Stock-AF'!AV$2:AV$215,'Stock-AF'!$C$2:$C$215,Shares!$B109,'Stock-AF'!$G$2:$G$215,Shares!$A$1)/SUMIFS('Stock-AF'!AV$2:AV$215,'Stock-AF'!$C$2:$C$215,Shares!$A109,'Stock-AF'!$G$2:$G$215,Shares!$A$1)</f>
        <v>0</v>
      </c>
    </row>
    <row r="110" spans="1:39">
      <c r="A110" t="str">
        <f t="shared" si="1"/>
        <v>C_ES-WH-SL*</v>
      </c>
      <c r="B110" s="4" t="s">
        <v>223</v>
      </c>
      <c r="C110" s="9">
        <f ca="1">SUMIFS('Stock-AF'!L$2:L$215,'Stock-AF'!$C$2:$C$215,Shares!$B110,'Stock-AF'!$G$2:$G$215,Shares!$A$1)/SUMIFS('Stock-AF'!L$2:L$215,'Stock-AF'!$C$2:$C$215,Shares!$A110,'Stock-AF'!$G$2:$G$215,Shares!$A$1)</f>
        <v>4.4997338140410389E-2</v>
      </c>
      <c r="D110" s="9">
        <f ca="1">SUMIFS('Stock-AF'!M$2:M$215,'Stock-AF'!$C$2:$C$215,Shares!$B110,'Stock-AF'!$G$2:$G$215,Shares!$A$1)/SUMIFS('Stock-AF'!M$2:M$215,'Stock-AF'!$C$2:$C$215,Shares!$A110,'Stock-AF'!$G$2:$G$215,Shares!$A$1)</f>
        <v>1.9587857403126501E-2</v>
      </c>
      <c r="E110" s="9">
        <f ca="1">SUMIFS('Stock-AF'!N$2:N$215,'Stock-AF'!$C$2:$C$215,Shares!$B110,'Stock-AF'!$G$2:$G$215,Shares!$A$1)/SUMIFS('Stock-AF'!N$2:N$215,'Stock-AF'!$C$2:$C$215,Shares!$A110,'Stock-AF'!$G$2:$G$215,Shares!$A$1)</f>
        <v>0</v>
      </c>
      <c r="F110" s="9">
        <f ca="1">SUMIFS('Stock-AF'!O$2:O$215,'Stock-AF'!$C$2:$C$215,Shares!$B110,'Stock-AF'!$G$2:$G$215,Shares!$A$1)/SUMIFS('Stock-AF'!O$2:O$215,'Stock-AF'!$C$2:$C$215,Shares!$A110,'Stock-AF'!$G$2:$G$215,Shares!$A$1)</f>
        <v>2.7199322025382283E-4</v>
      </c>
      <c r="G110" s="9">
        <f ca="1">SUMIFS('Stock-AF'!P$2:P$215,'Stock-AF'!$C$2:$C$215,Shares!$B110,'Stock-AF'!$G$2:$G$215,Shares!$A$1)/SUMIFS('Stock-AF'!P$2:P$215,'Stock-AF'!$C$2:$C$215,Shares!$A110,'Stock-AF'!$G$2:$G$215,Shares!$A$1)</f>
        <v>4.9338611524116774E-3</v>
      </c>
      <c r="H110" s="9">
        <f ca="1">SUMIFS('Stock-AF'!Q$2:Q$215,'Stock-AF'!$C$2:$C$215,Shares!$B110,'Stock-AF'!$G$2:$G$215,Shares!$A$1)/SUMIFS('Stock-AF'!Q$2:Q$215,'Stock-AF'!$C$2:$C$215,Shares!$A110,'Stock-AF'!$G$2:$G$215,Shares!$A$1)</f>
        <v>8.9627349835262646E-2</v>
      </c>
      <c r="I110" s="9">
        <f ca="1">SUMIFS('Stock-AF'!R$2:R$215,'Stock-AF'!$C$2:$C$215,Shares!$B110,'Stock-AF'!$G$2:$G$215,Shares!$A$1)/SUMIFS('Stock-AF'!R$2:R$215,'Stock-AF'!$C$2:$C$215,Shares!$A110,'Stock-AF'!$G$2:$G$215,Shares!$A$1)</f>
        <v>1.1667091449679862E-2</v>
      </c>
      <c r="J110" s="9">
        <f ca="1">SUMIFS('Stock-AF'!S$2:S$215,'Stock-AF'!$C$2:$C$215,Shares!$B110,'Stock-AF'!$G$2:$G$215,Shares!$A$1)/SUMIFS('Stock-AF'!S$2:S$215,'Stock-AF'!$C$2:$C$215,Shares!$A110,'Stock-AF'!$G$2:$G$215,Shares!$A$1)</f>
        <v>1.1308093324050484E-2</v>
      </c>
      <c r="K110" s="9">
        <f ca="1">SUMIFS('Stock-AF'!T$2:T$215,'Stock-AF'!$C$2:$C$215,Shares!$B110,'Stock-AF'!$G$2:$G$215,Shares!$A$1)/SUMIFS('Stock-AF'!T$2:T$215,'Stock-AF'!$C$2:$C$215,Shares!$A110,'Stock-AF'!$G$2:$G$215,Shares!$A$1)</f>
        <v>0</v>
      </c>
      <c r="L110" s="9">
        <f ca="1">SUMIFS('Stock-AF'!U$2:U$215,'Stock-AF'!$C$2:$C$215,Shares!$B110,'Stock-AF'!$G$2:$G$215,Shares!$A$1)/SUMIFS('Stock-AF'!U$2:U$215,'Stock-AF'!$C$2:$C$215,Shares!$A110,'Stock-AF'!$G$2:$G$215,Shares!$A$1)</f>
        <v>1.2369280375337105E-2</v>
      </c>
      <c r="M110" s="9">
        <f ca="1">SUMIFS('Stock-AF'!V$2:V$215,'Stock-AF'!$C$2:$C$215,Shares!$B110,'Stock-AF'!$G$2:$G$215,Shares!$A$1)/SUMIFS('Stock-AF'!V$2:V$215,'Stock-AF'!$C$2:$C$215,Shares!$A110,'Stock-AF'!$G$2:$G$215,Shares!$A$1)</f>
        <v>3.3573084185661968E-2</v>
      </c>
      <c r="N110" s="9">
        <f ca="1">SUMIFS('Stock-AF'!W$2:W$215,'Stock-AF'!$C$2:$C$215,Shares!$B110,'Stock-AF'!$G$2:$G$215,Shares!$A$1)/SUMIFS('Stock-AF'!W$2:W$215,'Stock-AF'!$C$2:$C$215,Shares!$A110,'Stock-AF'!$G$2:$G$215,Shares!$A$1)</f>
        <v>0</v>
      </c>
      <c r="O110" s="9">
        <f ca="1">SUMIFS('Stock-AF'!X$2:X$215,'Stock-AF'!$C$2:$C$215,Shares!$B110,'Stock-AF'!$G$2:$G$215,Shares!$A$1)/SUMIFS('Stock-AF'!X$2:X$215,'Stock-AF'!$C$2:$C$215,Shares!$A110,'Stock-AF'!$G$2:$G$215,Shares!$A$1)</f>
        <v>5.2187903761628232E-3</v>
      </c>
      <c r="P110" s="9">
        <f ca="1">SUMIFS('Stock-AF'!Y$2:Y$215,'Stock-AF'!$C$2:$C$215,Shares!$B110,'Stock-AF'!$G$2:$G$215,Shares!$A$1)/SUMIFS('Stock-AF'!Y$2:Y$215,'Stock-AF'!$C$2:$C$215,Shares!$A110,'Stock-AF'!$G$2:$G$215,Shares!$A$1)</f>
        <v>3.4104753734381807E-2</v>
      </c>
      <c r="Q110" s="9">
        <f ca="1">SUMIFS('Stock-AF'!Z$2:Z$215,'Stock-AF'!$C$2:$C$215,Shares!$B110,'Stock-AF'!$G$2:$G$215,Shares!$A$1)/SUMIFS('Stock-AF'!Z$2:Z$215,'Stock-AF'!$C$2:$C$215,Shares!$A110,'Stock-AF'!$G$2:$G$215,Shares!$A$1)</f>
        <v>2.1444859328239099E-2</v>
      </c>
      <c r="R110" s="9">
        <f ca="1">SUMIFS('Stock-AF'!AA$2:AA$215,'Stock-AF'!$C$2:$C$215,Shares!$B110,'Stock-AF'!$G$2:$G$215,Shares!$A$1)/SUMIFS('Stock-AF'!AA$2:AA$215,'Stock-AF'!$C$2:$C$215,Shares!$A110,'Stock-AF'!$G$2:$G$215,Shares!$A$1)</f>
        <v>1.9983270859797149E-3</v>
      </c>
      <c r="S110" s="9">
        <f ca="1">SUMIFS('Stock-AF'!AB$2:AB$215,'Stock-AF'!$C$2:$C$215,Shares!$B110,'Stock-AF'!$G$2:$G$215,Shares!$A$1)/SUMIFS('Stock-AF'!AB$2:AB$215,'Stock-AF'!$C$2:$C$215,Shares!$A110,'Stock-AF'!$G$2:$G$215,Shares!$A$1)</f>
        <v>3.6072979101705836E-2</v>
      </c>
      <c r="T110" s="9">
        <f ca="1">SUMIFS('Stock-AF'!AC$2:AC$215,'Stock-AF'!$C$2:$C$215,Shares!$B110,'Stock-AF'!$G$2:$G$215,Shares!$A$1)/SUMIFS('Stock-AF'!AC$2:AC$215,'Stock-AF'!$C$2:$C$215,Shares!$A110,'Stock-AF'!$G$2:$G$215,Shares!$A$1)</f>
        <v>5.856677919506093E-3</v>
      </c>
      <c r="U110" s="9">
        <f ca="1">SUMIFS('Stock-AF'!AD$2:AD$215,'Stock-AF'!$C$2:$C$215,Shares!$B110,'Stock-AF'!$G$2:$G$215,Shares!$A$1)/SUMIFS('Stock-AF'!AD$2:AD$215,'Stock-AF'!$C$2:$C$215,Shares!$A110,'Stock-AF'!$G$2:$G$215,Shares!$A$1)</f>
        <v>0</v>
      </c>
      <c r="V110" s="9">
        <f ca="1">SUMIFS('Stock-AF'!AE$2:AE$215,'Stock-AF'!$C$2:$C$215,Shares!$B110,'Stock-AF'!$G$2:$G$215,Shares!$A$1)/SUMIFS('Stock-AF'!AE$2:AE$215,'Stock-AF'!$C$2:$C$215,Shares!$A110,'Stock-AF'!$G$2:$G$215,Shares!$A$1)</f>
        <v>0</v>
      </c>
      <c r="W110" s="9">
        <f ca="1">SUMIFS('Stock-AF'!AF$2:AF$215,'Stock-AF'!$C$2:$C$215,Shares!$B110,'Stock-AF'!$G$2:$G$215,Shares!$A$1)/SUMIFS('Stock-AF'!AF$2:AF$215,'Stock-AF'!$C$2:$C$215,Shares!$A110,'Stock-AF'!$G$2:$G$215,Shares!$A$1)</f>
        <v>4.2225188593146071E-2</v>
      </c>
      <c r="X110" s="9">
        <f ca="1">SUMIFS('Stock-AF'!AG$2:AG$215,'Stock-AF'!$C$2:$C$215,Shares!$B110,'Stock-AF'!$G$2:$G$215,Shares!$A$1)/SUMIFS('Stock-AF'!AG$2:AG$215,'Stock-AF'!$C$2:$C$215,Shares!$A110,'Stock-AF'!$G$2:$G$215,Shares!$A$1)</f>
        <v>2.6744412604345177E-2</v>
      </c>
      <c r="Y110" s="9">
        <f ca="1">SUMIFS('Stock-AF'!AH$2:AH$215,'Stock-AF'!$C$2:$C$215,Shares!$B110,'Stock-AF'!$G$2:$G$215,Shares!$A$1)/SUMIFS('Stock-AF'!AH$2:AH$215,'Stock-AF'!$C$2:$C$215,Shares!$A110,'Stock-AF'!$G$2:$G$215,Shares!$A$1)</f>
        <v>0</v>
      </c>
      <c r="Z110" s="9">
        <f ca="1">SUMIFS('Stock-AF'!AI$2:AI$215,'Stock-AF'!$C$2:$C$215,Shares!$B110,'Stock-AF'!$G$2:$G$215,Shares!$A$1)/SUMIFS('Stock-AF'!AI$2:AI$215,'Stock-AF'!$C$2:$C$215,Shares!$A110,'Stock-AF'!$G$2:$G$215,Shares!$A$1)</f>
        <v>0.1046508167054743</v>
      </c>
      <c r="AA110" s="9">
        <f ca="1">SUMIFS('Stock-AF'!AJ$2:AJ$215,'Stock-AF'!$C$2:$C$215,Shares!$B110,'Stock-AF'!$G$2:$G$215,Shares!$A$1)/SUMIFS('Stock-AF'!AJ$2:AJ$215,'Stock-AF'!$C$2:$C$215,Shares!$A110,'Stock-AF'!$G$2:$G$215,Shares!$A$1)</f>
        <v>0</v>
      </c>
      <c r="AB110" s="9">
        <f ca="1">SUMIFS('Stock-AF'!AK$2:AK$215,'Stock-AF'!$C$2:$C$215,Shares!$B110,'Stock-AF'!$G$2:$G$215,Shares!$A$1)/SUMIFS('Stock-AF'!AK$2:AK$215,'Stock-AF'!$C$2:$C$215,Shares!$A110,'Stock-AF'!$G$2:$G$215,Shares!$A$1)</f>
        <v>4.169840170086999E-2</v>
      </c>
      <c r="AC110" s="9">
        <f ca="1">SUMIFS('Stock-AF'!AL$2:AL$215,'Stock-AF'!$C$2:$C$215,Shares!$B110,'Stock-AF'!$G$2:$G$215,Shares!$A$1)/SUMIFS('Stock-AF'!AL$2:AL$215,'Stock-AF'!$C$2:$C$215,Shares!$A110,'Stock-AF'!$G$2:$G$215,Shares!$A$1)</f>
        <v>0</v>
      </c>
      <c r="AD110" s="9">
        <f ca="1">SUMIFS('Stock-AF'!AM$2:AM$215,'Stock-AF'!$C$2:$C$215,Shares!$B110,'Stock-AF'!$G$2:$G$215,Shares!$A$1)/SUMIFS('Stock-AF'!AM$2:AM$215,'Stock-AF'!$C$2:$C$215,Shares!$A110,'Stock-AF'!$G$2:$G$215,Shares!$A$1)</f>
        <v>1.3286172293442136E-3</v>
      </c>
      <c r="AE110" s="9">
        <f ca="1">SUMIFS('Stock-AF'!AN$2:AN$215,'Stock-AF'!$C$2:$C$215,Shares!$B110,'Stock-AF'!$G$2:$G$215,Shares!$A$1)/SUMIFS('Stock-AF'!AN$2:AN$215,'Stock-AF'!$C$2:$C$215,Shares!$A110,'Stock-AF'!$G$2:$G$215,Shares!$A$1)</f>
        <v>7.4862693528360245E-3</v>
      </c>
      <c r="AF110" s="9">
        <f ca="1">SUMIFS('Stock-AF'!AO$2:AO$215,'Stock-AF'!$C$2:$C$215,Shares!$B110,'Stock-AF'!$G$2:$G$215,Shares!$A$1)/SUMIFS('Stock-AF'!AO$2:AO$215,'Stock-AF'!$C$2:$C$215,Shares!$A110,'Stock-AF'!$G$2:$G$215,Shares!$A$1)</f>
        <v>1.2629329012855002E-2</v>
      </c>
      <c r="AG110" s="9">
        <f ca="1">SUMIFS('Stock-AF'!AP$2:AP$215,'Stock-AF'!$C$2:$C$215,Shares!$B110,'Stock-AF'!$G$2:$G$215,Shares!$A$1)/SUMIFS('Stock-AF'!AP$2:AP$215,'Stock-AF'!$C$2:$C$215,Shares!$A110,'Stock-AF'!$G$2:$G$215,Shares!$A$1)</f>
        <v>0</v>
      </c>
      <c r="AH110" s="9">
        <f ca="1">SUMIFS('Stock-AF'!AQ$2:AQ$215,'Stock-AF'!$C$2:$C$215,Shares!$B110,'Stock-AF'!$G$2:$G$215,Shares!$A$1)/SUMIFS('Stock-AF'!AQ$2:AQ$215,'Stock-AF'!$C$2:$C$215,Shares!$A110,'Stock-AF'!$G$2:$G$215,Shares!$A$1)</f>
        <v>0</v>
      </c>
      <c r="AI110" s="9">
        <f ca="1">SUMIFS('Stock-AF'!AR$2:AR$215,'Stock-AF'!$C$2:$C$215,Shares!$B110,'Stock-AF'!$G$2:$G$215,Shares!$A$1)/SUMIFS('Stock-AF'!AR$2:AR$215,'Stock-AF'!$C$2:$C$215,Shares!$A110,'Stock-AF'!$G$2:$G$215,Shares!$A$1)</f>
        <v>2.0142050275261676E-2</v>
      </c>
      <c r="AJ110" s="9">
        <f ca="1">SUMIFS('Stock-AF'!AS$2:AS$215,'Stock-AF'!$C$2:$C$215,Shares!$B110,'Stock-AF'!$G$2:$G$215,Shares!$A$1)/SUMIFS('Stock-AF'!AS$2:AS$215,'Stock-AF'!$C$2:$C$215,Shares!$A110,'Stock-AF'!$G$2:$G$215,Shares!$A$1)</f>
        <v>1.0117519107654224E-2</v>
      </c>
      <c r="AK110" s="9">
        <f ca="1">SUMIFS('Stock-AF'!AT$2:AT$215,'Stock-AF'!$C$2:$C$215,Shares!$B110,'Stock-AF'!$G$2:$G$215,Shares!$A$1)/SUMIFS('Stock-AF'!AT$2:AT$215,'Stock-AF'!$C$2:$C$215,Shares!$A110,'Stock-AF'!$G$2:$G$215,Shares!$A$1)</f>
        <v>0</v>
      </c>
      <c r="AL110" s="9">
        <f ca="1">SUMIFS('Stock-AF'!AU$2:AU$215,'Stock-AF'!$C$2:$C$215,Shares!$B110,'Stock-AF'!$G$2:$G$215,Shares!$A$1)/SUMIFS('Stock-AF'!AU$2:AU$215,'Stock-AF'!$C$2:$C$215,Shares!$A110,'Stock-AF'!$G$2:$G$215,Shares!$A$1)</f>
        <v>8.2099558470118857E-3</v>
      </c>
      <c r="AM110" s="9">
        <f ca="1">SUMIFS('Stock-AF'!AV$2:AV$215,'Stock-AF'!$C$2:$C$215,Shares!$B110,'Stock-AF'!$G$2:$G$215,Shares!$A$1)/SUMIFS('Stock-AF'!AV$2:AV$215,'Stock-AF'!$C$2:$C$215,Shares!$A110,'Stock-AF'!$G$2:$G$215,Shares!$A$1)</f>
        <v>1.6766534596214153E-3</v>
      </c>
    </row>
    <row r="111" spans="1:39">
      <c r="A111" t="str">
        <f t="shared" si="1"/>
        <v>C_ES-WH-SL*</v>
      </c>
      <c r="B111" s="4" t="s">
        <v>224</v>
      </c>
      <c r="C111" s="9">
        <f ca="1">SUMIFS('Stock-AF'!L$2:L$215,'Stock-AF'!$C$2:$C$215,Shares!$B111,'Stock-AF'!$G$2:$G$215,Shares!$A$1)/SUMIFS('Stock-AF'!L$2:L$215,'Stock-AF'!$C$2:$C$215,Shares!$A111,'Stock-AF'!$G$2:$G$215,Shares!$A$1)</f>
        <v>3.5269617235189198E-2</v>
      </c>
      <c r="D111" s="9">
        <f ca="1">SUMIFS('Stock-AF'!M$2:M$215,'Stock-AF'!$C$2:$C$215,Shares!$B111,'Stock-AF'!$G$2:$G$215,Shares!$A$1)/SUMIFS('Stock-AF'!M$2:M$215,'Stock-AF'!$C$2:$C$215,Shares!$A111,'Stock-AF'!$G$2:$G$215,Shares!$A$1)</f>
        <v>0</v>
      </c>
      <c r="E111" s="9">
        <f ca="1">SUMIFS('Stock-AF'!N$2:N$215,'Stock-AF'!$C$2:$C$215,Shares!$B111,'Stock-AF'!$G$2:$G$215,Shares!$A$1)/SUMIFS('Stock-AF'!N$2:N$215,'Stock-AF'!$C$2:$C$215,Shares!$A111,'Stock-AF'!$G$2:$G$215,Shares!$A$1)</f>
        <v>0</v>
      </c>
      <c r="F111" s="9">
        <f ca="1">SUMIFS('Stock-AF'!O$2:O$215,'Stock-AF'!$C$2:$C$215,Shares!$B111,'Stock-AF'!$G$2:$G$215,Shares!$A$1)/SUMIFS('Stock-AF'!O$2:O$215,'Stock-AF'!$C$2:$C$215,Shares!$A111,'Stock-AF'!$G$2:$G$215,Shares!$A$1)</f>
        <v>0</v>
      </c>
      <c r="G111" s="9">
        <f ca="1">SUMIFS('Stock-AF'!P$2:P$215,'Stock-AF'!$C$2:$C$215,Shares!$B111,'Stock-AF'!$G$2:$G$215,Shares!$A$1)/SUMIFS('Stock-AF'!P$2:P$215,'Stock-AF'!$C$2:$C$215,Shares!$A111,'Stock-AF'!$G$2:$G$215,Shares!$A$1)</f>
        <v>0</v>
      </c>
      <c r="H111" s="9">
        <f ca="1">SUMIFS('Stock-AF'!Q$2:Q$215,'Stock-AF'!$C$2:$C$215,Shares!$B111,'Stock-AF'!$G$2:$G$215,Shares!$A$1)/SUMIFS('Stock-AF'!Q$2:Q$215,'Stock-AF'!$C$2:$C$215,Shares!$A111,'Stock-AF'!$G$2:$G$215,Shares!$A$1)</f>
        <v>0</v>
      </c>
      <c r="I111" s="9">
        <f ca="1">SUMIFS('Stock-AF'!R$2:R$215,'Stock-AF'!$C$2:$C$215,Shares!$B111,'Stock-AF'!$G$2:$G$215,Shares!$A$1)/SUMIFS('Stock-AF'!R$2:R$215,'Stock-AF'!$C$2:$C$215,Shares!$A111,'Stock-AF'!$G$2:$G$215,Shares!$A$1)</f>
        <v>0</v>
      </c>
      <c r="J111" s="9">
        <f ca="1">SUMIFS('Stock-AF'!S$2:S$215,'Stock-AF'!$C$2:$C$215,Shares!$B111,'Stock-AF'!$G$2:$G$215,Shares!$A$1)/SUMIFS('Stock-AF'!S$2:S$215,'Stock-AF'!$C$2:$C$215,Shares!$A111,'Stock-AF'!$G$2:$G$215,Shares!$A$1)</f>
        <v>0</v>
      </c>
      <c r="K111" s="9">
        <f ca="1">SUMIFS('Stock-AF'!T$2:T$215,'Stock-AF'!$C$2:$C$215,Shares!$B111,'Stock-AF'!$G$2:$G$215,Shares!$A$1)/SUMIFS('Stock-AF'!T$2:T$215,'Stock-AF'!$C$2:$C$215,Shares!$A111,'Stock-AF'!$G$2:$G$215,Shares!$A$1)</f>
        <v>0</v>
      </c>
      <c r="L111" s="9">
        <f ca="1">SUMIFS('Stock-AF'!U$2:U$215,'Stock-AF'!$C$2:$C$215,Shares!$B111,'Stock-AF'!$G$2:$G$215,Shares!$A$1)/SUMIFS('Stock-AF'!U$2:U$215,'Stock-AF'!$C$2:$C$215,Shares!$A111,'Stock-AF'!$G$2:$G$215,Shares!$A$1)</f>
        <v>0</v>
      </c>
      <c r="M111" s="9">
        <f ca="1">SUMIFS('Stock-AF'!V$2:V$215,'Stock-AF'!$C$2:$C$215,Shares!$B111,'Stock-AF'!$G$2:$G$215,Shares!$A$1)/SUMIFS('Stock-AF'!V$2:V$215,'Stock-AF'!$C$2:$C$215,Shares!$A111,'Stock-AF'!$G$2:$G$215,Shares!$A$1)</f>
        <v>0</v>
      </c>
      <c r="N111" s="9">
        <f ca="1">SUMIFS('Stock-AF'!W$2:W$215,'Stock-AF'!$C$2:$C$215,Shares!$B111,'Stock-AF'!$G$2:$G$215,Shares!$A$1)/SUMIFS('Stock-AF'!W$2:W$215,'Stock-AF'!$C$2:$C$215,Shares!$A111,'Stock-AF'!$G$2:$G$215,Shares!$A$1)</f>
        <v>0</v>
      </c>
      <c r="O111" s="9">
        <f ca="1">SUMIFS('Stock-AF'!X$2:X$215,'Stock-AF'!$C$2:$C$215,Shares!$B111,'Stock-AF'!$G$2:$G$215,Shares!$A$1)/SUMIFS('Stock-AF'!X$2:X$215,'Stock-AF'!$C$2:$C$215,Shares!$A111,'Stock-AF'!$G$2:$G$215,Shares!$A$1)</f>
        <v>0</v>
      </c>
      <c r="P111" s="9">
        <f ca="1">SUMIFS('Stock-AF'!Y$2:Y$215,'Stock-AF'!$C$2:$C$215,Shares!$B111,'Stock-AF'!$G$2:$G$215,Shares!$A$1)/SUMIFS('Stock-AF'!Y$2:Y$215,'Stock-AF'!$C$2:$C$215,Shares!$A111,'Stock-AF'!$G$2:$G$215,Shares!$A$1)</f>
        <v>0</v>
      </c>
      <c r="Q111" s="9">
        <f ca="1">SUMIFS('Stock-AF'!Z$2:Z$215,'Stock-AF'!$C$2:$C$215,Shares!$B111,'Stock-AF'!$G$2:$G$215,Shares!$A$1)/SUMIFS('Stock-AF'!Z$2:Z$215,'Stock-AF'!$C$2:$C$215,Shares!$A111,'Stock-AF'!$G$2:$G$215,Shares!$A$1)</f>
        <v>0</v>
      </c>
      <c r="R111" s="9">
        <f ca="1">SUMIFS('Stock-AF'!AA$2:AA$215,'Stock-AF'!$C$2:$C$215,Shares!$B111,'Stock-AF'!$G$2:$G$215,Shares!$A$1)/SUMIFS('Stock-AF'!AA$2:AA$215,'Stock-AF'!$C$2:$C$215,Shares!$A111,'Stock-AF'!$G$2:$G$215,Shares!$A$1)</f>
        <v>0</v>
      </c>
      <c r="S111" s="9">
        <f ca="1">SUMIFS('Stock-AF'!AB$2:AB$215,'Stock-AF'!$C$2:$C$215,Shares!$B111,'Stock-AF'!$G$2:$G$215,Shares!$A$1)/SUMIFS('Stock-AF'!AB$2:AB$215,'Stock-AF'!$C$2:$C$215,Shares!$A111,'Stock-AF'!$G$2:$G$215,Shares!$A$1)</f>
        <v>0</v>
      </c>
      <c r="T111" s="9">
        <f ca="1">SUMIFS('Stock-AF'!AC$2:AC$215,'Stock-AF'!$C$2:$C$215,Shares!$B111,'Stock-AF'!$G$2:$G$215,Shares!$A$1)/SUMIFS('Stock-AF'!AC$2:AC$215,'Stock-AF'!$C$2:$C$215,Shares!$A111,'Stock-AF'!$G$2:$G$215,Shares!$A$1)</f>
        <v>0</v>
      </c>
      <c r="U111" s="9">
        <f ca="1">SUMIFS('Stock-AF'!AD$2:AD$215,'Stock-AF'!$C$2:$C$215,Shares!$B111,'Stock-AF'!$G$2:$G$215,Shares!$A$1)/SUMIFS('Stock-AF'!AD$2:AD$215,'Stock-AF'!$C$2:$C$215,Shares!$A111,'Stock-AF'!$G$2:$G$215,Shares!$A$1)</f>
        <v>0</v>
      </c>
      <c r="V111" s="9">
        <f ca="1">SUMIFS('Stock-AF'!AE$2:AE$215,'Stock-AF'!$C$2:$C$215,Shares!$B111,'Stock-AF'!$G$2:$G$215,Shares!$A$1)/SUMIFS('Stock-AF'!AE$2:AE$215,'Stock-AF'!$C$2:$C$215,Shares!$A111,'Stock-AF'!$G$2:$G$215,Shares!$A$1)</f>
        <v>0</v>
      </c>
      <c r="W111" s="9">
        <f ca="1">SUMIFS('Stock-AF'!AF$2:AF$215,'Stock-AF'!$C$2:$C$215,Shares!$B111,'Stock-AF'!$G$2:$G$215,Shares!$A$1)/SUMIFS('Stock-AF'!AF$2:AF$215,'Stock-AF'!$C$2:$C$215,Shares!$A111,'Stock-AF'!$G$2:$G$215,Shares!$A$1)</f>
        <v>0</v>
      </c>
      <c r="X111" s="9">
        <f ca="1">SUMIFS('Stock-AF'!AG$2:AG$215,'Stock-AF'!$C$2:$C$215,Shares!$B111,'Stock-AF'!$G$2:$G$215,Shares!$A$1)/SUMIFS('Stock-AF'!AG$2:AG$215,'Stock-AF'!$C$2:$C$215,Shares!$A111,'Stock-AF'!$G$2:$G$215,Shares!$A$1)</f>
        <v>0</v>
      </c>
      <c r="Y111" s="9">
        <f ca="1">SUMIFS('Stock-AF'!AH$2:AH$215,'Stock-AF'!$C$2:$C$215,Shares!$B111,'Stock-AF'!$G$2:$G$215,Shares!$A$1)/SUMIFS('Stock-AF'!AH$2:AH$215,'Stock-AF'!$C$2:$C$215,Shares!$A111,'Stock-AF'!$G$2:$G$215,Shares!$A$1)</f>
        <v>0</v>
      </c>
      <c r="Z111" s="9">
        <f ca="1">SUMIFS('Stock-AF'!AI$2:AI$215,'Stock-AF'!$C$2:$C$215,Shares!$B111,'Stock-AF'!$G$2:$G$215,Shares!$A$1)/SUMIFS('Stock-AF'!AI$2:AI$215,'Stock-AF'!$C$2:$C$215,Shares!$A111,'Stock-AF'!$G$2:$G$215,Shares!$A$1)</f>
        <v>0</v>
      </c>
      <c r="AA111" s="9">
        <f ca="1">SUMIFS('Stock-AF'!AJ$2:AJ$215,'Stock-AF'!$C$2:$C$215,Shares!$B111,'Stock-AF'!$G$2:$G$215,Shares!$A$1)/SUMIFS('Stock-AF'!AJ$2:AJ$215,'Stock-AF'!$C$2:$C$215,Shares!$A111,'Stock-AF'!$G$2:$G$215,Shares!$A$1)</f>
        <v>0</v>
      </c>
      <c r="AB111" s="9">
        <f ca="1">SUMIFS('Stock-AF'!AK$2:AK$215,'Stock-AF'!$C$2:$C$215,Shares!$B111,'Stock-AF'!$G$2:$G$215,Shares!$A$1)/SUMIFS('Stock-AF'!AK$2:AK$215,'Stock-AF'!$C$2:$C$215,Shares!$A111,'Stock-AF'!$G$2:$G$215,Shares!$A$1)</f>
        <v>0</v>
      </c>
      <c r="AC111" s="9">
        <f ca="1">SUMIFS('Stock-AF'!AL$2:AL$215,'Stock-AF'!$C$2:$C$215,Shares!$B111,'Stock-AF'!$G$2:$G$215,Shares!$A$1)/SUMIFS('Stock-AF'!AL$2:AL$215,'Stock-AF'!$C$2:$C$215,Shares!$A111,'Stock-AF'!$G$2:$G$215,Shares!$A$1)</f>
        <v>0</v>
      </c>
      <c r="AD111" s="9">
        <f ca="1">SUMIFS('Stock-AF'!AM$2:AM$215,'Stock-AF'!$C$2:$C$215,Shares!$B111,'Stock-AF'!$G$2:$G$215,Shares!$A$1)/SUMIFS('Stock-AF'!AM$2:AM$215,'Stock-AF'!$C$2:$C$215,Shares!$A111,'Stock-AF'!$G$2:$G$215,Shares!$A$1)</f>
        <v>0</v>
      </c>
      <c r="AE111" s="9">
        <f ca="1">SUMIFS('Stock-AF'!AN$2:AN$215,'Stock-AF'!$C$2:$C$215,Shares!$B111,'Stock-AF'!$G$2:$G$215,Shares!$A$1)/SUMIFS('Stock-AF'!AN$2:AN$215,'Stock-AF'!$C$2:$C$215,Shares!$A111,'Stock-AF'!$G$2:$G$215,Shares!$A$1)</f>
        <v>0</v>
      </c>
      <c r="AF111" s="9">
        <f ca="1">SUMIFS('Stock-AF'!AO$2:AO$215,'Stock-AF'!$C$2:$C$215,Shares!$B111,'Stock-AF'!$G$2:$G$215,Shares!$A$1)/SUMIFS('Stock-AF'!AO$2:AO$215,'Stock-AF'!$C$2:$C$215,Shares!$A111,'Stock-AF'!$G$2:$G$215,Shares!$A$1)</f>
        <v>7.4533939030375071E-2</v>
      </c>
      <c r="AG111" s="9">
        <f ca="1">SUMIFS('Stock-AF'!AP$2:AP$215,'Stock-AF'!$C$2:$C$215,Shares!$B111,'Stock-AF'!$G$2:$G$215,Shares!$A$1)/SUMIFS('Stock-AF'!AP$2:AP$215,'Stock-AF'!$C$2:$C$215,Shares!$A111,'Stock-AF'!$G$2:$G$215,Shares!$A$1)</f>
        <v>0</v>
      </c>
      <c r="AH111" s="9">
        <f ca="1">SUMIFS('Stock-AF'!AQ$2:AQ$215,'Stock-AF'!$C$2:$C$215,Shares!$B111,'Stock-AF'!$G$2:$G$215,Shares!$A$1)/SUMIFS('Stock-AF'!AQ$2:AQ$215,'Stock-AF'!$C$2:$C$215,Shares!$A111,'Stock-AF'!$G$2:$G$215,Shares!$A$1)</f>
        <v>0</v>
      </c>
      <c r="AI111" s="9">
        <f ca="1">SUMIFS('Stock-AF'!AR$2:AR$215,'Stock-AF'!$C$2:$C$215,Shares!$B111,'Stock-AF'!$G$2:$G$215,Shares!$A$1)/SUMIFS('Stock-AF'!AR$2:AR$215,'Stock-AF'!$C$2:$C$215,Shares!$A111,'Stock-AF'!$G$2:$G$215,Shares!$A$1)</f>
        <v>0</v>
      </c>
      <c r="AJ111" s="9">
        <f ca="1">SUMIFS('Stock-AF'!AS$2:AS$215,'Stock-AF'!$C$2:$C$215,Shares!$B111,'Stock-AF'!$G$2:$G$215,Shares!$A$1)/SUMIFS('Stock-AF'!AS$2:AS$215,'Stock-AF'!$C$2:$C$215,Shares!$A111,'Stock-AF'!$G$2:$G$215,Shares!$A$1)</f>
        <v>0</v>
      </c>
      <c r="AK111" s="9">
        <f ca="1">SUMIFS('Stock-AF'!AT$2:AT$215,'Stock-AF'!$C$2:$C$215,Shares!$B111,'Stock-AF'!$G$2:$G$215,Shares!$A$1)/SUMIFS('Stock-AF'!AT$2:AT$215,'Stock-AF'!$C$2:$C$215,Shares!$A111,'Stock-AF'!$G$2:$G$215,Shares!$A$1)</f>
        <v>0</v>
      </c>
      <c r="AL111" s="9">
        <f ca="1">SUMIFS('Stock-AF'!AU$2:AU$215,'Stock-AF'!$C$2:$C$215,Shares!$B111,'Stock-AF'!$G$2:$G$215,Shares!$A$1)/SUMIFS('Stock-AF'!AU$2:AU$215,'Stock-AF'!$C$2:$C$215,Shares!$A111,'Stock-AF'!$G$2:$G$215,Shares!$A$1)</f>
        <v>8.1530710030142686E-2</v>
      </c>
      <c r="AM111" s="9">
        <f ca="1">SUMIFS('Stock-AF'!AV$2:AV$215,'Stock-AF'!$C$2:$C$215,Shares!$B111,'Stock-AF'!$G$2:$G$215,Shares!$A$1)/SUMIFS('Stock-AF'!AV$2:AV$215,'Stock-AF'!$C$2:$C$215,Shares!$A111,'Stock-AF'!$G$2:$G$215,Shares!$A$1)</f>
        <v>0</v>
      </c>
    </row>
    <row r="112" spans="1:39">
      <c r="A112" t="str">
        <f t="shared" si="1"/>
        <v>C_ES-WH-SL*</v>
      </c>
      <c r="B112" s="4" t="s">
        <v>225</v>
      </c>
      <c r="C112" s="9">
        <f ca="1">SUMIFS('Stock-AF'!L$2:L$215,'Stock-AF'!$C$2:$C$215,Shares!$B112,'Stock-AF'!$G$2:$G$215,Shares!$A$1)/SUMIFS('Stock-AF'!L$2:L$215,'Stock-AF'!$C$2:$C$215,Shares!$A112,'Stock-AF'!$G$2:$G$215,Shares!$A$1)</f>
        <v>0.43305433707484869</v>
      </c>
      <c r="D112" s="9">
        <f ca="1">SUMIFS('Stock-AF'!M$2:M$215,'Stock-AF'!$C$2:$C$215,Shares!$B112,'Stock-AF'!$G$2:$G$215,Shares!$A$1)/SUMIFS('Stock-AF'!M$2:M$215,'Stock-AF'!$C$2:$C$215,Shares!$A112,'Stock-AF'!$G$2:$G$215,Shares!$A$1)</f>
        <v>9.8152703394439933E-2</v>
      </c>
      <c r="E112" s="9">
        <f ca="1">SUMIFS('Stock-AF'!N$2:N$215,'Stock-AF'!$C$2:$C$215,Shares!$B112,'Stock-AF'!$G$2:$G$215,Shares!$A$1)/SUMIFS('Stock-AF'!N$2:N$215,'Stock-AF'!$C$2:$C$215,Shares!$A112,'Stock-AF'!$G$2:$G$215,Shares!$A$1)</f>
        <v>0.11119490366036337</v>
      </c>
      <c r="F112" s="9">
        <f ca="1">SUMIFS('Stock-AF'!O$2:O$215,'Stock-AF'!$C$2:$C$215,Shares!$B112,'Stock-AF'!$G$2:$G$215,Shares!$A$1)/SUMIFS('Stock-AF'!O$2:O$215,'Stock-AF'!$C$2:$C$215,Shares!$A112,'Stock-AF'!$G$2:$G$215,Shares!$A$1)</f>
        <v>0.15770145076751485</v>
      </c>
      <c r="G112" s="9">
        <f ca="1">SUMIFS('Stock-AF'!P$2:P$215,'Stock-AF'!$C$2:$C$215,Shares!$B112,'Stock-AF'!$G$2:$G$215,Shares!$A$1)/SUMIFS('Stock-AF'!P$2:P$215,'Stock-AF'!$C$2:$C$215,Shares!$A112,'Stock-AF'!$G$2:$G$215,Shares!$A$1)</f>
        <v>0.59272841293721668</v>
      </c>
      <c r="H112" s="9">
        <f ca="1">SUMIFS('Stock-AF'!Q$2:Q$215,'Stock-AF'!$C$2:$C$215,Shares!$B112,'Stock-AF'!$G$2:$G$215,Shares!$A$1)/SUMIFS('Stock-AF'!Q$2:Q$215,'Stock-AF'!$C$2:$C$215,Shares!$A112,'Stock-AF'!$G$2:$G$215,Shares!$A$1)</f>
        <v>0.11924402531133703</v>
      </c>
      <c r="I112" s="9">
        <f ca="1">SUMIFS('Stock-AF'!R$2:R$215,'Stock-AF'!$C$2:$C$215,Shares!$B112,'Stock-AF'!$G$2:$G$215,Shares!$A$1)/SUMIFS('Stock-AF'!R$2:R$215,'Stock-AF'!$C$2:$C$215,Shares!$A112,'Stock-AF'!$G$2:$G$215,Shares!$A$1)</f>
        <v>0.30962995780085928</v>
      </c>
      <c r="J112" s="9">
        <f ca="1">SUMIFS('Stock-AF'!S$2:S$215,'Stock-AF'!$C$2:$C$215,Shares!$B112,'Stock-AF'!$G$2:$G$215,Shares!$A$1)/SUMIFS('Stock-AF'!S$2:S$215,'Stock-AF'!$C$2:$C$215,Shares!$A112,'Stock-AF'!$G$2:$G$215,Shares!$A$1)</f>
        <v>0.24021308445867973</v>
      </c>
      <c r="K112" s="9">
        <f ca="1">SUMIFS('Stock-AF'!T$2:T$215,'Stock-AF'!$C$2:$C$215,Shares!$B112,'Stock-AF'!$G$2:$G$215,Shares!$A$1)/SUMIFS('Stock-AF'!T$2:T$215,'Stock-AF'!$C$2:$C$215,Shares!$A112,'Stock-AF'!$G$2:$G$215,Shares!$A$1)</f>
        <v>6.7378648609117173E-2</v>
      </c>
      <c r="L112" s="9">
        <f ca="1">SUMIFS('Stock-AF'!U$2:U$215,'Stock-AF'!$C$2:$C$215,Shares!$B112,'Stock-AF'!$G$2:$G$215,Shares!$A$1)/SUMIFS('Stock-AF'!U$2:U$215,'Stock-AF'!$C$2:$C$215,Shares!$A112,'Stock-AF'!$G$2:$G$215,Shares!$A$1)</f>
        <v>0.29603821927044577</v>
      </c>
      <c r="M112" s="9">
        <f ca="1">SUMIFS('Stock-AF'!V$2:V$215,'Stock-AF'!$C$2:$C$215,Shares!$B112,'Stock-AF'!$G$2:$G$215,Shares!$A$1)/SUMIFS('Stock-AF'!V$2:V$215,'Stock-AF'!$C$2:$C$215,Shares!$A112,'Stock-AF'!$G$2:$G$215,Shares!$A$1)</f>
        <v>0.35561154323953043</v>
      </c>
      <c r="N112" s="9">
        <f ca="1">SUMIFS('Stock-AF'!W$2:W$215,'Stock-AF'!$C$2:$C$215,Shares!$B112,'Stock-AF'!$G$2:$G$215,Shares!$A$1)/SUMIFS('Stock-AF'!W$2:W$215,'Stock-AF'!$C$2:$C$215,Shares!$A112,'Stock-AF'!$G$2:$G$215,Shares!$A$1)</f>
        <v>0.75360769977639519</v>
      </c>
      <c r="O112" s="9">
        <f ca="1">SUMIFS('Stock-AF'!X$2:X$215,'Stock-AF'!$C$2:$C$215,Shares!$B112,'Stock-AF'!$G$2:$G$215,Shares!$A$1)/SUMIFS('Stock-AF'!X$2:X$215,'Stock-AF'!$C$2:$C$215,Shares!$A112,'Stock-AF'!$G$2:$G$215,Shares!$A$1)</f>
        <v>0.57443463415994378</v>
      </c>
      <c r="P112" s="9">
        <f ca="1">SUMIFS('Stock-AF'!Y$2:Y$215,'Stock-AF'!$C$2:$C$215,Shares!$B112,'Stock-AF'!$G$2:$G$215,Shares!$A$1)/SUMIFS('Stock-AF'!Y$2:Y$215,'Stock-AF'!$C$2:$C$215,Shares!$A112,'Stock-AF'!$G$2:$G$215,Shares!$A$1)</f>
        <v>0.45261722420124229</v>
      </c>
      <c r="Q112" s="9">
        <f ca="1">SUMIFS('Stock-AF'!Z$2:Z$215,'Stock-AF'!$C$2:$C$215,Shares!$B112,'Stock-AF'!$G$2:$G$215,Shares!$A$1)/SUMIFS('Stock-AF'!Z$2:Z$215,'Stock-AF'!$C$2:$C$215,Shares!$A112,'Stock-AF'!$G$2:$G$215,Shares!$A$1)</f>
        <v>0.35097191492673435</v>
      </c>
      <c r="R112" s="9">
        <f ca="1">SUMIFS('Stock-AF'!AA$2:AA$215,'Stock-AF'!$C$2:$C$215,Shares!$B112,'Stock-AF'!$G$2:$G$215,Shares!$A$1)/SUMIFS('Stock-AF'!AA$2:AA$215,'Stock-AF'!$C$2:$C$215,Shares!$A112,'Stock-AF'!$G$2:$G$215,Shares!$A$1)</f>
        <v>0.47207507833409484</v>
      </c>
      <c r="S112" s="9">
        <f ca="1">SUMIFS('Stock-AF'!AB$2:AB$215,'Stock-AF'!$C$2:$C$215,Shares!$B112,'Stock-AF'!$G$2:$G$215,Shares!$A$1)/SUMIFS('Stock-AF'!AB$2:AB$215,'Stock-AF'!$C$2:$C$215,Shares!$A112,'Stock-AF'!$G$2:$G$215,Shares!$A$1)</f>
        <v>0.20426424056701808</v>
      </c>
      <c r="T112" s="9">
        <f ca="1">SUMIFS('Stock-AF'!AC$2:AC$215,'Stock-AF'!$C$2:$C$215,Shares!$B112,'Stock-AF'!$G$2:$G$215,Shares!$A$1)/SUMIFS('Stock-AF'!AC$2:AC$215,'Stock-AF'!$C$2:$C$215,Shares!$A112,'Stock-AF'!$G$2:$G$215,Shares!$A$1)</f>
        <v>0.26147725745285599</v>
      </c>
      <c r="U112" s="9">
        <f ca="1">SUMIFS('Stock-AF'!AD$2:AD$215,'Stock-AF'!$C$2:$C$215,Shares!$B112,'Stock-AF'!$G$2:$G$215,Shares!$A$1)/SUMIFS('Stock-AF'!AD$2:AD$215,'Stock-AF'!$C$2:$C$215,Shares!$A112,'Stock-AF'!$G$2:$G$215,Shares!$A$1)</f>
        <v>0.29446626999547831</v>
      </c>
      <c r="V112" s="9">
        <f ca="1">SUMIFS('Stock-AF'!AE$2:AE$215,'Stock-AF'!$C$2:$C$215,Shares!$B112,'Stock-AF'!$G$2:$G$215,Shares!$A$1)/SUMIFS('Stock-AF'!AE$2:AE$215,'Stock-AF'!$C$2:$C$215,Shares!$A112,'Stock-AF'!$G$2:$G$215,Shares!$A$1)</f>
        <v>0.29147080896778893</v>
      </c>
      <c r="W112" s="9">
        <f ca="1">SUMIFS('Stock-AF'!AF$2:AF$215,'Stock-AF'!$C$2:$C$215,Shares!$B112,'Stock-AF'!$G$2:$G$215,Shares!$A$1)/SUMIFS('Stock-AF'!AF$2:AF$215,'Stock-AF'!$C$2:$C$215,Shares!$A112,'Stock-AF'!$G$2:$G$215,Shares!$A$1)</f>
        <v>0.36126269137812728</v>
      </c>
      <c r="X112" s="9">
        <f ca="1">SUMIFS('Stock-AF'!AG$2:AG$215,'Stock-AF'!$C$2:$C$215,Shares!$B112,'Stock-AF'!$G$2:$G$215,Shares!$A$1)/SUMIFS('Stock-AF'!AG$2:AG$215,'Stock-AF'!$C$2:$C$215,Shares!$A112,'Stock-AF'!$G$2:$G$215,Shares!$A$1)</f>
        <v>0.16672823548840243</v>
      </c>
      <c r="Y112" s="9">
        <f ca="1">SUMIFS('Stock-AF'!AH$2:AH$215,'Stock-AF'!$C$2:$C$215,Shares!$B112,'Stock-AF'!$G$2:$G$215,Shares!$A$1)/SUMIFS('Stock-AF'!AH$2:AH$215,'Stock-AF'!$C$2:$C$215,Shares!$A112,'Stock-AF'!$G$2:$G$215,Shares!$A$1)</f>
        <v>9.060407702188232E-2</v>
      </c>
      <c r="Z112" s="9">
        <f ca="1">SUMIFS('Stock-AF'!AI$2:AI$215,'Stock-AF'!$C$2:$C$215,Shares!$B112,'Stock-AF'!$G$2:$G$215,Shares!$A$1)/SUMIFS('Stock-AF'!AI$2:AI$215,'Stock-AF'!$C$2:$C$215,Shares!$A112,'Stock-AF'!$G$2:$G$215,Shares!$A$1)</f>
        <v>0.16208875202026579</v>
      </c>
      <c r="AA112" s="9">
        <f ca="1">SUMIFS('Stock-AF'!AJ$2:AJ$215,'Stock-AF'!$C$2:$C$215,Shares!$B112,'Stock-AF'!$G$2:$G$215,Shares!$A$1)/SUMIFS('Stock-AF'!AJ$2:AJ$215,'Stock-AF'!$C$2:$C$215,Shares!$A112,'Stock-AF'!$G$2:$G$215,Shares!$A$1)</f>
        <v>1</v>
      </c>
      <c r="AB112" s="9">
        <f ca="1">SUMIFS('Stock-AF'!AK$2:AK$215,'Stock-AF'!$C$2:$C$215,Shares!$B112,'Stock-AF'!$G$2:$G$215,Shares!$A$1)/SUMIFS('Stock-AF'!AK$2:AK$215,'Stock-AF'!$C$2:$C$215,Shares!$A112,'Stock-AF'!$G$2:$G$215,Shares!$A$1)</f>
        <v>0.46756012692658461</v>
      </c>
      <c r="AC112" s="9">
        <f ca="1">SUMIFS('Stock-AF'!AL$2:AL$215,'Stock-AF'!$C$2:$C$215,Shares!$B112,'Stock-AF'!$G$2:$G$215,Shares!$A$1)/SUMIFS('Stock-AF'!AL$2:AL$215,'Stock-AF'!$C$2:$C$215,Shares!$A112,'Stock-AF'!$G$2:$G$215,Shares!$A$1)</f>
        <v>0.90626760190534861</v>
      </c>
      <c r="AD112" s="9">
        <f ca="1">SUMIFS('Stock-AF'!AM$2:AM$215,'Stock-AF'!$C$2:$C$215,Shares!$B112,'Stock-AF'!$G$2:$G$215,Shares!$A$1)/SUMIFS('Stock-AF'!AM$2:AM$215,'Stock-AF'!$C$2:$C$215,Shares!$A112,'Stock-AF'!$G$2:$G$215,Shares!$A$1)</f>
        <v>0.19036141973634199</v>
      </c>
      <c r="AE112" s="9">
        <f ca="1">SUMIFS('Stock-AF'!AN$2:AN$215,'Stock-AF'!$C$2:$C$215,Shares!$B112,'Stock-AF'!$G$2:$G$215,Shares!$A$1)/SUMIFS('Stock-AF'!AN$2:AN$215,'Stock-AF'!$C$2:$C$215,Shares!$A112,'Stock-AF'!$G$2:$G$215,Shares!$A$1)</f>
        <v>0.79903375542955535</v>
      </c>
      <c r="AF112" s="9">
        <f ca="1">SUMIFS('Stock-AF'!AO$2:AO$215,'Stock-AF'!$C$2:$C$215,Shares!$B112,'Stock-AF'!$G$2:$G$215,Shares!$A$1)/SUMIFS('Stock-AF'!AO$2:AO$215,'Stock-AF'!$C$2:$C$215,Shares!$A112,'Stock-AF'!$G$2:$G$215,Shares!$A$1)</f>
        <v>0.32694113130485547</v>
      </c>
      <c r="AG112" s="9">
        <f ca="1">SUMIFS('Stock-AF'!AP$2:AP$215,'Stock-AF'!$C$2:$C$215,Shares!$B112,'Stock-AF'!$G$2:$G$215,Shares!$A$1)/SUMIFS('Stock-AF'!AP$2:AP$215,'Stock-AF'!$C$2:$C$215,Shares!$A112,'Stock-AF'!$G$2:$G$215,Shares!$A$1)</f>
        <v>0.48895336223532376</v>
      </c>
      <c r="AH112" s="9">
        <f ca="1">SUMIFS('Stock-AF'!AQ$2:AQ$215,'Stock-AF'!$C$2:$C$215,Shares!$B112,'Stock-AF'!$G$2:$G$215,Shares!$A$1)/SUMIFS('Stock-AF'!AQ$2:AQ$215,'Stock-AF'!$C$2:$C$215,Shares!$A112,'Stock-AF'!$G$2:$G$215,Shares!$A$1)</f>
        <v>0.15123693804807212</v>
      </c>
      <c r="AI112" s="9">
        <f ca="1">SUMIFS('Stock-AF'!AR$2:AR$215,'Stock-AF'!$C$2:$C$215,Shares!$B112,'Stock-AF'!$G$2:$G$215,Shares!$A$1)/SUMIFS('Stock-AF'!AR$2:AR$215,'Stock-AF'!$C$2:$C$215,Shares!$A112,'Stock-AF'!$G$2:$G$215,Shares!$A$1)</f>
        <v>0.35420842590105489</v>
      </c>
      <c r="AJ112" s="9">
        <f ca="1">SUMIFS('Stock-AF'!AS$2:AS$215,'Stock-AF'!$C$2:$C$215,Shares!$B112,'Stock-AF'!$G$2:$G$215,Shares!$A$1)/SUMIFS('Stock-AF'!AS$2:AS$215,'Stock-AF'!$C$2:$C$215,Shares!$A112,'Stock-AF'!$G$2:$G$215,Shares!$A$1)</f>
        <v>0.26918121834723252</v>
      </c>
      <c r="AK112" s="9">
        <f ca="1">SUMIFS('Stock-AF'!AT$2:AT$215,'Stock-AF'!$C$2:$C$215,Shares!$B112,'Stock-AF'!$G$2:$G$215,Shares!$A$1)/SUMIFS('Stock-AF'!AT$2:AT$215,'Stock-AF'!$C$2:$C$215,Shares!$A112,'Stock-AF'!$G$2:$G$215,Shares!$A$1)</f>
        <v>0.26203250794080646</v>
      </c>
      <c r="AL112" s="9">
        <f ca="1">SUMIFS('Stock-AF'!AU$2:AU$215,'Stock-AF'!$C$2:$C$215,Shares!$B112,'Stock-AF'!$G$2:$G$215,Shares!$A$1)/SUMIFS('Stock-AF'!AU$2:AU$215,'Stock-AF'!$C$2:$C$215,Shares!$A112,'Stock-AF'!$G$2:$G$215,Shares!$A$1)</f>
        <v>0.19577263836392647</v>
      </c>
      <c r="AM112" s="9">
        <f ca="1">SUMIFS('Stock-AF'!AV$2:AV$215,'Stock-AF'!$C$2:$C$215,Shares!$B112,'Stock-AF'!$G$2:$G$215,Shares!$A$1)/SUMIFS('Stock-AF'!AV$2:AV$215,'Stock-AF'!$C$2:$C$215,Shares!$A112,'Stock-AF'!$G$2:$G$215,Shares!$A$1)</f>
        <v>0.41532777849643476</v>
      </c>
    </row>
    <row r="113" spans="1:39">
      <c r="A113" t="str">
        <f t="shared" si="1"/>
        <v>C_ES-WH-SL*</v>
      </c>
      <c r="B113" s="4" t="s">
        <v>226</v>
      </c>
      <c r="C113" s="9">
        <f ca="1">SUMIFS('Stock-AF'!L$2:L$215,'Stock-AF'!$C$2:$C$215,Shares!$B113,'Stock-AF'!$G$2:$G$215,Shares!$A$1)/SUMIFS('Stock-AF'!L$2:L$215,'Stock-AF'!$C$2:$C$215,Shares!$A113,'Stock-AF'!$G$2:$G$215,Shares!$A$1)</f>
        <v>0</v>
      </c>
      <c r="D113" s="9">
        <f ca="1">SUMIFS('Stock-AF'!M$2:M$215,'Stock-AF'!$C$2:$C$215,Shares!$B113,'Stock-AF'!$G$2:$G$215,Shares!$A$1)/SUMIFS('Stock-AF'!M$2:M$215,'Stock-AF'!$C$2:$C$215,Shares!$A113,'Stock-AF'!$G$2:$G$215,Shares!$A$1)</f>
        <v>0.12930678698607864</v>
      </c>
      <c r="E113" s="9">
        <f ca="1">SUMIFS('Stock-AF'!N$2:N$215,'Stock-AF'!$C$2:$C$215,Shares!$B113,'Stock-AF'!$G$2:$G$215,Shares!$A$1)/SUMIFS('Stock-AF'!N$2:N$215,'Stock-AF'!$C$2:$C$215,Shares!$A113,'Stock-AF'!$G$2:$G$215,Shares!$A$1)</f>
        <v>0</v>
      </c>
      <c r="F113" s="9">
        <f ca="1">SUMIFS('Stock-AF'!O$2:O$215,'Stock-AF'!$C$2:$C$215,Shares!$B113,'Stock-AF'!$G$2:$G$215,Shares!$A$1)/SUMIFS('Stock-AF'!O$2:O$215,'Stock-AF'!$C$2:$C$215,Shares!$A113,'Stock-AF'!$G$2:$G$215,Shares!$A$1)</f>
        <v>0.23841147758794273</v>
      </c>
      <c r="G113" s="9">
        <f ca="1">SUMIFS('Stock-AF'!P$2:P$215,'Stock-AF'!$C$2:$C$215,Shares!$B113,'Stock-AF'!$G$2:$G$215,Shares!$A$1)/SUMIFS('Stock-AF'!P$2:P$215,'Stock-AF'!$C$2:$C$215,Shares!$A113,'Stock-AF'!$G$2:$G$215,Shares!$A$1)</f>
        <v>0.12425404870288838</v>
      </c>
      <c r="H113" s="9">
        <f ca="1">SUMIFS('Stock-AF'!Q$2:Q$215,'Stock-AF'!$C$2:$C$215,Shares!$B113,'Stock-AF'!$G$2:$G$215,Shares!$A$1)/SUMIFS('Stock-AF'!Q$2:Q$215,'Stock-AF'!$C$2:$C$215,Shares!$A113,'Stock-AF'!$G$2:$G$215,Shares!$A$1)</f>
        <v>0.14330362644512828</v>
      </c>
      <c r="I113" s="9">
        <f ca="1">SUMIFS('Stock-AF'!R$2:R$215,'Stock-AF'!$C$2:$C$215,Shares!$B113,'Stock-AF'!$G$2:$G$215,Shares!$A$1)/SUMIFS('Stock-AF'!R$2:R$215,'Stock-AF'!$C$2:$C$215,Shares!$A113,'Stock-AF'!$G$2:$G$215,Shares!$A$1)</f>
        <v>0</v>
      </c>
      <c r="J113" s="9">
        <f ca="1">SUMIFS('Stock-AF'!S$2:S$215,'Stock-AF'!$C$2:$C$215,Shares!$B113,'Stock-AF'!$G$2:$G$215,Shares!$A$1)/SUMIFS('Stock-AF'!S$2:S$215,'Stock-AF'!$C$2:$C$215,Shares!$A113,'Stock-AF'!$G$2:$G$215,Shares!$A$1)</f>
        <v>0.42418616588005814</v>
      </c>
      <c r="K113" s="9">
        <f ca="1">SUMIFS('Stock-AF'!T$2:T$215,'Stock-AF'!$C$2:$C$215,Shares!$B113,'Stock-AF'!$G$2:$G$215,Shares!$A$1)/SUMIFS('Stock-AF'!T$2:T$215,'Stock-AF'!$C$2:$C$215,Shares!$A113,'Stock-AF'!$G$2:$G$215,Shares!$A$1)</f>
        <v>0.23150713197772554</v>
      </c>
      <c r="L113" s="9">
        <f ca="1">SUMIFS('Stock-AF'!U$2:U$215,'Stock-AF'!$C$2:$C$215,Shares!$B113,'Stock-AF'!$G$2:$G$215,Shares!$A$1)/SUMIFS('Stock-AF'!U$2:U$215,'Stock-AF'!$C$2:$C$215,Shares!$A113,'Stock-AF'!$G$2:$G$215,Shares!$A$1)</f>
        <v>0.201003870431752</v>
      </c>
      <c r="M113" s="9">
        <f ca="1">SUMIFS('Stock-AF'!V$2:V$215,'Stock-AF'!$C$2:$C$215,Shares!$B113,'Stock-AF'!$G$2:$G$215,Shares!$A$1)/SUMIFS('Stock-AF'!V$2:V$215,'Stock-AF'!$C$2:$C$215,Shares!$A113,'Stock-AF'!$G$2:$G$215,Shares!$A$1)</f>
        <v>7.3558595116771416E-2</v>
      </c>
      <c r="N113" s="9">
        <f ca="1">SUMIFS('Stock-AF'!W$2:W$215,'Stock-AF'!$C$2:$C$215,Shares!$B113,'Stock-AF'!$G$2:$G$215,Shares!$A$1)/SUMIFS('Stock-AF'!W$2:W$215,'Stock-AF'!$C$2:$C$215,Shares!$A113,'Stock-AF'!$G$2:$G$215,Shares!$A$1)</f>
        <v>0.10179249234390883</v>
      </c>
      <c r="O113" s="9">
        <f ca="1">SUMIFS('Stock-AF'!X$2:X$215,'Stock-AF'!$C$2:$C$215,Shares!$B113,'Stock-AF'!$G$2:$G$215,Shares!$A$1)/SUMIFS('Stock-AF'!X$2:X$215,'Stock-AF'!$C$2:$C$215,Shares!$A113,'Stock-AF'!$G$2:$G$215,Shares!$A$1)</f>
        <v>0.16095560595185979</v>
      </c>
      <c r="P113" s="9">
        <f ca="1">SUMIFS('Stock-AF'!Y$2:Y$215,'Stock-AF'!$C$2:$C$215,Shares!$B113,'Stock-AF'!$G$2:$G$215,Shares!$A$1)/SUMIFS('Stock-AF'!Y$2:Y$215,'Stock-AF'!$C$2:$C$215,Shares!$A113,'Stock-AF'!$G$2:$G$215,Shares!$A$1)</f>
        <v>1.1869662332455616E-2</v>
      </c>
      <c r="Q113" s="9">
        <f ca="1">SUMIFS('Stock-AF'!Z$2:Z$215,'Stock-AF'!$C$2:$C$215,Shares!$B113,'Stock-AF'!$G$2:$G$215,Shares!$A$1)/SUMIFS('Stock-AF'!Z$2:Z$215,'Stock-AF'!$C$2:$C$215,Shares!$A113,'Stock-AF'!$G$2:$G$215,Shares!$A$1)</f>
        <v>0.29029027592284112</v>
      </c>
      <c r="R113" s="9">
        <f ca="1">SUMIFS('Stock-AF'!AA$2:AA$215,'Stock-AF'!$C$2:$C$215,Shares!$B113,'Stock-AF'!$G$2:$G$215,Shares!$A$1)/SUMIFS('Stock-AF'!AA$2:AA$215,'Stock-AF'!$C$2:$C$215,Shares!$A113,'Stock-AF'!$G$2:$G$215,Shares!$A$1)</f>
        <v>0.30827066518818858</v>
      </c>
      <c r="S113" s="9">
        <f ca="1">SUMIFS('Stock-AF'!AB$2:AB$215,'Stock-AF'!$C$2:$C$215,Shares!$B113,'Stock-AF'!$G$2:$G$215,Shares!$A$1)/SUMIFS('Stock-AF'!AB$2:AB$215,'Stock-AF'!$C$2:$C$215,Shares!$A113,'Stock-AF'!$G$2:$G$215,Shares!$A$1)</f>
        <v>0.58456256464116274</v>
      </c>
      <c r="T113" s="9">
        <f ca="1">SUMIFS('Stock-AF'!AC$2:AC$215,'Stock-AF'!$C$2:$C$215,Shares!$B113,'Stock-AF'!$G$2:$G$215,Shares!$A$1)/SUMIFS('Stock-AF'!AC$2:AC$215,'Stock-AF'!$C$2:$C$215,Shares!$A113,'Stock-AF'!$G$2:$G$215,Shares!$A$1)</f>
        <v>0.27239883138339271</v>
      </c>
      <c r="U113" s="9">
        <f ca="1">SUMIFS('Stock-AF'!AD$2:AD$215,'Stock-AF'!$C$2:$C$215,Shares!$B113,'Stock-AF'!$G$2:$G$215,Shares!$A$1)/SUMIFS('Stock-AF'!AD$2:AD$215,'Stock-AF'!$C$2:$C$215,Shares!$A113,'Stock-AF'!$G$2:$G$215,Shares!$A$1)</f>
        <v>0</v>
      </c>
      <c r="V113" s="9">
        <f ca="1">SUMIFS('Stock-AF'!AE$2:AE$215,'Stock-AF'!$C$2:$C$215,Shares!$B113,'Stock-AF'!$G$2:$G$215,Shares!$A$1)/SUMIFS('Stock-AF'!AE$2:AE$215,'Stock-AF'!$C$2:$C$215,Shares!$A113,'Stock-AF'!$G$2:$G$215,Shares!$A$1)</f>
        <v>0.5421471605689635</v>
      </c>
      <c r="W113" s="9">
        <f ca="1">SUMIFS('Stock-AF'!AF$2:AF$215,'Stock-AF'!$C$2:$C$215,Shares!$B113,'Stock-AF'!$G$2:$G$215,Shares!$A$1)/SUMIFS('Stock-AF'!AF$2:AF$215,'Stock-AF'!$C$2:$C$215,Shares!$A113,'Stock-AF'!$G$2:$G$215,Shares!$A$1)</f>
        <v>0</v>
      </c>
      <c r="X113" s="9">
        <f ca="1">SUMIFS('Stock-AF'!AG$2:AG$215,'Stock-AF'!$C$2:$C$215,Shares!$B113,'Stock-AF'!$G$2:$G$215,Shares!$A$1)/SUMIFS('Stock-AF'!AG$2:AG$215,'Stock-AF'!$C$2:$C$215,Shares!$A113,'Stock-AF'!$G$2:$G$215,Shares!$A$1)</f>
        <v>0.13809542251027021</v>
      </c>
      <c r="Y113" s="9">
        <f ca="1">SUMIFS('Stock-AF'!AH$2:AH$215,'Stock-AF'!$C$2:$C$215,Shares!$B113,'Stock-AF'!$G$2:$G$215,Shares!$A$1)/SUMIFS('Stock-AF'!AH$2:AH$215,'Stock-AF'!$C$2:$C$215,Shares!$A113,'Stock-AF'!$G$2:$G$215,Shares!$A$1)</f>
        <v>0.12586742709078447</v>
      </c>
      <c r="Z113" s="9">
        <f ca="1">SUMIFS('Stock-AF'!AI$2:AI$215,'Stock-AF'!$C$2:$C$215,Shares!$B113,'Stock-AF'!$G$2:$G$215,Shares!$A$1)/SUMIFS('Stock-AF'!AI$2:AI$215,'Stock-AF'!$C$2:$C$215,Shares!$A113,'Stock-AF'!$G$2:$G$215,Shares!$A$1)</f>
        <v>0.19191249881914166</v>
      </c>
      <c r="AA113" s="9">
        <f ca="1">SUMIFS('Stock-AF'!AJ$2:AJ$215,'Stock-AF'!$C$2:$C$215,Shares!$B113,'Stock-AF'!$G$2:$G$215,Shares!$A$1)/SUMIFS('Stock-AF'!AJ$2:AJ$215,'Stock-AF'!$C$2:$C$215,Shares!$A113,'Stock-AF'!$G$2:$G$215,Shares!$A$1)</f>
        <v>0</v>
      </c>
      <c r="AB113" s="9">
        <f ca="1">SUMIFS('Stock-AF'!AK$2:AK$215,'Stock-AF'!$C$2:$C$215,Shares!$B113,'Stock-AF'!$G$2:$G$215,Shares!$A$1)/SUMIFS('Stock-AF'!AK$2:AK$215,'Stock-AF'!$C$2:$C$215,Shares!$A113,'Stock-AF'!$G$2:$G$215,Shares!$A$1)</f>
        <v>1.4358365001243939E-2</v>
      </c>
      <c r="AC113" s="9">
        <f ca="1">SUMIFS('Stock-AF'!AL$2:AL$215,'Stock-AF'!$C$2:$C$215,Shares!$B113,'Stock-AF'!$G$2:$G$215,Shares!$A$1)/SUMIFS('Stock-AF'!AL$2:AL$215,'Stock-AF'!$C$2:$C$215,Shares!$A113,'Stock-AF'!$G$2:$G$215,Shares!$A$1)</f>
        <v>0</v>
      </c>
      <c r="AD113" s="9">
        <f ca="1">SUMIFS('Stock-AF'!AM$2:AM$215,'Stock-AF'!$C$2:$C$215,Shares!$B113,'Stock-AF'!$G$2:$G$215,Shares!$A$1)/SUMIFS('Stock-AF'!AM$2:AM$215,'Stock-AF'!$C$2:$C$215,Shares!$A113,'Stock-AF'!$G$2:$G$215,Shares!$A$1)</f>
        <v>0.50450754288869093</v>
      </c>
      <c r="AE113" s="9">
        <f ca="1">SUMIFS('Stock-AF'!AN$2:AN$215,'Stock-AF'!$C$2:$C$215,Shares!$B113,'Stock-AF'!$G$2:$G$215,Shares!$A$1)/SUMIFS('Stock-AF'!AN$2:AN$215,'Stock-AF'!$C$2:$C$215,Shares!$A113,'Stock-AF'!$G$2:$G$215,Shares!$A$1)</f>
        <v>1.0720941582212795E-2</v>
      </c>
      <c r="AF113" s="9">
        <f ca="1">SUMIFS('Stock-AF'!AO$2:AO$215,'Stock-AF'!$C$2:$C$215,Shares!$B113,'Stock-AF'!$G$2:$G$215,Shares!$A$1)/SUMIFS('Stock-AF'!AO$2:AO$215,'Stock-AF'!$C$2:$C$215,Shares!$A113,'Stock-AF'!$G$2:$G$215,Shares!$A$1)</f>
        <v>0.33051198206427607</v>
      </c>
      <c r="AG113" s="9">
        <f ca="1">SUMIFS('Stock-AF'!AP$2:AP$215,'Stock-AF'!$C$2:$C$215,Shares!$B113,'Stock-AF'!$G$2:$G$215,Shares!$A$1)/SUMIFS('Stock-AF'!AP$2:AP$215,'Stock-AF'!$C$2:$C$215,Shares!$A113,'Stock-AF'!$G$2:$G$215,Shares!$A$1)</f>
        <v>0.17041057193715625</v>
      </c>
      <c r="AH113" s="9">
        <f ca="1">SUMIFS('Stock-AF'!AQ$2:AQ$215,'Stock-AF'!$C$2:$C$215,Shares!$B113,'Stock-AF'!$G$2:$G$215,Shares!$A$1)/SUMIFS('Stock-AF'!AQ$2:AQ$215,'Stock-AF'!$C$2:$C$215,Shares!$A113,'Stock-AF'!$G$2:$G$215,Shares!$A$1)</f>
        <v>0.57375415217172865</v>
      </c>
      <c r="AI113" s="9">
        <f ca="1">SUMIFS('Stock-AF'!AR$2:AR$215,'Stock-AF'!$C$2:$C$215,Shares!$B113,'Stock-AF'!$G$2:$G$215,Shares!$A$1)/SUMIFS('Stock-AF'!AR$2:AR$215,'Stock-AF'!$C$2:$C$215,Shares!$A113,'Stock-AF'!$G$2:$G$215,Shares!$A$1)</f>
        <v>0.2257855002495521</v>
      </c>
      <c r="AJ113" s="9">
        <f ca="1">SUMIFS('Stock-AF'!AS$2:AS$215,'Stock-AF'!$C$2:$C$215,Shares!$B113,'Stock-AF'!$G$2:$G$215,Shares!$A$1)/SUMIFS('Stock-AF'!AS$2:AS$215,'Stock-AF'!$C$2:$C$215,Shares!$A113,'Stock-AF'!$G$2:$G$215,Shares!$A$1)</f>
        <v>3.7379429759741073E-3</v>
      </c>
      <c r="AK113" s="9">
        <f ca="1">SUMIFS('Stock-AF'!AT$2:AT$215,'Stock-AF'!$C$2:$C$215,Shares!$B113,'Stock-AF'!$G$2:$G$215,Shares!$A$1)/SUMIFS('Stock-AF'!AT$2:AT$215,'Stock-AF'!$C$2:$C$215,Shares!$A113,'Stock-AF'!$G$2:$G$215,Shares!$A$1)</f>
        <v>5.4789750979856576E-2</v>
      </c>
      <c r="AL113" s="9">
        <f ca="1">SUMIFS('Stock-AF'!AU$2:AU$215,'Stock-AF'!$C$2:$C$215,Shares!$B113,'Stock-AF'!$G$2:$G$215,Shares!$A$1)/SUMIFS('Stock-AF'!AU$2:AU$215,'Stock-AF'!$C$2:$C$215,Shares!$A113,'Stock-AF'!$G$2:$G$215,Shares!$A$1)</f>
        <v>0.32656386678507132</v>
      </c>
      <c r="AM113" s="9">
        <f ca="1">SUMIFS('Stock-AF'!AV$2:AV$215,'Stock-AF'!$C$2:$C$215,Shares!$B113,'Stock-AF'!$G$2:$G$215,Shares!$A$1)/SUMIFS('Stock-AF'!AV$2:AV$215,'Stock-AF'!$C$2:$C$215,Shares!$A113,'Stock-AF'!$G$2:$G$215,Shares!$A$1)</f>
        <v>0.47863854748162826</v>
      </c>
    </row>
    <row r="114" spans="1:39">
      <c r="A114" t="str">
        <f t="shared" si="1"/>
        <v>C_ES-WH-SL*</v>
      </c>
      <c r="B114" s="4" t="s">
        <v>227</v>
      </c>
      <c r="C114" s="9">
        <f ca="1">SUMIFS('Stock-AF'!L$2:L$215,'Stock-AF'!$C$2:$C$215,Shares!$B114,'Stock-AF'!$G$2:$G$215,Shares!$A$1)/SUMIFS('Stock-AF'!L$2:L$215,'Stock-AF'!$C$2:$C$215,Shares!$A114,'Stock-AF'!$G$2:$G$215,Shares!$A$1)</f>
        <v>0</v>
      </c>
      <c r="D114" s="9">
        <f ca="1">SUMIFS('Stock-AF'!M$2:M$215,'Stock-AF'!$C$2:$C$215,Shares!$B114,'Stock-AF'!$G$2:$G$215,Shares!$A$1)/SUMIFS('Stock-AF'!M$2:M$215,'Stock-AF'!$C$2:$C$215,Shares!$A114,'Stock-AF'!$G$2:$G$215,Shares!$A$1)</f>
        <v>0.30795303458736722</v>
      </c>
      <c r="E114" s="9">
        <f ca="1">SUMIFS('Stock-AF'!N$2:N$215,'Stock-AF'!$C$2:$C$215,Shares!$B114,'Stock-AF'!$G$2:$G$215,Shares!$A$1)/SUMIFS('Stock-AF'!N$2:N$215,'Stock-AF'!$C$2:$C$215,Shares!$A114,'Stock-AF'!$G$2:$G$215,Shares!$A$1)</f>
        <v>0.53515392567255482</v>
      </c>
      <c r="F114" s="9">
        <f ca="1">SUMIFS('Stock-AF'!O$2:O$215,'Stock-AF'!$C$2:$C$215,Shares!$B114,'Stock-AF'!$G$2:$G$215,Shares!$A$1)/SUMIFS('Stock-AF'!O$2:O$215,'Stock-AF'!$C$2:$C$215,Shares!$A114,'Stock-AF'!$G$2:$G$215,Shares!$A$1)</f>
        <v>6.3157673293404729E-2</v>
      </c>
      <c r="G114" s="9">
        <f ca="1">SUMIFS('Stock-AF'!P$2:P$215,'Stock-AF'!$C$2:$C$215,Shares!$B114,'Stock-AF'!$G$2:$G$215,Shares!$A$1)/SUMIFS('Stock-AF'!P$2:P$215,'Stock-AF'!$C$2:$C$215,Shares!$A114,'Stock-AF'!$G$2:$G$215,Shares!$A$1)</f>
        <v>0.16833016382799923</v>
      </c>
      <c r="H114" s="9">
        <f ca="1">SUMIFS('Stock-AF'!Q$2:Q$215,'Stock-AF'!$C$2:$C$215,Shares!$B114,'Stock-AF'!$G$2:$G$215,Shares!$A$1)/SUMIFS('Stock-AF'!Q$2:Q$215,'Stock-AF'!$C$2:$C$215,Shares!$A114,'Stock-AF'!$G$2:$G$215,Shares!$A$1)</f>
        <v>7.304430304988864E-2</v>
      </c>
      <c r="I114" s="9">
        <f ca="1">SUMIFS('Stock-AF'!R$2:R$215,'Stock-AF'!$C$2:$C$215,Shares!$B114,'Stock-AF'!$G$2:$G$215,Shares!$A$1)/SUMIFS('Stock-AF'!R$2:R$215,'Stock-AF'!$C$2:$C$215,Shares!$A114,'Stock-AF'!$G$2:$G$215,Shares!$A$1)</f>
        <v>0</v>
      </c>
      <c r="J114" s="9">
        <f ca="1">SUMIFS('Stock-AF'!S$2:S$215,'Stock-AF'!$C$2:$C$215,Shares!$B114,'Stock-AF'!$G$2:$G$215,Shares!$A$1)/SUMIFS('Stock-AF'!S$2:S$215,'Stock-AF'!$C$2:$C$215,Shares!$A114,'Stock-AF'!$G$2:$G$215,Shares!$A$1)</f>
        <v>0.30077483240603603</v>
      </c>
      <c r="K114" s="9">
        <f ca="1">SUMIFS('Stock-AF'!T$2:T$215,'Stock-AF'!$C$2:$C$215,Shares!$B114,'Stock-AF'!$G$2:$G$215,Shares!$A$1)/SUMIFS('Stock-AF'!T$2:T$215,'Stock-AF'!$C$2:$C$215,Shares!$A114,'Stock-AF'!$G$2:$G$215,Shares!$A$1)</f>
        <v>0.26502419665404386</v>
      </c>
      <c r="L114" s="9">
        <f ca="1">SUMIFS('Stock-AF'!U$2:U$215,'Stock-AF'!$C$2:$C$215,Shares!$B114,'Stock-AF'!$G$2:$G$215,Shares!$A$1)/SUMIFS('Stock-AF'!U$2:U$215,'Stock-AF'!$C$2:$C$215,Shares!$A114,'Stock-AF'!$G$2:$G$215,Shares!$A$1)</f>
        <v>0.42789358771095792</v>
      </c>
      <c r="M114" s="9">
        <f ca="1">SUMIFS('Stock-AF'!V$2:V$215,'Stock-AF'!$C$2:$C$215,Shares!$B114,'Stock-AF'!$G$2:$G$215,Shares!$A$1)/SUMIFS('Stock-AF'!V$2:V$215,'Stock-AF'!$C$2:$C$215,Shares!$A114,'Stock-AF'!$G$2:$G$215,Shares!$A$1)</f>
        <v>0.43426639062624423</v>
      </c>
      <c r="N114" s="9">
        <f ca="1">SUMIFS('Stock-AF'!W$2:W$215,'Stock-AF'!$C$2:$C$215,Shares!$B114,'Stock-AF'!$G$2:$G$215,Shares!$A$1)/SUMIFS('Stock-AF'!W$2:W$215,'Stock-AF'!$C$2:$C$215,Shares!$A114,'Stock-AF'!$G$2:$G$215,Shares!$A$1)</f>
        <v>0</v>
      </c>
      <c r="O114" s="9">
        <f ca="1">SUMIFS('Stock-AF'!X$2:X$215,'Stock-AF'!$C$2:$C$215,Shares!$B114,'Stock-AF'!$G$2:$G$215,Shares!$A$1)/SUMIFS('Stock-AF'!X$2:X$215,'Stock-AF'!$C$2:$C$215,Shares!$A114,'Stock-AF'!$G$2:$G$215,Shares!$A$1)</f>
        <v>0</v>
      </c>
      <c r="P114" s="9">
        <f ca="1">SUMIFS('Stock-AF'!Y$2:Y$215,'Stock-AF'!$C$2:$C$215,Shares!$B114,'Stock-AF'!$G$2:$G$215,Shares!$A$1)/SUMIFS('Stock-AF'!Y$2:Y$215,'Stock-AF'!$C$2:$C$215,Shares!$A114,'Stock-AF'!$G$2:$G$215,Shares!$A$1)</f>
        <v>0.4264722174874554</v>
      </c>
      <c r="Q114" s="9">
        <f ca="1">SUMIFS('Stock-AF'!Z$2:Z$215,'Stock-AF'!$C$2:$C$215,Shares!$B114,'Stock-AF'!$G$2:$G$215,Shares!$A$1)/SUMIFS('Stock-AF'!Z$2:Z$215,'Stock-AF'!$C$2:$C$215,Shares!$A114,'Stock-AF'!$G$2:$G$215,Shares!$A$1)</f>
        <v>0.12019988101295456</v>
      </c>
      <c r="R114" s="9">
        <f ca="1">SUMIFS('Stock-AF'!AA$2:AA$215,'Stock-AF'!$C$2:$C$215,Shares!$B114,'Stock-AF'!$G$2:$G$215,Shares!$A$1)/SUMIFS('Stock-AF'!AA$2:AA$215,'Stock-AF'!$C$2:$C$215,Shares!$A114,'Stock-AF'!$G$2:$G$215,Shares!$A$1)</f>
        <v>8.6670167890444502E-2</v>
      </c>
      <c r="S114" s="9">
        <f ca="1">SUMIFS('Stock-AF'!AB$2:AB$215,'Stock-AF'!$C$2:$C$215,Shares!$B114,'Stock-AF'!$G$2:$G$215,Shares!$A$1)/SUMIFS('Stock-AF'!AB$2:AB$215,'Stock-AF'!$C$2:$C$215,Shares!$A114,'Stock-AF'!$G$2:$G$215,Shares!$A$1)</f>
        <v>0.16585625839855692</v>
      </c>
      <c r="T114" s="9">
        <f ca="1">SUMIFS('Stock-AF'!AC$2:AC$215,'Stock-AF'!$C$2:$C$215,Shares!$B114,'Stock-AF'!$G$2:$G$215,Shares!$A$1)/SUMIFS('Stock-AF'!AC$2:AC$215,'Stock-AF'!$C$2:$C$215,Shares!$A114,'Stock-AF'!$G$2:$G$215,Shares!$A$1)</f>
        <v>0</v>
      </c>
      <c r="U114" s="9">
        <f ca="1">SUMIFS('Stock-AF'!AD$2:AD$215,'Stock-AF'!$C$2:$C$215,Shares!$B114,'Stock-AF'!$G$2:$G$215,Shares!$A$1)/SUMIFS('Stock-AF'!AD$2:AD$215,'Stock-AF'!$C$2:$C$215,Shares!$A114,'Stock-AF'!$G$2:$G$215,Shares!$A$1)</f>
        <v>0.68854139005121695</v>
      </c>
      <c r="V114" s="9">
        <f ca="1">SUMIFS('Stock-AF'!AE$2:AE$215,'Stock-AF'!$C$2:$C$215,Shares!$B114,'Stock-AF'!$G$2:$G$215,Shares!$A$1)/SUMIFS('Stock-AF'!AE$2:AE$215,'Stock-AF'!$C$2:$C$215,Shares!$A114,'Stock-AF'!$G$2:$G$215,Shares!$A$1)</f>
        <v>8.6101571025009472E-3</v>
      </c>
      <c r="W114" s="9">
        <f ca="1">SUMIFS('Stock-AF'!AF$2:AF$215,'Stock-AF'!$C$2:$C$215,Shares!$B114,'Stock-AF'!$G$2:$G$215,Shares!$A$1)/SUMIFS('Stock-AF'!AF$2:AF$215,'Stock-AF'!$C$2:$C$215,Shares!$A114,'Stock-AF'!$G$2:$G$215,Shares!$A$1)</f>
        <v>2.9669633839710993E-2</v>
      </c>
      <c r="X114" s="9">
        <f ca="1">SUMIFS('Stock-AF'!AG$2:AG$215,'Stock-AF'!$C$2:$C$215,Shares!$B114,'Stock-AF'!$G$2:$G$215,Shares!$A$1)/SUMIFS('Stock-AF'!AG$2:AG$215,'Stock-AF'!$C$2:$C$215,Shares!$A114,'Stock-AF'!$G$2:$G$215,Shares!$A$1)</f>
        <v>0.64119530065015506</v>
      </c>
      <c r="Y114" s="9">
        <f ca="1">SUMIFS('Stock-AF'!AH$2:AH$215,'Stock-AF'!$C$2:$C$215,Shares!$B114,'Stock-AF'!$G$2:$G$215,Shares!$A$1)/SUMIFS('Stock-AF'!AH$2:AH$215,'Stock-AF'!$C$2:$C$215,Shares!$A114,'Stock-AF'!$G$2:$G$215,Shares!$A$1)</f>
        <v>0.32301979183196877</v>
      </c>
      <c r="Z114" s="9">
        <f ca="1">SUMIFS('Stock-AF'!AI$2:AI$215,'Stock-AF'!$C$2:$C$215,Shares!$B114,'Stock-AF'!$G$2:$G$215,Shares!$A$1)/SUMIFS('Stock-AF'!AI$2:AI$215,'Stock-AF'!$C$2:$C$215,Shares!$A114,'Stock-AF'!$G$2:$G$215,Shares!$A$1)</f>
        <v>0.45770654588045123</v>
      </c>
      <c r="AA114" s="9">
        <f ca="1">SUMIFS('Stock-AF'!AJ$2:AJ$215,'Stock-AF'!$C$2:$C$215,Shares!$B114,'Stock-AF'!$G$2:$G$215,Shares!$A$1)/SUMIFS('Stock-AF'!AJ$2:AJ$215,'Stock-AF'!$C$2:$C$215,Shares!$A114,'Stock-AF'!$G$2:$G$215,Shares!$A$1)</f>
        <v>0</v>
      </c>
      <c r="AB114" s="9">
        <f ca="1">SUMIFS('Stock-AF'!AK$2:AK$215,'Stock-AF'!$C$2:$C$215,Shares!$B114,'Stock-AF'!$G$2:$G$215,Shares!$A$1)/SUMIFS('Stock-AF'!AK$2:AK$215,'Stock-AF'!$C$2:$C$215,Shares!$A114,'Stock-AF'!$G$2:$G$215,Shares!$A$1)</f>
        <v>8.9549325894381512E-2</v>
      </c>
      <c r="AC114" s="9">
        <f ca="1">SUMIFS('Stock-AF'!AL$2:AL$215,'Stock-AF'!$C$2:$C$215,Shares!$B114,'Stock-AF'!$G$2:$G$215,Shares!$A$1)/SUMIFS('Stock-AF'!AL$2:AL$215,'Stock-AF'!$C$2:$C$215,Shares!$A114,'Stock-AF'!$G$2:$G$215,Shares!$A$1)</f>
        <v>0</v>
      </c>
      <c r="AD114" s="9">
        <f ca="1">SUMIFS('Stock-AF'!AM$2:AM$215,'Stock-AF'!$C$2:$C$215,Shares!$B114,'Stock-AF'!$G$2:$G$215,Shares!$A$1)/SUMIFS('Stock-AF'!AM$2:AM$215,'Stock-AF'!$C$2:$C$215,Shares!$A114,'Stock-AF'!$G$2:$G$215,Shares!$A$1)</f>
        <v>0.19760029957027633</v>
      </c>
      <c r="AE114" s="9">
        <f ca="1">SUMIFS('Stock-AF'!AN$2:AN$215,'Stock-AF'!$C$2:$C$215,Shares!$B114,'Stock-AF'!$G$2:$G$215,Shares!$A$1)/SUMIFS('Stock-AF'!AN$2:AN$215,'Stock-AF'!$C$2:$C$215,Shares!$A114,'Stock-AF'!$G$2:$G$215,Shares!$A$1)</f>
        <v>7.7852751030964298E-2</v>
      </c>
      <c r="AF114" s="9">
        <f ca="1">SUMIFS('Stock-AF'!AO$2:AO$215,'Stock-AF'!$C$2:$C$215,Shares!$B114,'Stock-AF'!$G$2:$G$215,Shares!$A$1)/SUMIFS('Stock-AF'!AO$2:AO$215,'Stock-AF'!$C$2:$C$215,Shares!$A114,'Stock-AF'!$G$2:$G$215,Shares!$A$1)</f>
        <v>0.15749250340387524</v>
      </c>
      <c r="AG114" s="9">
        <f ca="1">SUMIFS('Stock-AF'!AP$2:AP$215,'Stock-AF'!$C$2:$C$215,Shares!$B114,'Stock-AF'!$G$2:$G$215,Shares!$A$1)/SUMIFS('Stock-AF'!AP$2:AP$215,'Stock-AF'!$C$2:$C$215,Shares!$A114,'Stock-AF'!$G$2:$G$215,Shares!$A$1)</f>
        <v>1.0416547721906515E-2</v>
      </c>
      <c r="AH114" s="9">
        <f ca="1">SUMIFS('Stock-AF'!AQ$2:AQ$215,'Stock-AF'!$C$2:$C$215,Shares!$B114,'Stock-AF'!$G$2:$G$215,Shares!$A$1)/SUMIFS('Stock-AF'!AQ$2:AQ$215,'Stock-AF'!$C$2:$C$215,Shares!$A114,'Stock-AF'!$G$2:$G$215,Shares!$A$1)</f>
        <v>0.24114793780601615</v>
      </c>
      <c r="AI114" s="9">
        <f ca="1">SUMIFS('Stock-AF'!AR$2:AR$215,'Stock-AF'!$C$2:$C$215,Shares!$B114,'Stock-AF'!$G$2:$G$215,Shares!$A$1)/SUMIFS('Stock-AF'!AR$2:AR$215,'Stock-AF'!$C$2:$C$215,Shares!$A114,'Stock-AF'!$G$2:$G$215,Shares!$A$1)</f>
        <v>0.21878827063147488</v>
      </c>
      <c r="AJ114" s="9">
        <f ca="1">SUMIFS('Stock-AF'!AS$2:AS$215,'Stock-AF'!$C$2:$C$215,Shares!$B114,'Stock-AF'!$G$2:$G$215,Shares!$A$1)/SUMIFS('Stock-AF'!AS$2:AS$215,'Stock-AF'!$C$2:$C$215,Shares!$A114,'Stock-AF'!$G$2:$G$215,Shares!$A$1)</f>
        <v>0.44455790687206465</v>
      </c>
      <c r="AK114" s="9">
        <f ca="1">SUMIFS('Stock-AF'!AT$2:AT$215,'Stock-AF'!$C$2:$C$215,Shares!$B114,'Stock-AF'!$G$2:$G$215,Shares!$A$1)/SUMIFS('Stock-AF'!AT$2:AT$215,'Stock-AF'!$C$2:$C$215,Shares!$A114,'Stock-AF'!$G$2:$G$215,Shares!$A$1)</f>
        <v>0.1231049997192543</v>
      </c>
      <c r="AL114" s="9">
        <f ca="1">SUMIFS('Stock-AF'!AU$2:AU$215,'Stock-AF'!$C$2:$C$215,Shares!$B114,'Stock-AF'!$G$2:$G$215,Shares!$A$1)/SUMIFS('Stock-AF'!AU$2:AU$215,'Stock-AF'!$C$2:$C$215,Shares!$A114,'Stock-AF'!$G$2:$G$215,Shares!$A$1)</f>
        <v>0.33607988345882284</v>
      </c>
      <c r="AM114" s="9">
        <f ca="1">SUMIFS('Stock-AF'!AV$2:AV$215,'Stock-AF'!$C$2:$C$215,Shares!$B114,'Stock-AF'!$G$2:$G$215,Shares!$A$1)/SUMIFS('Stock-AF'!AV$2:AV$215,'Stock-AF'!$C$2:$C$215,Shares!$A114,'Stock-AF'!$G$2:$G$215,Shares!$A$1)</f>
        <v>3.9233701066528903E-2</v>
      </c>
    </row>
    <row r="115" spans="1:39">
      <c r="A115" t="str">
        <f t="shared" si="1"/>
        <v>C_ES-WH-SL*</v>
      </c>
      <c r="B115" s="4" t="s">
        <v>228</v>
      </c>
      <c r="C115" s="9">
        <f ca="1">SUMIFS('Stock-AF'!L$2:L$215,'Stock-AF'!$C$2:$C$215,Shares!$B115,'Stock-AF'!$G$2:$G$215,Shares!$A$1)/SUMIFS('Stock-AF'!L$2:L$215,'Stock-AF'!$C$2:$C$215,Shares!$A115,'Stock-AF'!$G$2:$G$215,Shares!$A$1)</f>
        <v>8.8112783252035323E-2</v>
      </c>
      <c r="D115" s="9">
        <f ca="1">SUMIFS('Stock-AF'!M$2:M$215,'Stock-AF'!$C$2:$C$215,Shares!$B115,'Stock-AF'!$G$2:$G$215,Shares!$A$1)/SUMIFS('Stock-AF'!M$2:M$215,'Stock-AF'!$C$2:$C$215,Shares!$A115,'Stock-AF'!$G$2:$G$215,Shares!$A$1)</f>
        <v>1.2613849530363647E-2</v>
      </c>
      <c r="E115" s="9">
        <f ca="1">SUMIFS('Stock-AF'!N$2:N$215,'Stock-AF'!$C$2:$C$215,Shares!$B115,'Stock-AF'!$G$2:$G$215,Shares!$A$1)/SUMIFS('Stock-AF'!N$2:N$215,'Stock-AF'!$C$2:$C$215,Shares!$A115,'Stock-AF'!$G$2:$G$215,Shares!$A$1)</f>
        <v>0</v>
      </c>
      <c r="F115" s="9">
        <f ca="1">SUMIFS('Stock-AF'!O$2:O$215,'Stock-AF'!$C$2:$C$215,Shares!$B115,'Stock-AF'!$G$2:$G$215,Shares!$A$1)/SUMIFS('Stock-AF'!O$2:O$215,'Stock-AF'!$C$2:$C$215,Shares!$A115,'Stock-AF'!$G$2:$G$215,Shares!$A$1)</f>
        <v>0.10059737196367673</v>
      </c>
      <c r="G115" s="9">
        <f ca="1">SUMIFS('Stock-AF'!P$2:P$215,'Stock-AF'!$C$2:$C$215,Shares!$B115,'Stock-AF'!$G$2:$G$215,Shares!$A$1)/SUMIFS('Stock-AF'!P$2:P$215,'Stock-AF'!$C$2:$C$215,Shares!$A115,'Stock-AF'!$G$2:$G$215,Shares!$A$1)</f>
        <v>1.2187234695504045E-2</v>
      </c>
      <c r="H115" s="9">
        <f ca="1">SUMIFS('Stock-AF'!Q$2:Q$215,'Stock-AF'!$C$2:$C$215,Shares!$B115,'Stock-AF'!$G$2:$G$215,Shares!$A$1)/SUMIFS('Stock-AF'!Q$2:Q$215,'Stock-AF'!$C$2:$C$215,Shares!$A115,'Stock-AF'!$G$2:$G$215,Shares!$A$1)</f>
        <v>0</v>
      </c>
      <c r="I115" s="9">
        <f ca="1">SUMIFS('Stock-AF'!R$2:R$215,'Stock-AF'!$C$2:$C$215,Shares!$B115,'Stock-AF'!$G$2:$G$215,Shares!$A$1)/SUMIFS('Stock-AF'!R$2:R$215,'Stock-AF'!$C$2:$C$215,Shares!$A115,'Stock-AF'!$G$2:$G$215,Shares!$A$1)</f>
        <v>0</v>
      </c>
      <c r="J115" s="9">
        <f ca="1">SUMIFS('Stock-AF'!S$2:S$215,'Stock-AF'!$C$2:$C$215,Shares!$B115,'Stock-AF'!$G$2:$G$215,Shares!$A$1)/SUMIFS('Stock-AF'!S$2:S$215,'Stock-AF'!$C$2:$C$215,Shares!$A115,'Stock-AF'!$G$2:$G$215,Shares!$A$1)</f>
        <v>0</v>
      </c>
      <c r="K115" s="9">
        <f ca="1">SUMIFS('Stock-AF'!T$2:T$215,'Stock-AF'!$C$2:$C$215,Shares!$B115,'Stock-AF'!$G$2:$G$215,Shares!$A$1)/SUMIFS('Stock-AF'!T$2:T$215,'Stock-AF'!$C$2:$C$215,Shares!$A115,'Stock-AF'!$G$2:$G$215,Shares!$A$1)</f>
        <v>2.6486051935603591E-2</v>
      </c>
      <c r="L115" s="9">
        <f ca="1">SUMIFS('Stock-AF'!U$2:U$215,'Stock-AF'!$C$2:$C$215,Shares!$B115,'Stock-AF'!$G$2:$G$215,Shares!$A$1)/SUMIFS('Stock-AF'!U$2:U$215,'Stock-AF'!$C$2:$C$215,Shares!$A115,'Stock-AF'!$G$2:$G$215,Shares!$A$1)</f>
        <v>3.7826365816110634E-3</v>
      </c>
      <c r="M115" s="9">
        <f ca="1">SUMIFS('Stock-AF'!V$2:V$215,'Stock-AF'!$C$2:$C$215,Shares!$B115,'Stock-AF'!$G$2:$G$215,Shares!$A$1)/SUMIFS('Stock-AF'!V$2:V$215,'Stock-AF'!$C$2:$C$215,Shares!$A115,'Stock-AF'!$G$2:$G$215,Shares!$A$1)</f>
        <v>2.6112846703393719E-3</v>
      </c>
      <c r="N115" s="9">
        <f ca="1">SUMIFS('Stock-AF'!W$2:W$215,'Stock-AF'!$C$2:$C$215,Shares!$B115,'Stock-AF'!$G$2:$G$215,Shares!$A$1)/SUMIFS('Stock-AF'!W$2:W$215,'Stock-AF'!$C$2:$C$215,Shares!$A115,'Stock-AF'!$G$2:$G$215,Shares!$A$1)</f>
        <v>1.4906947006246212E-2</v>
      </c>
      <c r="O115" s="9">
        <f ca="1">SUMIFS('Stock-AF'!X$2:X$215,'Stock-AF'!$C$2:$C$215,Shares!$B115,'Stock-AF'!$G$2:$G$215,Shares!$A$1)/SUMIFS('Stock-AF'!X$2:X$215,'Stock-AF'!$C$2:$C$215,Shares!$A115,'Stock-AF'!$G$2:$G$215,Shares!$A$1)</f>
        <v>6.6008725712890348E-2</v>
      </c>
      <c r="P115" s="9">
        <f ca="1">SUMIFS('Stock-AF'!Y$2:Y$215,'Stock-AF'!$C$2:$C$215,Shares!$B115,'Stock-AF'!$G$2:$G$215,Shares!$A$1)/SUMIFS('Stock-AF'!Y$2:Y$215,'Stock-AF'!$C$2:$C$215,Shares!$A115,'Stock-AF'!$G$2:$G$215,Shares!$A$1)</f>
        <v>0</v>
      </c>
      <c r="Q115" s="9">
        <f ca="1">SUMIFS('Stock-AF'!Z$2:Z$215,'Stock-AF'!$C$2:$C$215,Shares!$B115,'Stock-AF'!$G$2:$G$215,Shares!$A$1)/SUMIFS('Stock-AF'!Z$2:Z$215,'Stock-AF'!$C$2:$C$215,Shares!$A115,'Stock-AF'!$G$2:$G$215,Shares!$A$1)</f>
        <v>5.7369585708668604E-2</v>
      </c>
      <c r="R115" s="9">
        <f ca="1">SUMIFS('Stock-AF'!AA$2:AA$215,'Stock-AF'!$C$2:$C$215,Shares!$B115,'Stock-AF'!$G$2:$G$215,Shares!$A$1)/SUMIFS('Stock-AF'!AA$2:AA$215,'Stock-AF'!$C$2:$C$215,Shares!$A115,'Stock-AF'!$G$2:$G$215,Shares!$A$1)</f>
        <v>1.4073110522365562E-2</v>
      </c>
      <c r="S115" s="9">
        <f ca="1">SUMIFS('Stock-AF'!AB$2:AB$215,'Stock-AF'!$C$2:$C$215,Shares!$B115,'Stock-AF'!$G$2:$G$215,Shares!$A$1)/SUMIFS('Stock-AF'!AB$2:AB$215,'Stock-AF'!$C$2:$C$215,Shares!$A115,'Stock-AF'!$G$2:$G$215,Shares!$A$1)</f>
        <v>8.1297862810148364E-3</v>
      </c>
      <c r="T115" s="9">
        <f ca="1">SUMIFS('Stock-AF'!AC$2:AC$215,'Stock-AF'!$C$2:$C$215,Shares!$B115,'Stock-AF'!$G$2:$G$215,Shares!$A$1)/SUMIFS('Stock-AF'!AC$2:AC$215,'Stock-AF'!$C$2:$C$215,Shares!$A115,'Stock-AF'!$G$2:$G$215,Shares!$A$1)</f>
        <v>7.048144703044267E-3</v>
      </c>
      <c r="U115" s="9">
        <f ca="1">SUMIFS('Stock-AF'!AD$2:AD$215,'Stock-AF'!$C$2:$C$215,Shares!$B115,'Stock-AF'!$G$2:$G$215,Shares!$A$1)/SUMIFS('Stock-AF'!AD$2:AD$215,'Stock-AF'!$C$2:$C$215,Shares!$A115,'Stock-AF'!$G$2:$G$215,Shares!$A$1)</f>
        <v>1.6992339953304781E-2</v>
      </c>
      <c r="V115" s="9">
        <f ca="1">SUMIFS('Stock-AF'!AE$2:AE$215,'Stock-AF'!$C$2:$C$215,Shares!$B115,'Stock-AF'!$G$2:$G$215,Shares!$A$1)/SUMIFS('Stock-AF'!AE$2:AE$215,'Stock-AF'!$C$2:$C$215,Shares!$A115,'Stock-AF'!$G$2:$G$215,Shares!$A$1)</f>
        <v>0.11350876562723196</v>
      </c>
      <c r="W115" s="9">
        <f ca="1">SUMIFS('Stock-AF'!AF$2:AF$215,'Stock-AF'!$C$2:$C$215,Shares!$B115,'Stock-AF'!$G$2:$G$215,Shares!$A$1)/SUMIFS('Stock-AF'!AF$2:AF$215,'Stock-AF'!$C$2:$C$215,Shares!$A115,'Stock-AF'!$G$2:$G$215,Shares!$A$1)</f>
        <v>0.11194204301807059</v>
      </c>
      <c r="X115" s="9">
        <f ca="1">SUMIFS('Stock-AF'!AG$2:AG$215,'Stock-AF'!$C$2:$C$215,Shares!$B115,'Stock-AF'!$G$2:$G$215,Shares!$A$1)/SUMIFS('Stock-AF'!AG$2:AG$215,'Stock-AF'!$C$2:$C$215,Shares!$A115,'Stock-AF'!$G$2:$G$215,Shares!$A$1)</f>
        <v>0</v>
      </c>
      <c r="Y115" s="9">
        <f ca="1">SUMIFS('Stock-AF'!AH$2:AH$215,'Stock-AF'!$C$2:$C$215,Shares!$B115,'Stock-AF'!$G$2:$G$215,Shares!$A$1)/SUMIFS('Stock-AF'!AH$2:AH$215,'Stock-AF'!$C$2:$C$215,Shares!$A115,'Stock-AF'!$G$2:$G$215,Shares!$A$1)</f>
        <v>0.18088788069238826</v>
      </c>
      <c r="Z115" s="9">
        <f ca="1">SUMIFS('Stock-AF'!AI$2:AI$215,'Stock-AF'!$C$2:$C$215,Shares!$B115,'Stock-AF'!$G$2:$G$215,Shares!$A$1)/SUMIFS('Stock-AF'!AI$2:AI$215,'Stock-AF'!$C$2:$C$215,Shares!$A115,'Stock-AF'!$G$2:$G$215,Shares!$A$1)</f>
        <v>3.5602120362959034E-3</v>
      </c>
      <c r="AA115" s="9">
        <f ca="1">SUMIFS('Stock-AF'!AJ$2:AJ$215,'Stock-AF'!$C$2:$C$215,Shares!$B115,'Stock-AF'!$G$2:$G$215,Shares!$A$1)/SUMIFS('Stock-AF'!AJ$2:AJ$215,'Stock-AF'!$C$2:$C$215,Shares!$A115,'Stock-AF'!$G$2:$G$215,Shares!$A$1)</f>
        <v>0</v>
      </c>
      <c r="AB115" s="9">
        <f ca="1">SUMIFS('Stock-AF'!AK$2:AK$215,'Stock-AF'!$C$2:$C$215,Shares!$B115,'Stock-AF'!$G$2:$G$215,Shares!$A$1)/SUMIFS('Stock-AF'!AK$2:AK$215,'Stock-AF'!$C$2:$C$215,Shares!$A115,'Stock-AF'!$G$2:$G$215,Shares!$A$1)</f>
        <v>2.4931537515006433E-2</v>
      </c>
      <c r="AC115" s="9">
        <f ca="1">SUMIFS('Stock-AF'!AL$2:AL$215,'Stock-AF'!$C$2:$C$215,Shares!$B115,'Stock-AF'!$G$2:$G$215,Shares!$A$1)/SUMIFS('Stock-AF'!AL$2:AL$215,'Stock-AF'!$C$2:$C$215,Shares!$A115,'Stock-AF'!$G$2:$G$215,Shares!$A$1)</f>
        <v>9.3732398094651365E-2</v>
      </c>
      <c r="AD115" s="9">
        <f ca="1">SUMIFS('Stock-AF'!AM$2:AM$215,'Stock-AF'!$C$2:$C$215,Shares!$B115,'Stock-AF'!$G$2:$G$215,Shares!$A$1)/SUMIFS('Stock-AF'!AM$2:AM$215,'Stock-AF'!$C$2:$C$215,Shares!$A115,'Stock-AF'!$G$2:$G$215,Shares!$A$1)</f>
        <v>1.4617150982313139E-2</v>
      </c>
      <c r="AE115" s="9">
        <f ca="1">SUMIFS('Stock-AF'!AN$2:AN$215,'Stock-AF'!$C$2:$C$215,Shares!$B115,'Stock-AF'!$G$2:$G$215,Shares!$A$1)/SUMIFS('Stock-AF'!AN$2:AN$215,'Stock-AF'!$C$2:$C$215,Shares!$A115,'Stock-AF'!$G$2:$G$215,Shares!$A$1)</f>
        <v>2.6459528640805285E-3</v>
      </c>
      <c r="AF115" s="9">
        <f ca="1">SUMIFS('Stock-AF'!AO$2:AO$215,'Stock-AF'!$C$2:$C$215,Shares!$B115,'Stock-AF'!$G$2:$G$215,Shares!$A$1)/SUMIFS('Stock-AF'!AO$2:AO$215,'Stock-AF'!$C$2:$C$215,Shares!$A115,'Stock-AF'!$G$2:$G$215,Shares!$A$1)</f>
        <v>8.8365874625938937E-3</v>
      </c>
      <c r="AG115" s="9">
        <f ca="1">SUMIFS('Stock-AF'!AP$2:AP$215,'Stock-AF'!$C$2:$C$215,Shares!$B115,'Stock-AF'!$G$2:$G$215,Shares!$A$1)/SUMIFS('Stock-AF'!AP$2:AP$215,'Stock-AF'!$C$2:$C$215,Shares!$A115,'Stock-AF'!$G$2:$G$215,Shares!$A$1)</f>
        <v>2.327701378236725E-2</v>
      </c>
      <c r="AH115" s="9">
        <f ca="1">SUMIFS('Stock-AF'!AQ$2:AQ$215,'Stock-AF'!$C$2:$C$215,Shares!$B115,'Stock-AF'!$G$2:$G$215,Shares!$A$1)/SUMIFS('Stock-AF'!AQ$2:AQ$215,'Stock-AF'!$C$2:$C$215,Shares!$A115,'Stock-AF'!$G$2:$G$215,Shares!$A$1)</f>
        <v>7.4409082734931018E-3</v>
      </c>
      <c r="AI115" s="9">
        <f ca="1">SUMIFS('Stock-AF'!AR$2:AR$215,'Stock-AF'!$C$2:$C$215,Shares!$B115,'Stock-AF'!$G$2:$G$215,Shares!$A$1)/SUMIFS('Stock-AF'!AR$2:AR$215,'Stock-AF'!$C$2:$C$215,Shares!$A115,'Stock-AF'!$G$2:$G$215,Shares!$A$1)</f>
        <v>8.7420709854799175E-3</v>
      </c>
      <c r="AJ115" s="9">
        <f ca="1">SUMIFS('Stock-AF'!AS$2:AS$215,'Stock-AF'!$C$2:$C$215,Shares!$B115,'Stock-AF'!$G$2:$G$215,Shares!$A$1)/SUMIFS('Stock-AF'!AS$2:AS$215,'Stock-AF'!$C$2:$C$215,Shares!$A115,'Stock-AF'!$G$2:$G$215,Shares!$A$1)</f>
        <v>2.3851369938974218E-3</v>
      </c>
      <c r="AK115" s="9">
        <f ca="1">SUMIFS('Stock-AF'!AT$2:AT$215,'Stock-AF'!$C$2:$C$215,Shares!$B115,'Stock-AF'!$G$2:$G$215,Shares!$A$1)/SUMIFS('Stock-AF'!AT$2:AT$215,'Stock-AF'!$C$2:$C$215,Shares!$A115,'Stock-AF'!$G$2:$G$215,Shares!$A$1)</f>
        <v>0.18430864946783213</v>
      </c>
      <c r="AL115" s="9">
        <f ca="1">SUMIFS('Stock-AF'!AU$2:AU$215,'Stock-AF'!$C$2:$C$215,Shares!$B115,'Stock-AF'!$G$2:$G$215,Shares!$A$1)/SUMIFS('Stock-AF'!AU$2:AU$215,'Stock-AF'!$C$2:$C$215,Shares!$A115,'Stock-AF'!$G$2:$G$215,Shares!$A$1)</f>
        <v>1.3376424186187176E-2</v>
      </c>
      <c r="AM115" s="9">
        <f ca="1">SUMIFS('Stock-AF'!AV$2:AV$215,'Stock-AF'!$C$2:$C$215,Shares!$B115,'Stock-AF'!$G$2:$G$215,Shares!$A$1)/SUMIFS('Stock-AF'!AV$2:AV$215,'Stock-AF'!$C$2:$C$215,Shares!$A115,'Stock-AF'!$G$2:$G$215,Shares!$A$1)</f>
        <v>0</v>
      </c>
    </row>
    <row r="116" spans="1:39">
      <c r="A116" t="str">
        <f t="shared" si="1"/>
        <v>C_ES-WH-SL*</v>
      </c>
      <c r="B116" s="4" t="s">
        <v>229</v>
      </c>
      <c r="C116" s="9">
        <f ca="1">SUMIFS('Stock-AF'!L$2:L$215,'Stock-AF'!$C$2:$C$215,Shares!$B116,'Stock-AF'!$G$2:$G$215,Shares!$A$1)/SUMIFS('Stock-AF'!L$2:L$215,'Stock-AF'!$C$2:$C$215,Shares!$A116,'Stock-AF'!$G$2:$G$215,Shares!$A$1)</f>
        <v>4.5708507124372195E-2</v>
      </c>
      <c r="D116" s="9">
        <f ca="1">SUMIFS('Stock-AF'!M$2:M$215,'Stock-AF'!$C$2:$C$215,Shares!$B116,'Stock-AF'!$G$2:$G$215,Shares!$A$1)/SUMIFS('Stock-AF'!M$2:M$215,'Stock-AF'!$C$2:$C$215,Shares!$A116,'Stock-AF'!$G$2:$G$215,Shares!$A$1)</f>
        <v>0.12129791890784346</v>
      </c>
      <c r="E116" s="9">
        <f ca="1">SUMIFS('Stock-AF'!N$2:N$215,'Stock-AF'!$C$2:$C$215,Shares!$B116,'Stock-AF'!$G$2:$G$215,Shares!$A$1)/SUMIFS('Stock-AF'!N$2:N$215,'Stock-AF'!$C$2:$C$215,Shares!$A116,'Stock-AF'!$G$2:$G$215,Shares!$A$1)</f>
        <v>0.35365117066708168</v>
      </c>
      <c r="F116" s="9">
        <f ca="1">SUMIFS('Stock-AF'!O$2:O$215,'Stock-AF'!$C$2:$C$215,Shares!$B116,'Stock-AF'!$G$2:$G$215,Shares!$A$1)/SUMIFS('Stock-AF'!O$2:O$215,'Stock-AF'!$C$2:$C$215,Shares!$A116,'Stock-AF'!$G$2:$G$215,Shares!$A$1)</f>
        <v>0.43568496612256169</v>
      </c>
      <c r="G116" s="9">
        <f ca="1">SUMIFS('Stock-AF'!P$2:P$215,'Stock-AF'!$C$2:$C$215,Shares!$B116,'Stock-AF'!$G$2:$G$215,Shares!$A$1)/SUMIFS('Stock-AF'!P$2:P$215,'Stock-AF'!$C$2:$C$215,Shares!$A116,'Stock-AF'!$G$2:$G$215,Shares!$A$1)</f>
        <v>4.3425099432317982E-2</v>
      </c>
      <c r="H116" s="9">
        <f ca="1">SUMIFS('Stock-AF'!Q$2:Q$215,'Stock-AF'!$C$2:$C$215,Shares!$B116,'Stock-AF'!$G$2:$G$215,Shares!$A$1)/SUMIFS('Stock-AF'!Q$2:Q$215,'Stock-AF'!$C$2:$C$215,Shares!$A116,'Stock-AF'!$G$2:$G$215,Shares!$A$1)</f>
        <v>0.54256688839063505</v>
      </c>
      <c r="I116" s="9">
        <f ca="1">SUMIFS('Stock-AF'!R$2:R$215,'Stock-AF'!$C$2:$C$215,Shares!$B116,'Stock-AF'!$G$2:$G$215,Shares!$A$1)/SUMIFS('Stock-AF'!R$2:R$215,'Stock-AF'!$C$2:$C$215,Shares!$A116,'Stock-AF'!$G$2:$G$215,Shares!$A$1)</f>
        <v>0.12738716874931211</v>
      </c>
      <c r="J116" s="9">
        <f ca="1">SUMIFS('Stock-AF'!S$2:S$215,'Stock-AF'!$C$2:$C$215,Shares!$B116,'Stock-AF'!$G$2:$G$215,Shares!$A$1)/SUMIFS('Stock-AF'!S$2:S$215,'Stock-AF'!$C$2:$C$215,Shares!$A116,'Stock-AF'!$G$2:$G$215,Shares!$A$1)</f>
        <v>1.1739651479501203E-2</v>
      </c>
      <c r="K116" s="9">
        <f ca="1">SUMIFS('Stock-AF'!T$2:T$215,'Stock-AF'!$C$2:$C$215,Shares!$B116,'Stock-AF'!$G$2:$G$215,Shares!$A$1)/SUMIFS('Stock-AF'!T$2:T$215,'Stock-AF'!$C$2:$C$215,Shares!$A116,'Stock-AF'!$G$2:$G$215,Shares!$A$1)</f>
        <v>0.4010093801191299</v>
      </c>
      <c r="L116" s="9">
        <f ca="1">SUMIFS('Stock-AF'!U$2:U$215,'Stock-AF'!$C$2:$C$215,Shares!$B116,'Stock-AF'!$G$2:$G$215,Shares!$A$1)/SUMIFS('Stock-AF'!U$2:U$215,'Stock-AF'!$C$2:$C$215,Shares!$A116,'Stock-AF'!$G$2:$G$215,Shares!$A$1)</f>
        <v>4.4472126761908391E-2</v>
      </c>
      <c r="M116" s="9">
        <f ca="1">SUMIFS('Stock-AF'!V$2:V$215,'Stock-AF'!$C$2:$C$215,Shares!$B116,'Stock-AF'!$G$2:$G$215,Shares!$A$1)/SUMIFS('Stock-AF'!V$2:V$215,'Stock-AF'!$C$2:$C$215,Shares!$A116,'Stock-AF'!$G$2:$G$215,Shares!$A$1)</f>
        <v>0.10037910216145256</v>
      </c>
      <c r="N116" s="9">
        <f ca="1">SUMIFS('Stock-AF'!W$2:W$215,'Stock-AF'!$C$2:$C$215,Shares!$B116,'Stock-AF'!$G$2:$G$215,Shares!$A$1)/SUMIFS('Stock-AF'!W$2:W$215,'Stock-AF'!$C$2:$C$215,Shares!$A116,'Stock-AF'!$G$2:$G$215,Shares!$A$1)</f>
        <v>0.10418439919759777</v>
      </c>
      <c r="O116" s="9">
        <f ca="1">SUMIFS('Stock-AF'!X$2:X$215,'Stock-AF'!$C$2:$C$215,Shares!$B116,'Stock-AF'!$G$2:$G$215,Shares!$A$1)/SUMIFS('Stock-AF'!X$2:X$215,'Stock-AF'!$C$2:$C$215,Shares!$A116,'Stock-AF'!$G$2:$G$215,Shares!$A$1)</f>
        <v>0.14870764871594874</v>
      </c>
      <c r="P116" s="9">
        <f ca="1">SUMIFS('Stock-AF'!Y$2:Y$215,'Stock-AF'!$C$2:$C$215,Shares!$B116,'Stock-AF'!$G$2:$G$215,Shares!$A$1)/SUMIFS('Stock-AF'!Y$2:Y$215,'Stock-AF'!$C$2:$C$215,Shares!$A116,'Stock-AF'!$G$2:$G$215,Shares!$A$1)</f>
        <v>7.4936142244464932E-2</v>
      </c>
      <c r="Q116" s="9">
        <f ca="1">SUMIFS('Stock-AF'!Z$2:Z$215,'Stock-AF'!$C$2:$C$215,Shares!$B116,'Stock-AF'!$G$2:$G$215,Shares!$A$1)/SUMIFS('Stock-AF'!Z$2:Z$215,'Stock-AF'!$C$2:$C$215,Shares!$A116,'Stock-AF'!$G$2:$G$215,Shares!$A$1)</f>
        <v>0.14648675238486428</v>
      </c>
      <c r="R116" s="9">
        <f ca="1">SUMIFS('Stock-AF'!AA$2:AA$215,'Stock-AF'!$C$2:$C$215,Shares!$B116,'Stock-AF'!$G$2:$G$215,Shares!$A$1)/SUMIFS('Stock-AF'!AA$2:AA$215,'Stock-AF'!$C$2:$C$215,Shares!$A116,'Stock-AF'!$G$2:$G$215,Shares!$A$1)</f>
        <v>0.11691265097892668</v>
      </c>
      <c r="S116" s="9">
        <f ca="1">SUMIFS('Stock-AF'!AB$2:AB$215,'Stock-AF'!$C$2:$C$215,Shares!$B116,'Stock-AF'!$G$2:$G$215,Shares!$A$1)/SUMIFS('Stock-AF'!AB$2:AB$215,'Stock-AF'!$C$2:$C$215,Shares!$A116,'Stock-AF'!$G$2:$G$215,Shares!$A$1)</f>
        <v>0</v>
      </c>
      <c r="T116" s="9">
        <f ca="1">SUMIFS('Stock-AF'!AC$2:AC$215,'Stock-AF'!$C$2:$C$215,Shares!$B116,'Stock-AF'!$G$2:$G$215,Shares!$A$1)/SUMIFS('Stock-AF'!AC$2:AC$215,'Stock-AF'!$C$2:$C$215,Shares!$A116,'Stock-AF'!$G$2:$G$215,Shares!$A$1)</f>
        <v>0.45098243169926688</v>
      </c>
      <c r="U116" s="9">
        <f ca="1">SUMIFS('Stock-AF'!AD$2:AD$215,'Stock-AF'!$C$2:$C$215,Shares!$B116,'Stock-AF'!$G$2:$G$215,Shares!$A$1)/SUMIFS('Stock-AF'!AD$2:AD$215,'Stock-AF'!$C$2:$C$215,Shares!$A116,'Stock-AF'!$G$2:$G$215,Shares!$A$1)</f>
        <v>0</v>
      </c>
      <c r="V116" s="9">
        <f ca="1">SUMIFS('Stock-AF'!AE$2:AE$215,'Stock-AF'!$C$2:$C$215,Shares!$B116,'Stock-AF'!$G$2:$G$215,Shares!$A$1)/SUMIFS('Stock-AF'!AE$2:AE$215,'Stock-AF'!$C$2:$C$215,Shares!$A116,'Stock-AF'!$G$2:$G$215,Shares!$A$1)</f>
        <v>1.9402902017634067E-2</v>
      </c>
      <c r="W116" s="9">
        <f ca="1">SUMIFS('Stock-AF'!AF$2:AF$215,'Stock-AF'!$C$2:$C$215,Shares!$B116,'Stock-AF'!$G$2:$G$215,Shares!$A$1)/SUMIFS('Stock-AF'!AF$2:AF$215,'Stock-AF'!$C$2:$C$215,Shares!$A116,'Stock-AF'!$G$2:$G$215,Shares!$A$1)</f>
        <v>0.3797874461083855</v>
      </c>
      <c r="X116" s="9">
        <f ca="1">SUMIFS('Stock-AF'!AG$2:AG$215,'Stock-AF'!$C$2:$C$215,Shares!$B116,'Stock-AF'!$G$2:$G$215,Shares!$A$1)/SUMIFS('Stock-AF'!AG$2:AG$215,'Stock-AF'!$C$2:$C$215,Shares!$A116,'Stock-AF'!$G$2:$G$215,Shares!$A$1)</f>
        <v>2.723662874682722E-2</v>
      </c>
      <c r="Y116" s="9">
        <f ca="1">SUMIFS('Stock-AF'!AH$2:AH$215,'Stock-AF'!$C$2:$C$215,Shares!$B116,'Stock-AF'!$G$2:$G$215,Shares!$A$1)/SUMIFS('Stock-AF'!AH$2:AH$215,'Stock-AF'!$C$2:$C$215,Shares!$A116,'Stock-AF'!$G$2:$G$215,Shares!$A$1)</f>
        <v>0.27962082336297617</v>
      </c>
      <c r="Z116" s="9">
        <f ca="1">SUMIFS('Stock-AF'!AI$2:AI$215,'Stock-AF'!$C$2:$C$215,Shares!$B116,'Stock-AF'!$G$2:$G$215,Shares!$A$1)/SUMIFS('Stock-AF'!AI$2:AI$215,'Stock-AF'!$C$2:$C$215,Shares!$A116,'Stock-AF'!$G$2:$G$215,Shares!$A$1)</f>
        <v>8.0081174538371158E-2</v>
      </c>
      <c r="AA116" s="9">
        <f ca="1">SUMIFS('Stock-AF'!AJ$2:AJ$215,'Stock-AF'!$C$2:$C$215,Shares!$B116,'Stock-AF'!$G$2:$G$215,Shares!$A$1)/SUMIFS('Stock-AF'!AJ$2:AJ$215,'Stock-AF'!$C$2:$C$215,Shares!$A116,'Stock-AF'!$G$2:$G$215,Shares!$A$1)</f>
        <v>0</v>
      </c>
      <c r="AB116" s="9">
        <f ca="1">SUMIFS('Stock-AF'!AK$2:AK$215,'Stock-AF'!$C$2:$C$215,Shares!$B116,'Stock-AF'!$G$2:$G$215,Shares!$A$1)/SUMIFS('Stock-AF'!AK$2:AK$215,'Stock-AF'!$C$2:$C$215,Shares!$A116,'Stock-AF'!$G$2:$G$215,Shares!$A$1)</f>
        <v>0.36190224296191359</v>
      </c>
      <c r="AC116" s="9">
        <f ca="1">SUMIFS('Stock-AF'!AL$2:AL$215,'Stock-AF'!$C$2:$C$215,Shares!$B116,'Stock-AF'!$G$2:$G$215,Shares!$A$1)/SUMIFS('Stock-AF'!AL$2:AL$215,'Stock-AF'!$C$2:$C$215,Shares!$A116,'Stock-AF'!$G$2:$G$215,Shares!$A$1)</f>
        <v>0</v>
      </c>
      <c r="AD116" s="9">
        <f ca="1">SUMIFS('Stock-AF'!AM$2:AM$215,'Stock-AF'!$C$2:$C$215,Shares!$B116,'Stock-AF'!$G$2:$G$215,Shares!$A$1)/SUMIFS('Stock-AF'!AM$2:AM$215,'Stock-AF'!$C$2:$C$215,Shares!$A116,'Stock-AF'!$G$2:$G$215,Shares!$A$1)</f>
        <v>8.2377233509455194E-2</v>
      </c>
      <c r="AE116" s="9">
        <f ca="1">SUMIFS('Stock-AF'!AN$2:AN$215,'Stock-AF'!$C$2:$C$215,Shares!$B116,'Stock-AF'!$G$2:$G$215,Shares!$A$1)/SUMIFS('Stock-AF'!AN$2:AN$215,'Stock-AF'!$C$2:$C$215,Shares!$A116,'Stock-AF'!$G$2:$G$215,Shares!$A$1)</f>
        <v>0.10226032974035115</v>
      </c>
      <c r="AF116" s="9">
        <f ca="1">SUMIFS('Stock-AF'!AO$2:AO$215,'Stock-AF'!$C$2:$C$215,Shares!$B116,'Stock-AF'!$G$2:$G$215,Shares!$A$1)/SUMIFS('Stock-AF'!AO$2:AO$215,'Stock-AF'!$C$2:$C$215,Shares!$A116,'Stock-AF'!$G$2:$G$215,Shares!$A$1)</f>
        <v>8.5383760776056875E-2</v>
      </c>
      <c r="AG116" s="9">
        <f ca="1">SUMIFS('Stock-AF'!AP$2:AP$215,'Stock-AF'!$C$2:$C$215,Shares!$B116,'Stock-AF'!$G$2:$G$215,Shares!$A$1)/SUMIFS('Stock-AF'!AP$2:AP$215,'Stock-AF'!$C$2:$C$215,Shares!$A116,'Stock-AF'!$G$2:$G$215,Shares!$A$1)</f>
        <v>0.12208807367850834</v>
      </c>
      <c r="AH116" s="9">
        <f ca="1">SUMIFS('Stock-AF'!AQ$2:AQ$215,'Stock-AF'!$C$2:$C$215,Shares!$B116,'Stock-AF'!$G$2:$G$215,Shares!$A$1)/SUMIFS('Stock-AF'!AQ$2:AQ$215,'Stock-AF'!$C$2:$C$215,Shares!$A116,'Stock-AF'!$G$2:$G$215,Shares!$A$1)</f>
        <v>2.5991751783249906E-2</v>
      </c>
      <c r="AI116" s="9">
        <f ca="1">SUMIFS('Stock-AF'!AR$2:AR$215,'Stock-AF'!$C$2:$C$215,Shares!$B116,'Stock-AF'!$G$2:$G$215,Shares!$A$1)/SUMIFS('Stock-AF'!AR$2:AR$215,'Stock-AF'!$C$2:$C$215,Shares!$A116,'Stock-AF'!$G$2:$G$215,Shares!$A$1)</f>
        <v>0.17233368195717666</v>
      </c>
      <c r="AJ116" s="9">
        <f ca="1">SUMIFS('Stock-AF'!AS$2:AS$215,'Stock-AF'!$C$2:$C$215,Shares!$B116,'Stock-AF'!$G$2:$G$215,Shares!$A$1)/SUMIFS('Stock-AF'!AS$2:AS$215,'Stock-AF'!$C$2:$C$215,Shares!$A116,'Stock-AF'!$G$2:$G$215,Shares!$A$1)</f>
        <v>0.2700202757031771</v>
      </c>
      <c r="AK116" s="9">
        <f ca="1">SUMIFS('Stock-AF'!AT$2:AT$215,'Stock-AF'!$C$2:$C$215,Shares!$B116,'Stock-AF'!$G$2:$G$215,Shares!$A$1)/SUMIFS('Stock-AF'!AT$2:AT$215,'Stock-AF'!$C$2:$C$215,Shares!$A116,'Stock-AF'!$G$2:$G$215,Shares!$A$1)</f>
        <v>0.37576409189225057</v>
      </c>
      <c r="AL116" s="9">
        <f ca="1">SUMIFS('Stock-AF'!AU$2:AU$215,'Stock-AF'!$C$2:$C$215,Shares!$B116,'Stock-AF'!$G$2:$G$215,Shares!$A$1)/SUMIFS('Stock-AF'!AU$2:AU$215,'Stock-AF'!$C$2:$C$215,Shares!$A116,'Stock-AF'!$G$2:$G$215,Shares!$A$1)</f>
        <v>3.8181681717749993E-2</v>
      </c>
      <c r="AM116" s="9">
        <f ca="1">SUMIFS('Stock-AF'!AV$2:AV$215,'Stock-AF'!$C$2:$C$215,Shares!$B116,'Stock-AF'!$G$2:$G$215,Shares!$A$1)/SUMIFS('Stock-AF'!AV$2:AV$215,'Stock-AF'!$C$2:$C$215,Shares!$A116,'Stock-AF'!$G$2:$G$215,Shares!$A$1)</f>
        <v>6.5123319495786577E-2</v>
      </c>
    </row>
    <row r="117" spans="1:39">
      <c r="A117" t="str">
        <f t="shared" si="1"/>
        <v>C_ES-WH-SL*</v>
      </c>
      <c r="B117" s="4" t="s">
        <v>230</v>
      </c>
      <c r="C117" s="9">
        <f ca="1">SUMIFS('Stock-AF'!L$2:L$215,'Stock-AF'!$C$2:$C$215,Shares!$B117,'Stock-AF'!$G$2:$G$215,Shares!$A$1)/SUMIFS('Stock-AF'!L$2:L$215,'Stock-AF'!$C$2:$C$215,Shares!$A117,'Stock-AF'!$G$2:$G$215,Shares!$A$1)</f>
        <v>0.35285741717314428</v>
      </c>
      <c r="D117" s="9">
        <f ca="1">SUMIFS('Stock-AF'!M$2:M$215,'Stock-AF'!$C$2:$C$215,Shares!$B117,'Stock-AF'!$G$2:$G$215,Shares!$A$1)/SUMIFS('Stock-AF'!M$2:M$215,'Stock-AF'!$C$2:$C$215,Shares!$A117,'Stock-AF'!$G$2:$G$215,Shares!$A$1)</f>
        <v>0.31108784919078053</v>
      </c>
      <c r="E117" s="9">
        <f ca="1">SUMIFS('Stock-AF'!N$2:N$215,'Stock-AF'!$C$2:$C$215,Shares!$B117,'Stock-AF'!$G$2:$G$215,Shares!$A$1)/SUMIFS('Stock-AF'!N$2:N$215,'Stock-AF'!$C$2:$C$215,Shares!$A117,'Stock-AF'!$G$2:$G$215,Shares!$A$1)</f>
        <v>0</v>
      </c>
      <c r="F117" s="9">
        <f ca="1">SUMIFS('Stock-AF'!O$2:O$215,'Stock-AF'!$C$2:$C$215,Shares!$B117,'Stock-AF'!$G$2:$G$215,Shares!$A$1)/SUMIFS('Stock-AF'!O$2:O$215,'Stock-AF'!$C$2:$C$215,Shares!$A117,'Stock-AF'!$G$2:$G$215,Shares!$A$1)</f>
        <v>4.1750670446454551E-3</v>
      </c>
      <c r="G117" s="9">
        <f ca="1">SUMIFS('Stock-AF'!P$2:P$215,'Stock-AF'!$C$2:$C$215,Shares!$B117,'Stock-AF'!$G$2:$G$215,Shares!$A$1)/SUMIFS('Stock-AF'!P$2:P$215,'Stock-AF'!$C$2:$C$215,Shares!$A117,'Stock-AF'!$G$2:$G$215,Shares!$A$1)</f>
        <v>5.4141179251662119E-2</v>
      </c>
      <c r="H117" s="9">
        <f ca="1">SUMIFS('Stock-AF'!Q$2:Q$215,'Stock-AF'!$C$2:$C$215,Shares!$B117,'Stock-AF'!$G$2:$G$215,Shares!$A$1)/SUMIFS('Stock-AF'!Q$2:Q$215,'Stock-AF'!$C$2:$C$215,Shares!$A117,'Stock-AF'!$G$2:$G$215,Shares!$A$1)</f>
        <v>3.2213806967748192E-2</v>
      </c>
      <c r="I117" s="9">
        <f ca="1">SUMIFS('Stock-AF'!R$2:R$215,'Stock-AF'!$C$2:$C$215,Shares!$B117,'Stock-AF'!$G$2:$G$215,Shares!$A$1)/SUMIFS('Stock-AF'!R$2:R$215,'Stock-AF'!$C$2:$C$215,Shares!$A117,'Stock-AF'!$G$2:$G$215,Shares!$A$1)</f>
        <v>0.55131578200014875</v>
      </c>
      <c r="J117" s="9">
        <f ca="1">SUMIFS('Stock-AF'!S$2:S$215,'Stock-AF'!$C$2:$C$215,Shares!$B117,'Stock-AF'!$G$2:$G$215,Shares!$A$1)/SUMIFS('Stock-AF'!S$2:S$215,'Stock-AF'!$C$2:$C$215,Shares!$A117,'Stock-AF'!$G$2:$G$215,Shares!$A$1)</f>
        <v>1.1778172451674389E-2</v>
      </c>
      <c r="K117" s="9">
        <f ca="1">SUMIFS('Stock-AF'!T$2:T$215,'Stock-AF'!$C$2:$C$215,Shares!$B117,'Stock-AF'!$G$2:$G$215,Shares!$A$1)/SUMIFS('Stock-AF'!T$2:T$215,'Stock-AF'!$C$2:$C$215,Shares!$A117,'Stock-AF'!$G$2:$G$215,Shares!$A$1)</f>
        <v>8.5945907043800587E-3</v>
      </c>
      <c r="L117" s="9">
        <f ca="1">SUMIFS('Stock-AF'!U$2:U$215,'Stock-AF'!$C$2:$C$215,Shares!$B117,'Stock-AF'!$G$2:$G$215,Shares!$A$1)/SUMIFS('Stock-AF'!U$2:U$215,'Stock-AF'!$C$2:$C$215,Shares!$A117,'Stock-AF'!$G$2:$G$215,Shares!$A$1)</f>
        <v>1.4440278867987851E-2</v>
      </c>
      <c r="M117" s="9">
        <f ca="1">SUMIFS('Stock-AF'!V$2:V$215,'Stock-AF'!$C$2:$C$215,Shares!$B117,'Stock-AF'!$G$2:$G$215,Shares!$A$1)/SUMIFS('Stock-AF'!V$2:V$215,'Stock-AF'!$C$2:$C$215,Shares!$A117,'Stock-AF'!$G$2:$G$215,Shares!$A$1)</f>
        <v>0</v>
      </c>
      <c r="N117" s="9">
        <f ca="1">SUMIFS('Stock-AF'!W$2:W$215,'Stock-AF'!$C$2:$C$215,Shares!$B117,'Stock-AF'!$G$2:$G$215,Shares!$A$1)/SUMIFS('Stock-AF'!W$2:W$215,'Stock-AF'!$C$2:$C$215,Shares!$A117,'Stock-AF'!$G$2:$G$215,Shares!$A$1)</f>
        <v>2.5508461675852113E-2</v>
      </c>
      <c r="O117" s="9">
        <f ca="1">SUMIFS('Stock-AF'!X$2:X$215,'Stock-AF'!$C$2:$C$215,Shares!$B117,'Stock-AF'!$G$2:$G$215,Shares!$A$1)/SUMIFS('Stock-AF'!X$2:X$215,'Stock-AF'!$C$2:$C$215,Shares!$A117,'Stock-AF'!$G$2:$G$215,Shares!$A$1)</f>
        <v>4.4674595083194671E-2</v>
      </c>
      <c r="P117" s="9">
        <f ca="1">SUMIFS('Stock-AF'!Y$2:Y$215,'Stock-AF'!$C$2:$C$215,Shares!$B117,'Stock-AF'!$G$2:$G$215,Shares!$A$1)/SUMIFS('Stock-AF'!Y$2:Y$215,'Stock-AF'!$C$2:$C$215,Shares!$A117,'Stock-AF'!$G$2:$G$215,Shares!$A$1)</f>
        <v>0</v>
      </c>
      <c r="Q117" s="9">
        <f ca="1">SUMIFS('Stock-AF'!Z$2:Z$215,'Stock-AF'!$C$2:$C$215,Shares!$B117,'Stock-AF'!$G$2:$G$215,Shares!$A$1)/SUMIFS('Stock-AF'!Z$2:Z$215,'Stock-AF'!$C$2:$C$215,Shares!$A117,'Stock-AF'!$G$2:$G$215,Shares!$A$1)</f>
        <v>1.3236730715698053E-2</v>
      </c>
      <c r="R117" s="9">
        <f ca="1">SUMIFS('Stock-AF'!AA$2:AA$215,'Stock-AF'!$C$2:$C$215,Shares!$B117,'Stock-AF'!$G$2:$G$215,Shares!$A$1)/SUMIFS('Stock-AF'!AA$2:AA$215,'Stock-AF'!$C$2:$C$215,Shares!$A117,'Stock-AF'!$G$2:$G$215,Shares!$A$1)</f>
        <v>0</v>
      </c>
      <c r="S117" s="9">
        <f ca="1">SUMIFS('Stock-AF'!AB$2:AB$215,'Stock-AF'!$C$2:$C$215,Shares!$B117,'Stock-AF'!$G$2:$G$215,Shares!$A$1)/SUMIFS('Stock-AF'!AB$2:AB$215,'Stock-AF'!$C$2:$C$215,Shares!$A117,'Stock-AF'!$G$2:$G$215,Shares!$A$1)</f>
        <v>1.1141710105416985E-3</v>
      </c>
      <c r="T117" s="9">
        <f ca="1">SUMIFS('Stock-AF'!AC$2:AC$215,'Stock-AF'!$C$2:$C$215,Shares!$B117,'Stock-AF'!$G$2:$G$215,Shares!$A$1)/SUMIFS('Stock-AF'!AC$2:AC$215,'Stock-AF'!$C$2:$C$215,Shares!$A117,'Stock-AF'!$G$2:$G$215,Shares!$A$1)</f>
        <v>2.2366568419339801E-3</v>
      </c>
      <c r="U117" s="9">
        <f ca="1">SUMIFS('Stock-AF'!AD$2:AD$215,'Stock-AF'!$C$2:$C$215,Shares!$B117,'Stock-AF'!$G$2:$G$215,Shares!$A$1)/SUMIFS('Stock-AF'!AD$2:AD$215,'Stock-AF'!$C$2:$C$215,Shares!$A117,'Stock-AF'!$G$2:$G$215,Shares!$A$1)</f>
        <v>0</v>
      </c>
      <c r="V117" s="9">
        <f ca="1">SUMIFS('Stock-AF'!AE$2:AE$215,'Stock-AF'!$C$2:$C$215,Shares!$B117,'Stock-AF'!$G$2:$G$215,Shares!$A$1)/SUMIFS('Stock-AF'!AE$2:AE$215,'Stock-AF'!$C$2:$C$215,Shares!$A117,'Stock-AF'!$G$2:$G$215,Shares!$A$1)</f>
        <v>2.4860205715880556E-2</v>
      </c>
      <c r="W117" s="9">
        <f ca="1">SUMIFS('Stock-AF'!AF$2:AF$215,'Stock-AF'!$C$2:$C$215,Shares!$B117,'Stock-AF'!$G$2:$G$215,Shares!$A$1)/SUMIFS('Stock-AF'!AF$2:AF$215,'Stock-AF'!$C$2:$C$215,Shares!$A117,'Stock-AF'!$G$2:$G$215,Shares!$A$1)</f>
        <v>7.5112997062559611E-2</v>
      </c>
      <c r="X117" s="9">
        <f ca="1">SUMIFS('Stock-AF'!AG$2:AG$215,'Stock-AF'!$C$2:$C$215,Shares!$B117,'Stock-AF'!$G$2:$G$215,Shares!$A$1)/SUMIFS('Stock-AF'!AG$2:AG$215,'Stock-AF'!$C$2:$C$215,Shares!$A117,'Stock-AF'!$G$2:$G$215,Shares!$A$1)</f>
        <v>0</v>
      </c>
      <c r="Y117" s="9">
        <f ca="1">SUMIFS('Stock-AF'!AH$2:AH$215,'Stock-AF'!$C$2:$C$215,Shares!$B117,'Stock-AF'!$G$2:$G$215,Shares!$A$1)/SUMIFS('Stock-AF'!AH$2:AH$215,'Stock-AF'!$C$2:$C$215,Shares!$A117,'Stock-AF'!$G$2:$G$215,Shares!$A$1)</f>
        <v>0</v>
      </c>
      <c r="Z117" s="9">
        <f ca="1">SUMIFS('Stock-AF'!AI$2:AI$215,'Stock-AF'!$C$2:$C$215,Shares!$B117,'Stock-AF'!$G$2:$G$215,Shares!$A$1)/SUMIFS('Stock-AF'!AI$2:AI$215,'Stock-AF'!$C$2:$C$215,Shares!$A117,'Stock-AF'!$G$2:$G$215,Shares!$A$1)</f>
        <v>0</v>
      </c>
      <c r="AA117" s="9">
        <f ca="1">SUMIFS('Stock-AF'!AJ$2:AJ$215,'Stock-AF'!$C$2:$C$215,Shares!$B117,'Stock-AF'!$G$2:$G$215,Shares!$A$1)/SUMIFS('Stock-AF'!AJ$2:AJ$215,'Stock-AF'!$C$2:$C$215,Shares!$A117,'Stock-AF'!$G$2:$G$215,Shares!$A$1)</f>
        <v>0</v>
      </c>
      <c r="AB117" s="9">
        <f ca="1">SUMIFS('Stock-AF'!AK$2:AK$215,'Stock-AF'!$C$2:$C$215,Shares!$B117,'Stock-AF'!$G$2:$G$215,Shares!$A$1)/SUMIFS('Stock-AF'!AK$2:AK$215,'Stock-AF'!$C$2:$C$215,Shares!$A117,'Stock-AF'!$G$2:$G$215,Shares!$A$1)</f>
        <v>0</v>
      </c>
      <c r="AC117" s="9">
        <f ca="1">SUMIFS('Stock-AF'!AL$2:AL$215,'Stock-AF'!$C$2:$C$215,Shares!$B117,'Stock-AF'!$G$2:$G$215,Shares!$A$1)/SUMIFS('Stock-AF'!AL$2:AL$215,'Stock-AF'!$C$2:$C$215,Shares!$A117,'Stock-AF'!$G$2:$G$215,Shares!$A$1)</f>
        <v>0</v>
      </c>
      <c r="AD117" s="9">
        <f ca="1">SUMIFS('Stock-AF'!AM$2:AM$215,'Stock-AF'!$C$2:$C$215,Shares!$B117,'Stock-AF'!$G$2:$G$215,Shares!$A$1)/SUMIFS('Stock-AF'!AM$2:AM$215,'Stock-AF'!$C$2:$C$215,Shares!$A117,'Stock-AF'!$G$2:$G$215,Shares!$A$1)</f>
        <v>9.2077360835781073E-3</v>
      </c>
      <c r="AE117" s="9">
        <f ca="1">SUMIFS('Stock-AF'!AN$2:AN$215,'Stock-AF'!$C$2:$C$215,Shares!$B117,'Stock-AF'!$G$2:$G$215,Shares!$A$1)/SUMIFS('Stock-AF'!AN$2:AN$215,'Stock-AF'!$C$2:$C$215,Shares!$A117,'Stock-AF'!$G$2:$G$215,Shares!$A$1)</f>
        <v>0</v>
      </c>
      <c r="AF117" s="9">
        <f ca="1">SUMIFS('Stock-AF'!AO$2:AO$215,'Stock-AF'!$C$2:$C$215,Shares!$B117,'Stock-AF'!$G$2:$G$215,Shares!$A$1)/SUMIFS('Stock-AF'!AO$2:AO$215,'Stock-AF'!$C$2:$C$215,Shares!$A117,'Stock-AF'!$G$2:$G$215,Shares!$A$1)</f>
        <v>3.6707669451125895E-3</v>
      </c>
      <c r="AG117" s="9">
        <f ca="1">SUMIFS('Stock-AF'!AP$2:AP$215,'Stock-AF'!$C$2:$C$215,Shares!$B117,'Stock-AF'!$G$2:$G$215,Shares!$A$1)/SUMIFS('Stock-AF'!AP$2:AP$215,'Stock-AF'!$C$2:$C$215,Shares!$A117,'Stock-AF'!$G$2:$G$215,Shares!$A$1)</f>
        <v>0.18485443064473789</v>
      </c>
      <c r="AH117" s="9">
        <f ca="1">SUMIFS('Stock-AF'!AQ$2:AQ$215,'Stock-AF'!$C$2:$C$215,Shares!$B117,'Stock-AF'!$G$2:$G$215,Shares!$A$1)/SUMIFS('Stock-AF'!AQ$2:AQ$215,'Stock-AF'!$C$2:$C$215,Shares!$A117,'Stock-AF'!$G$2:$G$215,Shares!$A$1)</f>
        <v>4.2831191744002235E-4</v>
      </c>
      <c r="AI117" s="9">
        <f ca="1">SUMIFS('Stock-AF'!AR$2:AR$215,'Stock-AF'!$C$2:$C$215,Shares!$B117,'Stock-AF'!$G$2:$G$215,Shares!$A$1)/SUMIFS('Stock-AF'!AR$2:AR$215,'Stock-AF'!$C$2:$C$215,Shares!$A117,'Stock-AF'!$G$2:$G$215,Shares!$A$1)</f>
        <v>0</v>
      </c>
      <c r="AJ117" s="9">
        <f ca="1">SUMIFS('Stock-AF'!AS$2:AS$215,'Stock-AF'!$C$2:$C$215,Shares!$B117,'Stock-AF'!$G$2:$G$215,Shares!$A$1)/SUMIFS('Stock-AF'!AS$2:AS$215,'Stock-AF'!$C$2:$C$215,Shares!$A117,'Stock-AF'!$G$2:$G$215,Shares!$A$1)</f>
        <v>0</v>
      </c>
      <c r="AK117" s="9">
        <f ca="1">SUMIFS('Stock-AF'!AT$2:AT$215,'Stock-AF'!$C$2:$C$215,Shares!$B117,'Stock-AF'!$G$2:$G$215,Shares!$A$1)/SUMIFS('Stock-AF'!AT$2:AT$215,'Stock-AF'!$C$2:$C$215,Shares!$A117,'Stock-AF'!$G$2:$G$215,Shares!$A$1)</f>
        <v>0</v>
      </c>
      <c r="AL117" s="9">
        <f ca="1">SUMIFS('Stock-AF'!AU$2:AU$215,'Stock-AF'!$C$2:$C$215,Shares!$B117,'Stock-AF'!$G$2:$G$215,Shares!$A$1)/SUMIFS('Stock-AF'!AU$2:AU$215,'Stock-AF'!$C$2:$C$215,Shares!$A117,'Stock-AF'!$G$2:$G$215,Shares!$A$1)</f>
        <v>2.8483961108759107E-4</v>
      </c>
      <c r="AM117" s="9">
        <f ca="1">SUMIFS('Stock-AF'!AV$2:AV$215,'Stock-AF'!$C$2:$C$215,Shares!$B117,'Stock-AF'!$G$2:$G$215,Shares!$A$1)/SUMIFS('Stock-AF'!AV$2:AV$215,'Stock-AF'!$C$2:$C$215,Shares!$A117,'Stock-AF'!$G$2:$G$215,Shares!$A$1)</f>
        <v>0</v>
      </c>
    </row>
    <row r="118" spans="1:39">
      <c r="A118" t="str">
        <f t="shared" si="1"/>
        <v>C_ES-WH-SR*</v>
      </c>
      <c r="B118" s="4" t="s">
        <v>231</v>
      </c>
      <c r="C118" s="9">
        <f ca="1">SUMIFS('Stock-AF'!L$2:L$215,'Stock-AF'!$C$2:$C$215,Shares!$B118,'Stock-AF'!$G$2:$G$215,Shares!$A$1)/SUMIFS('Stock-AF'!L$2:L$215,'Stock-AF'!$C$2:$C$215,Shares!$A118,'Stock-AF'!$G$2:$G$215,Shares!$A$1)</f>
        <v>4.4997338140410383E-2</v>
      </c>
      <c r="D118" s="9">
        <f ca="1">SUMIFS('Stock-AF'!M$2:M$215,'Stock-AF'!$C$2:$C$215,Shares!$B118,'Stock-AF'!$G$2:$G$215,Shares!$A$1)/SUMIFS('Stock-AF'!M$2:M$215,'Stock-AF'!$C$2:$C$215,Shares!$A118,'Stock-AF'!$G$2:$G$215,Shares!$A$1)</f>
        <v>1.9587857403126484E-2</v>
      </c>
      <c r="E118" s="9">
        <f ca="1">SUMIFS('Stock-AF'!N$2:N$215,'Stock-AF'!$C$2:$C$215,Shares!$B118,'Stock-AF'!$G$2:$G$215,Shares!$A$1)/SUMIFS('Stock-AF'!N$2:N$215,'Stock-AF'!$C$2:$C$215,Shares!$A118,'Stock-AF'!$G$2:$G$215,Shares!$A$1)</f>
        <v>0</v>
      </c>
      <c r="F118" s="9">
        <f ca="1">SUMIFS('Stock-AF'!O$2:O$215,'Stock-AF'!$C$2:$C$215,Shares!$B118,'Stock-AF'!$G$2:$G$215,Shares!$A$1)/SUMIFS('Stock-AF'!O$2:O$215,'Stock-AF'!$C$2:$C$215,Shares!$A118,'Stock-AF'!$G$2:$G$215,Shares!$A$1)</f>
        <v>2.7199322025382228E-4</v>
      </c>
      <c r="G118" s="9">
        <f ca="1">SUMIFS('Stock-AF'!P$2:P$215,'Stock-AF'!$C$2:$C$215,Shares!$B118,'Stock-AF'!$G$2:$G$215,Shares!$A$1)/SUMIFS('Stock-AF'!P$2:P$215,'Stock-AF'!$C$2:$C$215,Shares!$A118,'Stock-AF'!$G$2:$G$215,Shares!$A$1)</f>
        <v>4.9338611524116895E-3</v>
      </c>
      <c r="H118" s="9">
        <f ca="1">SUMIFS('Stock-AF'!Q$2:Q$215,'Stock-AF'!$C$2:$C$215,Shares!$B118,'Stock-AF'!$G$2:$G$215,Shares!$A$1)/SUMIFS('Stock-AF'!Q$2:Q$215,'Stock-AF'!$C$2:$C$215,Shares!$A118,'Stock-AF'!$G$2:$G$215,Shares!$A$1)</f>
        <v>8.9627349835262562E-2</v>
      </c>
      <c r="I118" s="9">
        <f ca="1">SUMIFS('Stock-AF'!R$2:R$215,'Stock-AF'!$C$2:$C$215,Shares!$B118,'Stock-AF'!$G$2:$G$215,Shares!$A$1)/SUMIFS('Stock-AF'!R$2:R$215,'Stock-AF'!$C$2:$C$215,Shares!$A118,'Stock-AF'!$G$2:$G$215,Shares!$A$1)</f>
        <v>1.1667091449679909E-2</v>
      </c>
      <c r="J118" s="9">
        <f ca="1">SUMIFS('Stock-AF'!S$2:S$215,'Stock-AF'!$C$2:$C$215,Shares!$B118,'Stock-AF'!$G$2:$G$215,Shares!$A$1)/SUMIFS('Stock-AF'!S$2:S$215,'Stock-AF'!$C$2:$C$215,Shares!$A118,'Stock-AF'!$G$2:$G$215,Shares!$A$1)</f>
        <v>1.1308093324050521E-2</v>
      </c>
      <c r="K118" s="9">
        <f ca="1">SUMIFS('Stock-AF'!T$2:T$215,'Stock-AF'!$C$2:$C$215,Shares!$B118,'Stock-AF'!$G$2:$G$215,Shares!$A$1)/SUMIFS('Stock-AF'!T$2:T$215,'Stock-AF'!$C$2:$C$215,Shares!$A118,'Stock-AF'!$G$2:$G$215,Shares!$A$1)</f>
        <v>0</v>
      </c>
      <c r="L118" s="9">
        <f ca="1">SUMIFS('Stock-AF'!U$2:U$215,'Stock-AF'!$C$2:$C$215,Shares!$B118,'Stock-AF'!$G$2:$G$215,Shares!$A$1)/SUMIFS('Stock-AF'!U$2:U$215,'Stock-AF'!$C$2:$C$215,Shares!$A118,'Stock-AF'!$G$2:$G$215,Shares!$A$1)</f>
        <v>1.2369280375337108E-2</v>
      </c>
      <c r="M118" s="9">
        <f ca="1">SUMIFS('Stock-AF'!V$2:V$215,'Stock-AF'!$C$2:$C$215,Shares!$B118,'Stock-AF'!$G$2:$G$215,Shares!$A$1)/SUMIFS('Stock-AF'!V$2:V$215,'Stock-AF'!$C$2:$C$215,Shares!$A118,'Stock-AF'!$G$2:$G$215,Shares!$A$1)</f>
        <v>3.3573084185661885E-2</v>
      </c>
      <c r="N118" s="9">
        <f ca="1">SUMIFS('Stock-AF'!W$2:W$215,'Stock-AF'!$C$2:$C$215,Shares!$B118,'Stock-AF'!$G$2:$G$215,Shares!$A$1)/SUMIFS('Stock-AF'!W$2:W$215,'Stock-AF'!$C$2:$C$215,Shares!$A118,'Stock-AF'!$G$2:$G$215,Shares!$A$1)</f>
        <v>0</v>
      </c>
      <c r="O118" s="9">
        <f ca="1">SUMIFS('Stock-AF'!X$2:X$215,'Stock-AF'!$C$2:$C$215,Shares!$B118,'Stock-AF'!$G$2:$G$215,Shares!$A$1)/SUMIFS('Stock-AF'!X$2:X$215,'Stock-AF'!$C$2:$C$215,Shares!$A118,'Stock-AF'!$G$2:$G$215,Shares!$A$1)</f>
        <v>5.2187903761628119E-3</v>
      </c>
      <c r="P118" s="9">
        <f ca="1">SUMIFS('Stock-AF'!Y$2:Y$215,'Stock-AF'!$C$2:$C$215,Shares!$B118,'Stock-AF'!$G$2:$G$215,Shares!$A$1)/SUMIFS('Stock-AF'!Y$2:Y$215,'Stock-AF'!$C$2:$C$215,Shares!$A118,'Stock-AF'!$G$2:$G$215,Shares!$A$1)</f>
        <v>3.4104753734381717E-2</v>
      </c>
      <c r="Q118" s="9">
        <f ca="1">SUMIFS('Stock-AF'!Z$2:Z$215,'Stock-AF'!$C$2:$C$215,Shares!$B118,'Stock-AF'!$G$2:$G$215,Shares!$A$1)/SUMIFS('Stock-AF'!Z$2:Z$215,'Stock-AF'!$C$2:$C$215,Shares!$A118,'Stock-AF'!$G$2:$G$215,Shares!$A$1)</f>
        <v>2.1444859328239092E-2</v>
      </c>
      <c r="R118" s="9">
        <f ca="1">SUMIFS('Stock-AF'!AA$2:AA$215,'Stock-AF'!$C$2:$C$215,Shares!$B118,'Stock-AF'!$G$2:$G$215,Shares!$A$1)/SUMIFS('Stock-AF'!AA$2:AA$215,'Stock-AF'!$C$2:$C$215,Shares!$A118,'Stock-AF'!$G$2:$G$215,Shares!$A$1)</f>
        <v>1.9983270859797136E-3</v>
      </c>
      <c r="S118" s="9">
        <f ca="1">SUMIFS('Stock-AF'!AB$2:AB$215,'Stock-AF'!$C$2:$C$215,Shares!$B118,'Stock-AF'!$G$2:$G$215,Shares!$A$1)/SUMIFS('Stock-AF'!AB$2:AB$215,'Stock-AF'!$C$2:$C$215,Shares!$A118,'Stock-AF'!$G$2:$G$215,Shares!$A$1)</f>
        <v>3.6072979101705815E-2</v>
      </c>
      <c r="T118" s="9">
        <f ca="1">SUMIFS('Stock-AF'!AC$2:AC$215,'Stock-AF'!$C$2:$C$215,Shares!$B118,'Stock-AF'!$G$2:$G$215,Shares!$A$1)/SUMIFS('Stock-AF'!AC$2:AC$215,'Stock-AF'!$C$2:$C$215,Shares!$A118,'Stock-AF'!$G$2:$G$215,Shares!$A$1)</f>
        <v>5.856677919506093E-3</v>
      </c>
      <c r="U118" s="9">
        <f ca="1">SUMIFS('Stock-AF'!AD$2:AD$215,'Stock-AF'!$C$2:$C$215,Shares!$B118,'Stock-AF'!$G$2:$G$215,Shares!$A$1)/SUMIFS('Stock-AF'!AD$2:AD$215,'Stock-AF'!$C$2:$C$215,Shares!$A118,'Stock-AF'!$G$2:$G$215,Shares!$A$1)</f>
        <v>0</v>
      </c>
      <c r="V118" s="9">
        <f ca="1">SUMIFS('Stock-AF'!AE$2:AE$215,'Stock-AF'!$C$2:$C$215,Shares!$B118,'Stock-AF'!$G$2:$G$215,Shares!$A$1)/SUMIFS('Stock-AF'!AE$2:AE$215,'Stock-AF'!$C$2:$C$215,Shares!$A118,'Stock-AF'!$G$2:$G$215,Shares!$A$1)</f>
        <v>0</v>
      </c>
      <c r="W118" s="9">
        <f ca="1">SUMIFS('Stock-AF'!AF$2:AF$215,'Stock-AF'!$C$2:$C$215,Shares!$B118,'Stock-AF'!$G$2:$G$215,Shares!$A$1)/SUMIFS('Stock-AF'!AF$2:AF$215,'Stock-AF'!$C$2:$C$215,Shares!$A118,'Stock-AF'!$G$2:$G$215,Shares!$A$1)</f>
        <v>4.2225188593146154E-2</v>
      </c>
      <c r="X118" s="9">
        <f ca="1">SUMIFS('Stock-AF'!AG$2:AG$215,'Stock-AF'!$C$2:$C$215,Shares!$B118,'Stock-AF'!$G$2:$G$215,Shares!$A$1)/SUMIFS('Stock-AF'!AG$2:AG$215,'Stock-AF'!$C$2:$C$215,Shares!$A118,'Stock-AF'!$G$2:$G$215,Shares!$A$1)</f>
        <v>2.6744412604345066E-2</v>
      </c>
      <c r="Y118" s="9">
        <f ca="1">SUMIFS('Stock-AF'!AH$2:AH$215,'Stock-AF'!$C$2:$C$215,Shares!$B118,'Stock-AF'!$G$2:$G$215,Shares!$A$1)/SUMIFS('Stock-AF'!AH$2:AH$215,'Stock-AF'!$C$2:$C$215,Shares!$A118,'Stock-AF'!$G$2:$G$215,Shares!$A$1)</f>
        <v>0</v>
      </c>
      <c r="Z118" s="9">
        <f ca="1">SUMIFS('Stock-AF'!AI$2:AI$215,'Stock-AF'!$C$2:$C$215,Shares!$B118,'Stock-AF'!$G$2:$G$215,Shares!$A$1)/SUMIFS('Stock-AF'!AI$2:AI$215,'Stock-AF'!$C$2:$C$215,Shares!$A118,'Stock-AF'!$G$2:$G$215,Shares!$A$1)</f>
        <v>0.10465081670547456</v>
      </c>
      <c r="AA118" s="9">
        <f ca="1">SUMIFS('Stock-AF'!AJ$2:AJ$215,'Stock-AF'!$C$2:$C$215,Shares!$B118,'Stock-AF'!$G$2:$G$215,Shares!$A$1)/SUMIFS('Stock-AF'!AJ$2:AJ$215,'Stock-AF'!$C$2:$C$215,Shares!$A118,'Stock-AF'!$G$2:$G$215,Shares!$A$1)</f>
        <v>0</v>
      </c>
      <c r="AB118" s="9">
        <f ca="1">SUMIFS('Stock-AF'!AK$2:AK$215,'Stock-AF'!$C$2:$C$215,Shares!$B118,'Stock-AF'!$G$2:$G$215,Shares!$A$1)/SUMIFS('Stock-AF'!AK$2:AK$215,'Stock-AF'!$C$2:$C$215,Shares!$A118,'Stock-AF'!$G$2:$G$215,Shares!$A$1)</f>
        <v>4.1698401700869928E-2</v>
      </c>
      <c r="AC118" s="9">
        <f ca="1">SUMIFS('Stock-AF'!AL$2:AL$215,'Stock-AF'!$C$2:$C$215,Shares!$B118,'Stock-AF'!$G$2:$G$215,Shares!$A$1)/SUMIFS('Stock-AF'!AL$2:AL$215,'Stock-AF'!$C$2:$C$215,Shares!$A118,'Stock-AF'!$G$2:$G$215,Shares!$A$1)</f>
        <v>0</v>
      </c>
      <c r="AD118" s="9">
        <f ca="1">SUMIFS('Stock-AF'!AM$2:AM$215,'Stock-AF'!$C$2:$C$215,Shares!$B118,'Stock-AF'!$G$2:$G$215,Shares!$A$1)/SUMIFS('Stock-AF'!AM$2:AM$215,'Stock-AF'!$C$2:$C$215,Shares!$A118,'Stock-AF'!$G$2:$G$215,Shares!$A$1)</f>
        <v>1.3286172293442149E-3</v>
      </c>
      <c r="AE118" s="9">
        <f ca="1">SUMIFS('Stock-AF'!AN$2:AN$215,'Stock-AF'!$C$2:$C$215,Shares!$B118,'Stock-AF'!$G$2:$G$215,Shares!$A$1)/SUMIFS('Stock-AF'!AN$2:AN$215,'Stock-AF'!$C$2:$C$215,Shares!$A118,'Stock-AF'!$G$2:$G$215,Shares!$A$1)</f>
        <v>7.4862693528360124E-3</v>
      </c>
      <c r="AF118" s="9">
        <f ca="1">SUMIFS('Stock-AF'!AO$2:AO$215,'Stock-AF'!$C$2:$C$215,Shares!$B118,'Stock-AF'!$G$2:$G$215,Shares!$A$1)/SUMIFS('Stock-AF'!AO$2:AO$215,'Stock-AF'!$C$2:$C$215,Shares!$A118,'Stock-AF'!$G$2:$G$215,Shares!$A$1)</f>
        <v>1.2629329012854944E-2</v>
      </c>
      <c r="AG118" s="9">
        <f ca="1">SUMIFS('Stock-AF'!AP$2:AP$215,'Stock-AF'!$C$2:$C$215,Shares!$B118,'Stock-AF'!$G$2:$G$215,Shares!$A$1)/SUMIFS('Stock-AF'!AP$2:AP$215,'Stock-AF'!$C$2:$C$215,Shares!$A118,'Stock-AF'!$G$2:$G$215,Shares!$A$1)</f>
        <v>0</v>
      </c>
      <c r="AH118" s="9">
        <f ca="1">SUMIFS('Stock-AF'!AQ$2:AQ$215,'Stock-AF'!$C$2:$C$215,Shares!$B118,'Stock-AF'!$G$2:$G$215,Shares!$A$1)/SUMIFS('Stock-AF'!AQ$2:AQ$215,'Stock-AF'!$C$2:$C$215,Shares!$A118,'Stock-AF'!$G$2:$G$215,Shares!$A$1)</f>
        <v>0</v>
      </c>
      <c r="AI118" s="9">
        <f ca="1">SUMIFS('Stock-AF'!AR$2:AR$215,'Stock-AF'!$C$2:$C$215,Shares!$B118,'Stock-AF'!$G$2:$G$215,Shares!$A$1)/SUMIFS('Stock-AF'!AR$2:AR$215,'Stock-AF'!$C$2:$C$215,Shares!$A118,'Stock-AF'!$G$2:$G$215,Shares!$A$1)</f>
        <v>2.0142050275261697E-2</v>
      </c>
      <c r="AJ118" s="9">
        <f ca="1">SUMIFS('Stock-AF'!AS$2:AS$215,'Stock-AF'!$C$2:$C$215,Shares!$B118,'Stock-AF'!$G$2:$G$215,Shares!$A$1)/SUMIFS('Stock-AF'!AS$2:AS$215,'Stock-AF'!$C$2:$C$215,Shares!$A118,'Stock-AF'!$G$2:$G$215,Shares!$A$1)</f>
        <v>1.0117519107654221E-2</v>
      </c>
      <c r="AK118" s="9">
        <f ca="1">SUMIFS('Stock-AF'!AT$2:AT$215,'Stock-AF'!$C$2:$C$215,Shares!$B118,'Stock-AF'!$G$2:$G$215,Shares!$A$1)/SUMIFS('Stock-AF'!AT$2:AT$215,'Stock-AF'!$C$2:$C$215,Shares!$A118,'Stock-AF'!$G$2:$G$215,Shares!$A$1)</f>
        <v>0</v>
      </c>
      <c r="AL118" s="9">
        <f ca="1">SUMIFS('Stock-AF'!AU$2:AU$215,'Stock-AF'!$C$2:$C$215,Shares!$B118,'Stock-AF'!$G$2:$G$215,Shares!$A$1)/SUMIFS('Stock-AF'!AU$2:AU$215,'Stock-AF'!$C$2:$C$215,Shares!$A118,'Stock-AF'!$G$2:$G$215,Shares!$A$1)</f>
        <v>8.2099558470118822E-3</v>
      </c>
      <c r="AM118" s="9">
        <f ca="1">SUMIFS('Stock-AF'!AV$2:AV$215,'Stock-AF'!$C$2:$C$215,Shares!$B118,'Stock-AF'!$G$2:$G$215,Shares!$A$1)/SUMIFS('Stock-AF'!AV$2:AV$215,'Stock-AF'!$C$2:$C$215,Shares!$A118,'Stock-AF'!$G$2:$G$215,Shares!$A$1)</f>
        <v>1.6766534596214197E-3</v>
      </c>
    </row>
    <row r="119" spans="1:39">
      <c r="A119" t="str">
        <f t="shared" si="1"/>
        <v>C_ES-WH-SR*</v>
      </c>
      <c r="B119" s="4" t="s">
        <v>232</v>
      </c>
      <c r="C119" s="9">
        <f ca="1">SUMIFS('Stock-AF'!L$2:L$215,'Stock-AF'!$C$2:$C$215,Shares!$B119,'Stock-AF'!$G$2:$G$215,Shares!$A$1)/SUMIFS('Stock-AF'!L$2:L$215,'Stock-AF'!$C$2:$C$215,Shares!$A119,'Stock-AF'!$G$2:$G$215,Shares!$A$1)</f>
        <v>3.5269617235189267E-2</v>
      </c>
      <c r="D119" s="9">
        <f ca="1">SUMIFS('Stock-AF'!M$2:M$215,'Stock-AF'!$C$2:$C$215,Shares!$B119,'Stock-AF'!$G$2:$G$215,Shares!$A$1)/SUMIFS('Stock-AF'!M$2:M$215,'Stock-AF'!$C$2:$C$215,Shares!$A119,'Stock-AF'!$G$2:$G$215,Shares!$A$1)</f>
        <v>0</v>
      </c>
      <c r="E119" s="9">
        <f ca="1">SUMIFS('Stock-AF'!N$2:N$215,'Stock-AF'!$C$2:$C$215,Shares!$B119,'Stock-AF'!$G$2:$G$215,Shares!$A$1)/SUMIFS('Stock-AF'!N$2:N$215,'Stock-AF'!$C$2:$C$215,Shares!$A119,'Stock-AF'!$G$2:$G$215,Shares!$A$1)</f>
        <v>0</v>
      </c>
      <c r="F119" s="9">
        <f ca="1">SUMIFS('Stock-AF'!O$2:O$215,'Stock-AF'!$C$2:$C$215,Shares!$B119,'Stock-AF'!$G$2:$G$215,Shares!$A$1)/SUMIFS('Stock-AF'!O$2:O$215,'Stock-AF'!$C$2:$C$215,Shares!$A119,'Stock-AF'!$G$2:$G$215,Shares!$A$1)</f>
        <v>0</v>
      </c>
      <c r="G119" s="9">
        <f ca="1">SUMIFS('Stock-AF'!P$2:P$215,'Stock-AF'!$C$2:$C$215,Shares!$B119,'Stock-AF'!$G$2:$G$215,Shares!$A$1)/SUMIFS('Stock-AF'!P$2:P$215,'Stock-AF'!$C$2:$C$215,Shares!$A119,'Stock-AF'!$G$2:$G$215,Shares!$A$1)</f>
        <v>0</v>
      </c>
      <c r="H119" s="9">
        <f ca="1">SUMIFS('Stock-AF'!Q$2:Q$215,'Stock-AF'!$C$2:$C$215,Shares!$B119,'Stock-AF'!$G$2:$G$215,Shares!$A$1)/SUMIFS('Stock-AF'!Q$2:Q$215,'Stock-AF'!$C$2:$C$215,Shares!$A119,'Stock-AF'!$G$2:$G$215,Shares!$A$1)</f>
        <v>0</v>
      </c>
      <c r="I119" s="9">
        <f ca="1">SUMIFS('Stock-AF'!R$2:R$215,'Stock-AF'!$C$2:$C$215,Shares!$B119,'Stock-AF'!$G$2:$G$215,Shares!$A$1)/SUMIFS('Stock-AF'!R$2:R$215,'Stock-AF'!$C$2:$C$215,Shares!$A119,'Stock-AF'!$G$2:$G$215,Shares!$A$1)</f>
        <v>0</v>
      </c>
      <c r="J119" s="9">
        <f ca="1">SUMIFS('Stock-AF'!S$2:S$215,'Stock-AF'!$C$2:$C$215,Shares!$B119,'Stock-AF'!$G$2:$G$215,Shares!$A$1)/SUMIFS('Stock-AF'!S$2:S$215,'Stock-AF'!$C$2:$C$215,Shares!$A119,'Stock-AF'!$G$2:$G$215,Shares!$A$1)</f>
        <v>0</v>
      </c>
      <c r="K119" s="9">
        <f ca="1">SUMIFS('Stock-AF'!T$2:T$215,'Stock-AF'!$C$2:$C$215,Shares!$B119,'Stock-AF'!$G$2:$G$215,Shares!$A$1)/SUMIFS('Stock-AF'!T$2:T$215,'Stock-AF'!$C$2:$C$215,Shares!$A119,'Stock-AF'!$G$2:$G$215,Shares!$A$1)</f>
        <v>0</v>
      </c>
      <c r="L119" s="9">
        <f ca="1">SUMIFS('Stock-AF'!U$2:U$215,'Stock-AF'!$C$2:$C$215,Shares!$B119,'Stock-AF'!$G$2:$G$215,Shares!$A$1)/SUMIFS('Stock-AF'!U$2:U$215,'Stock-AF'!$C$2:$C$215,Shares!$A119,'Stock-AF'!$G$2:$G$215,Shares!$A$1)</f>
        <v>0</v>
      </c>
      <c r="M119" s="9">
        <f ca="1">SUMIFS('Stock-AF'!V$2:V$215,'Stock-AF'!$C$2:$C$215,Shares!$B119,'Stock-AF'!$G$2:$G$215,Shares!$A$1)/SUMIFS('Stock-AF'!V$2:V$215,'Stock-AF'!$C$2:$C$215,Shares!$A119,'Stock-AF'!$G$2:$G$215,Shares!$A$1)</f>
        <v>0</v>
      </c>
      <c r="N119" s="9">
        <f ca="1">SUMIFS('Stock-AF'!W$2:W$215,'Stock-AF'!$C$2:$C$215,Shares!$B119,'Stock-AF'!$G$2:$G$215,Shares!$A$1)/SUMIFS('Stock-AF'!W$2:W$215,'Stock-AF'!$C$2:$C$215,Shares!$A119,'Stock-AF'!$G$2:$G$215,Shares!$A$1)</f>
        <v>0</v>
      </c>
      <c r="O119" s="9">
        <f ca="1">SUMIFS('Stock-AF'!X$2:X$215,'Stock-AF'!$C$2:$C$215,Shares!$B119,'Stock-AF'!$G$2:$G$215,Shares!$A$1)/SUMIFS('Stock-AF'!X$2:X$215,'Stock-AF'!$C$2:$C$215,Shares!$A119,'Stock-AF'!$G$2:$G$215,Shares!$A$1)</f>
        <v>0</v>
      </c>
      <c r="P119" s="9">
        <f ca="1">SUMIFS('Stock-AF'!Y$2:Y$215,'Stock-AF'!$C$2:$C$215,Shares!$B119,'Stock-AF'!$G$2:$G$215,Shares!$A$1)/SUMIFS('Stock-AF'!Y$2:Y$215,'Stock-AF'!$C$2:$C$215,Shares!$A119,'Stock-AF'!$G$2:$G$215,Shares!$A$1)</f>
        <v>0</v>
      </c>
      <c r="Q119" s="9">
        <f ca="1">SUMIFS('Stock-AF'!Z$2:Z$215,'Stock-AF'!$C$2:$C$215,Shares!$B119,'Stock-AF'!$G$2:$G$215,Shares!$A$1)/SUMIFS('Stock-AF'!Z$2:Z$215,'Stock-AF'!$C$2:$C$215,Shares!$A119,'Stock-AF'!$G$2:$G$215,Shares!$A$1)</f>
        <v>0</v>
      </c>
      <c r="R119" s="9">
        <f ca="1">SUMIFS('Stock-AF'!AA$2:AA$215,'Stock-AF'!$C$2:$C$215,Shares!$B119,'Stock-AF'!$G$2:$G$215,Shares!$A$1)/SUMIFS('Stock-AF'!AA$2:AA$215,'Stock-AF'!$C$2:$C$215,Shares!$A119,'Stock-AF'!$G$2:$G$215,Shares!$A$1)</f>
        <v>0</v>
      </c>
      <c r="S119" s="9">
        <f ca="1">SUMIFS('Stock-AF'!AB$2:AB$215,'Stock-AF'!$C$2:$C$215,Shares!$B119,'Stock-AF'!$G$2:$G$215,Shares!$A$1)/SUMIFS('Stock-AF'!AB$2:AB$215,'Stock-AF'!$C$2:$C$215,Shares!$A119,'Stock-AF'!$G$2:$G$215,Shares!$A$1)</f>
        <v>0</v>
      </c>
      <c r="T119" s="9">
        <f ca="1">SUMIFS('Stock-AF'!AC$2:AC$215,'Stock-AF'!$C$2:$C$215,Shares!$B119,'Stock-AF'!$G$2:$G$215,Shares!$A$1)/SUMIFS('Stock-AF'!AC$2:AC$215,'Stock-AF'!$C$2:$C$215,Shares!$A119,'Stock-AF'!$G$2:$G$215,Shares!$A$1)</f>
        <v>0</v>
      </c>
      <c r="U119" s="9">
        <f ca="1">SUMIFS('Stock-AF'!AD$2:AD$215,'Stock-AF'!$C$2:$C$215,Shares!$B119,'Stock-AF'!$G$2:$G$215,Shares!$A$1)/SUMIFS('Stock-AF'!AD$2:AD$215,'Stock-AF'!$C$2:$C$215,Shares!$A119,'Stock-AF'!$G$2:$G$215,Shares!$A$1)</f>
        <v>0</v>
      </c>
      <c r="V119" s="9">
        <f ca="1">SUMIFS('Stock-AF'!AE$2:AE$215,'Stock-AF'!$C$2:$C$215,Shares!$B119,'Stock-AF'!$G$2:$G$215,Shares!$A$1)/SUMIFS('Stock-AF'!AE$2:AE$215,'Stock-AF'!$C$2:$C$215,Shares!$A119,'Stock-AF'!$G$2:$G$215,Shares!$A$1)</f>
        <v>0</v>
      </c>
      <c r="W119" s="9">
        <f ca="1">SUMIFS('Stock-AF'!AF$2:AF$215,'Stock-AF'!$C$2:$C$215,Shares!$B119,'Stock-AF'!$G$2:$G$215,Shares!$A$1)/SUMIFS('Stock-AF'!AF$2:AF$215,'Stock-AF'!$C$2:$C$215,Shares!$A119,'Stock-AF'!$G$2:$G$215,Shares!$A$1)</f>
        <v>0</v>
      </c>
      <c r="X119" s="9">
        <f ca="1">SUMIFS('Stock-AF'!AG$2:AG$215,'Stock-AF'!$C$2:$C$215,Shares!$B119,'Stock-AF'!$G$2:$G$215,Shares!$A$1)/SUMIFS('Stock-AF'!AG$2:AG$215,'Stock-AF'!$C$2:$C$215,Shares!$A119,'Stock-AF'!$G$2:$G$215,Shares!$A$1)</f>
        <v>0</v>
      </c>
      <c r="Y119" s="9">
        <f ca="1">SUMIFS('Stock-AF'!AH$2:AH$215,'Stock-AF'!$C$2:$C$215,Shares!$B119,'Stock-AF'!$G$2:$G$215,Shares!$A$1)/SUMIFS('Stock-AF'!AH$2:AH$215,'Stock-AF'!$C$2:$C$215,Shares!$A119,'Stock-AF'!$G$2:$G$215,Shares!$A$1)</f>
        <v>0</v>
      </c>
      <c r="Z119" s="9">
        <f ca="1">SUMIFS('Stock-AF'!AI$2:AI$215,'Stock-AF'!$C$2:$C$215,Shares!$B119,'Stock-AF'!$G$2:$G$215,Shares!$A$1)/SUMIFS('Stock-AF'!AI$2:AI$215,'Stock-AF'!$C$2:$C$215,Shares!$A119,'Stock-AF'!$G$2:$G$215,Shares!$A$1)</f>
        <v>0</v>
      </c>
      <c r="AA119" s="9">
        <f ca="1">SUMIFS('Stock-AF'!AJ$2:AJ$215,'Stock-AF'!$C$2:$C$215,Shares!$B119,'Stock-AF'!$G$2:$G$215,Shares!$A$1)/SUMIFS('Stock-AF'!AJ$2:AJ$215,'Stock-AF'!$C$2:$C$215,Shares!$A119,'Stock-AF'!$G$2:$G$215,Shares!$A$1)</f>
        <v>0</v>
      </c>
      <c r="AB119" s="9">
        <f ca="1">SUMIFS('Stock-AF'!AK$2:AK$215,'Stock-AF'!$C$2:$C$215,Shares!$B119,'Stock-AF'!$G$2:$G$215,Shares!$A$1)/SUMIFS('Stock-AF'!AK$2:AK$215,'Stock-AF'!$C$2:$C$215,Shares!$A119,'Stock-AF'!$G$2:$G$215,Shares!$A$1)</f>
        <v>0</v>
      </c>
      <c r="AC119" s="9">
        <f ca="1">SUMIFS('Stock-AF'!AL$2:AL$215,'Stock-AF'!$C$2:$C$215,Shares!$B119,'Stock-AF'!$G$2:$G$215,Shares!$A$1)/SUMIFS('Stock-AF'!AL$2:AL$215,'Stock-AF'!$C$2:$C$215,Shares!$A119,'Stock-AF'!$G$2:$G$215,Shares!$A$1)</f>
        <v>0</v>
      </c>
      <c r="AD119" s="9">
        <f ca="1">SUMIFS('Stock-AF'!AM$2:AM$215,'Stock-AF'!$C$2:$C$215,Shares!$B119,'Stock-AF'!$G$2:$G$215,Shares!$A$1)/SUMIFS('Stock-AF'!AM$2:AM$215,'Stock-AF'!$C$2:$C$215,Shares!$A119,'Stock-AF'!$G$2:$G$215,Shares!$A$1)</f>
        <v>0</v>
      </c>
      <c r="AE119" s="9">
        <f ca="1">SUMIFS('Stock-AF'!AN$2:AN$215,'Stock-AF'!$C$2:$C$215,Shares!$B119,'Stock-AF'!$G$2:$G$215,Shares!$A$1)/SUMIFS('Stock-AF'!AN$2:AN$215,'Stock-AF'!$C$2:$C$215,Shares!$A119,'Stock-AF'!$G$2:$G$215,Shares!$A$1)</f>
        <v>0</v>
      </c>
      <c r="AF119" s="9">
        <f ca="1">SUMIFS('Stock-AF'!AO$2:AO$215,'Stock-AF'!$C$2:$C$215,Shares!$B119,'Stock-AF'!$G$2:$G$215,Shares!$A$1)/SUMIFS('Stock-AF'!AO$2:AO$215,'Stock-AF'!$C$2:$C$215,Shares!$A119,'Stock-AF'!$G$2:$G$215,Shares!$A$1)</f>
        <v>7.4533939030374877E-2</v>
      </c>
      <c r="AG119" s="9">
        <f ca="1">SUMIFS('Stock-AF'!AP$2:AP$215,'Stock-AF'!$C$2:$C$215,Shares!$B119,'Stock-AF'!$G$2:$G$215,Shares!$A$1)/SUMIFS('Stock-AF'!AP$2:AP$215,'Stock-AF'!$C$2:$C$215,Shares!$A119,'Stock-AF'!$G$2:$G$215,Shares!$A$1)</f>
        <v>0</v>
      </c>
      <c r="AH119" s="9">
        <f ca="1">SUMIFS('Stock-AF'!AQ$2:AQ$215,'Stock-AF'!$C$2:$C$215,Shares!$B119,'Stock-AF'!$G$2:$G$215,Shares!$A$1)/SUMIFS('Stock-AF'!AQ$2:AQ$215,'Stock-AF'!$C$2:$C$215,Shares!$A119,'Stock-AF'!$G$2:$G$215,Shares!$A$1)</f>
        <v>0</v>
      </c>
      <c r="AI119" s="9">
        <f ca="1">SUMIFS('Stock-AF'!AR$2:AR$215,'Stock-AF'!$C$2:$C$215,Shares!$B119,'Stock-AF'!$G$2:$G$215,Shares!$A$1)/SUMIFS('Stock-AF'!AR$2:AR$215,'Stock-AF'!$C$2:$C$215,Shares!$A119,'Stock-AF'!$G$2:$G$215,Shares!$A$1)</f>
        <v>0</v>
      </c>
      <c r="AJ119" s="9">
        <f ca="1">SUMIFS('Stock-AF'!AS$2:AS$215,'Stock-AF'!$C$2:$C$215,Shares!$B119,'Stock-AF'!$G$2:$G$215,Shares!$A$1)/SUMIFS('Stock-AF'!AS$2:AS$215,'Stock-AF'!$C$2:$C$215,Shares!$A119,'Stock-AF'!$G$2:$G$215,Shares!$A$1)</f>
        <v>0</v>
      </c>
      <c r="AK119" s="9">
        <f ca="1">SUMIFS('Stock-AF'!AT$2:AT$215,'Stock-AF'!$C$2:$C$215,Shares!$B119,'Stock-AF'!$G$2:$G$215,Shares!$A$1)/SUMIFS('Stock-AF'!AT$2:AT$215,'Stock-AF'!$C$2:$C$215,Shares!$A119,'Stock-AF'!$G$2:$G$215,Shares!$A$1)</f>
        <v>0</v>
      </c>
      <c r="AL119" s="9">
        <f ca="1">SUMIFS('Stock-AF'!AU$2:AU$215,'Stock-AF'!$C$2:$C$215,Shares!$B119,'Stock-AF'!$G$2:$G$215,Shares!$A$1)/SUMIFS('Stock-AF'!AU$2:AU$215,'Stock-AF'!$C$2:$C$215,Shares!$A119,'Stock-AF'!$G$2:$G$215,Shares!$A$1)</f>
        <v>8.1530710030142964E-2</v>
      </c>
      <c r="AM119" s="9">
        <f ca="1">SUMIFS('Stock-AF'!AV$2:AV$215,'Stock-AF'!$C$2:$C$215,Shares!$B119,'Stock-AF'!$G$2:$G$215,Shares!$A$1)/SUMIFS('Stock-AF'!AV$2:AV$215,'Stock-AF'!$C$2:$C$215,Shares!$A119,'Stock-AF'!$G$2:$G$215,Shares!$A$1)</f>
        <v>0</v>
      </c>
    </row>
    <row r="120" spans="1:39">
      <c r="A120" t="str">
        <f t="shared" si="1"/>
        <v>C_ES-WH-SR*</v>
      </c>
      <c r="B120" s="4" t="s">
        <v>233</v>
      </c>
      <c r="C120" s="9">
        <f ca="1">SUMIFS('Stock-AF'!L$2:L$215,'Stock-AF'!$C$2:$C$215,Shares!$B120,'Stock-AF'!$G$2:$G$215,Shares!$A$1)/SUMIFS('Stock-AF'!L$2:L$215,'Stock-AF'!$C$2:$C$215,Shares!$A120,'Stock-AF'!$G$2:$G$215,Shares!$A$1)</f>
        <v>0.43305433707484858</v>
      </c>
      <c r="D120" s="9">
        <f ca="1">SUMIFS('Stock-AF'!M$2:M$215,'Stock-AF'!$C$2:$C$215,Shares!$B120,'Stock-AF'!$G$2:$G$215,Shares!$A$1)/SUMIFS('Stock-AF'!M$2:M$215,'Stock-AF'!$C$2:$C$215,Shares!$A120,'Stock-AF'!$G$2:$G$215,Shares!$A$1)</f>
        <v>9.8152703394439864E-2</v>
      </c>
      <c r="E120" s="9">
        <f ca="1">SUMIFS('Stock-AF'!N$2:N$215,'Stock-AF'!$C$2:$C$215,Shares!$B120,'Stock-AF'!$G$2:$G$215,Shares!$A$1)/SUMIFS('Stock-AF'!N$2:N$215,'Stock-AF'!$C$2:$C$215,Shares!$A120,'Stock-AF'!$G$2:$G$215,Shares!$A$1)</f>
        <v>0.1111949036603635</v>
      </c>
      <c r="F120" s="9">
        <f ca="1">SUMIFS('Stock-AF'!O$2:O$215,'Stock-AF'!$C$2:$C$215,Shares!$B120,'Stock-AF'!$G$2:$G$215,Shares!$A$1)/SUMIFS('Stock-AF'!O$2:O$215,'Stock-AF'!$C$2:$C$215,Shares!$A120,'Stock-AF'!$G$2:$G$215,Shares!$A$1)</f>
        <v>0.15770145076751524</v>
      </c>
      <c r="G120" s="9">
        <f ca="1">SUMIFS('Stock-AF'!P$2:P$215,'Stock-AF'!$C$2:$C$215,Shares!$B120,'Stock-AF'!$G$2:$G$215,Shares!$A$1)/SUMIFS('Stock-AF'!P$2:P$215,'Stock-AF'!$C$2:$C$215,Shares!$A120,'Stock-AF'!$G$2:$G$215,Shares!$A$1)</f>
        <v>0.59272841293721701</v>
      </c>
      <c r="H120" s="9">
        <f ca="1">SUMIFS('Stock-AF'!Q$2:Q$215,'Stock-AF'!$C$2:$C$215,Shares!$B120,'Stock-AF'!$G$2:$G$215,Shares!$A$1)/SUMIFS('Stock-AF'!Q$2:Q$215,'Stock-AF'!$C$2:$C$215,Shares!$A120,'Stock-AF'!$G$2:$G$215,Shares!$A$1)</f>
        <v>0.11924402531133679</v>
      </c>
      <c r="I120" s="9">
        <f ca="1">SUMIFS('Stock-AF'!R$2:R$215,'Stock-AF'!$C$2:$C$215,Shares!$B120,'Stock-AF'!$G$2:$G$215,Shares!$A$1)/SUMIFS('Stock-AF'!R$2:R$215,'Stock-AF'!$C$2:$C$215,Shares!$A120,'Stock-AF'!$G$2:$G$215,Shares!$A$1)</f>
        <v>0.30962995780085878</v>
      </c>
      <c r="J120" s="9">
        <f ca="1">SUMIFS('Stock-AF'!S$2:S$215,'Stock-AF'!$C$2:$C$215,Shares!$B120,'Stock-AF'!$G$2:$G$215,Shares!$A$1)/SUMIFS('Stock-AF'!S$2:S$215,'Stock-AF'!$C$2:$C$215,Shares!$A120,'Stock-AF'!$G$2:$G$215,Shares!$A$1)</f>
        <v>0.24021308445868028</v>
      </c>
      <c r="K120" s="9">
        <f ca="1">SUMIFS('Stock-AF'!T$2:T$215,'Stock-AF'!$C$2:$C$215,Shares!$B120,'Stock-AF'!$G$2:$G$215,Shares!$A$1)/SUMIFS('Stock-AF'!T$2:T$215,'Stock-AF'!$C$2:$C$215,Shares!$A120,'Stock-AF'!$G$2:$G$215,Shares!$A$1)</f>
        <v>6.7378648609117103E-2</v>
      </c>
      <c r="L120" s="9">
        <f ca="1">SUMIFS('Stock-AF'!U$2:U$215,'Stock-AF'!$C$2:$C$215,Shares!$B120,'Stock-AF'!$G$2:$G$215,Shares!$A$1)/SUMIFS('Stock-AF'!U$2:U$215,'Stock-AF'!$C$2:$C$215,Shares!$A120,'Stock-AF'!$G$2:$G$215,Shares!$A$1)</f>
        <v>0.29603821927044627</v>
      </c>
      <c r="M120" s="9">
        <f ca="1">SUMIFS('Stock-AF'!V$2:V$215,'Stock-AF'!$C$2:$C$215,Shares!$B120,'Stock-AF'!$G$2:$G$215,Shares!$A$1)/SUMIFS('Stock-AF'!V$2:V$215,'Stock-AF'!$C$2:$C$215,Shares!$A120,'Stock-AF'!$G$2:$G$215,Shares!$A$1)</f>
        <v>0.35561154323953115</v>
      </c>
      <c r="N120" s="9">
        <f ca="1">SUMIFS('Stock-AF'!W$2:W$215,'Stock-AF'!$C$2:$C$215,Shares!$B120,'Stock-AF'!$G$2:$G$215,Shares!$A$1)/SUMIFS('Stock-AF'!W$2:W$215,'Stock-AF'!$C$2:$C$215,Shares!$A120,'Stock-AF'!$G$2:$G$215,Shares!$A$1)</f>
        <v>0.75360769977639486</v>
      </c>
      <c r="O120" s="9">
        <f ca="1">SUMIFS('Stock-AF'!X$2:X$215,'Stock-AF'!$C$2:$C$215,Shares!$B120,'Stock-AF'!$G$2:$G$215,Shares!$A$1)/SUMIFS('Stock-AF'!X$2:X$215,'Stock-AF'!$C$2:$C$215,Shares!$A120,'Stock-AF'!$G$2:$G$215,Shares!$A$1)</f>
        <v>0.57443463415994411</v>
      </c>
      <c r="P120" s="9">
        <f ca="1">SUMIFS('Stock-AF'!Y$2:Y$215,'Stock-AF'!$C$2:$C$215,Shares!$B120,'Stock-AF'!$G$2:$G$215,Shares!$A$1)/SUMIFS('Stock-AF'!Y$2:Y$215,'Stock-AF'!$C$2:$C$215,Shares!$A120,'Stock-AF'!$G$2:$G$215,Shares!$A$1)</f>
        <v>0.4526172242012424</v>
      </c>
      <c r="Q120" s="9">
        <f ca="1">SUMIFS('Stock-AF'!Z$2:Z$215,'Stock-AF'!$C$2:$C$215,Shares!$B120,'Stock-AF'!$G$2:$G$215,Shares!$A$1)/SUMIFS('Stock-AF'!Z$2:Z$215,'Stock-AF'!$C$2:$C$215,Shares!$A120,'Stock-AF'!$G$2:$G$215,Shares!$A$1)</f>
        <v>0.3509719149267343</v>
      </c>
      <c r="R120" s="9">
        <f ca="1">SUMIFS('Stock-AF'!AA$2:AA$215,'Stock-AF'!$C$2:$C$215,Shares!$B120,'Stock-AF'!$G$2:$G$215,Shares!$A$1)/SUMIFS('Stock-AF'!AA$2:AA$215,'Stock-AF'!$C$2:$C$215,Shares!$A120,'Stock-AF'!$G$2:$G$215,Shares!$A$1)</f>
        <v>0.47207507833409618</v>
      </c>
      <c r="S120" s="9">
        <f ca="1">SUMIFS('Stock-AF'!AB$2:AB$215,'Stock-AF'!$C$2:$C$215,Shares!$B120,'Stock-AF'!$G$2:$G$215,Shares!$A$1)/SUMIFS('Stock-AF'!AB$2:AB$215,'Stock-AF'!$C$2:$C$215,Shares!$A120,'Stock-AF'!$G$2:$G$215,Shares!$A$1)</f>
        <v>0.20426424056701775</v>
      </c>
      <c r="T120" s="9">
        <f ca="1">SUMIFS('Stock-AF'!AC$2:AC$215,'Stock-AF'!$C$2:$C$215,Shares!$B120,'Stock-AF'!$G$2:$G$215,Shares!$A$1)/SUMIFS('Stock-AF'!AC$2:AC$215,'Stock-AF'!$C$2:$C$215,Shares!$A120,'Stock-AF'!$G$2:$G$215,Shares!$A$1)</f>
        <v>0.26147725745285616</v>
      </c>
      <c r="U120" s="9">
        <f ca="1">SUMIFS('Stock-AF'!AD$2:AD$215,'Stock-AF'!$C$2:$C$215,Shares!$B120,'Stock-AF'!$G$2:$G$215,Shares!$A$1)/SUMIFS('Stock-AF'!AD$2:AD$215,'Stock-AF'!$C$2:$C$215,Shares!$A120,'Stock-AF'!$G$2:$G$215,Shares!$A$1)</f>
        <v>0.29446626999547759</v>
      </c>
      <c r="V120" s="9">
        <f ca="1">SUMIFS('Stock-AF'!AE$2:AE$215,'Stock-AF'!$C$2:$C$215,Shares!$B120,'Stock-AF'!$G$2:$G$215,Shares!$A$1)/SUMIFS('Stock-AF'!AE$2:AE$215,'Stock-AF'!$C$2:$C$215,Shares!$A120,'Stock-AF'!$G$2:$G$215,Shares!$A$1)</f>
        <v>0.29147080896778821</v>
      </c>
      <c r="W120" s="9">
        <f ca="1">SUMIFS('Stock-AF'!AF$2:AF$215,'Stock-AF'!$C$2:$C$215,Shares!$B120,'Stock-AF'!$G$2:$G$215,Shares!$A$1)/SUMIFS('Stock-AF'!AF$2:AF$215,'Stock-AF'!$C$2:$C$215,Shares!$A120,'Stock-AF'!$G$2:$G$215,Shares!$A$1)</f>
        <v>0.36126269137812661</v>
      </c>
      <c r="X120" s="9">
        <f ca="1">SUMIFS('Stock-AF'!AG$2:AG$215,'Stock-AF'!$C$2:$C$215,Shares!$B120,'Stock-AF'!$G$2:$G$215,Shares!$A$1)/SUMIFS('Stock-AF'!AG$2:AG$215,'Stock-AF'!$C$2:$C$215,Shares!$A120,'Stock-AF'!$G$2:$G$215,Shares!$A$1)</f>
        <v>0.1667282354884029</v>
      </c>
      <c r="Y120" s="9">
        <f ca="1">SUMIFS('Stock-AF'!AH$2:AH$215,'Stock-AF'!$C$2:$C$215,Shares!$B120,'Stock-AF'!$G$2:$G$215,Shares!$A$1)/SUMIFS('Stock-AF'!AH$2:AH$215,'Stock-AF'!$C$2:$C$215,Shares!$A120,'Stock-AF'!$G$2:$G$215,Shares!$A$1)</f>
        <v>9.0604077021882529E-2</v>
      </c>
      <c r="Z120" s="9">
        <f ca="1">SUMIFS('Stock-AF'!AI$2:AI$215,'Stock-AF'!$C$2:$C$215,Shares!$B120,'Stock-AF'!$G$2:$G$215,Shares!$A$1)/SUMIFS('Stock-AF'!AI$2:AI$215,'Stock-AF'!$C$2:$C$215,Shares!$A120,'Stock-AF'!$G$2:$G$215,Shares!$A$1)</f>
        <v>0.16208875202026576</v>
      </c>
      <c r="AA120" s="9">
        <f ca="1">SUMIFS('Stock-AF'!AJ$2:AJ$215,'Stock-AF'!$C$2:$C$215,Shares!$B120,'Stock-AF'!$G$2:$G$215,Shares!$A$1)/SUMIFS('Stock-AF'!AJ$2:AJ$215,'Stock-AF'!$C$2:$C$215,Shares!$A120,'Stock-AF'!$G$2:$G$215,Shares!$A$1)</f>
        <v>1</v>
      </c>
      <c r="AB120" s="9">
        <f ca="1">SUMIFS('Stock-AF'!AK$2:AK$215,'Stock-AF'!$C$2:$C$215,Shares!$B120,'Stock-AF'!$G$2:$G$215,Shares!$A$1)/SUMIFS('Stock-AF'!AK$2:AK$215,'Stock-AF'!$C$2:$C$215,Shares!$A120,'Stock-AF'!$G$2:$G$215,Shares!$A$1)</f>
        <v>0.467560126926585</v>
      </c>
      <c r="AC120" s="9">
        <f ca="1">SUMIFS('Stock-AF'!AL$2:AL$215,'Stock-AF'!$C$2:$C$215,Shares!$B120,'Stock-AF'!$G$2:$G$215,Shares!$A$1)/SUMIFS('Stock-AF'!AL$2:AL$215,'Stock-AF'!$C$2:$C$215,Shares!$A120,'Stock-AF'!$G$2:$G$215,Shares!$A$1)</f>
        <v>0.90626760190534839</v>
      </c>
      <c r="AD120" s="9">
        <f ca="1">SUMIFS('Stock-AF'!AM$2:AM$215,'Stock-AF'!$C$2:$C$215,Shares!$B120,'Stock-AF'!$G$2:$G$215,Shares!$A$1)/SUMIFS('Stock-AF'!AM$2:AM$215,'Stock-AF'!$C$2:$C$215,Shares!$A120,'Stock-AF'!$G$2:$G$215,Shares!$A$1)</f>
        <v>0.19036141973634244</v>
      </c>
      <c r="AE120" s="9">
        <f ca="1">SUMIFS('Stock-AF'!AN$2:AN$215,'Stock-AF'!$C$2:$C$215,Shares!$B120,'Stock-AF'!$G$2:$G$215,Shares!$A$1)/SUMIFS('Stock-AF'!AN$2:AN$215,'Stock-AF'!$C$2:$C$215,Shares!$A120,'Stock-AF'!$G$2:$G$215,Shares!$A$1)</f>
        <v>0.79903375542955535</v>
      </c>
      <c r="AF120" s="9">
        <f ca="1">SUMIFS('Stock-AF'!AO$2:AO$215,'Stock-AF'!$C$2:$C$215,Shares!$B120,'Stock-AF'!$G$2:$G$215,Shares!$A$1)/SUMIFS('Stock-AF'!AO$2:AO$215,'Stock-AF'!$C$2:$C$215,Shares!$A120,'Stock-AF'!$G$2:$G$215,Shares!$A$1)</f>
        <v>0.32694113130485519</v>
      </c>
      <c r="AG120" s="9">
        <f ca="1">SUMIFS('Stock-AF'!AP$2:AP$215,'Stock-AF'!$C$2:$C$215,Shares!$B120,'Stock-AF'!$G$2:$G$215,Shares!$A$1)/SUMIFS('Stock-AF'!AP$2:AP$215,'Stock-AF'!$C$2:$C$215,Shares!$A120,'Stock-AF'!$G$2:$G$215,Shares!$A$1)</f>
        <v>0.48895336223532437</v>
      </c>
      <c r="AH120" s="9">
        <f ca="1">SUMIFS('Stock-AF'!AQ$2:AQ$215,'Stock-AF'!$C$2:$C$215,Shares!$B120,'Stock-AF'!$G$2:$G$215,Shares!$A$1)/SUMIFS('Stock-AF'!AQ$2:AQ$215,'Stock-AF'!$C$2:$C$215,Shares!$A120,'Stock-AF'!$G$2:$G$215,Shares!$A$1)</f>
        <v>0.15123693804807212</v>
      </c>
      <c r="AI120" s="9">
        <f ca="1">SUMIFS('Stock-AF'!AR$2:AR$215,'Stock-AF'!$C$2:$C$215,Shares!$B120,'Stock-AF'!$G$2:$G$215,Shares!$A$1)/SUMIFS('Stock-AF'!AR$2:AR$215,'Stock-AF'!$C$2:$C$215,Shares!$A120,'Stock-AF'!$G$2:$G$215,Shares!$A$1)</f>
        <v>0.35420842590105495</v>
      </c>
      <c r="AJ120" s="9">
        <f ca="1">SUMIFS('Stock-AF'!AS$2:AS$215,'Stock-AF'!$C$2:$C$215,Shares!$B120,'Stock-AF'!$G$2:$G$215,Shares!$A$1)/SUMIFS('Stock-AF'!AS$2:AS$215,'Stock-AF'!$C$2:$C$215,Shares!$A120,'Stock-AF'!$G$2:$G$215,Shares!$A$1)</f>
        <v>0.26918121834723246</v>
      </c>
      <c r="AK120" s="9">
        <f ca="1">SUMIFS('Stock-AF'!AT$2:AT$215,'Stock-AF'!$C$2:$C$215,Shares!$B120,'Stock-AF'!$G$2:$G$215,Shares!$A$1)/SUMIFS('Stock-AF'!AT$2:AT$215,'Stock-AF'!$C$2:$C$215,Shares!$A120,'Stock-AF'!$G$2:$G$215,Shares!$A$1)</f>
        <v>0.26203250794080618</v>
      </c>
      <c r="AL120" s="9">
        <f ca="1">SUMIFS('Stock-AF'!AU$2:AU$215,'Stock-AF'!$C$2:$C$215,Shares!$B120,'Stock-AF'!$G$2:$G$215,Shares!$A$1)/SUMIFS('Stock-AF'!AU$2:AU$215,'Stock-AF'!$C$2:$C$215,Shares!$A120,'Stock-AF'!$G$2:$G$215,Shares!$A$1)</f>
        <v>0.19577263836392703</v>
      </c>
      <c r="AM120" s="9">
        <f ca="1">SUMIFS('Stock-AF'!AV$2:AV$215,'Stock-AF'!$C$2:$C$215,Shares!$B120,'Stock-AF'!$G$2:$G$215,Shares!$A$1)/SUMIFS('Stock-AF'!AV$2:AV$215,'Stock-AF'!$C$2:$C$215,Shares!$A120,'Stock-AF'!$G$2:$G$215,Shares!$A$1)</f>
        <v>0.41532777849643521</v>
      </c>
    </row>
    <row r="121" spans="1:39">
      <c r="A121" t="str">
        <f t="shared" si="1"/>
        <v>C_ES-WH-SR*</v>
      </c>
      <c r="B121" s="4" t="s">
        <v>234</v>
      </c>
      <c r="C121" s="9">
        <f ca="1">SUMIFS('Stock-AF'!L$2:L$215,'Stock-AF'!$C$2:$C$215,Shares!$B121,'Stock-AF'!$G$2:$G$215,Shares!$A$1)/SUMIFS('Stock-AF'!L$2:L$215,'Stock-AF'!$C$2:$C$215,Shares!$A121,'Stock-AF'!$G$2:$G$215,Shares!$A$1)</f>
        <v>0</v>
      </c>
      <c r="D121" s="9">
        <f ca="1">SUMIFS('Stock-AF'!M$2:M$215,'Stock-AF'!$C$2:$C$215,Shares!$B121,'Stock-AF'!$G$2:$G$215,Shares!$A$1)/SUMIFS('Stock-AF'!M$2:M$215,'Stock-AF'!$C$2:$C$215,Shares!$A121,'Stock-AF'!$G$2:$G$215,Shares!$A$1)</f>
        <v>0.12930678698607848</v>
      </c>
      <c r="E121" s="9">
        <f ca="1">SUMIFS('Stock-AF'!N$2:N$215,'Stock-AF'!$C$2:$C$215,Shares!$B121,'Stock-AF'!$G$2:$G$215,Shares!$A$1)/SUMIFS('Stock-AF'!N$2:N$215,'Stock-AF'!$C$2:$C$215,Shares!$A121,'Stock-AF'!$G$2:$G$215,Shares!$A$1)</f>
        <v>0</v>
      </c>
      <c r="F121" s="9">
        <f ca="1">SUMIFS('Stock-AF'!O$2:O$215,'Stock-AF'!$C$2:$C$215,Shares!$B121,'Stock-AF'!$G$2:$G$215,Shares!$A$1)/SUMIFS('Stock-AF'!O$2:O$215,'Stock-AF'!$C$2:$C$215,Shares!$A121,'Stock-AF'!$G$2:$G$215,Shares!$A$1)</f>
        <v>0.23841147758794298</v>
      </c>
      <c r="G121" s="9">
        <f ca="1">SUMIFS('Stock-AF'!P$2:P$215,'Stock-AF'!$C$2:$C$215,Shares!$B121,'Stock-AF'!$G$2:$G$215,Shares!$A$1)/SUMIFS('Stock-AF'!P$2:P$215,'Stock-AF'!$C$2:$C$215,Shares!$A121,'Stock-AF'!$G$2:$G$215,Shares!$A$1)</f>
        <v>0.12425404870288854</v>
      </c>
      <c r="H121" s="9">
        <f ca="1">SUMIFS('Stock-AF'!Q$2:Q$215,'Stock-AF'!$C$2:$C$215,Shares!$B121,'Stock-AF'!$G$2:$G$215,Shares!$A$1)/SUMIFS('Stock-AF'!Q$2:Q$215,'Stock-AF'!$C$2:$C$215,Shares!$A121,'Stock-AF'!$G$2:$G$215,Shares!$A$1)</f>
        <v>0.14330362644512862</v>
      </c>
      <c r="I121" s="9">
        <f ca="1">SUMIFS('Stock-AF'!R$2:R$215,'Stock-AF'!$C$2:$C$215,Shares!$B121,'Stock-AF'!$G$2:$G$215,Shares!$A$1)/SUMIFS('Stock-AF'!R$2:R$215,'Stock-AF'!$C$2:$C$215,Shares!$A121,'Stock-AF'!$G$2:$G$215,Shares!$A$1)</f>
        <v>0</v>
      </c>
      <c r="J121" s="9">
        <f ca="1">SUMIFS('Stock-AF'!S$2:S$215,'Stock-AF'!$C$2:$C$215,Shares!$B121,'Stock-AF'!$G$2:$G$215,Shares!$A$1)/SUMIFS('Stock-AF'!S$2:S$215,'Stock-AF'!$C$2:$C$215,Shares!$A121,'Stock-AF'!$G$2:$G$215,Shares!$A$1)</f>
        <v>0.42418616588005742</v>
      </c>
      <c r="K121" s="9">
        <f ca="1">SUMIFS('Stock-AF'!T$2:T$215,'Stock-AF'!$C$2:$C$215,Shares!$B121,'Stock-AF'!$G$2:$G$215,Shares!$A$1)/SUMIFS('Stock-AF'!T$2:T$215,'Stock-AF'!$C$2:$C$215,Shares!$A121,'Stock-AF'!$G$2:$G$215,Shares!$A$1)</f>
        <v>0.23150713197772585</v>
      </c>
      <c r="L121" s="9">
        <f ca="1">SUMIFS('Stock-AF'!U$2:U$215,'Stock-AF'!$C$2:$C$215,Shares!$B121,'Stock-AF'!$G$2:$G$215,Shares!$A$1)/SUMIFS('Stock-AF'!U$2:U$215,'Stock-AF'!$C$2:$C$215,Shares!$A121,'Stock-AF'!$G$2:$G$215,Shares!$A$1)</f>
        <v>0.20100387043175164</v>
      </c>
      <c r="M121" s="9">
        <f ca="1">SUMIFS('Stock-AF'!V$2:V$215,'Stock-AF'!$C$2:$C$215,Shares!$B121,'Stock-AF'!$G$2:$G$215,Shares!$A$1)/SUMIFS('Stock-AF'!V$2:V$215,'Stock-AF'!$C$2:$C$215,Shares!$A121,'Stock-AF'!$G$2:$G$215,Shares!$A$1)</f>
        <v>7.3558595116771403E-2</v>
      </c>
      <c r="N121" s="9">
        <f ca="1">SUMIFS('Stock-AF'!W$2:W$215,'Stock-AF'!$C$2:$C$215,Shares!$B121,'Stock-AF'!$G$2:$G$215,Shares!$A$1)/SUMIFS('Stock-AF'!W$2:W$215,'Stock-AF'!$C$2:$C$215,Shares!$A121,'Stock-AF'!$G$2:$G$215,Shares!$A$1)</f>
        <v>0.10179249234390866</v>
      </c>
      <c r="O121" s="9">
        <f ca="1">SUMIFS('Stock-AF'!X$2:X$215,'Stock-AF'!$C$2:$C$215,Shares!$B121,'Stock-AF'!$G$2:$G$215,Shares!$A$1)/SUMIFS('Stock-AF'!X$2:X$215,'Stock-AF'!$C$2:$C$215,Shares!$A121,'Stock-AF'!$G$2:$G$215,Shares!$A$1)</f>
        <v>0.16095560595185965</v>
      </c>
      <c r="P121" s="9">
        <f ca="1">SUMIFS('Stock-AF'!Y$2:Y$215,'Stock-AF'!$C$2:$C$215,Shares!$B121,'Stock-AF'!$G$2:$G$215,Shares!$A$1)/SUMIFS('Stock-AF'!Y$2:Y$215,'Stock-AF'!$C$2:$C$215,Shares!$A121,'Stock-AF'!$G$2:$G$215,Shares!$A$1)</f>
        <v>1.1869662332455613E-2</v>
      </c>
      <c r="Q121" s="9">
        <f ca="1">SUMIFS('Stock-AF'!Z$2:Z$215,'Stock-AF'!$C$2:$C$215,Shares!$B121,'Stock-AF'!$G$2:$G$215,Shares!$A$1)/SUMIFS('Stock-AF'!Z$2:Z$215,'Stock-AF'!$C$2:$C$215,Shares!$A121,'Stock-AF'!$G$2:$G$215,Shares!$A$1)</f>
        <v>0.2902902759228414</v>
      </c>
      <c r="R121" s="9">
        <f ca="1">SUMIFS('Stock-AF'!AA$2:AA$215,'Stock-AF'!$C$2:$C$215,Shares!$B121,'Stock-AF'!$G$2:$G$215,Shares!$A$1)/SUMIFS('Stock-AF'!AA$2:AA$215,'Stock-AF'!$C$2:$C$215,Shares!$A121,'Stock-AF'!$G$2:$G$215,Shares!$A$1)</f>
        <v>0.30827066518818741</v>
      </c>
      <c r="S121" s="9">
        <f ca="1">SUMIFS('Stock-AF'!AB$2:AB$215,'Stock-AF'!$C$2:$C$215,Shares!$B121,'Stock-AF'!$G$2:$G$215,Shares!$A$1)/SUMIFS('Stock-AF'!AB$2:AB$215,'Stock-AF'!$C$2:$C$215,Shares!$A121,'Stock-AF'!$G$2:$G$215,Shares!$A$1)</f>
        <v>0.58456256464116307</v>
      </c>
      <c r="T121" s="9">
        <f ca="1">SUMIFS('Stock-AF'!AC$2:AC$215,'Stock-AF'!$C$2:$C$215,Shares!$B121,'Stock-AF'!$G$2:$G$215,Shares!$A$1)/SUMIFS('Stock-AF'!AC$2:AC$215,'Stock-AF'!$C$2:$C$215,Shares!$A121,'Stock-AF'!$G$2:$G$215,Shares!$A$1)</f>
        <v>0.27239883138339238</v>
      </c>
      <c r="U121" s="9">
        <f ca="1">SUMIFS('Stock-AF'!AD$2:AD$215,'Stock-AF'!$C$2:$C$215,Shares!$B121,'Stock-AF'!$G$2:$G$215,Shares!$A$1)/SUMIFS('Stock-AF'!AD$2:AD$215,'Stock-AF'!$C$2:$C$215,Shares!$A121,'Stock-AF'!$G$2:$G$215,Shares!$A$1)</f>
        <v>0</v>
      </c>
      <c r="V121" s="9">
        <f ca="1">SUMIFS('Stock-AF'!AE$2:AE$215,'Stock-AF'!$C$2:$C$215,Shares!$B121,'Stock-AF'!$G$2:$G$215,Shares!$A$1)/SUMIFS('Stock-AF'!AE$2:AE$215,'Stock-AF'!$C$2:$C$215,Shares!$A121,'Stock-AF'!$G$2:$G$215,Shares!$A$1)</f>
        <v>0.54214716056896417</v>
      </c>
      <c r="W121" s="9">
        <f ca="1">SUMIFS('Stock-AF'!AF$2:AF$215,'Stock-AF'!$C$2:$C$215,Shares!$B121,'Stock-AF'!$G$2:$G$215,Shares!$A$1)/SUMIFS('Stock-AF'!AF$2:AF$215,'Stock-AF'!$C$2:$C$215,Shares!$A121,'Stock-AF'!$G$2:$G$215,Shares!$A$1)</f>
        <v>0</v>
      </c>
      <c r="X121" s="9">
        <f ca="1">SUMIFS('Stock-AF'!AG$2:AG$215,'Stock-AF'!$C$2:$C$215,Shares!$B121,'Stock-AF'!$G$2:$G$215,Shares!$A$1)/SUMIFS('Stock-AF'!AG$2:AG$215,'Stock-AF'!$C$2:$C$215,Shares!$A121,'Stock-AF'!$G$2:$G$215,Shares!$A$1)</f>
        <v>0.13809542251027057</v>
      </c>
      <c r="Y121" s="9">
        <f ca="1">SUMIFS('Stock-AF'!AH$2:AH$215,'Stock-AF'!$C$2:$C$215,Shares!$B121,'Stock-AF'!$G$2:$G$215,Shares!$A$1)/SUMIFS('Stock-AF'!AH$2:AH$215,'Stock-AF'!$C$2:$C$215,Shares!$A121,'Stock-AF'!$G$2:$G$215,Shares!$A$1)</f>
        <v>0.12586742709078433</v>
      </c>
      <c r="Z121" s="9">
        <f ca="1">SUMIFS('Stock-AF'!AI$2:AI$215,'Stock-AF'!$C$2:$C$215,Shares!$B121,'Stock-AF'!$G$2:$G$215,Shares!$A$1)/SUMIFS('Stock-AF'!AI$2:AI$215,'Stock-AF'!$C$2:$C$215,Shares!$A121,'Stock-AF'!$G$2:$G$215,Shares!$A$1)</f>
        <v>0.19191249881914274</v>
      </c>
      <c r="AA121" s="9">
        <f ca="1">SUMIFS('Stock-AF'!AJ$2:AJ$215,'Stock-AF'!$C$2:$C$215,Shares!$B121,'Stock-AF'!$G$2:$G$215,Shares!$A$1)/SUMIFS('Stock-AF'!AJ$2:AJ$215,'Stock-AF'!$C$2:$C$215,Shares!$A121,'Stock-AF'!$G$2:$G$215,Shares!$A$1)</f>
        <v>0</v>
      </c>
      <c r="AB121" s="9">
        <f ca="1">SUMIFS('Stock-AF'!AK$2:AK$215,'Stock-AF'!$C$2:$C$215,Shares!$B121,'Stock-AF'!$G$2:$G$215,Shares!$A$1)/SUMIFS('Stock-AF'!AK$2:AK$215,'Stock-AF'!$C$2:$C$215,Shares!$A121,'Stock-AF'!$G$2:$G$215,Shares!$A$1)</f>
        <v>1.4358365001243958E-2</v>
      </c>
      <c r="AC121" s="9">
        <f ca="1">SUMIFS('Stock-AF'!AL$2:AL$215,'Stock-AF'!$C$2:$C$215,Shares!$B121,'Stock-AF'!$G$2:$G$215,Shares!$A$1)/SUMIFS('Stock-AF'!AL$2:AL$215,'Stock-AF'!$C$2:$C$215,Shares!$A121,'Stock-AF'!$G$2:$G$215,Shares!$A$1)</f>
        <v>0</v>
      </c>
      <c r="AD121" s="9">
        <f ca="1">SUMIFS('Stock-AF'!AM$2:AM$215,'Stock-AF'!$C$2:$C$215,Shares!$B121,'Stock-AF'!$G$2:$G$215,Shares!$A$1)/SUMIFS('Stock-AF'!AM$2:AM$215,'Stock-AF'!$C$2:$C$215,Shares!$A121,'Stock-AF'!$G$2:$G$215,Shares!$A$1)</f>
        <v>0.50450754288868993</v>
      </c>
      <c r="AE121" s="9">
        <f ca="1">SUMIFS('Stock-AF'!AN$2:AN$215,'Stock-AF'!$C$2:$C$215,Shares!$B121,'Stock-AF'!$G$2:$G$215,Shares!$A$1)/SUMIFS('Stock-AF'!AN$2:AN$215,'Stock-AF'!$C$2:$C$215,Shares!$A121,'Stock-AF'!$G$2:$G$215,Shares!$A$1)</f>
        <v>1.0720941582212736E-2</v>
      </c>
      <c r="AF121" s="9">
        <f ca="1">SUMIFS('Stock-AF'!AO$2:AO$215,'Stock-AF'!$C$2:$C$215,Shares!$B121,'Stock-AF'!$G$2:$G$215,Shares!$A$1)/SUMIFS('Stock-AF'!AO$2:AO$215,'Stock-AF'!$C$2:$C$215,Shares!$A121,'Stock-AF'!$G$2:$G$215,Shares!$A$1)</f>
        <v>0.33051198206427596</v>
      </c>
      <c r="AG121" s="9">
        <f ca="1">SUMIFS('Stock-AF'!AP$2:AP$215,'Stock-AF'!$C$2:$C$215,Shares!$B121,'Stock-AF'!$G$2:$G$215,Shares!$A$1)/SUMIFS('Stock-AF'!AP$2:AP$215,'Stock-AF'!$C$2:$C$215,Shares!$A121,'Stock-AF'!$G$2:$G$215,Shares!$A$1)</f>
        <v>0.17041057193715606</v>
      </c>
      <c r="AH121" s="9">
        <f ca="1">SUMIFS('Stock-AF'!AQ$2:AQ$215,'Stock-AF'!$C$2:$C$215,Shares!$B121,'Stock-AF'!$G$2:$G$215,Shares!$A$1)/SUMIFS('Stock-AF'!AQ$2:AQ$215,'Stock-AF'!$C$2:$C$215,Shares!$A121,'Stock-AF'!$G$2:$G$215,Shares!$A$1)</f>
        <v>0.57375415217172865</v>
      </c>
      <c r="AI121" s="9">
        <f ca="1">SUMIFS('Stock-AF'!AR$2:AR$215,'Stock-AF'!$C$2:$C$215,Shares!$B121,'Stock-AF'!$G$2:$G$215,Shares!$A$1)/SUMIFS('Stock-AF'!AR$2:AR$215,'Stock-AF'!$C$2:$C$215,Shares!$A121,'Stock-AF'!$G$2:$G$215,Shares!$A$1)</f>
        <v>0.2257855002495521</v>
      </c>
      <c r="AJ121" s="9">
        <f ca="1">SUMIFS('Stock-AF'!AS$2:AS$215,'Stock-AF'!$C$2:$C$215,Shares!$B121,'Stock-AF'!$G$2:$G$215,Shares!$A$1)/SUMIFS('Stock-AF'!AS$2:AS$215,'Stock-AF'!$C$2:$C$215,Shares!$A121,'Stock-AF'!$G$2:$G$215,Shares!$A$1)</f>
        <v>3.7379429759741008E-3</v>
      </c>
      <c r="AK121" s="9">
        <f ca="1">SUMIFS('Stock-AF'!AT$2:AT$215,'Stock-AF'!$C$2:$C$215,Shares!$B121,'Stock-AF'!$G$2:$G$215,Shares!$A$1)/SUMIFS('Stock-AF'!AT$2:AT$215,'Stock-AF'!$C$2:$C$215,Shares!$A121,'Stock-AF'!$G$2:$G$215,Shares!$A$1)</f>
        <v>5.478975097985634E-2</v>
      </c>
      <c r="AL121" s="9">
        <f ca="1">SUMIFS('Stock-AF'!AU$2:AU$215,'Stock-AF'!$C$2:$C$215,Shares!$B121,'Stock-AF'!$G$2:$G$215,Shares!$A$1)/SUMIFS('Stock-AF'!AU$2:AU$215,'Stock-AF'!$C$2:$C$215,Shares!$A121,'Stock-AF'!$G$2:$G$215,Shares!$A$1)</f>
        <v>0.3265638667850711</v>
      </c>
      <c r="AM121" s="9">
        <f ca="1">SUMIFS('Stock-AF'!AV$2:AV$215,'Stock-AF'!$C$2:$C$215,Shares!$B121,'Stock-AF'!$G$2:$G$215,Shares!$A$1)/SUMIFS('Stock-AF'!AV$2:AV$215,'Stock-AF'!$C$2:$C$215,Shares!$A121,'Stock-AF'!$G$2:$G$215,Shares!$A$1)</f>
        <v>0.47863854748162743</v>
      </c>
    </row>
    <row r="122" spans="1:39">
      <c r="A122" t="str">
        <f t="shared" si="1"/>
        <v>C_ES-WH-SR*</v>
      </c>
      <c r="B122" s="4" t="s">
        <v>235</v>
      </c>
      <c r="C122" s="9">
        <f ca="1">SUMIFS('Stock-AF'!L$2:L$215,'Stock-AF'!$C$2:$C$215,Shares!$B122,'Stock-AF'!$G$2:$G$215,Shares!$A$1)/SUMIFS('Stock-AF'!L$2:L$215,'Stock-AF'!$C$2:$C$215,Shares!$A122,'Stock-AF'!$G$2:$G$215,Shares!$A$1)</f>
        <v>0</v>
      </c>
      <c r="D122" s="9">
        <f ca="1">SUMIFS('Stock-AF'!M$2:M$215,'Stock-AF'!$C$2:$C$215,Shares!$B122,'Stock-AF'!$G$2:$G$215,Shares!$A$1)/SUMIFS('Stock-AF'!M$2:M$215,'Stock-AF'!$C$2:$C$215,Shares!$A122,'Stock-AF'!$G$2:$G$215,Shares!$A$1)</f>
        <v>0.30795303458736722</v>
      </c>
      <c r="E122" s="9">
        <f ca="1">SUMIFS('Stock-AF'!N$2:N$215,'Stock-AF'!$C$2:$C$215,Shares!$B122,'Stock-AF'!$G$2:$G$215,Shares!$A$1)/SUMIFS('Stock-AF'!N$2:N$215,'Stock-AF'!$C$2:$C$215,Shares!$A122,'Stock-AF'!$G$2:$G$215,Shares!$A$1)</f>
        <v>0.5351539256725546</v>
      </c>
      <c r="F122" s="9">
        <f ca="1">SUMIFS('Stock-AF'!O$2:O$215,'Stock-AF'!$C$2:$C$215,Shares!$B122,'Stock-AF'!$G$2:$G$215,Shares!$A$1)/SUMIFS('Stock-AF'!O$2:O$215,'Stock-AF'!$C$2:$C$215,Shares!$A122,'Stock-AF'!$G$2:$G$215,Shares!$A$1)</f>
        <v>6.3157673293404562E-2</v>
      </c>
      <c r="G122" s="9">
        <f ca="1">SUMIFS('Stock-AF'!P$2:P$215,'Stock-AF'!$C$2:$C$215,Shares!$B122,'Stock-AF'!$G$2:$G$215,Shares!$A$1)/SUMIFS('Stock-AF'!P$2:P$215,'Stock-AF'!$C$2:$C$215,Shares!$A122,'Stock-AF'!$G$2:$G$215,Shares!$A$1)</f>
        <v>0.1683301638279984</v>
      </c>
      <c r="H122" s="9">
        <f ca="1">SUMIFS('Stock-AF'!Q$2:Q$215,'Stock-AF'!$C$2:$C$215,Shares!$B122,'Stock-AF'!$G$2:$G$215,Shares!$A$1)/SUMIFS('Stock-AF'!Q$2:Q$215,'Stock-AF'!$C$2:$C$215,Shares!$A122,'Stock-AF'!$G$2:$G$215,Shares!$A$1)</f>
        <v>7.3044303049888529E-2</v>
      </c>
      <c r="I122" s="9">
        <f ca="1">SUMIFS('Stock-AF'!R$2:R$215,'Stock-AF'!$C$2:$C$215,Shares!$B122,'Stock-AF'!$G$2:$G$215,Shares!$A$1)/SUMIFS('Stock-AF'!R$2:R$215,'Stock-AF'!$C$2:$C$215,Shares!$A122,'Stock-AF'!$G$2:$G$215,Shares!$A$1)</f>
        <v>0</v>
      </c>
      <c r="J122" s="9">
        <f ca="1">SUMIFS('Stock-AF'!S$2:S$215,'Stock-AF'!$C$2:$C$215,Shares!$B122,'Stock-AF'!$G$2:$G$215,Shares!$A$1)/SUMIFS('Stock-AF'!S$2:S$215,'Stock-AF'!$C$2:$C$215,Shares!$A122,'Stock-AF'!$G$2:$G$215,Shares!$A$1)</f>
        <v>0.3007748324060362</v>
      </c>
      <c r="K122" s="9">
        <f ca="1">SUMIFS('Stock-AF'!T$2:T$215,'Stock-AF'!$C$2:$C$215,Shares!$B122,'Stock-AF'!$G$2:$G$215,Shares!$A$1)/SUMIFS('Stock-AF'!T$2:T$215,'Stock-AF'!$C$2:$C$215,Shares!$A122,'Stock-AF'!$G$2:$G$215,Shares!$A$1)</f>
        <v>0.26502419665404381</v>
      </c>
      <c r="L122" s="9">
        <f ca="1">SUMIFS('Stock-AF'!U$2:U$215,'Stock-AF'!$C$2:$C$215,Shares!$B122,'Stock-AF'!$G$2:$G$215,Shares!$A$1)/SUMIFS('Stock-AF'!U$2:U$215,'Stock-AF'!$C$2:$C$215,Shares!$A122,'Stock-AF'!$G$2:$G$215,Shares!$A$1)</f>
        <v>0.42789358771095737</v>
      </c>
      <c r="M122" s="9">
        <f ca="1">SUMIFS('Stock-AF'!V$2:V$215,'Stock-AF'!$C$2:$C$215,Shares!$B122,'Stock-AF'!$G$2:$G$215,Shares!$A$1)/SUMIFS('Stock-AF'!V$2:V$215,'Stock-AF'!$C$2:$C$215,Shares!$A122,'Stock-AF'!$G$2:$G$215,Shares!$A$1)</f>
        <v>0.43426639062624384</v>
      </c>
      <c r="N122" s="9">
        <f ca="1">SUMIFS('Stock-AF'!W$2:W$215,'Stock-AF'!$C$2:$C$215,Shares!$B122,'Stock-AF'!$G$2:$G$215,Shares!$A$1)/SUMIFS('Stock-AF'!W$2:W$215,'Stock-AF'!$C$2:$C$215,Shares!$A122,'Stock-AF'!$G$2:$G$215,Shares!$A$1)</f>
        <v>0</v>
      </c>
      <c r="O122" s="9">
        <f ca="1">SUMIFS('Stock-AF'!X$2:X$215,'Stock-AF'!$C$2:$C$215,Shares!$B122,'Stock-AF'!$G$2:$G$215,Shares!$A$1)/SUMIFS('Stock-AF'!X$2:X$215,'Stock-AF'!$C$2:$C$215,Shares!$A122,'Stock-AF'!$G$2:$G$215,Shares!$A$1)</f>
        <v>0</v>
      </c>
      <c r="P122" s="9">
        <f ca="1">SUMIFS('Stock-AF'!Y$2:Y$215,'Stock-AF'!$C$2:$C$215,Shares!$B122,'Stock-AF'!$G$2:$G$215,Shares!$A$1)/SUMIFS('Stock-AF'!Y$2:Y$215,'Stock-AF'!$C$2:$C$215,Shares!$A122,'Stock-AF'!$G$2:$G$215,Shares!$A$1)</f>
        <v>0.42647221748745529</v>
      </c>
      <c r="Q122" s="9">
        <f ca="1">SUMIFS('Stock-AF'!Z$2:Z$215,'Stock-AF'!$C$2:$C$215,Shares!$B122,'Stock-AF'!$G$2:$G$215,Shares!$A$1)/SUMIFS('Stock-AF'!Z$2:Z$215,'Stock-AF'!$C$2:$C$215,Shares!$A122,'Stock-AF'!$G$2:$G$215,Shares!$A$1)</f>
        <v>0.12019988101295434</v>
      </c>
      <c r="R122" s="9">
        <f ca="1">SUMIFS('Stock-AF'!AA$2:AA$215,'Stock-AF'!$C$2:$C$215,Shares!$B122,'Stock-AF'!$G$2:$G$215,Shares!$A$1)/SUMIFS('Stock-AF'!AA$2:AA$215,'Stock-AF'!$C$2:$C$215,Shares!$A122,'Stock-AF'!$G$2:$G$215,Shares!$A$1)</f>
        <v>8.6670167890444461E-2</v>
      </c>
      <c r="S122" s="9">
        <f ca="1">SUMIFS('Stock-AF'!AB$2:AB$215,'Stock-AF'!$C$2:$C$215,Shares!$B122,'Stock-AF'!$G$2:$G$215,Shares!$A$1)/SUMIFS('Stock-AF'!AB$2:AB$215,'Stock-AF'!$C$2:$C$215,Shares!$A122,'Stock-AF'!$G$2:$G$215,Shares!$A$1)</f>
        <v>0.16585625839855667</v>
      </c>
      <c r="T122" s="9">
        <f ca="1">SUMIFS('Stock-AF'!AC$2:AC$215,'Stock-AF'!$C$2:$C$215,Shares!$B122,'Stock-AF'!$G$2:$G$215,Shares!$A$1)/SUMIFS('Stock-AF'!AC$2:AC$215,'Stock-AF'!$C$2:$C$215,Shares!$A122,'Stock-AF'!$G$2:$G$215,Shares!$A$1)</f>
        <v>0</v>
      </c>
      <c r="U122" s="9">
        <f ca="1">SUMIFS('Stock-AF'!AD$2:AD$215,'Stock-AF'!$C$2:$C$215,Shares!$B122,'Stock-AF'!$G$2:$G$215,Shares!$A$1)/SUMIFS('Stock-AF'!AD$2:AD$215,'Stock-AF'!$C$2:$C$215,Shares!$A122,'Stock-AF'!$G$2:$G$215,Shares!$A$1)</f>
        <v>0.68854139005121751</v>
      </c>
      <c r="V122" s="9">
        <f ca="1">SUMIFS('Stock-AF'!AE$2:AE$215,'Stock-AF'!$C$2:$C$215,Shares!$B122,'Stock-AF'!$G$2:$G$215,Shares!$A$1)/SUMIFS('Stock-AF'!AE$2:AE$215,'Stock-AF'!$C$2:$C$215,Shares!$A122,'Stock-AF'!$G$2:$G$215,Shares!$A$1)</f>
        <v>8.6101571025009576E-3</v>
      </c>
      <c r="W122" s="9">
        <f ca="1">SUMIFS('Stock-AF'!AF$2:AF$215,'Stock-AF'!$C$2:$C$215,Shares!$B122,'Stock-AF'!$G$2:$G$215,Shares!$A$1)/SUMIFS('Stock-AF'!AF$2:AF$215,'Stock-AF'!$C$2:$C$215,Shares!$A122,'Stock-AF'!$G$2:$G$215,Shares!$A$1)</f>
        <v>2.9669633839710993E-2</v>
      </c>
      <c r="X122" s="9">
        <f ca="1">SUMIFS('Stock-AF'!AG$2:AG$215,'Stock-AF'!$C$2:$C$215,Shares!$B122,'Stock-AF'!$G$2:$G$215,Shares!$A$1)/SUMIFS('Stock-AF'!AG$2:AG$215,'Stock-AF'!$C$2:$C$215,Shares!$A122,'Stock-AF'!$G$2:$G$215,Shares!$A$1)</f>
        <v>0.64119530065015418</v>
      </c>
      <c r="Y122" s="9">
        <f ca="1">SUMIFS('Stock-AF'!AH$2:AH$215,'Stock-AF'!$C$2:$C$215,Shares!$B122,'Stock-AF'!$G$2:$G$215,Shares!$A$1)/SUMIFS('Stock-AF'!AH$2:AH$215,'Stock-AF'!$C$2:$C$215,Shares!$A122,'Stock-AF'!$G$2:$G$215,Shares!$A$1)</f>
        <v>0.32301979183196833</v>
      </c>
      <c r="Z122" s="9">
        <f ca="1">SUMIFS('Stock-AF'!AI$2:AI$215,'Stock-AF'!$C$2:$C$215,Shares!$B122,'Stock-AF'!$G$2:$G$215,Shares!$A$1)/SUMIFS('Stock-AF'!AI$2:AI$215,'Stock-AF'!$C$2:$C$215,Shares!$A122,'Stock-AF'!$G$2:$G$215,Shares!$A$1)</f>
        <v>0.45770654588044979</v>
      </c>
      <c r="AA122" s="9">
        <f ca="1">SUMIFS('Stock-AF'!AJ$2:AJ$215,'Stock-AF'!$C$2:$C$215,Shares!$B122,'Stock-AF'!$G$2:$G$215,Shares!$A$1)/SUMIFS('Stock-AF'!AJ$2:AJ$215,'Stock-AF'!$C$2:$C$215,Shares!$A122,'Stock-AF'!$G$2:$G$215,Shares!$A$1)</f>
        <v>0</v>
      </c>
      <c r="AB122" s="9">
        <f ca="1">SUMIFS('Stock-AF'!AK$2:AK$215,'Stock-AF'!$C$2:$C$215,Shares!$B122,'Stock-AF'!$G$2:$G$215,Shares!$A$1)/SUMIFS('Stock-AF'!AK$2:AK$215,'Stock-AF'!$C$2:$C$215,Shares!$A122,'Stock-AF'!$G$2:$G$215,Shares!$A$1)</f>
        <v>8.9549325894381443E-2</v>
      </c>
      <c r="AC122" s="9">
        <f ca="1">SUMIFS('Stock-AF'!AL$2:AL$215,'Stock-AF'!$C$2:$C$215,Shares!$B122,'Stock-AF'!$G$2:$G$215,Shares!$A$1)/SUMIFS('Stock-AF'!AL$2:AL$215,'Stock-AF'!$C$2:$C$215,Shares!$A122,'Stock-AF'!$G$2:$G$215,Shares!$A$1)</f>
        <v>0</v>
      </c>
      <c r="AD122" s="9">
        <f ca="1">SUMIFS('Stock-AF'!AM$2:AM$215,'Stock-AF'!$C$2:$C$215,Shares!$B122,'Stock-AF'!$G$2:$G$215,Shares!$A$1)/SUMIFS('Stock-AF'!AM$2:AM$215,'Stock-AF'!$C$2:$C$215,Shares!$A122,'Stock-AF'!$G$2:$G$215,Shares!$A$1)</f>
        <v>0.19760029957027678</v>
      </c>
      <c r="AE122" s="9">
        <f ca="1">SUMIFS('Stock-AF'!AN$2:AN$215,'Stock-AF'!$C$2:$C$215,Shares!$B122,'Stock-AF'!$G$2:$G$215,Shares!$A$1)/SUMIFS('Stock-AF'!AN$2:AN$215,'Stock-AF'!$C$2:$C$215,Shares!$A122,'Stock-AF'!$G$2:$G$215,Shares!$A$1)</f>
        <v>7.7852751030964271E-2</v>
      </c>
      <c r="AF122" s="9">
        <f ca="1">SUMIFS('Stock-AF'!AO$2:AO$215,'Stock-AF'!$C$2:$C$215,Shares!$B122,'Stock-AF'!$G$2:$G$215,Shares!$A$1)/SUMIFS('Stock-AF'!AO$2:AO$215,'Stock-AF'!$C$2:$C$215,Shares!$A122,'Stock-AF'!$G$2:$G$215,Shares!$A$1)</f>
        <v>0.15749250340387586</v>
      </c>
      <c r="AG122" s="9">
        <f ca="1">SUMIFS('Stock-AF'!AP$2:AP$215,'Stock-AF'!$C$2:$C$215,Shares!$B122,'Stock-AF'!$G$2:$G$215,Shares!$A$1)/SUMIFS('Stock-AF'!AP$2:AP$215,'Stock-AF'!$C$2:$C$215,Shares!$A122,'Stock-AF'!$G$2:$G$215,Shares!$A$1)</f>
        <v>1.0416547721906515E-2</v>
      </c>
      <c r="AH122" s="9">
        <f ca="1">SUMIFS('Stock-AF'!AQ$2:AQ$215,'Stock-AF'!$C$2:$C$215,Shares!$B122,'Stock-AF'!$G$2:$G$215,Shares!$A$1)/SUMIFS('Stock-AF'!AQ$2:AQ$215,'Stock-AF'!$C$2:$C$215,Shares!$A122,'Stock-AF'!$G$2:$G$215,Shares!$A$1)</f>
        <v>0.24114793780601626</v>
      </c>
      <c r="AI122" s="9">
        <f ca="1">SUMIFS('Stock-AF'!AR$2:AR$215,'Stock-AF'!$C$2:$C$215,Shares!$B122,'Stock-AF'!$G$2:$G$215,Shares!$A$1)/SUMIFS('Stock-AF'!AR$2:AR$215,'Stock-AF'!$C$2:$C$215,Shares!$A122,'Stock-AF'!$G$2:$G$215,Shares!$A$1)</f>
        <v>0.21878827063147457</v>
      </c>
      <c r="AJ122" s="9">
        <f ca="1">SUMIFS('Stock-AF'!AS$2:AS$215,'Stock-AF'!$C$2:$C$215,Shares!$B122,'Stock-AF'!$G$2:$G$215,Shares!$A$1)/SUMIFS('Stock-AF'!AS$2:AS$215,'Stock-AF'!$C$2:$C$215,Shares!$A122,'Stock-AF'!$G$2:$G$215,Shares!$A$1)</f>
        <v>0.44455790687206514</v>
      </c>
      <c r="AK122" s="9">
        <f ca="1">SUMIFS('Stock-AF'!AT$2:AT$215,'Stock-AF'!$C$2:$C$215,Shares!$B122,'Stock-AF'!$G$2:$G$215,Shares!$A$1)/SUMIFS('Stock-AF'!AT$2:AT$215,'Stock-AF'!$C$2:$C$215,Shares!$A122,'Stock-AF'!$G$2:$G$215,Shares!$A$1)</f>
        <v>0.12310499971925409</v>
      </c>
      <c r="AL122" s="9">
        <f ca="1">SUMIFS('Stock-AF'!AU$2:AU$215,'Stock-AF'!$C$2:$C$215,Shares!$B122,'Stock-AF'!$G$2:$G$215,Shares!$A$1)/SUMIFS('Stock-AF'!AU$2:AU$215,'Stock-AF'!$C$2:$C$215,Shares!$A122,'Stock-AF'!$G$2:$G$215,Shares!$A$1)</f>
        <v>0.33607988345882228</v>
      </c>
      <c r="AM122" s="9">
        <f ca="1">SUMIFS('Stock-AF'!AV$2:AV$215,'Stock-AF'!$C$2:$C$215,Shares!$B122,'Stock-AF'!$G$2:$G$215,Shares!$A$1)/SUMIFS('Stock-AF'!AV$2:AV$215,'Stock-AF'!$C$2:$C$215,Shares!$A122,'Stock-AF'!$G$2:$G$215,Shares!$A$1)</f>
        <v>3.9233701066528945E-2</v>
      </c>
    </row>
    <row r="123" spans="1:39">
      <c r="A123" t="str">
        <f t="shared" si="1"/>
        <v>C_ES-WH-SR*</v>
      </c>
      <c r="B123" s="4" t="s">
        <v>236</v>
      </c>
      <c r="C123" s="9">
        <f ca="1">SUMIFS('Stock-AF'!L$2:L$215,'Stock-AF'!$C$2:$C$215,Shares!$B123,'Stock-AF'!$G$2:$G$215,Shares!$A$1)/SUMIFS('Stock-AF'!L$2:L$215,'Stock-AF'!$C$2:$C$215,Shares!$A123,'Stock-AF'!$G$2:$G$215,Shares!$A$1)</f>
        <v>8.8112783252035295E-2</v>
      </c>
      <c r="D123" s="9">
        <f ca="1">SUMIFS('Stock-AF'!M$2:M$215,'Stock-AF'!$C$2:$C$215,Shares!$B123,'Stock-AF'!$G$2:$G$215,Shares!$A$1)/SUMIFS('Stock-AF'!M$2:M$215,'Stock-AF'!$C$2:$C$215,Shares!$A123,'Stock-AF'!$G$2:$G$215,Shares!$A$1)</f>
        <v>1.261384953036365E-2</v>
      </c>
      <c r="E123" s="9">
        <f ca="1">SUMIFS('Stock-AF'!N$2:N$215,'Stock-AF'!$C$2:$C$215,Shares!$B123,'Stock-AF'!$G$2:$G$215,Shares!$A$1)/SUMIFS('Stock-AF'!N$2:N$215,'Stock-AF'!$C$2:$C$215,Shares!$A123,'Stock-AF'!$G$2:$G$215,Shares!$A$1)</f>
        <v>0</v>
      </c>
      <c r="F123" s="9">
        <f ca="1">SUMIFS('Stock-AF'!O$2:O$215,'Stock-AF'!$C$2:$C$215,Shares!$B123,'Stock-AF'!$G$2:$G$215,Shares!$A$1)/SUMIFS('Stock-AF'!O$2:O$215,'Stock-AF'!$C$2:$C$215,Shares!$A123,'Stock-AF'!$G$2:$G$215,Shares!$A$1)</f>
        <v>0.1005973719636767</v>
      </c>
      <c r="G123" s="9">
        <f ca="1">SUMIFS('Stock-AF'!P$2:P$215,'Stock-AF'!$C$2:$C$215,Shares!$B123,'Stock-AF'!$G$2:$G$215,Shares!$A$1)/SUMIFS('Stock-AF'!P$2:P$215,'Stock-AF'!$C$2:$C$215,Shares!$A123,'Stock-AF'!$G$2:$G$215,Shares!$A$1)</f>
        <v>1.2187234695504066E-2</v>
      </c>
      <c r="H123" s="9">
        <f ca="1">SUMIFS('Stock-AF'!Q$2:Q$215,'Stock-AF'!$C$2:$C$215,Shares!$B123,'Stock-AF'!$G$2:$G$215,Shares!$A$1)/SUMIFS('Stock-AF'!Q$2:Q$215,'Stock-AF'!$C$2:$C$215,Shares!$A123,'Stock-AF'!$G$2:$G$215,Shares!$A$1)</f>
        <v>0</v>
      </c>
      <c r="I123" s="9">
        <f ca="1">SUMIFS('Stock-AF'!R$2:R$215,'Stock-AF'!$C$2:$C$215,Shares!$B123,'Stock-AF'!$G$2:$G$215,Shares!$A$1)/SUMIFS('Stock-AF'!R$2:R$215,'Stock-AF'!$C$2:$C$215,Shares!$A123,'Stock-AF'!$G$2:$G$215,Shares!$A$1)</f>
        <v>0</v>
      </c>
      <c r="J123" s="9">
        <f ca="1">SUMIFS('Stock-AF'!S$2:S$215,'Stock-AF'!$C$2:$C$215,Shares!$B123,'Stock-AF'!$G$2:$G$215,Shares!$A$1)/SUMIFS('Stock-AF'!S$2:S$215,'Stock-AF'!$C$2:$C$215,Shares!$A123,'Stock-AF'!$G$2:$G$215,Shares!$A$1)</f>
        <v>0</v>
      </c>
      <c r="K123" s="9">
        <f ca="1">SUMIFS('Stock-AF'!T$2:T$215,'Stock-AF'!$C$2:$C$215,Shares!$B123,'Stock-AF'!$G$2:$G$215,Shares!$A$1)/SUMIFS('Stock-AF'!T$2:T$215,'Stock-AF'!$C$2:$C$215,Shares!$A123,'Stock-AF'!$G$2:$G$215,Shares!$A$1)</f>
        <v>2.6486051935603595E-2</v>
      </c>
      <c r="L123" s="9">
        <f ca="1">SUMIFS('Stock-AF'!U$2:U$215,'Stock-AF'!$C$2:$C$215,Shares!$B123,'Stock-AF'!$G$2:$G$215,Shares!$A$1)/SUMIFS('Stock-AF'!U$2:U$215,'Stock-AF'!$C$2:$C$215,Shares!$A123,'Stock-AF'!$G$2:$G$215,Shares!$A$1)</f>
        <v>3.7826365816110582E-3</v>
      </c>
      <c r="M123" s="9">
        <f ca="1">SUMIFS('Stock-AF'!V$2:V$215,'Stock-AF'!$C$2:$C$215,Shares!$B123,'Stock-AF'!$G$2:$G$215,Shares!$A$1)/SUMIFS('Stock-AF'!V$2:V$215,'Stock-AF'!$C$2:$C$215,Shares!$A123,'Stock-AF'!$G$2:$G$215,Shares!$A$1)</f>
        <v>2.6112846703393753E-3</v>
      </c>
      <c r="N123" s="9">
        <f ca="1">SUMIFS('Stock-AF'!W$2:W$215,'Stock-AF'!$C$2:$C$215,Shares!$B123,'Stock-AF'!$G$2:$G$215,Shares!$A$1)/SUMIFS('Stock-AF'!W$2:W$215,'Stock-AF'!$C$2:$C$215,Shares!$A123,'Stock-AF'!$G$2:$G$215,Shares!$A$1)</f>
        <v>1.490694700624625E-2</v>
      </c>
      <c r="O123" s="9">
        <f ca="1">SUMIFS('Stock-AF'!X$2:X$215,'Stock-AF'!$C$2:$C$215,Shares!$B123,'Stock-AF'!$G$2:$G$215,Shares!$A$1)/SUMIFS('Stock-AF'!X$2:X$215,'Stock-AF'!$C$2:$C$215,Shares!$A123,'Stock-AF'!$G$2:$G$215,Shares!$A$1)</f>
        <v>6.6008725712890196E-2</v>
      </c>
      <c r="P123" s="9">
        <f ca="1">SUMIFS('Stock-AF'!Y$2:Y$215,'Stock-AF'!$C$2:$C$215,Shares!$B123,'Stock-AF'!$G$2:$G$215,Shares!$A$1)/SUMIFS('Stock-AF'!Y$2:Y$215,'Stock-AF'!$C$2:$C$215,Shares!$A123,'Stock-AF'!$G$2:$G$215,Shares!$A$1)</f>
        <v>0</v>
      </c>
      <c r="Q123" s="9">
        <f ca="1">SUMIFS('Stock-AF'!Z$2:Z$215,'Stock-AF'!$C$2:$C$215,Shares!$B123,'Stock-AF'!$G$2:$G$215,Shares!$A$1)/SUMIFS('Stock-AF'!Z$2:Z$215,'Stock-AF'!$C$2:$C$215,Shares!$A123,'Stock-AF'!$G$2:$G$215,Shares!$A$1)</f>
        <v>5.7369585708668756E-2</v>
      </c>
      <c r="R123" s="9">
        <f ca="1">SUMIFS('Stock-AF'!AA$2:AA$215,'Stock-AF'!$C$2:$C$215,Shares!$B123,'Stock-AF'!$G$2:$G$215,Shares!$A$1)/SUMIFS('Stock-AF'!AA$2:AA$215,'Stock-AF'!$C$2:$C$215,Shares!$A123,'Stock-AF'!$G$2:$G$215,Shares!$A$1)</f>
        <v>1.4073110522365548E-2</v>
      </c>
      <c r="S123" s="9">
        <f ca="1">SUMIFS('Stock-AF'!AB$2:AB$215,'Stock-AF'!$C$2:$C$215,Shares!$B123,'Stock-AF'!$G$2:$G$215,Shares!$A$1)/SUMIFS('Stock-AF'!AB$2:AB$215,'Stock-AF'!$C$2:$C$215,Shares!$A123,'Stock-AF'!$G$2:$G$215,Shares!$A$1)</f>
        <v>8.1297862810148086E-3</v>
      </c>
      <c r="T123" s="9">
        <f ca="1">SUMIFS('Stock-AF'!AC$2:AC$215,'Stock-AF'!$C$2:$C$215,Shares!$B123,'Stock-AF'!$G$2:$G$215,Shares!$A$1)/SUMIFS('Stock-AF'!AC$2:AC$215,'Stock-AF'!$C$2:$C$215,Shares!$A123,'Stock-AF'!$G$2:$G$215,Shares!$A$1)</f>
        <v>7.0481447030442531E-3</v>
      </c>
      <c r="U123" s="9">
        <f ca="1">SUMIFS('Stock-AF'!AD$2:AD$215,'Stock-AF'!$C$2:$C$215,Shares!$B123,'Stock-AF'!$G$2:$G$215,Shares!$A$1)/SUMIFS('Stock-AF'!AD$2:AD$215,'Stock-AF'!$C$2:$C$215,Shares!$A123,'Stock-AF'!$G$2:$G$215,Shares!$A$1)</f>
        <v>1.6992339953304757E-2</v>
      </c>
      <c r="V123" s="9">
        <f ca="1">SUMIFS('Stock-AF'!AE$2:AE$215,'Stock-AF'!$C$2:$C$215,Shares!$B123,'Stock-AF'!$G$2:$G$215,Shares!$A$1)/SUMIFS('Stock-AF'!AE$2:AE$215,'Stock-AF'!$C$2:$C$215,Shares!$A123,'Stock-AF'!$G$2:$G$215,Shares!$A$1)</f>
        <v>0.11350876562723211</v>
      </c>
      <c r="W123" s="9">
        <f ca="1">SUMIFS('Stock-AF'!AF$2:AF$215,'Stock-AF'!$C$2:$C$215,Shares!$B123,'Stock-AF'!$G$2:$G$215,Shares!$A$1)/SUMIFS('Stock-AF'!AF$2:AF$215,'Stock-AF'!$C$2:$C$215,Shares!$A123,'Stock-AF'!$G$2:$G$215,Shares!$A$1)</f>
        <v>0.11194204301807048</v>
      </c>
      <c r="X123" s="9">
        <f ca="1">SUMIFS('Stock-AF'!AG$2:AG$215,'Stock-AF'!$C$2:$C$215,Shares!$B123,'Stock-AF'!$G$2:$G$215,Shares!$A$1)/SUMIFS('Stock-AF'!AG$2:AG$215,'Stock-AF'!$C$2:$C$215,Shares!$A123,'Stock-AF'!$G$2:$G$215,Shares!$A$1)</f>
        <v>0</v>
      </c>
      <c r="Y123" s="9">
        <f ca="1">SUMIFS('Stock-AF'!AH$2:AH$215,'Stock-AF'!$C$2:$C$215,Shares!$B123,'Stock-AF'!$G$2:$G$215,Shares!$A$1)/SUMIFS('Stock-AF'!AH$2:AH$215,'Stock-AF'!$C$2:$C$215,Shares!$A123,'Stock-AF'!$G$2:$G$215,Shares!$A$1)</f>
        <v>0.18088788069238865</v>
      </c>
      <c r="Z123" s="9">
        <f ca="1">SUMIFS('Stock-AF'!AI$2:AI$215,'Stock-AF'!$C$2:$C$215,Shares!$B123,'Stock-AF'!$G$2:$G$215,Shares!$A$1)/SUMIFS('Stock-AF'!AI$2:AI$215,'Stock-AF'!$C$2:$C$215,Shares!$A123,'Stock-AF'!$G$2:$G$215,Shares!$A$1)</f>
        <v>3.5602120362958878E-3</v>
      </c>
      <c r="AA123" s="9">
        <f ca="1">SUMIFS('Stock-AF'!AJ$2:AJ$215,'Stock-AF'!$C$2:$C$215,Shares!$B123,'Stock-AF'!$G$2:$G$215,Shares!$A$1)/SUMIFS('Stock-AF'!AJ$2:AJ$215,'Stock-AF'!$C$2:$C$215,Shares!$A123,'Stock-AF'!$G$2:$G$215,Shares!$A$1)</f>
        <v>0</v>
      </c>
      <c r="AB123" s="9">
        <f ca="1">SUMIFS('Stock-AF'!AK$2:AK$215,'Stock-AF'!$C$2:$C$215,Shares!$B123,'Stock-AF'!$G$2:$G$215,Shares!$A$1)/SUMIFS('Stock-AF'!AK$2:AK$215,'Stock-AF'!$C$2:$C$215,Shares!$A123,'Stock-AF'!$G$2:$G$215,Shares!$A$1)</f>
        <v>2.4931537515006354E-2</v>
      </c>
      <c r="AC123" s="9">
        <f ca="1">SUMIFS('Stock-AF'!AL$2:AL$215,'Stock-AF'!$C$2:$C$215,Shares!$B123,'Stock-AF'!$G$2:$G$215,Shares!$A$1)/SUMIFS('Stock-AF'!AL$2:AL$215,'Stock-AF'!$C$2:$C$215,Shares!$A123,'Stock-AF'!$G$2:$G$215,Shares!$A$1)</f>
        <v>9.373239809465167E-2</v>
      </c>
      <c r="AD123" s="9">
        <f ca="1">SUMIFS('Stock-AF'!AM$2:AM$215,'Stock-AF'!$C$2:$C$215,Shares!$B123,'Stock-AF'!$G$2:$G$215,Shares!$A$1)/SUMIFS('Stock-AF'!AM$2:AM$215,'Stock-AF'!$C$2:$C$215,Shares!$A123,'Stock-AF'!$G$2:$G$215,Shares!$A$1)</f>
        <v>1.4617150982313159E-2</v>
      </c>
      <c r="AE123" s="9">
        <f ca="1">SUMIFS('Stock-AF'!AN$2:AN$215,'Stock-AF'!$C$2:$C$215,Shares!$B123,'Stock-AF'!$G$2:$G$215,Shares!$A$1)/SUMIFS('Stock-AF'!AN$2:AN$215,'Stock-AF'!$C$2:$C$215,Shares!$A123,'Stock-AF'!$G$2:$G$215,Shares!$A$1)</f>
        <v>2.6459528640805315E-3</v>
      </c>
      <c r="AF123" s="9">
        <f ca="1">SUMIFS('Stock-AF'!AO$2:AO$215,'Stock-AF'!$C$2:$C$215,Shares!$B123,'Stock-AF'!$G$2:$G$215,Shares!$A$1)/SUMIFS('Stock-AF'!AO$2:AO$215,'Stock-AF'!$C$2:$C$215,Shares!$A123,'Stock-AF'!$G$2:$G$215,Shares!$A$1)</f>
        <v>8.8365874625938798E-3</v>
      </c>
      <c r="AG123" s="9">
        <f ca="1">SUMIFS('Stock-AF'!AP$2:AP$215,'Stock-AF'!$C$2:$C$215,Shares!$B123,'Stock-AF'!$G$2:$G$215,Shares!$A$1)/SUMIFS('Stock-AF'!AP$2:AP$215,'Stock-AF'!$C$2:$C$215,Shares!$A123,'Stock-AF'!$G$2:$G$215,Shares!$A$1)</f>
        <v>2.3277013782367236E-2</v>
      </c>
      <c r="AH123" s="9">
        <f ca="1">SUMIFS('Stock-AF'!AQ$2:AQ$215,'Stock-AF'!$C$2:$C$215,Shares!$B123,'Stock-AF'!$G$2:$G$215,Shares!$A$1)/SUMIFS('Stock-AF'!AQ$2:AQ$215,'Stock-AF'!$C$2:$C$215,Shares!$A123,'Stock-AF'!$G$2:$G$215,Shares!$A$1)</f>
        <v>7.4409082734930958E-3</v>
      </c>
      <c r="AI123" s="9">
        <f ca="1">SUMIFS('Stock-AF'!AR$2:AR$215,'Stock-AF'!$C$2:$C$215,Shares!$B123,'Stock-AF'!$G$2:$G$215,Shares!$A$1)/SUMIFS('Stock-AF'!AR$2:AR$215,'Stock-AF'!$C$2:$C$215,Shares!$A123,'Stock-AF'!$G$2:$G$215,Shares!$A$1)</f>
        <v>8.742070985479914E-3</v>
      </c>
      <c r="AJ123" s="9">
        <f ca="1">SUMIFS('Stock-AF'!AS$2:AS$215,'Stock-AF'!$C$2:$C$215,Shares!$B123,'Stock-AF'!$G$2:$G$215,Shares!$A$1)/SUMIFS('Stock-AF'!AS$2:AS$215,'Stock-AF'!$C$2:$C$215,Shares!$A123,'Stock-AF'!$G$2:$G$215,Shares!$A$1)</f>
        <v>2.3851369938974265E-3</v>
      </c>
      <c r="AK123" s="9">
        <f ca="1">SUMIFS('Stock-AF'!AT$2:AT$215,'Stock-AF'!$C$2:$C$215,Shares!$B123,'Stock-AF'!$G$2:$G$215,Shares!$A$1)/SUMIFS('Stock-AF'!AT$2:AT$215,'Stock-AF'!$C$2:$C$215,Shares!$A123,'Stock-AF'!$G$2:$G$215,Shares!$A$1)</f>
        <v>0.1843086494678319</v>
      </c>
      <c r="AL123" s="9">
        <f ca="1">SUMIFS('Stock-AF'!AU$2:AU$215,'Stock-AF'!$C$2:$C$215,Shares!$B123,'Stock-AF'!$G$2:$G$215,Shares!$A$1)/SUMIFS('Stock-AF'!AU$2:AU$215,'Stock-AF'!$C$2:$C$215,Shares!$A123,'Stock-AF'!$G$2:$G$215,Shares!$A$1)</f>
        <v>1.3376424186187098E-2</v>
      </c>
      <c r="AM123" s="9">
        <f ca="1">SUMIFS('Stock-AF'!AV$2:AV$215,'Stock-AF'!$C$2:$C$215,Shares!$B123,'Stock-AF'!$G$2:$G$215,Shares!$A$1)/SUMIFS('Stock-AF'!AV$2:AV$215,'Stock-AF'!$C$2:$C$215,Shares!$A123,'Stock-AF'!$G$2:$G$215,Shares!$A$1)</f>
        <v>0</v>
      </c>
    </row>
    <row r="124" spans="1:39">
      <c r="A124" t="str">
        <f t="shared" si="1"/>
        <v>C_ES-WH-SR*</v>
      </c>
      <c r="B124" s="4" t="s">
        <v>237</v>
      </c>
      <c r="C124" s="9">
        <f ca="1">SUMIFS('Stock-AF'!L$2:L$215,'Stock-AF'!$C$2:$C$215,Shares!$B124,'Stock-AF'!$G$2:$G$215,Shares!$A$1)/SUMIFS('Stock-AF'!L$2:L$215,'Stock-AF'!$C$2:$C$215,Shares!$A124,'Stock-AF'!$G$2:$G$215,Shares!$A$1)</f>
        <v>4.5708507124372133E-2</v>
      </c>
      <c r="D124" s="9">
        <f ca="1">SUMIFS('Stock-AF'!M$2:M$215,'Stock-AF'!$C$2:$C$215,Shares!$B124,'Stock-AF'!$G$2:$G$215,Shares!$A$1)/SUMIFS('Stock-AF'!M$2:M$215,'Stock-AF'!$C$2:$C$215,Shares!$A124,'Stock-AF'!$G$2:$G$215,Shares!$A$1)</f>
        <v>0.1212979189078438</v>
      </c>
      <c r="E124" s="9">
        <f ca="1">SUMIFS('Stock-AF'!N$2:N$215,'Stock-AF'!$C$2:$C$215,Shares!$B124,'Stock-AF'!$G$2:$G$215,Shares!$A$1)/SUMIFS('Stock-AF'!N$2:N$215,'Stock-AF'!$C$2:$C$215,Shares!$A124,'Stock-AF'!$G$2:$G$215,Shares!$A$1)</f>
        <v>0.3536511706670819</v>
      </c>
      <c r="F124" s="9">
        <f ca="1">SUMIFS('Stock-AF'!O$2:O$215,'Stock-AF'!$C$2:$C$215,Shares!$B124,'Stock-AF'!$G$2:$G$215,Shares!$A$1)/SUMIFS('Stock-AF'!O$2:O$215,'Stock-AF'!$C$2:$C$215,Shares!$A124,'Stock-AF'!$G$2:$G$215,Shares!$A$1)</f>
        <v>0.4356849661225613</v>
      </c>
      <c r="G124" s="9">
        <f ca="1">SUMIFS('Stock-AF'!P$2:P$215,'Stock-AF'!$C$2:$C$215,Shares!$B124,'Stock-AF'!$G$2:$G$215,Shares!$A$1)/SUMIFS('Stock-AF'!P$2:P$215,'Stock-AF'!$C$2:$C$215,Shares!$A124,'Stock-AF'!$G$2:$G$215,Shares!$A$1)</f>
        <v>4.3425099432318086E-2</v>
      </c>
      <c r="H124" s="9">
        <f ca="1">SUMIFS('Stock-AF'!Q$2:Q$215,'Stock-AF'!$C$2:$C$215,Shares!$B124,'Stock-AF'!$G$2:$G$215,Shares!$A$1)/SUMIFS('Stock-AF'!Q$2:Q$215,'Stock-AF'!$C$2:$C$215,Shares!$A124,'Stock-AF'!$G$2:$G$215,Shares!$A$1)</f>
        <v>0.54256688839063527</v>
      </c>
      <c r="I124" s="9">
        <f ca="1">SUMIFS('Stock-AF'!R$2:R$215,'Stock-AF'!$C$2:$C$215,Shares!$B124,'Stock-AF'!$G$2:$G$215,Shares!$A$1)/SUMIFS('Stock-AF'!R$2:R$215,'Stock-AF'!$C$2:$C$215,Shares!$A124,'Stock-AF'!$G$2:$G$215,Shares!$A$1)</f>
        <v>0.12738716874931183</v>
      </c>
      <c r="J124" s="9">
        <f ca="1">SUMIFS('Stock-AF'!S$2:S$215,'Stock-AF'!$C$2:$C$215,Shares!$B124,'Stock-AF'!$G$2:$G$215,Shares!$A$1)/SUMIFS('Stock-AF'!S$2:S$215,'Stock-AF'!$C$2:$C$215,Shares!$A124,'Stock-AF'!$G$2:$G$215,Shares!$A$1)</f>
        <v>1.1739651479501196E-2</v>
      </c>
      <c r="K124" s="9">
        <f ca="1">SUMIFS('Stock-AF'!T$2:T$215,'Stock-AF'!$C$2:$C$215,Shares!$B124,'Stock-AF'!$G$2:$G$215,Shares!$A$1)/SUMIFS('Stock-AF'!T$2:T$215,'Stock-AF'!$C$2:$C$215,Shares!$A124,'Stock-AF'!$G$2:$G$215,Shares!$A$1)</f>
        <v>0.40100938011912945</v>
      </c>
      <c r="L124" s="9">
        <f ca="1">SUMIFS('Stock-AF'!U$2:U$215,'Stock-AF'!$C$2:$C$215,Shares!$B124,'Stock-AF'!$G$2:$G$215,Shares!$A$1)/SUMIFS('Stock-AF'!U$2:U$215,'Stock-AF'!$C$2:$C$215,Shares!$A124,'Stock-AF'!$G$2:$G$215,Shares!$A$1)</f>
        <v>4.4472126761908599E-2</v>
      </c>
      <c r="M124" s="9">
        <f ca="1">SUMIFS('Stock-AF'!V$2:V$215,'Stock-AF'!$C$2:$C$215,Shares!$B124,'Stock-AF'!$G$2:$G$215,Shares!$A$1)/SUMIFS('Stock-AF'!V$2:V$215,'Stock-AF'!$C$2:$C$215,Shares!$A124,'Stock-AF'!$G$2:$G$215,Shares!$A$1)</f>
        <v>0.10037910216145247</v>
      </c>
      <c r="N124" s="9">
        <f ca="1">SUMIFS('Stock-AF'!W$2:W$215,'Stock-AF'!$C$2:$C$215,Shares!$B124,'Stock-AF'!$G$2:$G$215,Shares!$A$1)/SUMIFS('Stock-AF'!W$2:W$215,'Stock-AF'!$C$2:$C$215,Shares!$A124,'Stock-AF'!$G$2:$G$215,Shares!$A$1)</f>
        <v>0.10418439919759818</v>
      </c>
      <c r="O124" s="9">
        <f ca="1">SUMIFS('Stock-AF'!X$2:X$215,'Stock-AF'!$C$2:$C$215,Shares!$B124,'Stock-AF'!$G$2:$G$215,Shares!$A$1)/SUMIFS('Stock-AF'!X$2:X$215,'Stock-AF'!$C$2:$C$215,Shares!$A124,'Stock-AF'!$G$2:$G$215,Shares!$A$1)</f>
        <v>0.14870764871594852</v>
      </c>
      <c r="P124" s="9">
        <f ca="1">SUMIFS('Stock-AF'!Y$2:Y$215,'Stock-AF'!$C$2:$C$215,Shares!$B124,'Stock-AF'!$G$2:$G$215,Shares!$A$1)/SUMIFS('Stock-AF'!Y$2:Y$215,'Stock-AF'!$C$2:$C$215,Shares!$A124,'Stock-AF'!$G$2:$G$215,Shares!$A$1)</f>
        <v>7.4936142244464946E-2</v>
      </c>
      <c r="Q124" s="9">
        <f ca="1">SUMIFS('Stock-AF'!Z$2:Z$215,'Stock-AF'!$C$2:$C$215,Shares!$B124,'Stock-AF'!$G$2:$G$215,Shares!$A$1)/SUMIFS('Stock-AF'!Z$2:Z$215,'Stock-AF'!$C$2:$C$215,Shares!$A124,'Stock-AF'!$G$2:$G$215,Shares!$A$1)</f>
        <v>0.14648675238486392</v>
      </c>
      <c r="R124" s="9">
        <f ca="1">SUMIFS('Stock-AF'!AA$2:AA$215,'Stock-AF'!$C$2:$C$215,Shares!$B124,'Stock-AF'!$G$2:$G$215,Shares!$A$1)/SUMIFS('Stock-AF'!AA$2:AA$215,'Stock-AF'!$C$2:$C$215,Shares!$A124,'Stock-AF'!$G$2:$G$215,Shares!$A$1)</f>
        <v>0.1169126509789267</v>
      </c>
      <c r="S124" s="9">
        <f ca="1">SUMIFS('Stock-AF'!AB$2:AB$215,'Stock-AF'!$C$2:$C$215,Shares!$B124,'Stock-AF'!$G$2:$G$215,Shares!$A$1)/SUMIFS('Stock-AF'!AB$2:AB$215,'Stock-AF'!$C$2:$C$215,Shares!$A124,'Stock-AF'!$G$2:$G$215,Shares!$A$1)</f>
        <v>0</v>
      </c>
      <c r="T124" s="9">
        <f ca="1">SUMIFS('Stock-AF'!AC$2:AC$215,'Stock-AF'!$C$2:$C$215,Shares!$B124,'Stock-AF'!$G$2:$G$215,Shares!$A$1)/SUMIFS('Stock-AF'!AC$2:AC$215,'Stock-AF'!$C$2:$C$215,Shares!$A124,'Stock-AF'!$G$2:$G$215,Shares!$A$1)</f>
        <v>0.45098243169926722</v>
      </c>
      <c r="U124" s="9">
        <f ca="1">SUMIFS('Stock-AF'!AD$2:AD$215,'Stock-AF'!$C$2:$C$215,Shares!$B124,'Stock-AF'!$G$2:$G$215,Shares!$A$1)/SUMIFS('Stock-AF'!AD$2:AD$215,'Stock-AF'!$C$2:$C$215,Shares!$A124,'Stock-AF'!$G$2:$G$215,Shares!$A$1)</f>
        <v>0</v>
      </c>
      <c r="V124" s="9">
        <f ca="1">SUMIFS('Stock-AF'!AE$2:AE$215,'Stock-AF'!$C$2:$C$215,Shares!$B124,'Stock-AF'!$G$2:$G$215,Shares!$A$1)/SUMIFS('Stock-AF'!AE$2:AE$215,'Stock-AF'!$C$2:$C$215,Shares!$A124,'Stock-AF'!$G$2:$G$215,Shares!$A$1)</f>
        <v>1.940290201763413E-2</v>
      </c>
      <c r="W124" s="9">
        <f ca="1">SUMIFS('Stock-AF'!AF$2:AF$215,'Stock-AF'!$C$2:$C$215,Shares!$B124,'Stock-AF'!$G$2:$G$215,Shares!$A$1)/SUMIFS('Stock-AF'!AF$2:AF$215,'Stock-AF'!$C$2:$C$215,Shares!$A124,'Stock-AF'!$G$2:$G$215,Shares!$A$1)</f>
        <v>0.37978744610838616</v>
      </c>
      <c r="X124" s="9">
        <f ca="1">SUMIFS('Stock-AF'!AG$2:AG$215,'Stock-AF'!$C$2:$C$215,Shares!$B124,'Stock-AF'!$G$2:$G$215,Shares!$A$1)/SUMIFS('Stock-AF'!AG$2:AG$215,'Stock-AF'!$C$2:$C$215,Shares!$A124,'Stock-AF'!$G$2:$G$215,Shares!$A$1)</f>
        <v>2.7236628746827318E-2</v>
      </c>
      <c r="Y124" s="9">
        <f ca="1">SUMIFS('Stock-AF'!AH$2:AH$215,'Stock-AF'!$C$2:$C$215,Shares!$B124,'Stock-AF'!$G$2:$G$215,Shares!$A$1)/SUMIFS('Stock-AF'!AH$2:AH$215,'Stock-AF'!$C$2:$C$215,Shares!$A124,'Stock-AF'!$G$2:$G$215,Shares!$A$1)</f>
        <v>0.27962082336297611</v>
      </c>
      <c r="Z124" s="9">
        <f ca="1">SUMIFS('Stock-AF'!AI$2:AI$215,'Stock-AF'!$C$2:$C$215,Shares!$B124,'Stock-AF'!$G$2:$G$215,Shares!$A$1)/SUMIFS('Stock-AF'!AI$2:AI$215,'Stock-AF'!$C$2:$C$215,Shares!$A124,'Stock-AF'!$G$2:$G$215,Shares!$A$1)</f>
        <v>8.0081174538371269E-2</v>
      </c>
      <c r="AA124" s="9">
        <f ca="1">SUMIFS('Stock-AF'!AJ$2:AJ$215,'Stock-AF'!$C$2:$C$215,Shares!$B124,'Stock-AF'!$G$2:$G$215,Shares!$A$1)/SUMIFS('Stock-AF'!AJ$2:AJ$215,'Stock-AF'!$C$2:$C$215,Shares!$A124,'Stock-AF'!$G$2:$G$215,Shares!$A$1)</f>
        <v>0</v>
      </c>
      <c r="AB124" s="9">
        <f ca="1">SUMIFS('Stock-AF'!AK$2:AK$215,'Stock-AF'!$C$2:$C$215,Shares!$B124,'Stock-AF'!$G$2:$G$215,Shares!$A$1)/SUMIFS('Stock-AF'!AK$2:AK$215,'Stock-AF'!$C$2:$C$215,Shares!$A124,'Stock-AF'!$G$2:$G$215,Shares!$A$1)</f>
        <v>0.36190224296191342</v>
      </c>
      <c r="AC124" s="9">
        <f ca="1">SUMIFS('Stock-AF'!AL$2:AL$215,'Stock-AF'!$C$2:$C$215,Shares!$B124,'Stock-AF'!$G$2:$G$215,Shares!$A$1)/SUMIFS('Stock-AF'!AL$2:AL$215,'Stock-AF'!$C$2:$C$215,Shares!$A124,'Stock-AF'!$G$2:$G$215,Shares!$A$1)</f>
        <v>0</v>
      </c>
      <c r="AD124" s="9">
        <f ca="1">SUMIFS('Stock-AF'!AM$2:AM$215,'Stock-AF'!$C$2:$C$215,Shares!$B124,'Stock-AF'!$G$2:$G$215,Shares!$A$1)/SUMIFS('Stock-AF'!AM$2:AM$215,'Stock-AF'!$C$2:$C$215,Shares!$A124,'Stock-AF'!$G$2:$G$215,Shares!$A$1)</f>
        <v>8.2377233509455444E-2</v>
      </c>
      <c r="AE124" s="9">
        <f ca="1">SUMIFS('Stock-AF'!AN$2:AN$215,'Stock-AF'!$C$2:$C$215,Shares!$B124,'Stock-AF'!$G$2:$G$215,Shares!$A$1)/SUMIFS('Stock-AF'!AN$2:AN$215,'Stock-AF'!$C$2:$C$215,Shares!$A124,'Stock-AF'!$G$2:$G$215,Shares!$A$1)</f>
        <v>0.10226032974035111</v>
      </c>
      <c r="AF124" s="9">
        <f ca="1">SUMIFS('Stock-AF'!AO$2:AO$215,'Stock-AF'!$C$2:$C$215,Shares!$B124,'Stock-AF'!$G$2:$G$215,Shares!$A$1)/SUMIFS('Stock-AF'!AO$2:AO$215,'Stock-AF'!$C$2:$C$215,Shares!$A124,'Stock-AF'!$G$2:$G$215,Shares!$A$1)</f>
        <v>8.5383760776056722E-2</v>
      </c>
      <c r="AG124" s="9">
        <f ca="1">SUMIFS('Stock-AF'!AP$2:AP$215,'Stock-AF'!$C$2:$C$215,Shares!$B124,'Stock-AF'!$G$2:$G$215,Shares!$A$1)/SUMIFS('Stock-AF'!AP$2:AP$215,'Stock-AF'!$C$2:$C$215,Shares!$A124,'Stock-AF'!$G$2:$G$215,Shares!$A$1)</f>
        <v>0.12208807367850788</v>
      </c>
      <c r="AH124" s="9">
        <f ca="1">SUMIFS('Stock-AF'!AQ$2:AQ$215,'Stock-AF'!$C$2:$C$215,Shares!$B124,'Stock-AF'!$G$2:$G$215,Shares!$A$1)/SUMIFS('Stock-AF'!AQ$2:AQ$215,'Stock-AF'!$C$2:$C$215,Shares!$A124,'Stock-AF'!$G$2:$G$215,Shares!$A$1)</f>
        <v>2.5991751783249913E-2</v>
      </c>
      <c r="AI124" s="9">
        <f ca="1">SUMIFS('Stock-AF'!AR$2:AR$215,'Stock-AF'!$C$2:$C$215,Shares!$B124,'Stock-AF'!$G$2:$G$215,Shares!$A$1)/SUMIFS('Stock-AF'!AR$2:AR$215,'Stock-AF'!$C$2:$C$215,Shares!$A124,'Stock-AF'!$G$2:$G$215,Shares!$A$1)</f>
        <v>0.17233368195717669</v>
      </c>
      <c r="AJ124" s="9">
        <f ca="1">SUMIFS('Stock-AF'!AS$2:AS$215,'Stock-AF'!$C$2:$C$215,Shares!$B124,'Stock-AF'!$G$2:$G$215,Shares!$A$1)/SUMIFS('Stock-AF'!AS$2:AS$215,'Stock-AF'!$C$2:$C$215,Shares!$A124,'Stock-AF'!$G$2:$G$215,Shares!$A$1)</f>
        <v>0.2700202757031766</v>
      </c>
      <c r="AK124" s="9">
        <f ca="1">SUMIFS('Stock-AF'!AT$2:AT$215,'Stock-AF'!$C$2:$C$215,Shares!$B124,'Stock-AF'!$G$2:$G$215,Shares!$A$1)/SUMIFS('Stock-AF'!AT$2:AT$215,'Stock-AF'!$C$2:$C$215,Shares!$A124,'Stock-AF'!$G$2:$G$215,Shares!$A$1)</f>
        <v>0.37576409189225141</v>
      </c>
      <c r="AL124" s="9">
        <f ca="1">SUMIFS('Stock-AF'!AU$2:AU$215,'Stock-AF'!$C$2:$C$215,Shares!$B124,'Stock-AF'!$G$2:$G$215,Shares!$A$1)/SUMIFS('Stock-AF'!AU$2:AU$215,'Stock-AF'!$C$2:$C$215,Shares!$A124,'Stock-AF'!$G$2:$G$215,Shares!$A$1)</f>
        <v>3.8181681717749903E-2</v>
      </c>
      <c r="AM124" s="9">
        <f ca="1">SUMIFS('Stock-AF'!AV$2:AV$215,'Stock-AF'!$C$2:$C$215,Shares!$B124,'Stock-AF'!$G$2:$G$215,Shares!$A$1)/SUMIFS('Stock-AF'!AV$2:AV$215,'Stock-AF'!$C$2:$C$215,Shares!$A124,'Stock-AF'!$G$2:$G$215,Shares!$A$1)</f>
        <v>6.5123319495786841E-2</v>
      </c>
    </row>
    <row r="125" spans="1:39">
      <c r="A125" t="str">
        <f t="shared" si="1"/>
        <v>C_ES-WH-SR*</v>
      </c>
      <c r="B125" s="4" t="s">
        <v>238</v>
      </c>
      <c r="C125" s="9">
        <f ca="1">SUMIFS('Stock-AF'!L$2:L$215,'Stock-AF'!$C$2:$C$215,Shares!$B125,'Stock-AF'!$G$2:$G$215,Shares!$A$1)/SUMIFS('Stock-AF'!L$2:L$215,'Stock-AF'!$C$2:$C$215,Shares!$A125,'Stock-AF'!$G$2:$G$215,Shares!$A$1)</f>
        <v>0.35285741717314434</v>
      </c>
      <c r="D125" s="9">
        <f ca="1">SUMIFS('Stock-AF'!M$2:M$215,'Stock-AF'!$C$2:$C$215,Shares!$B125,'Stock-AF'!$G$2:$G$215,Shares!$A$1)/SUMIFS('Stock-AF'!M$2:M$215,'Stock-AF'!$C$2:$C$215,Shares!$A125,'Stock-AF'!$G$2:$G$215,Shares!$A$1)</f>
        <v>0.31108784919078042</v>
      </c>
      <c r="E125" s="9">
        <f ca="1">SUMIFS('Stock-AF'!N$2:N$215,'Stock-AF'!$C$2:$C$215,Shares!$B125,'Stock-AF'!$G$2:$G$215,Shares!$A$1)/SUMIFS('Stock-AF'!N$2:N$215,'Stock-AF'!$C$2:$C$215,Shares!$A125,'Stock-AF'!$G$2:$G$215,Shares!$A$1)</f>
        <v>0</v>
      </c>
      <c r="F125" s="9">
        <f ca="1">SUMIFS('Stock-AF'!O$2:O$215,'Stock-AF'!$C$2:$C$215,Shares!$B125,'Stock-AF'!$G$2:$G$215,Shares!$A$1)/SUMIFS('Stock-AF'!O$2:O$215,'Stock-AF'!$C$2:$C$215,Shares!$A125,'Stock-AF'!$G$2:$G$215,Shares!$A$1)</f>
        <v>4.1750670446454446E-3</v>
      </c>
      <c r="G125" s="9">
        <f ca="1">SUMIFS('Stock-AF'!P$2:P$215,'Stock-AF'!$C$2:$C$215,Shares!$B125,'Stock-AF'!$G$2:$G$215,Shares!$A$1)/SUMIFS('Stock-AF'!P$2:P$215,'Stock-AF'!$C$2:$C$215,Shares!$A125,'Stock-AF'!$G$2:$G$215,Shares!$A$1)</f>
        <v>5.4141179251662189E-2</v>
      </c>
      <c r="H125" s="9">
        <f ca="1">SUMIFS('Stock-AF'!Q$2:Q$215,'Stock-AF'!$C$2:$C$215,Shares!$B125,'Stock-AF'!$G$2:$G$215,Shares!$A$1)/SUMIFS('Stock-AF'!Q$2:Q$215,'Stock-AF'!$C$2:$C$215,Shares!$A125,'Stock-AF'!$G$2:$G$215,Shares!$A$1)</f>
        <v>3.2213806967748206E-2</v>
      </c>
      <c r="I125" s="9">
        <f ca="1">SUMIFS('Stock-AF'!R$2:R$215,'Stock-AF'!$C$2:$C$215,Shares!$B125,'Stock-AF'!$G$2:$G$215,Shares!$A$1)/SUMIFS('Stock-AF'!R$2:R$215,'Stock-AF'!$C$2:$C$215,Shares!$A125,'Stock-AF'!$G$2:$G$215,Shares!$A$1)</f>
        <v>0.55131578200014952</v>
      </c>
      <c r="J125" s="9">
        <f ca="1">SUMIFS('Stock-AF'!S$2:S$215,'Stock-AF'!$C$2:$C$215,Shares!$B125,'Stock-AF'!$G$2:$G$215,Shares!$A$1)/SUMIFS('Stock-AF'!S$2:S$215,'Stock-AF'!$C$2:$C$215,Shares!$A125,'Stock-AF'!$G$2:$G$215,Shares!$A$1)</f>
        <v>1.177817245167437E-2</v>
      </c>
      <c r="K125" s="9">
        <f ca="1">SUMIFS('Stock-AF'!T$2:T$215,'Stock-AF'!$C$2:$C$215,Shares!$B125,'Stock-AF'!$G$2:$G$215,Shares!$A$1)/SUMIFS('Stock-AF'!T$2:T$215,'Stock-AF'!$C$2:$C$215,Shares!$A125,'Stock-AF'!$G$2:$G$215,Shares!$A$1)</f>
        <v>8.5945907043800396E-3</v>
      </c>
      <c r="L125" s="9">
        <f ca="1">SUMIFS('Stock-AF'!U$2:U$215,'Stock-AF'!$C$2:$C$215,Shares!$B125,'Stock-AF'!$G$2:$G$215,Shares!$A$1)/SUMIFS('Stock-AF'!U$2:U$215,'Stock-AF'!$C$2:$C$215,Shares!$A125,'Stock-AF'!$G$2:$G$215,Shares!$A$1)</f>
        <v>1.4440278867987865E-2</v>
      </c>
      <c r="M125" s="9">
        <f ca="1">SUMIFS('Stock-AF'!V$2:V$215,'Stock-AF'!$C$2:$C$215,Shares!$B125,'Stock-AF'!$G$2:$G$215,Shares!$A$1)/SUMIFS('Stock-AF'!V$2:V$215,'Stock-AF'!$C$2:$C$215,Shares!$A125,'Stock-AF'!$G$2:$G$215,Shares!$A$1)</f>
        <v>0</v>
      </c>
      <c r="N125" s="9">
        <f ca="1">SUMIFS('Stock-AF'!W$2:W$215,'Stock-AF'!$C$2:$C$215,Shares!$B125,'Stock-AF'!$G$2:$G$215,Shares!$A$1)/SUMIFS('Stock-AF'!W$2:W$215,'Stock-AF'!$C$2:$C$215,Shares!$A125,'Stock-AF'!$G$2:$G$215,Shares!$A$1)</f>
        <v>2.5508461675852152E-2</v>
      </c>
      <c r="O125" s="9">
        <f ca="1">SUMIFS('Stock-AF'!X$2:X$215,'Stock-AF'!$C$2:$C$215,Shares!$B125,'Stock-AF'!$G$2:$G$215,Shares!$A$1)/SUMIFS('Stock-AF'!X$2:X$215,'Stock-AF'!$C$2:$C$215,Shares!$A125,'Stock-AF'!$G$2:$G$215,Shares!$A$1)</f>
        <v>4.4674595083194553E-2</v>
      </c>
      <c r="P125" s="9">
        <f ca="1">SUMIFS('Stock-AF'!Y$2:Y$215,'Stock-AF'!$C$2:$C$215,Shares!$B125,'Stock-AF'!$G$2:$G$215,Shares!$A$1)/SUMIFS('Stock-AF'!Y$2:Y$215,'Stock-AF'!$C$2:$C$215,Shares!$A125,'Stock-AF'!$G$2:$G$215,Shares!$A$1)</f>
        <v>0</v>
      </c>
      <c r="Q125" s="9">
        <f ca="1">SUMIFS('Stock-AF'!Z$2:Z$215,'Stock-AF'!$C$2:$C$215,Shares!$B125,'Stock-AF'!$G$2:$G$215,Shares!$A$1)/SUMIFS('Stock-AF'!Z$2:Z$215,'Stock-AF'!$C$2:$C$215,Shares!$A125,'Stock-AF'!$G$2:$G$215,Shares!$A$1)</f>
        <v>1.3236730715698065E-2</v>
      </c>
      <c r="R125" s="9">
        <f ca="1">SUMIFS('Stock-AF'!AA$2:AA$215,'Stock-AF'!$C$2:$C$215,Shares!$B125,'Stock-AF'!$G$2:$G$215,Shares!$A$1)/SUMIFS('Stock-AF'!AA$2:AA$215,'Stock-AF'!$C$2:$C$215,Shares!$A125,'Stock-AF'!$G$2:$G$215,Shares!$A$1)</f>
        <v>0</v>
      </c>
      <c r="S125" s="9">
        <f ca="1">SUMIFS('Stock-AF'!AB$2:AB$215,'Stock-AF'!$C$2:$C$215,Shares!$B125,'Stock-AF'!$G$2:$G$215,Shares!$A$1)/SUMIFS('Stock-AF'!AB$2:AB$215,'Stock-AF'!$C$2:$C$215,Shares!$A125,'Stock-AF'!$G$2:$G$215,Shares!$A$1)</f>
        <v>1.1141710105416975E-3</v>
      </c>
      <c r="T125" s="9">
        <f ca="1">SUMIFS('Stock-AF'!AC$2:AC$215,'Stock-AF'!$C$2:$C$215,Shares!$B125,'Stock-AF'!$G$2:$G$215,Shares!$A$1)/SUMIFS('Stock-AF'!AC$2:AC$215,'Stock-AF'!$C$2:$C$215,Shares!$A125,'Stock-AF'!$G$2:$G$215,Shares!$A$1)</f>
        <v>2.2366568419339792E-3</v>
      </c>
      <c r="U125" s="9">
        <f ca="1">SUMIFS('Stock-AF'!AD$2:AD$215,'Stock-AF'!$C$2:$C$215,Shares!$B125,'Stock-AF'!$G$2:$G$215,Shares!$A$1)/SUMIFS('Stock-AF'!AD$2:AD$215,'Stock-AF'!$C$2:$C$215,Shares!$A125,'Stock-AF'!$G$2:$G$215,Shares!$A$1)</f>
        <v>0</v>
      </c>
      <c r="V125" s="9">
        <f ca="1">SUMIFS('Stock-AF'!AE$2:AE$215,'Stock-AF'!$C$2:$C$215,Shares!$B125,'Stock-AF'!$G$2:$G$215,Shares!$A$1)/SUMIFS('Stock-AF'!AE$2:AE$215,'Stock-AF'!$C$2:$C$215,Shares!$A125,'Stock-AF'!$G$2:$G$215,Shares!$A$1)</f>
        <v>2.4860205715880542E-2</v>
      </c>
      <c r="W125" s="9">
        <f ca="1">SUMIFS('Stock-AF'!AF$2:AF$215,'Stock-AF'!$C$2:$C$215,Shares!$B125,'Stock-AF'!$G$2:$G$215,Shares!$A$1)/SUMIFS('Stock-AF'!AF$2:AF$215,'Stock-AF'!$C$2:$C$215,Shares!$A125,'Stock-AF'!$G$2:$G$215,Shares!$A$1)</f>
        <v>7.5112997062559569E-2</v>
      </c>
      <c r="X125" s="9">
        <f ca="1">SUMIFS('Stock-AF'!AG$2:AG$215,'Stock-AF'!$C$2:$C$215,Shares!$B125,'Stock-AF'!$G$2:$G$215,Shares!$A$1)/SUMIFS('Stock-AF'!AG$2:AG$215,'Stock-AF'!$C$2:$C$215,Shares!$A125,'Stock-AF'!$G$2:$G$215,Shares!$A$1)</f>
        <v>0</v>
      </c>
      <c r="Y125" s="9">
        <f ca="1">SUMIFS('Stock-AF'!AH$2:AH$215,'Stock-AF'!$C$2:$C$215,Shares!$B125,'Stock-AF'!$G$2:$G$215,Shares!$A$1)/SUMIFS('Stock-AF'!AH$2:AH$215,'Stock-AF'!$C$2:$C$215,Shares!$A125,'Stock-AF'!$G$2:$G$215,Shares!$A$1)</f>
        <v>0</v>
      </c>
      <c r="Z125" s="9">
        <f ca="1">SUMIFS('Stock-AF'!AI$2:AI$215,'Stock-AF'!$C$2:$C$215,Shares!$B125,'Stock-AF'!$G$2:$G$215,Shares!$A$1)/SUMIFS('Stock-AF'!AI$2:AI$215,'Stock-AF'!$C$2:$C$215,Shares!$A125,'Stock-AF'!$G$2:$G$215,Shares!$A$1)</f>
        <v>0</v>
      </c>
      <c r="AA125" s="9">
        <f ca="1">SUMIFS('Stock-AF'!AJ$2:AJ$215,'Stock-AF'!$C$2:$C$215,Shares!$B125,'Stock-AF'!$G$2:$G$215,Shares!$A$1)/SUMIFS('Stock-AF'!AJ$2:AJ$215,'Stock-AF'!$C$2:$C$215,Shares!$A125,'Stock-AF'!$G$2:$G$215,Shares!$A$1)</f>
        <v>0</v>
      </c>
      <c r="AB125" s="9">
        <f ca="1">SUMIFS('Stock-AF'!AK$2:AK$215,'Stock-AF'!$C$2:$C$215,Shares!$B125,'Stock-AF'!$G$2:$G$215,Shares!$A$1)/SUMIFS('Stock-AF'!AK$2:AK$215,'Stock-AF'!$C$2:$C$215,Shares!$A125,'Stock-AF'!$G$2:$G$215,Shares!$A$1)</f>
        <v>0</v>
      </c>
      <c r="AC125" s="9">
        <f ca="1">SUMIFS('Stock-AF'!AL$2:AL$215,'Stock-AF'!$C$2:$C$215,Shares!$B125,'Stock-AF'!$G$2:$G$215,Shares!$A$1)/SUMIFS('Stock-AF'!AL$2:AL$215,'Stock-AF'!$C$2:$C$215,Shares!$A125,'Stock-AF'!$G$2:$G$215,Shares!$A$1)</f>
        <v>0</v>
      </c>
      <c r="AD125" s="9">
        <f ca="1">SUMIFS('Stock-AF'!AM$2:AM$215,'Stock-AF'!$C$2:$C$215,Shares!$B125,'Stock-AF'!$G$2:$G$215,Shares!$A$1)/SUMIFS('Stock-AF'!AM$2:AM$215,'Stock-AF'!$C$2:$C$215,Shares!$A125,'Stock-AF'!$G$2:$G$215,Shares!$A$1)</f>
        <v>9.2077360835781195E-3</v>
      </c>
      <c r="AE125" s="9">
        <f ca="1">SUMIFS('Stock-AF'!AN$2:AN$215,'Stock-AF'!$C$2:$C$215,Shares!$B125,'Stock-AF'!$G$2:$G$215,Shares!$A$1)/SUMIFS('Stock-AF'!AN$2:AN$215,'Stock-AF'!$C$2:$C$215,Shares!$A125,'Stock-AF'!$G$2:$G$215,Shares!$A$1)</f>
        <v>0</v>
      </c>
      <c r="AF125" s="9">
        <f ca="1">SUMIFS('Stock-AF'!AO$2:AO$215,'Stock-AF'!$C$2:$C$215,Shares!$B125,'Stock-AF'!$G$2:$G$215,Shares!$A$1)/SUMIFS('Stock-AF'!AO$2:AO$215,'Stock-AF'!$C$2:$C$215,Shares!$A125,'Stock-AF'!$G$2:$G$215,Shares!$A$1)</f>
        <v>3.6707669451125765E-3</v>
      </c>
      <c r="AG125" s="9">
        <f ca="1">SUMIFS('Stock-AF'!AP$2:AP$215,'Stock-AF'!$C$2:$C$215,Shares!$B125,'Stock-AF'!$G$2:$G$215,Shares!$A$1)/SUMIFS('Stock-AF'!AP$2:AP$215,'Stock-AF'!$C$2:$C$215,Shares!$A125,'Stock-AF'!$G$2:$G$215,Shares!$A$1)</f>
        <v>0.18485443064473797</v>
      </c>
      <c r="AH125" s="9">
        <f ca="1">SUMIFS('Stock-AF'!AQ$2:AQ$215,'Stock-AF'!$C$2:$C$215,Shares!$B125,'Stock-AF'!$G$2:$G$215,Shares!$A$1)/SUMIFS('Stock-AF'!AQ$2:AQ$215,'Stock-AF'!$C$2:$C$215,Shares!$A125,'Stock-AF'!$G$2:$G$215,Shares!$A$1)</f>
        <v>4.2831191744002419E-4</v>
      </c>
      <c r="AI125" s="9">
        <f ca="1">SUMIFS('Stock-AF'!AR$2:AR$215,'Stock-AF'!$C$2:$C$215,Shares!$B125,'Stock-AF'!$G$2:$G$215,Shares!$A$1)/SUMIFS('Stock-AF'!AR$2:AR$215,'Stock-AF'!$C$2:$C$215,Shares!$A125,'Stock-AF'!$G$2:$G$215,Shares!$A$1)</f>
        <v>0</v>
      </c>
      <c r="AJ125" s="9">
        <f ca="1">SUMIFS('Stock-AF'!AS$2:AS$215,'Stock-AF'!$C$2:$C$215,Shares!$B125,'Stock-AF'!$G$2:$G$215,Shares!$A$1)/SUMIFS('Stock-AF'!AS$2:AS$215,'Stock-AF'!$C$2:$C$215,Shares!$A125,'Stock-AF'!$G$2:$G$215,Shares!$A$1)</f>
        <v>0</v>
      </c>
      <c r="AK125" s="9">
        <f ca="1">SUMIFS('Stock-AF'!AT$2:AT$215,'Stock-AF'!$C$2:$C$215,Shares!$B125,'Stock-AF'!$G$2:$G$215,Shares!$A$1)/SUMIFS('Stock-AF'!AT$2:AT$215,'Stock-AF'!$C$2:$C$215,Shares!$A125,'Stock-AF'!$G$2:$G$215,Shares!$A$1)</f>
        <v>0</v>
      </c>
      <c r="AL125" s="9">
        <f ca="1">SUMIFS('Stock-AF'!AU$2:AU$215,'Stock-AF'!$C$2:$C$215,Shares!$B125,'Stock-AF'!$G$2:$G$215,Shares!$A$1)/SUMIFS('Stock-AF'!AU$2:AU$215,'Stock-AF'!$C$2:$C$215,Shares!$A125,'Stock-AF'!$G$2:$G$215,Shares!$A$1)</f>
        <v>2.8483961108759036E-4</v>
      </c>
      <c r="AM125" s="9">
        <f ca="1">SUMIFS('Stock-AF'!AV$2:AV$215,'Stock-AF'!$C$2:$C$215,Shares!$B125,'Stock-AF'!$G$2:$G$215,Shares!$A$1)/SUMIFS('Stock-AF'!AV$2:AV$215,'Stock-AF'!$C$2:$C$215,Shares!$A125,'Stock-AF'!$G$2:$G$215,Shares!$A$1)</f>
        <v>0</v>
      </c>
    </row>
    <row r="126" spans="1:39">
      <c r="A126" t="str">
        <f t="shared" si="1"/>
        <v>C_ES-WH-SS*</v>
      </c>
      <c r="B126" s="4" t="s">
        <v>239</v>
      </c>
      <c r="C126" s="9">
        <f ca="1">SUMIFS('Stock-AF'!L$2:L$215,'Stock-AF'!$C$2:$C$215,Shares!$B126,'Stock-AF'!$G$2:$G$215,Shares!$A$1)/SUMIFS('Stock-AF'!L$2:L$215,'Stock-AF'!$C$2:$C$215,Shares!$A126,'Stock-AF'!$G$2:$G$215,Shares!$A$1)</f>
        <v>4.4997338140410327E-2</v>
      </c>
      <c r="D126" s="9">
        <f ca="1">SUMIFS('Stock-AF'!M$2:M$215,'Stock-AF'!$C$2:$C$215,Shares!$B126,'Stock-AF'!$G$2:$G$215,Shares!$A$1)/SUMIFS('Stock-AF'!M$2:M$215,'Stock-AF'!$C$2:$C$215,Shares!$A126,'Stock-AF'!$G$2:$G$215,Shares!$A$1)</f>
        <v>1.9587857403126515E-2</v>
      </c>
      <c r="E126" s="9">
        <f ca="1">SUMIFS('Stock-AF'!N$2:N$215,'Stock-AF'!$C$2:$C$215,Shares!$B126,'Stock-AF'!$G$2:$G$215,Shares!$A$1)/SUMIFS('Stock-AF'!N$2:N$215,'Stock-AF'!$C$2:$C$215,Shares!$A126,'Stock-AF'!$G$2:$G$215,Shares!$A$1)</f>
        <v>0</v>
      </c>
      <c r="F126" s="9">
        <f ca="1">SUMIFS('Stock-AF'!O$2:O$215,'Stock-AF'!$C$2:$C$215,Shares!$B126,'Stock-AF'!$G$2:$G$215,Shares!$A$1)/SUMIFS('Stock-AF'!O$2:O$215,'Stock-AF'!$C$2:$C$215,Shares!$A126,'Stock-AF'!$G$2:$G$215,Shares!$A$1)</f>
        <v>2.7199322025382283E-4</v>
      </c>
      <c r="G126" s="9">
        <f ca="1">SUMIFS('Stock-AF'!P$2:P$215,'Stock-AF'!$C$2:$C$215,Shares!$B126,'Stock-AF'!$G$2:$G$215,Shares!$A$1)/SUMIFS('Stock-AF'!P$2:P$215,'Stock-AF'!$C$2:$C$215,Shares!$A126,'Stock-AF'!$G$2:$G$215,Shares!$A$1)</f>
        <v>4.9338611524116765E-3</v>
      </c>
      <c r="H126" s="9">
        <f ca="1">SUMIFS('Stock-AF'!Q$2:Q$215,'Stock-AF'!$C$2:$C$215,Shares!$B126,'Stock-AF'!$G$2:$G$215,Shares!$A$1)/SUMIFS('Stock-AF'!Q$2:Q$215,'Stock-AF'!$C$2:$C$215,Shares!$A126,'Stock-AF'!$G$2:$G$215,Shares!$A$1)</f>
        <v>8.9627349835262479E-2</v>
      </c>
      <c r="I126" s="9">
        <f ca="1">SUMIFS('Stock-AF'!R$2:R$215,'Stock-AF'!$C$2:$C$215,Shares!$B126,'Stock-AF'!$G$2:$G$215,Shares!$A$1)/SUMIFS('Stock-AF'!R$2:R$215,'Stock-AF'!$C$2:$C$215,Shares!$A126,'Stock-AF'!$G$2:$G$215,Shares!$A$1)</f>
        <v>1.1667091449679893E-2</v>
      </c>
      <c r="J126" s="9">
        <f ca="1">SUMIFS('Stock-AF'!S$2:S$215,'Stock-AF'!$C$2:$C$215,Shares!$B126,'Stock-AF'!$G$2:$G$215,Shares!$A$1)/SUMIFS('Stock-AF'!S$2:S$215,'Stock-AF'!$C$2:$C$215,Shares!$A126,'Stock-AF'!$G$2:$G$215,Shares!$A$1)</f>
        <v>1.1308093324050498E-2</v>
      </c>
      <c r="K126" s="9">
        <f ca="1">SUMIFS('Stock-AF'!T$2:T$215,'Stock-AF'!$C$2:$C$215,Shares!$B126,'Stock-AF'!$G$2:$G$215,Shares!$A$1)/SUMIFS('Stock-AF'!T$2:T$215,'Stock-AF'!$C$2:$C$215,Shares!$A126,'Stock-AF'!$G$2:$G$215,Shares!$A$1)</f>
        <v>0</v>
      </c>
      <c r="L126" s="9">
        <f ca="1">SUMIFS('Stock-AF'!U$2:U$215,'Stock-AF'!$C$2:$C$215,Shares!$B126,'Stock-AF'!$G$2:$G$215,Shares!$A$1)/SUMIFS('Stock-AF'!U$2:U$215,'Stock-AF'!$C$2:$C$215,Shares!$A126,'Stock-AF'!$G$2:$G$215,Shares!$A$1)</f>
        <v>1.2369280375337091E-2</v>
      </c>
      <c r="M126" s="9">
        <f ca="1">SUMIFS('Stock-AF'!V$2:V$215,'Stock-AF'!$C$2:$C$215,Shares!$B126,'Stock-AF'!$G$2:$G$215,Shares!$A$1)/SUMIFS('Stock-AF'!V$2:V$215,'Stock-AF'!$C$2:$C$215,Shares!$A126,'Stock-AF'!$G$2:$G$215,Shares!$A$1)</f>
        <v>3.3573084185661961E-2</v>
      </c>
      <c r="N126" s="9">
        <f ca="1">SUMIFS('Stock-AF'!W$2:W$215,'Stock-AF'!$C$2:$C$215,Shares!$B126,'Stock-AF'!$G$2:$G$215,Shares!$A$1)/SUMIFS('Stock-AF'!W$2:W$215,'Stock-AF'!$C$2:$C$215,Shares!$A126,'Stock-AF'!$G$2:$G$215,Shares!$A$1)</f>
        <v>0</v>
      </c>
      <c r="O126" s="9">
        <f ca="1">SUMIFS('Stock-AF'!X$2:X$215,'Stock-AF'!$C$2:$C$215,Shares!$B126,'Stock-AF'!$G$2:$G$215,Shares!$A$1)/SUMIFS('Stock-AF'!X$2:X$215,'Stock-AF'!$C$2:$C$215,Shares!$A126,'Stock-AF'!$G$2:$G$215,Shares!$A$1)</f>
        <v>5.2187903761628032E-3</v>
      </c>
      <c r="P126" s="9">
        <f ca="1">SUMIFS('Stock-AF'!Y$2:Y$215,'Stock-AF'!$C$2:$C$215,Shares!$B126,'Stock-AF'!$G$2:$G$215,Shares!$A$1)/SUMIFS('Stock-AF'!Y$2:Y$215,'Stock-AF'!$C$2:$C$215,Shares!$A126,'Stock-AF'!$G$2:$G$215,Shares!$A$1)</f>
        <v>3.4104753734381842E-2</v>
      </c>
      <c r="Q126" s="9">
        <f ca="1">SUMIFS('Stock-AF'!Z$2:Z$215,'Stock-AF'!$C$2:$C$215,Shares!$B126,'Stock-AF'!$G$2:$G$215,Shares!$A$1)/SUMIFS('Stock-AF'!Z$2:Z$215,'Stock-AF'!$C$2:$C$215,Shares!$A126,'Stock-AF'!$G$2:$G$215,Shares!$A$1)</f>
        <v>2.1444859328239099E-2</v>
      </c>
      <c r="R126" s="9">
        <f ca="1">SUMIFS('Stock-AF'!AA$2:AA$215,'Stock-AF'!$C$2:$C$215,Shares!$B126,'Stock-AF'!$G$2:$G$215,Shares!$A$1)/SUMIFS('Stock-AF'!AA$2:AA$215,'Stock-AF'!$C$2:$C$215,Shares!$A126,'Stock-AF'!$G$2:$G$215,Shares!$A$1)</f>
        <v>1.9983270859797141E-3</v>
      </c>
      <c r="S126" s="9">
        <f ca="1">SUMIFS('Stock-AF'!AB$2:AB$215,'Stock-AF'!$C$2:$C$215,Shares!$B126,'Stock-AF'!$G$2:$G$215,Shares!$A$1)/SUMIFS('Stock-AF'!AB$2:AB$215,'Stock-AF'!$C$2:$C$215,Shares!$A126,'Stock-AF'!$G$2:$G$215,Shares!$A$1)</f>
        <v>3.607297910170594E-2</v>
      </c>
      <c r="T126" s="9">
        <f ca="1">SUMIFS('Stock-AF'!AC$2:AC$215,'Stock-AF'!$C$2:$C$215,Shares!$B126,'Stock-AF'!$G$2:$G$215,Shares!$A$1)/SUMIFS('Stock-AF'!AC$2:AC$215,'Stock-AF'!$C$2:$C$215,Shares!$A126,'Stock-AF'!$G$2:$G$215,Shares!$A$1)</f>
        <v>5.8566779195060835E-3</v>
      </c>
      <c r="U126" s="9">
        <f ca="1">SUMIFS('Stock-AF'!AD$2:AD$215,'Stock-AF'!$C$2:$C$215,Shares!$B126,'Stock-AF'!$G$2:$G$215,Shares!$A$1)/SUMIFS('Stock-AF'!AD$2:AD$215,'Stock-AF'!$C$2:$C$215,Shares!$A126,'Stock-AF'!$G$2:$G$215,Shares!$A$1)</f>
        <v>0</v>
      </c>
      <c r="V126" s="9">
        <f ca="1">SUMIFS('Stock-AF'!AE$2:AE$215,'Stock-AF'!$C$2:$C$215,Shares!$B126,'Stock-AF'!$G$2:$G$215,Shares!$A$1)/SUMIFS('Stock-AF'!AE$2:AE$215,'Stock-AF'!$C$2:$C$215,Shares!$A126,'Stock-AF'!$G$2:$G$215,Shares!$A$1)</f>
        <v>0</v>
      </c>
      <c r="W126" s="9">
        <f ca="1">SUMIFS('Stock-AF'!AF$2:AF$215,'Stock-AF'!$C$2:$C$215,Shares!$B126,'Stock-AF'!$G$2:$G$215,Shares!$A$1)/SUMIFS('Stock-AF'!AF$2:AF$215,'Stock-AF'!$C$2:$C$215,Shares!$A126,'Stock-AF'!$G$2:$G$215,Shares!$A$1)</f>
        <v>4.2225188593145967E-2</v>
      </c>
      <c r="X126" s="9">
        <f ca="1">SUMIFS('Stock-AF'!AG$2:AG$215,'Stock-AF'!$C$2:$C$215,Shares!$B126,'Stock-AF'!$G$2:$G$215,Shares!$A$1)/SUMIFS('Stock-AF'!AG$2:AG$215,'Stock-AF'!$C$2:$C$215,Shares!$A126,'Stock-AF'!$G$2:$G$215,Shares!$A$1)</f>
        <v>2.6744412604345087E-2</v>
      </c>
      <c r="Y126" s="9">
        <f ca="1">SUMIFS('Stock-AF'!AH$2:AH$215,'Stock-AF'!$C$2:$C$215,Shares!$B126,'Stock-AF'!$G$2:$G$215,Shares!$A$1)/SUMIFS('Stock-AF'!AH$2:AH$215,'Stock-AF'!$C$2:$C$215,Shares!$A126,'Stock-AF'!$G$2:$G$215,Shares!$A$1)</f>
        <v>0</v>
      </c>
      <c r="Z126" s="9">
        <f ca="1">SUMIFS('Stock-AF'!AI$2:AI$215,'Stock-AF'!$C$2:$C$215,Shares!$B126,'Stock-AF'!$G$2:$G$215,Shares!$A$1)/SUMIFS('Stock-AF'!AI$2:AI$215,'Stock-AF'!$C$2:$C$215,Shares!$A126,'Stock-AF'!$G$2:$G$215,Shares!$A$1)</f>
        <v>0.1046508167054743</v>
      </c>
      <c r="AA126" s="9">
        <f ca="1">SUMIFS('Stock-AF'!AJ$2:AJ$215,'Stock-AF'!$C$2:$C$215,Shares!$B126,'Stock-AF'!$G$2:$G$215,Shares!$A$1)/SUMIFS('Stock-AF'!AJ$2:AJ$215,'Stock-AF'!$C$2:$C$215,Shares!$A126,'Stock-AF'!$G$2:$G$215,Shares!$A$1)</f>
        <v>0</v>
      </c>
      <c r="AB126" s="9">
        <f ca="1">SUMIFS('Stock-AF'!AK$2:AK$215,'Stock-AF'!$C$2:$C$215,Shares!$B126,'Stock-AF'!$G$2:$G$215,Shares!$A$1)/SUMIFS('Stock-AF'!AK$2:AK$215,'Stock-AF'!$C$2:$C$215,Shares!$A126,'Stock-AF'!$G$2:$G$215,Shares!$A$1)</f>
        <v>4.1698401700869948E-2</v>
      </c>
      <c r="AC126" s="9">
        <f ca="1">SUMIFS('Stock-AF'!AL$2:AL$215,'Stock-AF'!$C$2:$C$215,Shares!$B126,'Stock-AF'!$G$2:$G$215,Shares!$A$1)/SUMIFS('Stock-AF'!AL$2:AL$215,'Stock-AF'!$C$2:$C$215,Shares!$A126,'Stock-AF'!$G$2:$G$215,Shares!$A$1)</f>
        <v>0</v>
      </c>
      <c r="AD126" s="9">
        <f ca="1">SUMIFS('Stock-AF'!AM$2:AM$215,'Stock-AF'!$C$2:$C$215,Shares!$B126,'Stock-AF'!$G$2:$G$215,Shares!$A$1)/SUMIFS('Stock-AF'!AM$2:AM$215,'Stock-AF'!$C$2:$C$215,Shares!$A126,'Stock-AF'!$G$2:$G$215,Shares!$A$1)</f>
        <v>1.3286172293442136E-3</v>
      </c>
      <c r="AE126" s="9">
        <f ca="1">SUMIFS('Stock-AF'!AN$2:AN$215,'Stock-AF'!$C$2:$C$215,Shares!$B126,'Stock-AF'!$G$2:$G$215,Shares!$A$1)/SUMIFS('Stock-AF'!AN$2:AN$215,'Stock-AF'!$C$2:$C$215,Shares!$A126,'Stock-AF'!$G$2:$G$215,Shares!$A$1)</f>
        <v>7.4862693528360211E-3</v>
      </c>
      <c r="AF126" s="9">
        <f ca="1">SUMIFS('Stock-AF'!AO$2:AO$215,'Stock-AF'!$C$2:$C$215,Shares!$B126,'Stock-AF'!$G$2:$G$215,Shares!$A$1)/SUMIFS('Stock-AF'!AO$2:AO$215,'Stock-AF'!$C$2:$C$215,Shares!$A126,'Stock-AF'!$G$2:$G$215,Shares!$A$1)</f>
        <v>1.2629329012855E-2</v>
      </c>
      <c r="AG126" s="9">
        <f ca="1">SUMIFS('Stock-AF'!AP$2:AP$215,'Stock-AF'!$C$2:$C$215,Shares!$B126,'Stock-AF'!$G$2:$G$215,Shares!$A$1)/SUMIFS('Stock-AF'!AP$2:AP$215,'Stock-AF'!$C$2:$C$215,Shares!$A126,'Stock-AF'!$G$2:$G$215,Shares!$A$1)</f>
        <v>0</v>
      </c>
      <c r="AH126" s="9">
        <f ca="1">SUMIFS('Stock-AF'!AQ$2:AQ$215,'Stock-AF'!$C$2:$C$215,Shares!$B126,'Stock-AF'!$G$2:$G$215,Shares!$A$1)/SUMIFS('Stock-AF'!AQ$2:AQ$215,'Stock-AF'!$C$2:$C$215,Shares!$A126,'Stock-AF'!$G$2:$G$215,Shares!$A$1)</f>
        <v>0</v>
      </c>
      <c r="AI126" s="9">
        <f ca="1">SUMIFS('Stock-AF'!AR$2:AR$215,'Stock-AF'!$C$2:$C$215,Shares!$B126,'Stock-AF'!$G$2:$G$215,Shares!$A$1)/SUMIFS('Stock-AF'!AR$2:AR$215,'Stock-AF'!$C$2:$C$215,Shares!$A126,'Stock-AF'!$G$2:$G$215,Shares!$A$1)</f>
        <v>2.0142050275261718E-2</v>
      </c>
      <c r="AJ126" s="9">
        <f ca="1">SUMIFS('Stock-AF'!AS$2:AS$215,'Stock-AF'!$C$2:$C$215,Shares!$B126,'Stock-AF'!$G$2:$G$215,Shares!$A$1)/SUMIFS('Stock-AF'!AS$2:AS$215,'Stock-AF'!$C$2:$C$215,Shares!$A126,'Stock-AF'!$G$2:$G$215,Shares!$A$1)</f>
        <v>1.0117519107654236E-2</v>
      </c>
      <c r="AK126" s="9">
        <f ca="1">SUMIFS('Stock-AF'!AT$2:AT$215,'Stock-AF'!$C$2:$C$215,Shares!$B126,'Stock-AF'!$G$2:$G$215,Shares!$A$1)/SUMIFS('Stock-AF'!AT$2:AT$215,'Stock-AF'!$C$2:$C$215,Shares!$A126,'Stock-AF'!$G$2:$G$215,Shares!$A$1)</f>
        <v>0</v>
      </c>
      <c r="AL126" s="9">
        <f ca="1">SUMIFS('Stock-AF'!AU$2:AU$215,'Stock-AF'!$C$2:$C$215,Shares!$B126,'Stock-AF'!$G$2:$G$215,Shares!$A$1)/SUMIFS('Stock-AF'!AU$2:AU$215,'Stock-AF'!$C$2:$C$215,Shares!$A126,'Stock-AF'!$G$2:$G$215,Shares!$A$1)</f>
        <v>8.2099558470118926E-3</v>
      </c>
      <c r="AM126" s="9">
        <f ca="1">SUMIFS('Stock-AF'!AV$2:AV$215,'Stock-AF'!$C$2:$C$215,Shares!$B126,'Stock-AF'!$G$2:$G$215,Shares!$A$1)/SUMIFS('Stock-AF'!AV$2:AV$215,'Stock-AF'!$C$2:$C$215,Shares!$A126,'Stock-AF'!$G$2:$G$215,Shares!$A$1)</f>
        <v>1.6766534596214197E-3</v>
      </c>
    </row>
    <row r="127" spans="1:39">
      <c r="A127" t="str">
        <f t="shared" si="1"/>
        <v>C_ES-WH-SS*</v>
      </c>
      <c r="B127" s="4" t="s">
        <v>240</v>
      </c>
      <c r="C127" s="9">
        <f ca="1">SUMIFS('Stock-AF'!L$2:L$215,'Stock-AF'!$C$2:$C$215,Shares!$B127,'Stock-AF'!$G$2:$G$215,Shares!$A$1)/SUMIFS('Stock-AF'!L$2:L$215,'Stock-AF'!$C$2:$C$215,Shares!$A127,'Stock-AF'!$G$2:$G$215,Shares!$A$1)</f>
        <v>3.5269617235189267E-2</v>
      </c>
      <c r="D127" s="9">
        <f ca="1">SUMIFS('Stock-AF'!M$2:M$215,'Stock-AF'!$C$2:$C$215,Shares!$B127,'Stock-AF'!$G$2:$G$215,Shares!$A$1)/SUMIFS('Stock-AF'!M$2:M$215,'Stock-AF'!$C$2:$C$215,Shares!$A127,'Stock-AF'!$G$2:$G$215,Shares!$A$1)</f>
        <v>0</v>
      </c>
      <c r="E127" s="9">
        <f ca="1">SUMIFS('Stock-AF'!N$2:N$215,'Stock-AF'!$C$2:$C$215,Shares!$B127,'Stock-AF'!$G$2:$G$215,Shares!$A$1)/SUMIFS('Stock-AF'!N$2:N$215,'Stock-AF'!$C$2:$C$215,Shares!$A127,'Stock-AF'!$G$2:$G$215,Shares!$A$1)</f>
        <v>0</v>
      </c>
      <c r="F127" s="9">
        <f ca="1">SUMIFS('Stock-AF'!O$2:O$215,'Stock-AF'!$C$2:$C$215,Shares!$B127,'Stock-AF'!$G$2:$G$215,Shares!$A$1)/SUMIFS('Stock-AF'!O$2:O$215,'Stock-AF'!$C$2:$C$215,Shares!$A127,'Stock-AF'!$G$2:$G$215,Shares!$A$1)</f>
        <v>0</v>
      </c>
      <c r="G127" s="9">
        <f ca="1">SUMIFS('Stock-AF'!P$2:P$215,'Stock-AF'!$C$2:$C$215,Shares!$B127,'Stock-AF'!$G$2:$G$215,Shares!$A$1)/SUMIFS('Stock-AF'!P$2:P$215,'Stock-AF'!$C$2:$C$215,Shares!$A127,'Stock-AF'!$G$2:$G$215,Shares!$A$1)</f>
        <v>0</v>
      </c>
      <c r="H127" s="9">
        <f ca="1">SUMIFS('Stock-AF'!Q$2:Q$215,'Stock-AF'!$C$2:$C$215,Shares!$B127,'Stock-AF'!$G$2:$G$215,Shares!$A$1)/SUMIFS('Stock-AF'!Q$2:Q$215,'Stock-AF'!$C$2:$C$215,Shares!$A127,'Stock-AF'!$G$2:$G$215,Shares!$A$1)</f>
        <v>0</v>
      </c>
      <c r="I127" s="9">
        <f ca="1">SUMIFS('Stock-AF'!R$2:R$215,'Stock-AF'!$C$2:$C$215,Shares!$B127,'Stock-AF'!$G$2:$G$215,Shares!$A$1)/SUMIFS('Stock-AF'!R$2:R$215,'Stock-AF'!$C$2:$C$215,Shares!$A127,'Stock-AF'!$G$2:$G$215,Shares!$A$1)</f>
        <v>0</v>
      </c>
      <c r="J127" s="9">
        <f ca="1">SUMIFS('Stock-AF'!S$2:S$215,'Stock-AF'!$C$2:$C$215,Shares!$B127,'Stock-AF'!$G$2:$G$215,Shares!$A$1)/SUMIFS('Stock-AF'!S$2:S$215,'Stock-AF'!$C$2:$C$215,Shares!$A127,'Stock-AF'!$G$2:$G$215,Shares!$A$1)</f>
        <v>0</v>
      </c>
      <c r="K127" s="9">
        <f ca="1">SUMIFS('Stock-AF'!T$2:T$215,'Stock-AF'!$C$2:$C$215,Shares!$B127,'Stock-AF'!$G$2:$G$215,Shares!$A$1)/SUMIFS('Stock-AF'!T$2:T$215,'Stock-AF'!$C$2:$C$215,Shares!$A127,'Stock-AF'!$G$2:$G$215,Shares!$A$1)</f>
        <v>0</v>
      </c>
      <c r="L127" s="9">
        <f ca="1">SUMIFS('Stock-AF'!U$2:U$215,'Stock-AF'!$C$2:$C$215,Shares!$B127,'Stock-AF'!$G$2:$G$215,Shares!$A$1)/SUMIFS('Stock-AF'!U$2:U$215,'Stock-AF'!$C$2:$C$215,Shares!$A127,'Stock-AF'!$G$2:$G$215,Shares!$A$1)</f>
        <v>0</v>
      </c>
      <c r="M127" s="9">
        <f ca="1">SUMIFS('Stock-AF'!V$2:V$215,'Stock-AF'!$C$2:$C$215,Shares!$B127,'Stock-AF'!$G$2:$G$215,Shares!$A$1)/SUMIFS('Stock-AF'!V$2:V$215,'Stock-AF'!$C$2:$C$215,Shares!$A127,'Stock-AF'!$G$2:$G$215,Shares!$A$1)</f>
        <v>0</v>
      </c>
      <c r="N127" s="9">
        <f ca="1">SUMIFS('Stock-AF'!W$2:W$215,'Stock-AF'!$C$2:$C$215,Shares!$B127,'Stock-AF'!$G$2:$G$215,Shares!$A$1)/SUMIFS('Stock-AF'!W$2:W$215,'Stock-AF'!$C$2:$C$215,Shares!$A127,'Stock-AF'!$G$2:$G$215,Shares!$A$1)</f>
        <v>0</v>
      </c>
      <c r="O127" s="9">
        <f ca="1">SUMIFS('Stock-AF'!X$2:X$215,'Stock-AF'!$C$2:$C$215,Shares!$B127,'Stock-AF'!$G$2:$G$215,Shares!$A$1)/SUMIFS('Stock-AF'!X$2:X$215,'Stock-AF'!$C$2:$C$215,Shares!$A127,'Stock-AF'!$G$2:$G$215,Shares!$A$1)</f>
        <v>0</v>
      </c>
      <c r="P127" s="9">
        <f ca="1">SUMIFS('Stock-AF'!Y$2:Y$215,'Stock-AF'!$C$2:$C$215,Shares!$B127,'Stock-AF'!$G$2:$G$215,Shares!$A$1)/SUMIFS('Stock-AF'!Y$2:Y$215,'Stock-AF'!$C$2:$C$215,Shares!$A127,'Stock-AF'!$G$2:$G$215,Shares!$A$1)</f>
        <v>0</v>
      </c>
      <c r="Q127" s="9">
        <f ca="1">SUMIFS('Stock-AF'!Z$2:Z$215,'Stock-AF'!$C$2:$C$215,Shares!$B127,'Stock-AF'!$G$2:$G$215,Shares!$A$1)/SUMIFS('Stock-AF'!Z$2:Z$215,'Stock-AF'!$C$2:$C$215,Shares!$A127,'Stock-AF'!$G$2:$G$215,Shares!$A$1)</f>
        <v>0</v>
      </c>
      <c r="R127" s="9">
        <f ca="1">SUMIFS('Stock-AF'!AA$2:AA$215,'Stock-AF'!$C$2:$C$215,Shares!$B127,'Stock-AF'!$G$2:$G$215,Shares!$A$1)/SUMIFS('Stock-AF'!AA$2:AA$215,'Stock-AF'!$C$2:$C$215,Shares!$A127,'Stock-AF'!$G$2:$G$215,Shares!$A$1)</f>
        <v>0</v>
      </c>
      <c r="S127" s="9">
        <f ca="1">SUMIFS('Stock-AF'!AB$2:AB$215,'Stock-AF'!$C$2:$C$215,Shares!$B127,'Stock-AF'!$G$2:$G$215,Shares!$A$1)/SUMIFS('Stock-AF'!AB$2:AB$215,'Stock-AF'!$C$2:$C$215,Shares!$A127,'Stock-AF'!$G$2:$G$215,Shares!$A$1)</f>
        <v>0</v>
      </c>
      <c r="T127" s="9">
        <f ca="1">SUMIFS('Stock-AF'!AC$2:AC$215,'Stock-AF'!$C$2:$C$215,Shares!$B127,'Stock-AF'!$G$2:$G$215,Shares!$A$1)/SUMIFS('Stock-AF'!AC$2:AC$215,'Stock-AF'!$C$2:$C$215,Shares!$A127,'Stock-AF'!$G$2:$G$215,Shares!$A$1)</f>
        <v>0</v>
      </c>
      <c r="U127" s="9">
        <f ca="1">SUMIFS('Stock-AF'!AD$2:AD$215,'Stock-AF'!$C$2:$C$215,Shares!$B127,'Stock-AF'!$G$2:$G$215,Shares!$A$1)/SUMIFS('Stock-AF'!AD$2:AD$215,'Stock-AF'!$C$2:$C$215,Shares!$A127,'Stock-AF'!$G$2:$G$215,Shares!$A$1)</f>
        <v>0</v>
      </c>
      <c r="V127" s="9">
        <f ca="1">SUMIFS('Stock-AF'!AE$2:AE$215,'Stock-AF'!$C$2:$C$215,Shares!$B127,'Stock-AF'!$G$2:$G$215,Shares!$A$1)/SUMIFS('Stock-AF'!AE$2:AE$215,'Stock-AF'!$C$2:$C$215,Shares!$A127,'Stock-AF'!$G$2:$G$215,Shares!$A$1)</f>
        <v>0</v>
      </c>
      <c r="W127" s="9">
        <f ca="1">SUMIFS('Stock-AF'!AF$2:AF$215,'Stock-AF'!$C$2:$C$215,Shares!$B127,'Stock-AF'!$G$2:$G$215,Shares!$A$1)/SUMIFS('Stock-AF'!AF$2:AF$215,'Stock-AF'!$C$2:$C$215,Shares!$A127,'Stock-AF'!$G$2:$G$215,Shares!$A$1)</f>
        <v>0</v>
      </c>
      <c r="X127" s="9">
        <f ca="1">SUMIFS('Stock-AF'!AG$2:AG$215,'Stock-AF'!$C$2:$C$215,Shares!$B127,'Stock-AF'!$G$2:$G$215,Shares!$A$1)/SUMIFS('Stock-AF'!AG$2:AG$215,'Stock-AF'!$C$2:$C$215,Shares!$A127,'Stock-AF'!$G$2:$G$215,Shares!$A$1)</f>
        <v>0</v>
      </c>
      <c r="Y127" s="9">
        <f ca="1">SUMIFS('Stock-AF'!AH$2:AH$215,'Stock-AF'!$C$2:$C$215,Shares!$B127,'Stock-AF'!$G$2:$G$215,Shares!$A$1)/SUMIFS('Stock-AF'!AH$2:AH$215,'Stock-AF'!$C$2:$C$215,Shares!$A127,'Stock-AF'!$G$2:$G$215,Shares!$A$1)</f>
        <v>0</v>
      </c>
      <c r="Z127" s="9">
        <f ca="1">SUMIFS('Stock-AF'!AI$2:AI$215,'Stock-AF'!$C$2:$C$215,Shares!$B127,'Stock-AF'!$G$2:$G$215,Shares!$A$1)/SUMIFS('Stock-AF'!AI$2:AI$215,'Stock-AF'!$C$2:$C$215,Shares!$A127,'Stock-AF'!$G$2:$G$215,Shares!$A$1)</f>
        <v>0</v>
      </c>
      <c r="AA127" s="9">
        <f ca="1">SUMIFS('Stock-AF'!AJ$2:AJ$215,'Stock-AF'!$C$2:$C$215,Shares!$B127,'Stock-AF'!$G$2:$G$215,Shares!$A$1)/SUMIFS('Stock-AF'!AJ$2:AJ$215,'Stock-AF'!$C$2:$C$215,Shares!$A127,'Stock-AF'!$G$2:$G$215,Shares!$A$1)</f>
        <v>0</v>
      </c>
      <c r="AB127" s="9">
        <f ca="1">SUMIFS('Stock-AF'!AK$2:AK$215,'Stock-AF'!$C$2:$C$215,Shares!$B127,'Stock-AF'!$G$2:$G$215,Shares!$A$1)/SUMIFS('Stock-AF'!AK$2:AK$215,'Stock-AF'!$C$2:$C$215,Shares!$A127,'Stock-AF'!$G$2:$G$215,Shares!$A$1)</f>
        <v>0</v>
      </c>
      <c r="AC127" s="9">
        <f ca="1">SUMIFS('Stock-AF'!AL$2:AL$215,'Stock-AF'!$C$2:$C$215,Shares!$B127,'Stock-AF'!$G$2:$G$215,Shares!$A$1)/SUMIFS('Stock-AF'!AL$2:AL$215,'Stock-AF'!$C$2:$C$215,Shares!$A127,'Stock-AF'!$G$2:$G$215,Shares!$A$1)</f>
        <v>0</v>
      </c>
      <c r="AD127" s="9">
        <f ca="1">SUMIFS('Stock-AF'!AM$2:AM$215,'Stock-AF'!$C$2:$C$215,Shares!$B127,'Stock-AF'!$G$2:$G$215,Shares!$A$1)/SUMIFS('Stock-AF'!AM$2:AM$215,'Stock-AF'!$C$2:$C$215,Shares!$A127,'Stock-AF'!$G$2:$G$215,Shares!$A$1)</f>
        <v>0</v>
      </c>
      <c r="AE127" s="9">
        <f ca="1">SUMIFS('Stock-AF'!AN$2:AN$215,'Stock-AF'!$C$2:$C$215,Shares!$B127,'Stock-AF'!$G$2:$G$215,Shares!$A$1)/SUMIFS('Stock-AF'!AN$2:AN$215,'Stock-AF'!$C$2:$C$215,Shares!$A127,'Stock-AF'!$G$2:$G$215,Shares!$A$1)</f>
        <v>0</v>
      </c>
      <c r="AF127" s="9">
        <f ca="1">SUMIFS('Stock-AF'!AO$2:AO$215,'Stock-AF'!$C$2:$C$215,Shares!$B127,'Stock-AF'!$G$2:$G$215,Shares!$A$1)/SUMIFS('Stock-AF'!AO$2:AO$215,'Stock-AF'!$C$2:$C$215,Shares!$A127,'Stock-AF'!$G$2:$G$215,Shares!$A$1)</f>
        <v>7.4533939030375002E-2</v>
      </c>
      <c r="AG127" s="9">
        <f ca="1">SUMIFS('Stock-AF'!AP$2:AP$215,'Stock-AF'!$C$2:$C$215,Shares!$B127,'Stock-AF'!$G$2:$G$215,Shares!$A$1)/SUMIFS('Stock-AF'!AP$2:AP$215,'Stock-AF'!$C$2:$C$215,Shares!$A127,'Stock-AF'!$G$2:$G$215,Shares!$A$1)</f>
        <v>0</v>
      </c>
      <c r="AH127" s="9">
        <f ca="1">SUMIFS('Stock-AF'!AQ$2:AQ$215,'Stock-AF'!$C$2:$C$215,Shares!$B127,'Stock-AF'!$G$2:$G$215,Shares!$A$1)/SUMIFS('Stock-AF'!AQ$2:AQ$215,'Stock-AF'!$C$2:$C$215,Shares!$A127,'Stock-AF'!$G$2:$G$215,Shares!$A$1)</f>
        <v>0</v>
      </c>
      <c r="AI127" s="9">
        <f ca="1">SUMIFS('Stock-AF'!AR$2:AR$215,'Stock-AF'!$C$2:$C$215,Shares!$B127,'Stock-AF'!$G$2:$G$215,Shares!$A$1)/SUMIFS('Stock-AF'!AR$2:AR$215,'Stock-AF'!$C$2:$C$215,Shares!$A127,'Stock-AF'!$G$2:$G$215,Shares!$A$1)</f>
        <v>0</v>
      </c>
      <c r="AJ127" s="9">
        <f ca="1">SUMIFS('Stock-AF'!AS$2:AS$215,'Stock-AF'!$C$2:$C$215,Shares!$B127,'Stock-AF'!$G$2:$G$215,Shares!$A$1)/SUMIFS('Stock-AF'!AS$2:AS$215,'Stock-AF'!$C$2:$C$215,Shares!$A127,'Stock-AF'!$G$2:$G$215,Shares!$A$1)</f>
        <v>0</v>
      </c>
      <c r="AK127" s="9">
        <f ca="1">SUMIFS('Stock-AF'!AT$2:AT$215,'Stock-AF'!$C$2:$C$215,Shares!$B127,'Stock-AF'!$G$2:$G$215,Shares!$A$1)/SUMIFS('Stock-AF'!AT$2:AT$215,'Stock-AF'!$C$2:$C$215,Shares!$A127,'Stock-AF'!$G$2:$G$215,Shares!$A$1)</f>
        <v>0</v>
      </c>
      <c r="AL127" s="9">
        <f ca="1">SUMIFS('Stock-AF'!AU$2:AU$215,'Stock-AF'!$C$2:$C$215,Shares!$B127,'Stock-AF'!$G$2:$G$215,Shares!$A$1)/SUMIFS('Stock-AF'!AU$2:AU$215,'Stock-AF'!$C$2:$C$215,Shares!$A127,'Stock-AF'!$G$2:$G$215,Shares!$A$1)</f>
        <v>8.1530710030142728E-2</v>
      </c>
      <c r="AM127" s="9">
        <f ca="1">SUMIFS('Stock-AF'!AV$2:AV$215,'Stock-AF'!$C$2:$C$215,Shares!$B127,'Stock-AF'!$G$2:$G$215,Shares!$A$1)/SUMIFS('Stock-AF'!AV$2:AV$215,'Stock-AF'!$C$2:$C$215,Shares!$A127,'Stock-AF'!$G$2:$G$215,Shares!$A$1)</f>
        <v>0</v>
      </c>
    </row>
    <row r="128" spans="1:39">
      <c r="A128" t="str">
        <f t="shared" si="1"/>
        <v>C_ES-WH-SS*</v>
      </c>
      <c r="B128" s="4" t="s">
        <v>241</v>
      </c>
      <c r="C128" s="9">
        <f ca="1">SUMIFS('Stock-AF'!L$2:L$215,'Stock-AF'!$C$2:$C$215,Shares!$B128,'Stock-AF'!$G$2:$G$215,Shares!$A$1)/SUMIFS('Stock-AF'!L$2:L$215,'Stock-AF'!$C$2:$C$215,Shares!$A128,'Stock-AF'!$G$2:$G$215,Shares!$A$1)</f>
        <v>0.43305433707484875</v>
      </c>
      <c r="D128" s="9">
        <f ca="1">SUMIFS('Stock-AF'!M$2:M$215,'Stock-AF'!$C$2:$C$215,Shares!$B128,'Stock-AF'!$G$2:$G$215,Shares!$A$1)/SUMIFS('Stock-AF'!M$2:M$215,'Stock-AF'!$C$2:$C$215,Shares!$A128,'Stock-AF'!$G$2:$G$215,Shares!$A$1)</f>
        <v>9.8152703394439808E-2</v>
      </c>
      <c r="E128" s="9">
        <f ca="1">SUMIFS('Stock-AF'!N$2:N$215,'Stock-AF'!$C$2:$C$215,Shares!$B128,'Stock-AF'!$G$2:$G$215,Shares!$A$1)/SUMIFS('Stock-AF'!N$2:N$215,'Stock-AF'!$C$2:$C$215,Shares!$A128,'Stock-AF'!$G$2:$G$215,Shares!$A$1)</f>
        <v>0.11119490366036344</v>
      </c>
      <c r="F128" s="9">
        <f ca="1">SUMIFS('Stock-AF'!O$2:O$215,'Stock-AF'!$C$2:$C$215,Shares!$B128,'Stock-AF'!$G$2:$G$215,Shares!$A$1)/SUMIFS('Stock-AF'!O$2:O$215,'Stock-AF'!$C$2:$C$215,Shares!$A128,'Stock-AF'!$G$2:$G$215,Shares!$A$1)</f>
        <v>0.15770145076751485</v>
      </c>
      <c r="G128" s="9">
        <f ca="1">SUMIFS('Stock-AF'!P$2:P$215,'Stock-AF'!$C$2:$C$215,Shares!$B128,'Stock-AF'!$G$2:$G$215,Shares!$A$1)/SUMIFS('Stock-AF'!P$2:P$215,'Stock-AF'!$C$2:$C$215,Shares!$A128,'Stock-AF'!$G$2:$G$215,Shares!$A$1)</f>
        <v>0.59272841293721712</v>
      </c>
      <c r="H128" s="9">
        <f ca="1">SUMIFS('Stock-AF'!Q$2:Q$215,'Stock-AF'!$C$2:$C$215,Shares!$B128,'Stock-AF'!$G$2:$G$215,Shares!$A$1)/SUMIFS('Stock-AF'!Q$2:Q$215,'Stock-AF'!$C$2:$C$215,Shares!$A128,'Stock-AF'!$G$2:$G$215,Shares!$A$1)</f>
        <v>0.11924402531133678</v>
      </c>
      <c r="I128" s="9">
        <f ca="1">SUMIFS('Stock-AF'!R$2:R$215,'Stock-AF'!$C$2:$C$215,Shares!$B128,'Stock-AF'!$G$2:$G$215,Shares!$A$1)/SUMIFS('Stock-AF'!R$2:R$215,'Stock-AF'!$C$2:$C$215,Shares!$A128,'Stock-AF'!$G$2:$G$215,Shares!$A$1)</f>
        <v>0.30962995780085906</v>
      </c>
      <c r="J128" s="9">
        <f ca="1">SUMIFS('Stock-AF'!S$2:S$215,'Stock-AF'!$C$2:$C$215,Shares!$B128,'Stock-AF'!$G$2:$G$215,Shares!$A$1)/SUMIFS('Stock-AF'!S$2:S$215,'Stock-AF'!$C$2:$C$215,Shares!$A128,'Stock-AF'!$G$2:$G$215,Shares!$A$1)</f>
        <v>0.24021308445868003</v>
      </c>
      <c r="K128" s="9">
        <f ca="1">SUMIFS('Stock-AF'!T$2:T$215,'Stock-AF'!$C$2:$C$215,Shares!$B128,'Stock-AF'!$G$2:$G$215,Shares!$A$1)/SUMIFS('Stock-AF'!T$2:T$215,'Stock-AF'!$C$2:$C$215,Shares!$A128,'Stock-AF'!$G$2:$G$215,Shares!$A$1)</f>
        <v>6.7378648609116923E-2</v>
      </c>
      <c r="L128" s="9">
        <f ca="1">SUMIFS('Stock-AF'!U$2:U$215,'Stock-AF'!$C$2:$C$215,Shares!$B128,'Stock-AF'!$G$2:$G$215,Shares!$A$1)/SUMIFS('Stock-AF'!U$2:U$215,'Stock-AF'!$C$2:$C$215,Shares!$A128,'Stock-AF'!$G$2:$G$215,Shares!$A$1)</f>
        <v>0.29603821927044643</v>
      </c>
      <c r="M128" s="9">
        <f ca="1">SUMIFS('Stock-AF'!V$2:V$215,'Stock-AF'!$C$2:$C$215,Shares!$B128,'Stock-AF'!$G$2:$G$215,Shares!$A$1)/SUMIFS('Stock-AF'!V$2:V$215,'Stock-AF'!$C$2:$C$215,Shares!$A128,'Stock-AF'!$G$2:$G$215,Shares!$A$1)</f>
        <v>0.35561154323953098</v>
      </c>
      <c r="N128" s="9">
        <f ca="1">SUMIFS('Stock-AF'!W$2:W$215,'Stock-AF'!$C$2:$C$215,Shares!$B128,'Stock-AF'!$G$2:$G$215,Shares!$A$1)/SUMIFS('Stock-AF'!W$2:W$215,'Stock-AF'!$C$2:$C$215,Shares!$A128,'Stock-AF'!$G$2:$G$215,Shares!$A$1)</f>
        <v>0.75360769977639441</v>
      </c>
      <c r="O128" s="9">
        <f ca="1">SUMIFS('Stock-AF'!X$2:X$215,'Stock-AF'!$C$2:$C$215,Shares!$B128,'Stock-AF'!$G$2:$G$215,Shares!$A$1)/SUMIFS('Stock-AF'!X$2:X$215,'Stock-AF'!$C$2:$C$215,Shares!$A128,'Stock-AF'!$G$2:$G$215,Shares!$A$1)</f>
        <v>0.57443463415994389</v>
      </c>
      <c r="P128" s="9">
        <f ca="1">SUMIFS('Stock-AF'!Y$2:Y$215,'Stock-AF'!$C$2:$C$215,Shares!$B128,'Stock-AF'!$G$2:$G$215,Shares!$A$1)/SUMIFS('Stock-AF'!Y$2:Y$215,'Stock-AF'!$C$2:$C$215,Shares!$A128,'Stock-AF'!$G$2:$G$215,Shares!$A$1)</f>
        <v>0.45261722420124206</v>
      </c>
      <c r="Q128" s="9">
        <f ca="1">SUMIFS('Stock-AF'!Z$2:Z$215,'Stock-AF'!$C$2:$C$215,Shares!$B128,'Stock-AF'!$G$2:$G$215,Shares!$A$1)/SUMIFS('Stock-AF'!Z$2:Z$215,'Stock-AF'!$C$2:$C$215,Shares!$A128,'Stock-AF'!$G$2:$G$215,Shares!$A$1)</f>
        <v>0.35097191492673435</v>
      </c>
      <c r="R128" s="9">
        <f ca="1">SUMIFS('Stock-AF'!AA$2:AA$215,'Stock-AF'!$C$2:$C$215,Shares!$B128,'Stock-AF'!$G$2:$G$215,Shares!$A$1)/SUMIFS('Stock-AF'!AA$2:AA$215,'Stock-AF'!$C$2:$C$215,Shares!$A128,'Stock-AF'!$G$2:$G$215,Shares!$A$1)</f>
        <v>0.47207507833409595</v>
      </c>
      <c r="S128" s="9">
        <f ca="1">SUMIFS('Stock-AF'!AB$2:AB$215,'Stock-AF'!$C$2:$C$215,Shares!$B128,'Stock-AF'!$G$2:$G$215,Shares!$A$1)/SUMIFS('Stock-AF'!AB$2:AB$215,'Stock-AF'!$C$2:$C$215,Shares!$A128,'Stock-AF'!$G$2:$G$215,Shares!$A$1)</f>
        <v>0.20426424056701806</v>
      </c>
      <c r="T128" s="9">
        <f ca="1">SUMIFS('Stock-AF'!AC$2:AC$215,'Stock-AF'!$C$2:$C$215,Shares!$B128,'Stock-AF'!$G$2:$G$215,Shares!$A$1)/SUMIFS('Stock-AF'!AC$2:AC$215,'Stock-AF'!$C$2:$C$215,Shares!$A128,'Stock-AF'!$G$2:$G$215,Shares!$A$1)</f>
        <v>0.2614772574528561</v>
      </c>
      <c r="U128" s="9">
        <f ca="1">SUMIFS('Stock-AF'!AD$2:AD$215,'Stock-AF'!$C$2:$C$215,Shares!$B128,'Stock-AF'!$G$2:$G$215,Shares!$A$1)/SUMIFS('Stock-AF'!AD$2:AD$215,'Stock-AF'!$C$2:$C$215,Shares!$A128,'Stock-AF'!$G$2:$G$215,Shares!$A$1)</f>
        <v>0.29446626999547804</v>
      </c>
      <c r="V128" s="9">
        <f ca="1">SUMIFS('Stock-AF'!AE$2:AE$215,'Stock-AF'!$C$2:$C$215,Shares!$B128,'Stock-AF'!$G$2:$G$215,Shares!$A$1)/SUMIFS('Stock-AF'!AE$2:AE$215,'Stock-AF'!$C$2:$C$215,Shares!$A128,'Stock-AF'!$G$2:$G$215,Shares!$A$1)</f>
        <v>0.29147080896778843</v>
      </c>
      <c r="W128" s="9">
        <f ca="1">SUMIFS('Stock-AF'!AF$2:AF$215,'Stock-AF'!$C$2:$C$215,Shares!$B128,'Stock-AF'!$G$2:$G$215,Shares!$A$1)/SUMIFS('Stock-AF'!AF$2:AF$215,'Stock-AF'!$C$2:$C$215,Shares!$A128,'Stock-AF'!$G$2:$G$215,Shares!$A$1)</f>
        <v>0.3612626913781275</v>
      </c>
      <c r="X128" s="9">
        <f ca="1">SUMIFS('Stock-AF'!AG$2:AG$215,'Stock-AF'!$C$2:$C$215,Shares!$B128,'Stock-AF'!$G$2:$G$215,Shares!$A$1)/SUMIFS('Stock-AF'!AG$2:AG$215,'Stock-AF'!$C$2:$C$215,Shares!$A128,'Stock-AF'!$G$2:$G$215,Shares!$A$1)</f>
        <v>0.16672823548840252</v>
      </c>
      <c r="Y128" s="9">
        <f ca="1">SUMIFS('Stock-AF'!AH$2:AH$215,'Stock-AF'!$C$2:$C$215,Shares!$B128,'Stock-AF'!$G$2:$G$215,Shares!$A$1)/SUMIFS('Stock-AF'!AH$2:AH$215,'Stock-AF'!$C$2:$C$215,Shares!$A128,'Stock-AF'!$G$2:$G$215,Shares!$A$1)</f>
        <v>9.0604077021882348E-2</v>
      </c>
      <c r="Z128" s="9">
        <f ca="1">SUMIFS('Stock-AF'!AI$2:AI$215,'Stock-AF'!$C$2:$C$215,Shares!$B128,'Stock-AF'!$G$2:$G$215,Shares!$A$1)/SUMIFS('Stock-AF'!AI$2:AI$215,'Stock-AF'!$C$2:$C$215,Shares!$A128,'Stock-AF'!$G$2:$G$215,Shares!$A$1)</f>
        <v>0.16208875202026579</v>
      </c>
      <c r="AA128" s="9">
        <f ca="1">SUMIFS('Stock-AF'!AJ$2:AJ$215,'Stock-AF'!$C$2:$C$215,Shares!$B128,'Stock-AF'!$G$2:$G$215,Shares!$A$1)/SUMIFS('Stock-AF'!AJ$2:AJ$215,'Stock-AF'!$C$2:$C$215,Shares!$A128,'Stock-AF'!$G$2:$G$215,Shares!$A$1)</f>
        <v>1</v>
      </c>
      <c r="AB128" s="9">
        <f ca="1">SUMIFS('Stock-AF'!AK$2:AK$215,'Stock-AF'!$C$2:$C$215,Shares!$B128,'Stock-AF'!$G$2:$G$215,Shares!$A$1)/SUMIFS('Stock-AF'!AK$2:AK$215,'Stock-AF'!$C$2:$C$215,Shares!$A128,'Stock-AF'!$G$2:$G$215,Shares!$A$1)</f>
        <v>0.46756012692658483</v>
      </c>
      <c r="AC128" s="9">
        <f ca="1">SUMIFS('Stock-AF'!AL$2:AL$215,'Stock-AF'!$C$2:$C$215,Shares!$B128,'Stock-AF'!$G$2:$G$215,Shares!$A$1)/SUMIFS('Stock-AF'!AL$2:AL$215,'Stock-AF'!$C$2:$C$215,Shares!$A128,'Stock-AF'!$G$2:$G$215,Shares!$A$1)</f>
        <v>0.9062676019053485</v>
      </c>
      <c r="AD128" s="9">
        <f ca="1">SUMIFS('Stock-AF'!AM$2:AM$215,'Stock-AF'!$C$2:$C$215,Shares!$B128,'Stock-AF'!$G$2:$G$215,Shares!$A$1)/SUMIFS('Stock-AF'!AM$2:AM$215,'Stock-AF'!$C$2:$C$215,Shares!$A128,'Stock-AF'!$G$2:$G$215,Shares!$A$1)</f>
        <v>0.19036141973634199</v>
      </c>
      <c r="AE128" s="9">
        <f ca="1">SUMIFS('Stock-AF'!AN$2:AN$215,'Stock-AF'!$C$2:$C$215,Shares!$B128,'Stock-AF'!$G$2:$G$215,Shares!$A$1)/SUMIFS('Stock-AF'!AN$2:AN$215,'Stock-AF'!$C$2:$C$215,Shares!$A128,'Stock-AF'!$G$2:$G$215,Shares!$A$1)</f>
        <v>0.79903375542955546</v>
      </c>
      <c r="AF128" s="9">
        <f ca="1">SUMIFS('Stock-AF'!AO$2:AO$215,'Stock-AF'!$C$2:$C$215,Shares!$B128,'Stock-AF'!$G$2:$G$215,Shares!$A$1)/SUMIFS('Stock-AF'!AO$2:AO$215,'Stock-AF'!$C$2:$C$215,Shares!$A128,'Stock-AF'!$G$2:$G$215,Shares!$A$1)</f>
        <v>0.32694113130485541</v>
      </c>
      <c r="AG128" s="9">
        <f ca="1">SUMIFS('Stock-AF'!AP$2:AP$215,'Stock-AF'!$C$2:$C$215,Shares!$B128,'Stock-AF'!$G$2:$G$215,Shares!$A$1)/SUMIFS('Stock-AF'!AP$2:AP$215,'Stock-AF'!$C$2:$C$215,Shares!$A128,'Stock-AF'!$G$2:$G$215,Shares!$A$1)</f>
        <v>0.48895336223532432</v>
      </c>
      <c r="AH128" s="9">
        <f ca="1">SUMIFS('Stock-AF'!AQ$2:AQ$215,'Stock-AF'!$C$2:$C$215,Shares!$B128,'Stock-AF'!$G$2:$G$215,Shares!$A$1)/SUMIFS('Stock-AF'!AQ$2:AQ$215,'Stock-AF'!$C$2:$C$215,Shares!$A128,'Stock-AF'!$G$2:$G$215,Shares!$A$1)</f>
        <v>0.1512369380480717</v>
      </c>
      <c r="AI128" s="9">
        <f ca="1">SUMIFS('Stock-AF'!AR$2:AR$215,'Stock-AF'!$C$2:$C$215,Shares!$B128,'Stock-AF'!$G$2:$G$215,Shares!$A$1)/SUMIFS('Stock-AF'!AR$2:AR$215,'Stock-AF'!$C$2:$C$215,Shares!$A128,'Stock-AF'!$G$2:$G$215,Shares!$A$1)</f>
        <v>0.35420842590105445</v>
      </c>
      <c r="AJ128" s="9">
        <f ca="1">SUMIFS('Stock-AF'!AS$2:AS$215,'Stock-AF'!$C$2:$C$215,Shares!$B128,'Stock-AF'!$G$2:$G$215,Shares!$A$1)/SUMIFS('Stock-AF'!AS$2:AS$215,'Stock-AF'!$C$2:$C$215,Shares!$A128,'Stock-AF'!$G$2:$G$215,Shares!$A$1)</f>
        <v>0.26918121834723258</v>
      </c>
      <c r="AK128" s="9">
        <f ca="1">SUMIFS('Stock-AF'!AT$2:AT$215,'Stock-AF'!$C$2:$C$215,Shares!$B128,'Stock-AF'!$G$2:$G$215,Shares!$A$1)/SUMIFS('Stock-AF'!AT$2:AT$215,'Stock-AF'!$C$2:$C$215,Shares!$A128,'Stock-AF'!$G$2:$G$215,Shares!$A$1)</f>
        <v>0.2620325079408064</v>
      </c>
      <c r="AL128" s="9">
        <f ca="1">SUMIFS('Stock-AF'!AU$2:AU$215,'Stock-AF'!$C$2:$C$215,Shares!$B128,'Stock-AF'!$G$2:$G$215,Shares!$A$1)/SUMIFS('Stock-AF'!AU$2:AU$215,'Stock-AF'!$C$2:$C$215,Shares!$A128,'Stock-AF'!$G$2:$G$215,Shares!$A$1)</f>
        <v>0.19577263836392639</v>
      </c>
      <c r="AM128" s="9">
        <f ca="1">SUMIFS('Stock-AF'!AV$2:AV$215,'Stock-AF'!$C$2:$C$215,Shares!$B128,'Stock-AF'!$G$2:$G$215,Shares!$A$1)/SUMIFS('Stock-AF'!AV$2:AV$215,'Stock-AF'!$C$2:$C$215,Shares!$A128,'Stock-AF'!$G$2:$G$215,Shares!$A$1)</f>
        <v>0.41532777849643515</v>
      </c>
    </row>
    <row r="129" spans="1:39">
      <c r="A129" t="str">
        <f t="shared" si="1"/>
        <v>C_ES-WH-SS*</v>
      </c>
      <c r="B129" s="4" t="s">
        <v>242</v>
      </c>
      <c r="C129" s="9">
        <f ca="1">SUMIFS('Stock-AF'!L$2:L$215,'Stock-AF'!$C$2:$C$215,Shares!$B129,'Stock-AF'!$G$2:$G$215,Shares!$A$1)/SUMIFS('Stock-AF'!L$2:L$215,'Stock-AF'!$C$2:$C$215,Shares!$A129,'Stock-AF'!$G$2:$G$215,Shares!$A$1)</f>
        <v>0</v>
      </c>
      <c r="D129" s="9">
        <f ca="1">SUMIFS('Stock-AF'!M$2:M$215,'Stock-AF'!$C$2:$C$215,Shares!$B129,'Stock-AF'!$G$2:$G$215,Shares!$A$1)/SUMIFS('Stock-AF'!M$2:M$215,'Stock-AF'!$C$2:$C$215,Shares!$A129,'Stock-AF'!$G$2:$G$215,Shares!$A$1)</f>
        <v>0.12930678698607817</v>
      </c>
      <c r="E129" s="9">
        <f ca="1">SUMIFS('Stock-AF'!N$2:N$215,'Stock-AF'!$C$2:$C$215,Shares!$B129,'Stock-AF'!$G$2:$G$215,Shares!$A$1)/SUMIFS('Stock-AF'!N$2:N$215,'Stock-AF'!$C$2:$C$215,Shares!$A129,'Stock-AF'!$G$2:$G$215,Shares!$A$1)</f>
        <v>0</v>
      </c>
      <c r="F129" s="9">
        <f ca="1">SUMIFS('Stock-AF'!O$2:O$215,'Stock-AF'!$C$2:$C$215,Shares!$B129,'Stock-AF'!$G$2:$G$215,Shares!$A$1)/SUMIFS('Stock-AF'!O$2:O$215,'Stock-AF'!$C$2:$C$215,Shares!$A129,'Stock-AF'!$G$2:$G$215,Shares!$A$1)</f>
        <v>0.23841147758794273</v>
      </c>
      <c r="G129" s="9">
        <f ca="1">SUMIFS('Stock-AF'!P$2:P$215,'Stock-AF'!$C$2:$C$215,Shares!$B129,'Stock-AF'!$G$2:$G$215,Shares!$A$1)/SUMIFS('Stock-AF'!P$2:P$215,'Stock-AF'!$C$2:$C$215,Shares!$A129,'Stock-AF'!$G$2:$G$215,Shares!$A$1)</f>
        <v>0.1242540487028885</v>
      </c>
      <c r="H129" s="9">
        <f ca="1">SUMIFS('Stock-AF'!Q$2:Q$215,'Stock-AF'!$C$2:$C$215,Shares!$B129,'Stock-AF'!$G$2:$G$215,Shares!$A$1)/SUMIFS('Stock-AF'!Q$2:Q$215,'Stock-AF'!$C$2:$C$215,Shares!$A129,'Stock-AF'!$G$2:$G$215,Shares!$A$1)</f>
        <v>0.14330362644512826</v>
      </c>
      <c r="I129" s="9">
        <f ca="1">SUMIFS('Stock-AF'!R$2:R$215,'Stock-AF'!$C$2:$C$215,Shares!$B129,'Stock-AF'!$G$2:$G$215,Shares!$A$1)/SUMIFS('Stock-AF'!R$2:R$215,'Stock-AF'!$C$2:$C$215,Shares!$A129,'Stock-AF'!$G$2:$G$215,Shares!$A$1)</f>
        <v>0</v>
      </c>
      <c r="J129" s="9">
        <f ca="1">SUMIFS('Stock-AF'!S$2:S$215,'Stock-AF'!$C$2:$C$215,Shares!$B129,'Stock-AF'!$G$2:$G$215,Shares!$A$1)/SUMIFS('Stock-AF'!S$2:S$215,'Stock-AF'!$C$2:$C$215,Shares!$A129,'Stock-AF'!$G$2:$G$215,Shares!$A$1)</f>
        <v>0.42418616588005792</v>
      </c>
      <c r="K129" s="9">
        <f ca="1">SUMIFS('Stock-AF'!T$2:T$215,'Stock-AF'!$C$2:$C$215,Shares!$B129,'Stock-AF'!$G$2:$G$215,Shares!$A$1)/SUMIFS('Stock-AF'!T$2:T$215,'Stock-AF'!$C$2:$C$215,Shares!$A129,'Stock-AF'!$G$2:$G$215,Shares!$A$1)</f>
        <v>0.23150713197772535</v>
      </c>
      <c r="L129" s="9">
        <f ca="1">SUMIFS('Stock-AF'!U$2:U$215,'Stock-AF'!$C$2:$C$215,Shares!$B129,'Stock-AF'!$G$2:$G$215,Shares!$A$1)/SUMIFS('Stock-AF'!U$2:U$215,'Stock-AF'!$C$2:$C$215,Shares!$A129,'Stock-AF'!$G$2:$G$215,Shares!$A$1)</f>
        <v>0.20100387043175127</v>
      </c>
      <c r="M129" s="9">
        <f ca="1">SUMIFS('Stock-AF'!V$2:V$215,'Stock-AF'!$C$2:$C$215,Shares!$B129,'Stock-AF'!$G$2:$G$215,Shares!$A$1)/SUMIFS('Stock-AF'!V$2:V$215,'Stock-AF'!$C$2:$C$215,Shares!$A129,'Stock-AF'!$G$2:$G$215,Shares!$A$1)</f>
        <v>7.3558595116771389E-2</v>
      </c>
      <c r="N129" s="9">
        <f ca="1">SUMIFS('Stock-AF'!W$2:W$215,'Stock-AF'!$C$2:$C$215,Shares!$B129,'Stock-AF'!$G$2:$G$215,Shares!$A$1)/SUMIFS('Stock-AF'!W$2:W$215,'Stock-AF'!$C$2:$C$215,Shares!$A129,'Stock-AF'!$G$2:$G$215,Shares!$A$1)</f>
        <v>0.10179249234390916</v>
      </c>
      <c r="O129" s="9">
        <f ca="1">SUMIFS('Stock-AF'!X$2:X$215,'Stock-AF'!$C$2:$C$215,Shares!$B129,'Stock-AF'!$G$2:$G$215,Shares!$A$1)/SUMIFS('Stock-AF'!X$2:X$215,'Stock-AF'!$C$2:$C$215,Shares!$A129,'Stock-AF'!$G$2:$G$215,Shares!$A$1)</f>
        <v>0.16095560595185956</v>
      </c>
      <c r="P129" s="9">
        <f ca="1">SUMIFS('Stock-AF'!Y$2:Y$215,'Stock-AF'!$C$2:$C$215,Shares!$B129,'Stock-AF'!$G$2:$G$215,Shares!$A$1)/SUMIFS('Stock-AF'!Y$2:Y$215,'Stock-AF'!$C$2:$C$215,Shares!$A129,'Stock-AF'!$G$2:$G$215,Shares!$A$1)</f>
        <v>1.1869662332455627E-2</v>
      </c>
      <c r="Q129" s="9">
        <f ca="1">SUMIFS('Stock-AF'!Z$2:Z$215,'Stock-AF'!$C$2:$C$215,Shares!$B129,'Stock-AF'!$G$2:$G$215,Shares!$A$1)/SUMIFS('Stock-AF'!Z$2:Z$215,'Stock-AF'!$C$2:$C$215,Shares!$A129,'Stock-AF'!$G$2:$G$215,Shares!$A$1)</f>
        <v>0.29029027592284112</v>
      </c>
      <c r="R129" s="9">
        <f ca="1">SUMIFS('Stock-AF'!AA$2:AA$215,'Stock-AF'!$C$2:$C$215,Shares!$B129,'Stock-AF'!$G$2:$G$215,Shares!$A$1)/SUMIFS('Stock-AF'!AA$2:AA$215,'Stock-AF'!$C$2:$C$215,Shares!$A129,'Stock-AF'!$G$2:$G$215,Shares!$A$1)</f>
        <v>0.30827066518818769</v>
      </c>
      <c r="S129" s="9">
        <f ca="1">SUMIFS('Stock-AF'!AB$2:AB$215,'Stock-AF'!$C$2:$C$215,Shares!$B129,'Stock-AF'!$G$2:$G$215,Shares!$A$1)/SUMIFS('Stock-AF'!AB$2:AB$215,'Stock-AF'!$C$2:$C$215,Shares!$A129,'Stock-AF'!$G$2:$G$215,Shares!$A$1)</f>
        <v>0.58456256464116285</v>
      </c>
      <c r="T129" s="9">
        <f ca="1">SUMIFS('Stock-AF'!AC$2:AC$215,'Stock-AF'!$C$2:$C$215,Shares!$B129,'Stock-AF'!$G$2:$G$215,Shares!$A$1)/SUMIFS('Stock-AF'!AC$2:AC$215,'Stock-AF'!$C$2:$C$215,Shares!$A129,'Stock-AF'!$G$2:$G$215,Shares!$A$1)</f>
        <v>0.27239883138339333</v>
      </c>
      <c r="U129" s="9">
        <f ca="1">SUMIFS('Stock-AF'!AD$2:AD$215,'Stock-AF'!$C$2:$C$215,Shares!$B129,'Stock-AF'!$G$2:$G$215,Shares!$A$1)/SUMIFS('Stock-AF'!AD$2:AD$215,'Stock-AF'!$C$2:$C$215,Shares!$A129,'Stock-AF'!$G$2:$G$215,Shares!$A$1)</f>
        <v>0</v>
      </c>
      <c r="V129" s="9">
        <f ca="1">SUMIFS('Stock-AF'!AE$2:AE$215,'Stock-AF'!$C$2:$C$215,Shares!$B129,'Stock-AF'!$G$2:$G$215,Shares!$A$1)/SUMIFS('Stock-AF'!AE$2:AE$215,'Stock-AF'!$C$2:$C$215,Shares!$A129,'Stock-AF'!$G$2:$G$215,Shares!$A$1)</f>
        <v>0.54214716056896373</v>
      </c>
      <c r="W129" s="9">
        <f ca="1">SUMIFS('Stock-AF'!AF$2:AF$215,'Stock-AF'!$C$2:$C$215,Shares!$B129,'Stock-AF'!$G$2:$G$215,Shares!$A$1)/SUMIFS('Stock-AF'!AF$2:AF$215,'Stock-AF'!$C$2:$C$215,Shares!$A129,'Stock-AF'!$G$2:$G$215,Shares!$A$1)</f>
        <v>0</v>
      </c>
      <c r="X129" s="9">
        <f ca="1">SUMIFS('Stock-AF'!AG$2:AG$215,'Stock-AF'!$C$2:$C$215,Shares!$B129,'Stock-AF'!$G$2:$G$215,Shares!$A$1)/SUMIFS('Stock-AF'!AG$2:AG$215,'Stock-AF'!$C$2:$C$215,Shares!$A129,'Stock-AF'!$G$2:$G$215,Shares!$A$1)</f>
        <v>0.13809542251027018</v>
      </c>
      <c r="Y129" s="9">
        <f ca="1">SUMIFS('Stock-AF'!AH$2:AH$215,'Stock-AF'!$C$2:$C$215,Shares!$B129,'Stock-AF'!$G$2:$G$215,Shares!$A$1)/SUMIFS('Stock-AF'!AH$2:AH$215,'Stock-AF'!$C$2:$C$215,Shares!$A129,'Stock-AF'!$G$2:$G$215,Shares!$A$1)</f>
        <v>0.12586742709078441</v>
      </c>
      <c r="Z129" s="9">
        <f ca="1">SUMIFS('Stock-AF'!AI$2:AI$215,'Stock-AF'!$C$2:$C$215,Shares!$B129,'Stock-AF'!$G$2:$G$215,Shares!$A$1)/SUMIFS('Stock-AF'!AI$2:AI$215,'Stock-AF'!$C$2:$C$215,Shares!$A129,'Stock-AF'!$G$2:$G$215,Shares!$A$1)</f>
        <v>0.19191249881914166</v>
      </c>
      <c r="AA129" s="9">
        <f ca="1">SUMIFS('Stock-AF'!AJ$2:AJ$215,'Stock-AF'!$C$2:$C$215,Shares!$B129,'Stock-AF'!$G$2:$G$215,Shares!$A$1)/SUMIFS('Stock-AF'!AJ$2:AJ$215,'Stock-AF'!$C$2:$C$215,Shares!$A129,'Stock-AF'!$G$2:$G$215,Shares!$A$1)</f>
        <v>0</v>
      </c>
      <c r="AB129" s="9">
        <f ca="1">SUMIFS('Stock-AF'!AK$2:AK$215,'Stock-AF'!$C$2:$C$215,Shares!$B129,'Stock-AF'!$G$2:$G$215,Shares!$A$1)/SUMIFS('Stock-AF'!AK$2:AK$215,'Stock-AF'!$C$2:$C$215,Shares!$A129,'Stock-AF'!$G$2:$G$215,Shares!$A$1)</f>
        <v>1.4358365001243947E-2</v>
      </c>
      <c r="AC129" s="9">
        <f ca="1">SUMIFS('Stock-AF'!AL$2:AL$215,'Stock-AF'!$C$2:$C$215,Shares!$B129,'Stock-AF'!$G$2:$G$215,Shares!$A$1)/SUMIFS('Stock-AF'!AL$2:AL$215,'Stock-AF'!$C$2:$C$215,Shares!$A129,'Stock-AF'!$G$2:$G$215,Shares!$A$1)</f>
        <v>0</v>
      </c>
      <c r="AD129" s="9">
        <f ca="1">SUMIFS('Stock-AF'!AM$2:AM$215,'Stock-AF'!$C$2:$C$215,Shares!$B129,'Stock-AF'!$G$2:$G$215,Shares!$A$1)/SUMIFS('Stock-AF'!AM$2:AM$215,'Stock-AF'!$C$2:$C$215,Shares!$A129,'Stock-AF'!$G$2:$G$215,Shares!$A$1)</f>
        <v>0.50450754288869093</v>
      </c>
      <c r="AE129" s="9">
        <f ca="1">SUMIFS('Stock-AF'!AN$2:AN$215,'Stock-AF'!$C$2:$C$215,Shares!$B129,'Stock-AF'!$G$2:$G$215,Shares!$A$1)/SUMIFS('Stock-AF'!AN$2:AN$215,'Stock-AF'!$C$2:$C$215,Shares!$A129,'Stock-AF'!$G$2:$G$215,Shares!$A$1)</f>
        <v>1.0720941582212741E-2</v>
      </c>
      <c r="AF129" s="9">
        <f ca="1">SUMIFS('Stock-AF'!AO$2:AO$215,'Stock-AF'!$C$2:$C$215,Shares!$B129,'Stock-AF'!$G$2:$G$215,Shares!$A$1)/SUMIFS('Stock-AF'!AO$2:AO$215,'Stock-AF'!$C$2:$C$215,Shares!$A129,'Stock-AF'!$G$2:$G$215,Shares!$A$1)</f>
        <v>0.33051198206427568</v>
      </c>
      <c r="AG129" s="9">
        <f ca="1">SUMIFS('Stock-AF'!AP$2:AP$215,'Stock-AF'!$C$2:$C$215,Shares!$B129,'Stock-AF'!$G$2:$G$215,Shares!$A$1)/SUMIFS('Stock-AF'!AP$2:AP$215,'Stock-AF'!$C$2:$C$215,Shares!$A129,'Stock-AF'!$G$2:$G$215,Shares!$A$1)</f>
        <v>0.17041057193715692</v>
      </c>
      <c r="AH129" s="9">
        <f ca="1">SUMIFS('Stock-AF'!AQ$2:AQ$215,'Stock-AF'!$C$2:$C$215,Shares!$B129,'Stock-AF'!$G$2:$G$215,Shares!$A$1)/SUMIFS('Stock-AF'!AQ$2:AQ$215,'Stock-AF'!$C$2:$C$215,Shares!$A129,'Stock-AF'!$G$2:$G$215,Shares!$A$1)</f>
        <v>0.57375415217172887</v>
      </c>
      <c r="AI129" s="9">
        <f ca="1">SUMIFS('Stock-AF'!AR$2:AR$215,'Stock-AF'!$C$2:$C$215,Shares!$B129,'Stock-AF'!$G$2:$G$215,Shares!$A$1)/SUMIFS('Stock-AF'!AR$2:AR$215,'Stock-AF'!$C$2:$C$215,Shares!$A129,'Stock-AF'!$G$2:$G$215,Shares!$A$1)</f>
        <v>0.22578550024955224</v>
      </c>
      <c r="AJ129" s="9">
        <f ca="1">SUMIFS('Stock-AF'!AS$2:AS$215,'Stock-AF'!$C$2:$C$215,Shares!$B129,'Stock-AF'!$G$2:$G$215,Shares!$A$1)/SUMIFS('Stock-AF'!AS$2:AS$215,'Stock-AF'!$C$2:$C$215,Shares!$A129,'Stock-AF'!$G$2:$G$215,Shares!$A$1)</f>
        <v>3.7379429759741151E-3</v>
      </c>
      <c r="AK129" s="9">
        <f ca="1">SUMIFS('Stock-AF'!AT$2:AT$215,'Stock-AF'!$C$2:$C$215,Shares!$B129,'Stock-AF'!$G$2:$G$215,Shares!$A$1)/SUMIFS('Stock-AF'!AT$2:AT$215,'Stock-AF'!$C$2:$C$215,Shares!$A129,'Stock-AF'!$G$2:$G$215,Shares!$A$1)</f>
        <v>5.4789750979856423E-2</v>
      </c>
      <c r="AL129" s="9">
        <f ca="1">SUMIFS('Stock-AF'!AU$2:AU$215,'Stock-AF'!$C$2:$C$215,Shares!$B129,'Stock-AF'!$G$2:$G$215,Shares!$A$1)/SUMIFS('Stock-AF'!AU$2:AU$215,'Stock-AF'!$C$2:$C$215,Shares!$A129,'Stock-AF'!$G$2:$G$215,Shares!$A$1)</f>
        <v>0.32656386678507154</v>
      </c>
      <c r="AM129" s="9">
        <f ca="1">SUMIFS('Stock-AF'!AV$2:AV$215,'Stock-AF'!$C$2:$C$215,Shares!$B129,'Stock-AF'!$G$2:$G$215,Shares!$A$1)/SUMIFS('Stock-AF'!AV$2:AV$215,'Stock-AF'!$C$2:$C$215,Shares!$A129,'Stock-AF'!$G$2:$G$215,Shares!$A$1)</f>
        <v>0.47863854748162776</v>
      </c>
    </row>
    <row r="130" spans="1:39">
      <c r="A130" t="str">
        <f t="shared" si="1"/>
        <v>C_ES-WH-SS*</v>
      </c>
      <c r="B130" s="4" t="s">
        <v>243</v>
      </c>
      <c r="C130" s="9">
        <f ca="1">SUMIFS('Stock-AF'!L$2:L$215,'Stock-AF'!$C$2:$C$215,Shares!$B130,'Stock-AF'!$G$2:$G$215,Shares!$A$1)/SUMIFS('Stock-AF'!L$2:L$215,'Stock-AF'!$C$2:$C$215,Shares!$A130,'Stock-AF'!$G$2:$G$215,Shares!$A$1)</f>
        <v>0</v>
      </c>
      <c r="D130" s="9">
        <f ca="1">SUMIFS('Stock-AF'!M$2:M$215,'Stock-AF'!$C$2:$C$215,Shares!$B130,'Stock-AF'!$G$2:$G$215,Shares!$A$1)/SUMIFS('Stock-AF'!M$2:M$215,'Stock-AF'!$C$2:$C$215,Shares!$A130,'Stock-AF'!$G$2:$G$215,Shares!$A$1)</f>
        <v>0.30795303458736706</v>
      </c>
      <c r="E130" s="9">
        <f ca="1">SUMIFS('Stock-AF'!N$2:N$215,'Stock-AF'!$C$2:$C$215,Shares!$B130,'Stock-AF'!$G$2:$G$215,Shares!$A$1)/SUMIFS('Stock-AF'!N$2:N$215,'Stock-AF'!$C$2:$C$215,Shares!$A130,'Stock-AF'!$G$2:$G$215,Shares!$A$1)</f>
        <v>0.5351539256725546</v>
      </c>
      <c r="F130" s="9">
        <f ca="1">SUMIFS('Stock-AF'!O$2:O$215,'Stock-AF'!$C$2:$C$215,Shares!$B130,'Stock-AF'!$G$2:$G$215,Shares!$A$1)/SUMIFS('Stock-AF'!O$2:O$215,'Stock-AF'!$C$2:$C$215,Shares!$A130,'Stock-AF'!$G$2:$G$215,Shares!$A$1)</f>
        <v>6.3157673293404729E-2</v>
      </c>
      <c r="G130" s="9">
        <f ca="1">SUMIFS('Stock-AF'!P$2:P$215,'Stock-AF'!$C$2:$C$215,Shares!$B130,'Stock-AF'!$G$2:$G$215,Shares!$A$1)/SUMIFS('Stock-AF'!P$2:P$215,'Stock-AF'!$C$2:$C$215,Shares!$A130,'Stock-AF'!$G$2:$G$215,Shares!$A$1)</f>
        <v>0.16833016382799851</v>
      </c>
      <c r="H130" s="9">
        <f ca="1">SUMIFS('Stock-AF'!Q$2:Q$215,'Stock-AF'!$C$2:$C$215,Shares!$B130,'Stock-AF'!$G$2:$G$215,Shares!$A$1)/SUMIFS('Stock-AF'!Q$2:Q$215,'Stock-AF'!$C$2:$C$215,Shares!$A130,'Stock-AF'!$G$2:$G$215,Shares!$A$1)</f>
        <v>7.3044303049888668E-2</v>
      </c>
      <c r="I130" s="9">
        <f ca="1">SUMIFS('Stock-AF'!R$2:R$215,'Stock-AF'!$C$2:$C$215,Shares!$B130,'Stock-AF'!$G$2:$G$215,Shares!$A$1)/SUMIFS('Stock-AF'!R$2:R$215,'Stock-AF'!$C$2:$C$215,Shares!$A130,'Stock-AF'!$G$2:$G$215,Shares!$A$1)</f>
        <v>0</v>
      </c>
      <c r="J130" s="9">
        <f ca="1">SUMIFS('Stock-AF'!S$2:S$215,'Stock-AF'!$C$2:$C$215,Shares!$B130,'Stock-AF'!$G$2:$G$215,Shares!$A$1)/SUMIFS('Stock-AF'!S$2:S$215,'Stock-AF'!$C$2:$C$215,Shares!$A130,'Stock-AF'!$G$2:$G$215,Shares!$A$1)</f>
        <v>0.30077483240603597</v>
      </c>
      <c r="K130" s="9">
        <f ca="1">SUMIFS('Stock-AF'!T$2:T$215,'Stock-AF'!$C$2:$C$215,Shares!$B130,'Stock-AF'!$G$2:$G$215,Shares!$A$1)/SUMIFS('Stock-AF'!T$2:T$215,'Stock-AF'!$C$2:$C$215,Shares!$A130,'Stock-AF'!$G$2:$G$215,Shares!$A$1)</f>
        <v>0.26502419665404386</v>
      </c>
      <c r="L130" s="9">
        <f ca="1">SUMIFS('Stock-AF'!U$2:U$215,'Stock-AF'!$C$2:$C$215,Shares!$B130,'Stock-AF'!$G$2:$G$215,Shares!$A$1)/SUMIFS('Stock-AF'!U$2:U$215,'Stock-AF'!$C$2:$C$215,Shares!$A130,'Stock-AF'!$G$2:$G$215,Shares!$A$1)</f>
        <v>0.42789358771095759</v>
      </c>
      <c r="M130" s="9">
        <f ca="1">SUMIFS('Stock-AF'!V$2:V$215,'Stock-AF'!$C$2:$C$215,Shares!$B130,'Stock-AF'!$G$2:$G$215,Shares!$A$1)/SUMIFS('Stock-AF'!V$2:V$215,'Stock-AF'!$C$2:$C$215,Shares!$A130,'Stock-AF'!$G$2:$G$215,Shares!$A$1)</f>
        <v>0.43426639062624389</v>
      </c>
      <c r="N130" s="9">
        <f ca="1">SUMIFS('Stock-AF'!W$2:W$215,'Stock-AF'!$C$2:$C$215,Shares!$B130,'Stock-AF'!$G$2:$G$215,Shares!$A$1)/SUMIFS('Stock-AF'!W$2:W$215,'Stock-AF'!$C$2:$C$215,Shares!$A130,'Stock-AF'!$G$2:$G$215,Shares!$A$1)</f>
        <v>0</v>
      </c>
      <c r="O130" s="9">
        <f ca="1">SUMIFS('Stock-AF'!X$2:X$215,'Stock-AF'!$C$2:$C$215,Shares!$B130,'Stock-AF'!$G$2:$G$215,Shares!$A$1)/SUMIFS('Stock-AF'!X$2:X$215,'Stock-AF'!$C$2:$C$215,Shares!$A130,'Stock-AF'!$G$2:$G$215,Shares!$A$1)</f>
        <v>0</v>
      </c>
      <c r="P130" s="9">
        <f ca="1">SUMIFS('Stock-AF'!Y$2:Y$215,'Stock-AF'!$C$2:$C$215,Shares!$B130,'Stock-AF'!$G$2:$G$215,Shares!$A$1)/SUMIFS('Stock-AF'!Y$2:Y$215,'Stock-AF'!$C$2:$C$215,Shares!$A130,'Stock-AF'!$G$2:$G$215,Shares!$A$1)</f>
        <v>0.42647221748745529</v>
      </c>
      <c r="Q130" s="9">
        <f ca="1">SUMIFS('Stock-AF'!Z$2:Z$215,'Stock-AF'!$C$2:$C$215,Shares!$B130,'Stock-AF'!$G$2:$G$215,Shares!$A$1)/SUMIFS('Stock-AF'!Z$2:Z$215,'Stock-AF'!$C$2:$C$215,Shares!$A130,'Stock-AF'!$G$2:$G$215,Shares!$A$1)</f>
        <v>0.12019988101295456</v>
      </c>
      <c r="R130" s="9">
        <f ca="1">SUMIFS('Stock-AF'!AA$2:AA$215,'Stock-AF'!$C$2:$C$215,Shares!$B130,'Stock-AF'!$G$2:$G$215,Shares!$A$1)/SUMIFS('Stock-AF'!AA$2:AA$215,'Stock-AF'!$C$2:$C$215,Shares!$A130,'Stock-AF'!$G$2:$G$215,Shares!$A$1)</f>
        <v>8.6670167890444461E-2</v>
      </c>
      <c r="S130" s="9">
        <f ca="1">SUMIFS('Stock-AF'!AB$2:AB$215,'Stock-AF'!$C$2:$C$215,Shares!$B130,'Stock-AF'!$G$2:$G$215,Shares!$A$1)/SUMIFS('Stock-AF'!AB$2:AB$215,'Stock-AF'!$C$2:$C$215,Shares!$A130,'Stock-AF'!$G$2:$G$215,Shares!$A$1)</f>
        <v>0.16585625839855653</v>
      </c>
      <c r="T130" s="9">
        <f ca="1">SUMIFS('Stock-AF'!AC$2:AC$215,'Stock-AF'!$C$2:$C$215,Shares!$B130,'Stock-AF'!$G$2:$G$215,Shares!$A$1)/SUMIFS('Stock-AF'!AC$2:AC$215,'Stock-AF'!$C$2:$C$215,Shares!$A130,'Stock-AF'!$G$2:$G$215,Shares!$A$1)</f>
        <v>0</v>
      </c>
      <c r="U130" s="9">
        <f ca="1">SUMIFS('Stock-AF'!AD$2:AD$215,'Stock-AF'!$C$2:$C$215,Shares!$B130,'Stock-AF'!$G$2:$G$215,Shares!$A$1)/SUMIFS('Stock-AF'!AD$2:AD$215,'Stock-AF'!$C$2:$C$215,Shares!$A130,'Stock-AF'!$G$2:$G$215,Shares!$A$1)</f>
        <v>0.68854139005121717</v>
      </c>
      <c r="V130" s="9">
        <f ca="1">SUMIFS('Stock-AF'!AE$2:AE$215,'Stock-AF'!$C$2:$C$215,Shares!$B130,'Stock-AF'!$G$2:$G$215,Shares!$A$1)/SUMIFS('Stock-AF'!AE$2:AE$215,'Stock-AF'!$C$2:$C$215,Shares!$A130,'Stock-AF'!$G$2:$G$215,Shares!$A$1)</f>
        <v>8.6101571025009489E-3</v>
      </c>
      <c r="W130" s="9">
        <f ca="1">SUMIFS('Stock-AF'!AF$2:AF$215,'Stock-AF'!$C$2:$C$215,Shares!$B130,'Stock-AF'!$G$2:$G$215,Shares!$A$1)/SUMIFS('Stock-AF'!AF$2:AF$215,'Stock-AF'!$C$2:$C$215,Shares!$A130,'Stock-AF'!$G$2:$G$215,Shares!$A$1)</f>
        <v>2.9669633839710958E-2</v>
      </c>
      <c r="X130" s="9">
        <f ca="1">SUMIFS('Stock-AF'!AG$2:AG$215,'Stock-AF'!$C$2:$C$215,Shares!$B130,'Stock-AF'!$G$2:$G$215,Shares!$A$1)/SUMIFS('Stock-AF'!AG$2:AG$215,'Stock-AF'!$C$2:$C$215,Shares!$A130,'Stock-AF'!$G$2:$G$215,Shares!$A$1)</f>
        <v>0.64119530065015495</v>
      </c>
      <c r="Y130" s="9">
        <f ca="1">SUMIFS('Stock-AF'!AH$2:AH$215,'Stock-AF'!$C$2:$C$215,Shares!$B130,'Stock-AF'!$G$2:$G$215,Shares!$A$1)/SUMIFS('Stock-AF'!AH$2:AH$215,'Stock-AF'!$C$2:$C$215,Shares!$A130,'Stock-AF'!$G$2:$G$215,Shares!$A$1)</f>
        <v>0.32301979183196822</v>
      </c>
      <c r="Z130" s="9">
        <f ca="1">SUMIFS('Stock-AF'!AI$2:AI$215,'Stock-AF'!$C$2:$C$215,Shares!$B130,'Stock-AF'!$G$2:$G$215,Shares!$A$1)/SUMIFS('Stock-AF'!AI$2:AI$215,'Stock-AF'!$C$2:$C$215,Shares!$A130,'Stock-AF'!$G$2:$G$215,Shares!$A$1)</f>
        <v>0.45770654588045123</v>
      </c>
      <c r="AA130" s="9">
        <f ca="1">SUMIFS('Stock-AF'!AJ$2:AJ$215,'Stock-AF'!$C$2:$C$215,Shares!$B130,'Stock-AF'!$G$2:$G$215,Shares!$A$1)/SUMIFS('Stock-AF'!AJ$2:AJ$215,'Stock-AF'!$C$2:$C$215,Shares!$A130,'Stock-AF'!$G$2:$G$215,Shares!$A$1)</f>
        <v>0</v>
      </c>
      <c r="AB130" s="9">
        <f ca="1">SUMIFS('Stock-AF'!AK$2:AK$215,'Stock-AF'!$C$2:$C$215,Shares!$B130,'Stock-AF'!$G$2:$G$215,Shares!$A$1)/SUMIFS('Stock-AF'!AK$2:AK$215,'Stock-AF'!$C$2:$C$215,Shares!$A130,'Stock-AF'!$G$2:$G$215,Shares!$A$1)</f>
        <v>8.9549325894381485E-2</v>
      </c>
      <c r="AC130" s="9">
        <f ca="1">SUMIFS('Stock-AF'!AL$2:AL$215,'Stock-AF'!$C$2:$C$215,Shares!$B130,'Stock-AF'!$G$2:$G$215,Shares!$A$1)/SUMIFS('Stock-AF'!AL$2:AL$215,'Stock-AF'!$C$2:$C$215,Shares!$A130,'Stock-AF'!$G$2:$G$215,Shares!$A$1)</f>
        <v>0</v>
      </c>
      <c r="AD130" s="9">
        <f ca="1">SUMIFS('Stock-AF'!AM$2:AM$215,'Stock-AF'!$C$2:$C$215,Shares!$B130,'Stock-AF'!$G$2:$G$215,Shares!$A$1)/SUMIFS('Stock-AF'!AM$2:AM$215,'Stock-AF'!$C$2:$C$215,Shares!$A130,'Stock-AF'!$G$2:$G$215,Shares!$A$1)</f>
        <v>0.19760029957027633</v>
      </c>
      <c r="AE130" s="9">
        <f ca="1">SUMIFS('Stock-AF'!AN$2:AN$215,'Stock-AF'!$C$2:$C$215,Shares!$B130,'Stock-AF'!$G$2:$G$215,Shares!$A$1)/SUMIFS('Stock-AF'!AN$2:AN$215,'Stock-AF'!$C$2:$C$215,Shares!$A130,'Stock-AF'!$G$2:$G$215,Shares!$A$1)</f>
        <v>7.7852751030964201E-2</v>
      </c>
      <c r="AF130" s="9">
        <f ca="1">SUMIFS('Stock-AF'!AO$2:AO$215,'Stock-AF'!$C$2:$C$215,Shares!$B130,'Stock-AF'!$G$2:$G$215,Shares!$A$1)/SUMIFS('Stock-AF'!AO$2:AO$215,'Stock-AF'!$C$2:$C$215,Shares!$A130,'Stock-AF'!$G$2:$G$215,Shares!$A$1)</f>
        <v>0.15749250340387574</v>
      </c>
      <c r="AG130" s="9">
        <f ca="1">SUMIFS('Stock-AF'!AP$2:AP$215,'Stock-AF'!$C$2:$C$215,Shares!$B130,'Stock-AF'!$G$2:$G$215,Shares!$A$1)/SUMIFS('Stock-AF'!AP$2:AP$215,'Stock-AF'!$C$2:$C$215,Shares!$A130,'Stock-AF'!$G$2:$G$215,Shares!$A$1)</f>
        <v>1.0416547721906567E-2</v>
      </c>
      <c r="AH130" s="9">
        <f ca="1">SUMIFS('Stock-AF'!AQ$2:AQ$215,'Stock-AF'!$C$2:$C$215,Shares!$B130,'Stock-AF'!$G$2:$G$215,Shares!$A$1)/SUMIFS('Stock-AF'!AQ$2:AQ$215,'Stock-AF'!$C$2:$C$215,Shares!$A130,'Stock-AF'!$G$2:$G$215,Shares!$A$1)</f>
        <v>0.24114793780601615</v>
      </c>
      <c r="AI130" s="9">
        <f ca="1">SUMIFS('Stock-AF'!AR$2:AR$215,'Stock-AF'!$C$2:$C$215,Shares!$B130,'Stock-AF'!$G$2:$G$215,Shares!$A$1)/SUMIFS('Stock-AF'!AR$2:AR$215,'Stock-AF'!$C$2:$C$215,Shares!$A130,'Stock-AF'!$G$2:$G$215,Shares!$A$1)</f>
        <v>0.21878827063147482</v>
      </c>
      <c r="AJ130" s="9">
        <f ca="1">SUMIFS('Stock-AF'!AS$2:AS$215,'Stock-AF'!$C$2:$C$215,Shares!$B130,'Stock-AF'!$G$2:$G$215,Shares!$A$1)/SUMIFS('Stock-AF'!AS$2:AS$215,'Stock-AF'!$C$2:$C$215,Shares!$A130,'Stock-AF'!$G$2:$G$215,Shares!$A$1)</f>
        <v>0.44455790687206487</v>
      </c>
      <c r="AK130" s="9">
        <f ca="1">SUMIFS('Stock-AF'!AT$2:AT$215,'Stock-AF'!$C$2:$C$215,Shares!$B130,'Stock-AF'!$G$2:$G$215,Shares!$A$1)/SUMIFS('Stock-AF'!AT$2:AT$215,'Stock-AF'!$C$2:$C$215,Shares!$A130,'Stock-AF'!$G$2:$G$215,Shares!$A$1)</f>
        <v>0.12310499971925426</v>
      </c>
      <c r="AL130" s="9">
        <f ca="1">SUMIFS('Stock-AF'!AU$2:AU$215,'Stock-AF'!$C$2:$C$215,Shares!$B130,'Stock-AF'!$G$2:$G$215,Shares!$A$1)/SUMIFS('Stock-AF'!AU$2:AU$215,'Stock-AF'!$C$2:$C$215,Shares!$A130,'Stock-AF'!$G$2:$G$215,Shares!$A$1)</f>
        <v>0.33607988345882284</v>
      </c>
      <c r="AM130" s="9">
        <f ca="1">SUMIFS('Stock-AF'!AV$2:AV$215,'Stock-AF'!$C$2:$C$215,Shares!$B130,'Stock-AF'!$G$2:$G$215,Shares!$A$1)/SUMIFS('Stock-AF'!AV$2:AV$215,'Stock-AF'!$C$2:$C$215,Shares!$A130,'Stock-AF'!$G$2:$G$215,Shares!$A$1)</f>
        <v>3.9233701066528896E-2</v>
      </c>
    </row>
    <row r="131" spans="1:39">
      <c r="A131" t="str">
        <f t="shared" ref="A131:A193" si="2">LEFT(B131,10)&amp;"*"</f>
        <v>C_ES-WH-SS*</v>
      </c>
      <c r="B131" s="4" t="s">
        <v>244</v>
      </c>
      <c r="C131" s="9">
        <f ca="1">SUMIFS('Stock-AF'!L$2:L$215,'Stock-AF'!$C$2:$C$215,Shares!$B131,'Stock-AF'!$G$2:$G$215,Shares!$A$1)/SUMIFS('Stock-AF'!L$2:L$215,'Stock-AF'!$C$2:$C$215,Shares!$A131,'Stock-AF'!$G$2:$G$215,Shares!$A$1)</f>
        <v>8.8112783252035309E-2</v>
      </c>
      <c r="D131" s="9">
        <f ca="1">SUMIFS('Stock-AF'!M$2:M$215,'Stock-AF'!$C$2:$C$215,Shares!$B131,'Stock-AF'!$G$2:$G$215,Shares!$A$1)/SUMIFS('Stock-AF'!M$2:M$215,'Stock-AF'!$C$2:$C$215,Shares!$A131,'Stock-AF'!$G$2:$G$215,Shares!$A$1)</f>
        <v>1.2613849530363676E-2</v>
      </c>
      <c r="E131" s="9">
        <f ca="1">SUMIFS('Stock-AF'!N$2:N$215,'Stock-AF'!$C$2:$C$215,Shares!$B131,'Stock-AF'!$G$2:$G$215,Shares!$A$1)/SUMIFS('Stock-AF'!N$2:N$215,'Stock-AF'!$C$2:$C$215,Shares!$A131,'Stock-AF'!$G$2:$G$215,Shares!$A$1)</f>
        <v>0</v>
      </c>
      <c r="F131" s="9">
        <f ca="1">SUMIFS('Stock-AF'!O$2:O$215,'Stock-AF'!$C$2:$C$215,Shares!$B131,'Stock-AF'!$G$2:$G$215,Shares!$A$1)/SUMIFS('Stock-AF'!O$2:O$215,'Stock-AF'!$C$2:$C$215,Shares!$A131,'Stock-AF'!$G$2:$G$215,Shares!$A$1)</f>
        <v>0.10059737196367673</v>
      </c>
      <c r="G131" s="9">
        <f ca="1">SUMIFS('Stock-AF'!P$2:P$215,'Stock-AF'!$C$2:$C$215,Shares!$B131,'Stock-AF'!$G$2:$G$215,Shares!$A$1)/SUMIFS('Stock-AF'!P$2:P$215,'Stock-AF'!$C$2:$C$215,Shares!$A131,'Stock-AF'!$G$2:$G$215,Shares!$A$1)</f>
        <v>1.2187234695504033E-2</v>
      </c>
      <c r="H131" s="9">
        <f ca="1">SUMIFS('Stock-AF'!Q$2:Q$215,'Stock-AF'!$C$2:$C$215,Shares!$B131,'Stock-AF'!$G$2:$G$215,Shares!$A$1)/SUMIFS('Stock-AF'!Q$2:Q$215,'Stock-AF'!$C$2:$C$215,Shares!$A131,'Stock-AF'!$G$2:$G$215,Shares!$A$1)</f>
        <v>0</v>
      </c>
      <c r="I131" s="9">
        <f ca="1">SUMIFS('Stock-AF'!R$2:R$215,'Stock-AF'!$C$2:$C$215,Shares!$B131,'Stock-AF'!$G$2:$G$215,Shares!$A$1)/SUMIFS('Stock-AF'!R$2:R$215,'Stock-AF'!$C$2:$C$215,Shares!$A131,'Stock-AF'!$G$2:$G$215,Shares!$A$1)</f>
        <v>0</v>
      </c>
      <c r="J131" s="9">
        <f ca="1">SUMIFS('Stock-AF'!S$2:S$215,'Stock-AF'!$C$2:$C$215,Shares!$B131,'Stock-AF'!$G$2:$G$215,Shares!$A$1)/SUMIFS('Stock-AF'!S$2:S$215,'Stock-AF'!$C$2:$C$215,Shares!$A131,'Stock-AF'!$G$2:$G$215,Shares!$A$1)</f>
        <v>0</v>
      </c>
      <c r="K131" s="9">
        <f ca="1">SUMIFS('Stock-AF'!T$2:T$215,'Stock-AF'!$C$2:$C$215,Shares!$B131,'Stock-AF'!$G$2:$G$215,Shares!$A$1)/SUMIFS('Stock-AF'!T$2:T$215,'Stock-AF'!$C$2:$C$215,Shares!$A131,'Stock-AF'!$G$2:$G$215,Shares!$A$1)</f>
        <v>2.6486051935603605E-2</v>
      </c>
      <c r="L131" s="9">
        <f ca="1">SUMIFS('Stock-AF'!U$2:U$215,'Stock-AF'!$C$2:$C$215,Shares!$B131,'Stock-AF'!$G$2:$G$215,Shares!$A$1)/SUMIFS('Stock-AF'!U$2:U$215,'Stock-AF'!$C$2:$C$215,Shares!$A131,'Stock-AF'!$G$2:$G$215,Shares!$A$1)</f>
        <v>3.7826365816110729E-3</v>
      </c>
      <c r="M131" s="9">
        <f ca="1">SUMIFS('Stock-AF'!V$2:V$215,'Stock-AF'!$C$2:$C$215,Shares!$B131,'Stock-AF'!$G$2:$G$215,Shares!$A$1)/SUMIFS('Stock-AF'!V$2:V$215,'Stock-AF'!$C$2:$C$215,Shares!$A131,'Stock-AF'!$G$2:$G$215,Shares!$A$1)</f>
        <v>2.6112846703393797E-3</v>
      </c>
      <c r="N131" s="9">
        <f ca="1">SUMIFS('Stock-AF'!W$2:W$215,'Stock-AF'!$C$2:$C$215,Shares!$B131,'Stock-AF'!$G$2:$G$215,Shares!$A$1)/SUMIFS('Stock-AF'!W$2:W$215,'Stock-AF'!$C$2:$C$215,Shares!$A131,'Stock-AF'!$G$2:$G$215,Shares!$A$1)</f>
        <v>1.4906947006246249E-2</v>
      </c>
      <c r="O131" s="9">
        <f ca="1">SUMIFS('Stock-AF'!X$2:X$215,'Stock-AF'!$C$2:$C$215,Shares!$B131,'Stock-AF'!$G$2:$G$215,Shares!$A$1)/SUMIFS('Stock-AF'!X$2:X$215,'Stock-AF'!$C$2:$C$215,Shares!$A131,'Stock-AF'!$G$2:$G$215,Shares!$A$1)</f>
        <v>6.6008725712890307E-2</v>
      </c>
      <c r="P131" s="9">
        <f ca="1">SUMIFS('Stock-AF'!Y$2:Y$215,'Stock-AF'!$C$2:$C$215,Shares!$B131,'Stock-AF'!$G$2:$G$215,Shares!$A$1)/SUMIFS('Stock-AF'!Y$2:Y$215,'Stock-AF'!$C$2:$C$215,Shares!$A131,'Stock-AF'!$G$2:$G$215,Shares!$A$1)</f>
        <v>0</v>
      </c>
      <c r="Q131" s="9">
        <f ca="1">SUMIFS('Stock-AF'!Z$2:Z$215,'Stock-AF'!$C$2:$C$215,Shares!$B131,'Stock-AF'!$G$2:$G$215,Shares!$A$1)/SUMIFS('Stock-AF'!Z$2:Z$215,'Stock-AF'!$C$2:$C$215,Shares!$A131,'Stock-AF'!$G$2:$G$215,Shares!$A$1)</f>
        <v>5.7369585708668604E-2</v>
      </c>
      <c r="R131" s="9">
        <f ca="1">SUMIFS('Stock-AF'!AA$2:AA$215,'Stock-AF'!$C$2:$C$215,Shares!$B131,'Stock-AF'!$G$2:$G$215,Shares!$A$1)/SUMIFS('Stock-AF'!AA$2:AA$215,'Stock-AF'!$C$2:$C$215,Shares!$A131,'Stock-AF'!$G$2:$G$215,Shares!$A$1)</f>
        <v>1.4073110522365562E-2</v>
      </c>
      <c r="S131" s="9">
        <f ca="1">SUMIFS('Stock-AF'!AB$2:AB$215,'Stock-AF'!$C$2:$C$215,Shares!$B131,'Stock-AF'!$G$2:$G$215,Shares!$A$1)/SUMIFS('Stock-AF'!AB$2:AB$215,'Stock-AF'!$C$2:$C$215,Shares!$A131,'Stock-AF'!$G$2:$G$215,Shares!$A$1)</f>
        <v>8.1297862810148398E-3</v>
      </c>
      <c r="T131" s="9">
        <f ca="1">SUMIFS('Stock-AF'!AC$2:AC$215,'Stock-AF'!$C$2:$C$215,Shares!$B131,'Stock-AF'!$G$2:$G$215,Shares!$A$1)/SUMIFS('Stock-AF'!AC$2:AC$215,'Stock-AF'!$C$2:$C$215,Shares!$A131,'Stock-AF'!$G$2:$G$215,Shares!$A$1)</f>
        <v>7.0481447030442497E-3</v>
      </c>
      <c r="U131" s="9">
        <f ca="1">SUMIFS('Stock-AF'!AD$2:AD$215,'Stock-AF'!$C$2:$C$215,Shares!$B131,'Stock-AF'!$G$2:$G$215,Shares!$A$1)/SUMIFS('Stock-AF'!AD$2:AD$215,'Stock-AF'!$C$2:$C$215,Shares!$A131,'Stock-AF'!$G$2:$G$215,Shares!$A$1)</f>
        <v>1.6992339953304778E-2</v>
      </c>
      <c r="V131" s="9">
        <f ca="1">SUMIFS('Stock-AF'!AE$2:AE$215,'Stock-AF'!$C$2:$C$215,Shares!$B131,'Stock-AF'!$G$2:$G$215,Shares!$A$1)/SUMIFS('Stock-AF'!AE$2:AE$215,'Stock-AF'!$C$2:$C$215,Shares!$A131,'Stock-AF'!$G$2:$G$215,Shares!$A$1)</f>
        <v>0.11350876562723232</v>
      </c>
      <c r="W131" s="9">
        <f ca="1">SUMIFS('Stock-AF'!AF$2:AF$215,'Stock-AF'!$C$2:$C$215,Shares!$B131,'Stock-AF'!$G$2:$G$215,Shares!$A$1)/SUMIFS('Stock-AF'!AF$2:AF$215,'Stock-AF'!$C$2:$C$215,Shares!$A131,'Stock-AF'!$G$2:$G$215,Shares!$A$1)</f>
        <v>0.11194204301807001</v>
      </c>
      <c r="X131" s="9">
        <f ca="1">SUMIFS('Stock-AF'!AG$2:AG$215,'Stock-AF'!$C$2:$C$215,Shares!$B131,'Stock-AF'!$G$2:$G$215,Shares!$A$1)/SUMIFS('Stock-AF'!AG$2:AG$215,'Stock-AF'!$C$2:$C$215,Shares!$A131,'Stock-AF'!$G$2:$G$215,Shares!$A$1)</f>
        <v>0</v>
      </c>
      <c r="Y131" s="9">
        <f ca="1">SUMIFS('Stock-AF'!AH$2:AH$215,'Stock-AF'!$C$2:$C$215,Shares!$B131,'Stock-AF'!$G$2:$G$215,Shares!$A$1)/SUMIFS('Stock-AF'!AH$2:AH$215,'Stock-AF'!$C$2:$C$215,Shares!$A131,'Stock-AF'!$G$2:$G$215,Shares!$A$1)</f>
        <v>0.18088788069238793</v>
      </c>
      <c r="Z131" s="9">
        <f ca="1">SUMIFS('Stock-AF'!AI$2:AI$215,'Stock-AF'!$C$2:$C$215,Shares!$B131,'Stock-AF'!$G$2:$G$215,Shares!$A$1)/SUMIFS('Stock-AF'!AI$2:AI$215,'Stock-AF'!$C$2:$C$215,Shares!$A131,'Stock-AF'!$G$2:$G$215,Shares!$A$1)</f>
        <v>3.5602120362959034E-3</v>
      </c>
      <c r="AA131" s="9">
        <f ca="1">SUMIFS('Stock-AF'!AJ$2:AJ$215,'Stock-AF'!$C$2:$C$215,Shares!$B131,'Stock-AF'!$G$2:$G$215,Shares!$A$1)/SUMIFS('Stock-AF'!AJ$2:AJ$215,'Stock-AF'!$C$2:$C$215,Shares!$A131,'Stock-AF'!$G$2:$G$215,Shares!$A$1)</f>
        <v>0</v>
      </c>
      <c r="AB131" s="9">
        <f ca="1">SUMIFS('Stock-AF'!AK$2:AK$215,'Stock-AF'!$C$2:$C$215,Shares!$B131,'Stock-AF'!$G$2:$G$215,Shares!$A$1)/SUMIFS('Stock-AF'!AK$2:AK$215,'Stock-AF'!$C$2:$C$215,Shares!$A131,'Stock-AF'!$G$2:$G$215,Shares!$A$1)</f>
        <v>2.4931537515006409E-2</v>
      </c>
      <c r="AC131" s="9">
        <f ca="1">SUMIFS('Stock-AF'!AL$2:AL$215,'Stock-AF'!$C$2:$C$215,Shares!$B131,'Stock-AF'!$G$2:$G$215,Shares!$A$1)/SUMIFS('Stock-AF'!AL$2:AL$215,'Stock-AF'!$C$2:$C$215,Shares!$A131,'Stock-AF'!$G$2:$G$215,Shares!$A$1)</f>
        <v>9.3732398094651573E-2</v>
      </c>
      <c r="AD131" s="9">
        <f ca="1">SUMIFS('Stock-AF'!AM$2:AM$215,'Stock-AF'!$C$2:$C$215,Shares!$B131,'Stock-AF'!$G$2:$G$215,Shares!$A$1)/SUMIFS('Stock-AF'!AM$2:AM$215,'Stock-AF'!$C$2:$C$215,Shares!$A131,'Stock-AF'!$G$2:$G$215,Shares!$A$1)</f>
        <v>1.4617150982313139E-2</v>
      </c>
      <c r="AE131" s="9">
        <f ca="1">SUMIFS('Stock-AF'!AN$2:AN$215,'Stock-AF'!$C$2:$C$215,Shares!$B131,'Stock-AF'!$G$2:$G$215,Shares!$A$1)/SUMIFS('Stock-AF'!AN$2:AN$215,'Stock-AF'!$C$2:$C$215,Shares!$A131,'Stock-AF'!$G$2:$G$215,Shares!$A$1)</f>
        <v>2.6459528640805224E-3</v>
      </c>
      <c r="AF131" s="9">
        <f ca="1">SUMIFS('Stock-AF'!AO$2:AO$215,'Stock-AF'!$C$2:$C$215,Shares!$B131,'Stock-AF'!$G$2:$G$215,Shares!$A$1)/SUMIFS('Stock-AF'!AO$2:AO$215,'Stock-AF'!$C$2:$C$215,Shares!$A131,'Stock-AF'!$G$2:$G$215,Shares!$A$1)</f>
        <v>8.836587462593885E-3</v>
      </c>
      <c r="AG131" s="9">
        <f ca="1">SUMIFS('Stock-AF'!AP$2:AP$215,'Stock-AF'!$C$2:$C$215,Shares!$B131,'Stock-AF'!$G$2:$G$215,Shares!$A$1)/SUMIFS('Stock-AF'!AP$2:AP$215,'Stock-AF'!$C$2:$C$215,Shares!$A131,'Stock-AF'!$G$2:$G$215,Shares!$A$1)</f>
        <v>2.3277013782367233E-2</v>
      </c>
      <c r="AH131" s="9">
        <f ca="1">SUMIFS('Stock-AF'!AQ$2:AQ$215,'Stock-AF'!$C$2:$C$215,Shares!$B131,'Stock-AF'!$G$2:$G$215,Shares!$A$1)/SUMIFS('Stock-AF'!AQ$2:AQ$215,'Stock-AF'!$C$2:$C$215,Shares!$A131,'Stock-AF'!$G$2:$G$215,Shares!$A$1)</f>
        <v>7.4409082734930966E-3</v>
      </c>
      <c r="AI131" s="9">
        <f ca="1">SUMIFS('Stock-AF'!AR$2:AR$215,'Stock-AF'!$C$2:$C$215,Shares!$B131,'Stock-AF'!$G$2:$G$215,Shares!$A$1)/SUMIFS('Stock-AF'!AR$2:AR$215,'Stock-AF'!$C$2:$C$215,Shares!$A131,'Stock-AF'!$G$2:$G$215,Shares!$A$1)</f>
        <v>8.7420709854799487E-3</v>
      </c>
      <c r="AJ131" s="9">
        <f ca="1">SUMIFS('Stock-AF'!AS$2:AS$215,'Stock-AF'!$C$2:$C$215,Shares!$B131,'Stock-AF'!$G$2:$G$215,Shares!$A$1)/SUMIFS('Stock-AF'!AS$2:AS$215,'Stock-AF'!$C$2:$C$215,Shares!$A131,'Stock-AF'!$G$2:$G$215,Shares!$A$1)</f>
        <v>2.3851369938974213E-3</v>
      </c>
      <c r="AK131" s="9">
        <f ca="1">SUMIFS('Stock-AF'!AT$2:AT$215,'Stock-AF'!$C$2:$C$215,Shares!$B131,'Stock-AF'!$G$2:$G$215,Shares!$A$1)/SUMIFS('Stock-AF'!AT$2:AT$215,'Stock-AF'!$C$2:$C$215,Shares!$A131,'Stock-AF'!$G$2:$G$215,Shares!$A$1)</f>
        <v>0.18430864946783243</v>
      </c>
      <c r="AL131" s="9">
        <f ca="1">SUMIFS('Stock-AF'!AU$2:AU$215,'Stock-AF'!$C$2:$C$215,Shares!$B131,'Stock-AF'!$G$2:$G$215,Shares!$A$1)/SUMIFS('Stock-AF'!AU$2:AU$215,'Stock-AF'!$C$2:$C$215,Shares!$A131,'Stock-AF'!$G$2:$G$215,Shares!$A$1)</f>
        <v>1.3376424186187119E-2</v>
      </c>
      <c r="AM131" s="9">
        <f ca="1">SUMIFS('Stock-AF'!AV$2:AV$215,'Stock-AF'!$C$2:$C$215,Shares!$B131,'Stock-AF'!$G$2:$G$215,Shares!$A$1)/SUMIFS('Stock-AF'!AV$2:AV$215,'Stock-AF'!$C$2:$C$215,Shares!$A131,'Stock-AF'!$G$2:$G$215,Shares!$A$1)</f>
        <v>0</v>
      </c>
    </row>
    <row r="132" spans="1:39">
      <c r="A132" t="str">
        <f t="shared" si="2"/>
        <v>C_ES-WH-SS*</v>
      </c>
      <c r="B132" s="4" t="s">
        <v>245</v>
      </c>
      <c r="C132" s="9">
        <f ca="1">SUMIFS('Stock-AF'!L$2:L$215,'Stock-AF'!$C$2:$C$215,Shares!$B132,'Stock-AF'!$G$2:$G$215,Shares!$A$1)/SUMIFS('Stock-AF'!L$2:L$215,'Stock-AF'!$C$2:$C$215,Shares!$A132,'Stock-AF'!$G$2:$G$215,Shares!$A$1)</f>
        <v>4.5708507124372126E-2</v>
      </c>
      <c r="D132" s="9">
        <f ca="1">SUMIFS('Stock-AF'!M$2:M$215,'Stock-AF'!$C$2:$C$215,Shares!$B132,'Stock-AF'!$G$2:$G$215,Shares!$A$1)/SUMIFS('Stock-AF'!M$2:M$215,'Stock-AF'!$C$2:$C$215,Shares!$A132,'Stock-AF'!$G$2:$G$215,Shares!$A$1)</f>
        <v>0.12129791890784397</v>
      </c>
      <c r="E132" s="9">
        <f ca="1">SUMIFS('Stock-AF'!N$2:N$215,'Stock-AF'!$C$2:$C$215,Shares!$B132,'Stock-AF'!$G$2:$G$215,Shares!$A$1)/SUMIFS('Stock-AF'!N$2:N$215,'Stock-AF'!$C$2:$C$215,Shares!$A132,'Stock-AF'!$G$2:$G$215,Shares!$A$1)</f>
        <v>0.35365117066708202</v>
      </c>
      <c r="F132" s="9">
        <f ca="1">SUMIFS('Stock-AF'!O$2:O$215,'Stock-AF'!$C$2:$C$215,Shares!$B132,'Stock-AF'!$G$2:$G$215,Shares!$A$1)/SUMIFS('Stock-AF'!O$2:O$215,'Stock-AF'!$C$2:$C$215,Shares!$A132,'Stock-AF'!$G$2:$G$215,Shares!$A$1)</f>
        <v>0.43568496612256169</v>
      </c>
      <c r="G132" s="9">
        <f ca="1">SUMIFS('Stock-AF'!P$2:P$215,'Stock-AF'!$C$2:$C$215,Shares!$B132,'Stock-AF'!$G$2:$G$215,Shares!$A$1)/SUMIFS('Stock-AF'!P$2:P$215,'Stock-AF'!$C$2:$C$215,Shares!$A132,'Stock-AF'!$G$2:$G$215,Shares!$A$1)</f>
        <v>4.3425099432317996E-2</v>
      </c>
      <c r="H132" s="9">
        <f ca="1">SUMIFS('Stock-AF'!Q$2:Q$215,'Stock-AF'!$C$2:$C$215,Shares!$B132,'Stock-AF'!$G$2:$G$215,Shares!$A$1)/SUMIFS('Stock-AF'!Q$2:Q$215,'Stock-AF'!$C$2:$C$215,Shares!$A132,'Stock-AF'!$G$2:$G$215,Shares!$A$1)</f>
        <v>0.5425668883906356</v>
      </c>
      <c r="I132" s="9">
        <f ca="1">SUMIFS('Stock-AF'!R$2:R$215,'Stock-AF'!$C$2:$C$215,Shares!$B132,'Stock-AF'!$G$2:$G$215,Shares!$A$1)/SUMIFS('Stock-AF'!R$2:R$215,'Stock-AF'!$C$2:$C$215,Shares!$A132,'Stock-AF'!$G$2:$G$215,Shares!$A$1)</f>
        <v>0.12738716874931191</v>
      </c>
      <c r="J132" s="9">
        <f ca="1">SUMIFS('Stock-AF'!S$2:S$215,'Stock-AF'!$C$2:$C$215,Shares!$B132,'Stock-AF'!$G$2:$G$215,Shares!$A$1)/SUMIFS('Stock-AF'!S$2:S$215,'Stock-AF'!$C$2:$C$215,Shares!$A132,'Stock-AF'!$G$2:$G$215,Shares!$A$1)</f>
        <v>1.1739651479501192E-2</v>
      </c>
      <c r="K132" s="9">
        <f ca="1">SUMIFS('Stock-AF'!T$2:T$215,'Stock-AF'!$C$2:$C$215,Shares!$B132,'Stock-AF'!$G$2:$G$215,Shares!$A$1)/SUMIFS('Stock-AF'!T$2:T$215,'Stock-AF'!$C$2:$C$215,Shares!$A132,'Stock-AF'!$G$2:$G$215,Shares!$A$1)</f>
        <v>0.40100938011913034</v>
      </c>
      <c r="L132" s="9">
        <f ca="1">SUMIFS('Stock-AF'!U$2:U$215,'Stock-AF'!$C$2:$C$215,Shares!$B132,'Stock-AF'!$G$2:$G$215,Shares!$A$1)/SUMIFS('Stock-AF'!U$2:U$215,'Stock-AF'!$C$2:$C$215,Shares!$A132,'Stock-AF'!$G$2:$G$215,Shares!$A$1)</f>
        <v>4.4472126761908398E-2</v>
      </c>
      <c r="M132" s="9">
        <f ca="1">SUMIFS('Stock-AF'!V$2:V$215,'Stock-AF'!$C$2:$C$215,Shares!$B132,'Stock-AF'!$G$2:$G$215,Shares!$A$1)/SUMIFS('Stock-AF'!V$2:V$215,'Stock-AF'!$C$2:$C$215,Shares!$A132,'Stock-AF'!$G$2:$G$215,Shares!$A$1)</f>
        <v>0.10037910216145245</v>
      </c>
      <c r="N132" s="9">
        <f ca="1">SUMIFS('Stock-AF'!W$2:W$215,'Stock-AF'!$C$2:$C$215,Shares!$B132,'Stock-AF'!$G$2:$G$215,Shares!$A$1)/SUMIFS('Stock-AF'!W$2:W$215,'Stock-AF'!$C$2:$C$215,Shares!$A132,'Stock-AF'!$G$2:$G$215,Shares!$A$1)</f>
        <v>0.10418439919759803</v>
      </c>
      <c r="O132" s="9">
        <f ca="1">SUMIFS('Stock-AF'!X$2:X$215,'Stock-AF'!$C$2:$C$215,Shares!$B132,'Stock-AF'!$G$2:$G$215,Shares!$A$1)/SUMIFS('Stock-AF'!X$2:X$215,'Stock-AF'!$C$2:$C$215,Shares!$A132,'Stock-AF'!$G$2:$G$215,Shares!$A$1)</f>
        <v>0.14870764871594863</v>
      </c>
      <c r="P132" s="9">
        <f ca="1">SUMIFS('Stock-AF'!Y$2:Y$215,'Stock-AF'!$C$2:$C$215,Shares!$B132,'Stock-AF'!$G$2:$G$215,Shares!$A$1)/SUMIFS('Stock-AF'!Y$2:Y$215,'Stock-AF'!$C$2:$C$215,Shares!$A132,'Stock-AF'!$G$2:$G$215,Shares!$A$1)</f>
        <v>7.4936142244465057E-2</v>
      </c>
      <c r="Q132" s="9">
        <f ca="1">SUMIFS('Stock-AF'!Z$2:Z$215,'Stock-AF'!$C$2:$C$215,Shares!$B132,'Stock-AF'!$G$2:$G$215,Shares!$A$1)/SUMIFS('Stock-AF'!Z$2:Z$215,'Stock-AF'!$C$2:$C$215,Shares!$A132,'Stock-AF'!$G$2:$G$215,Shares!$A$1)</f>
        <v>0.14648675238486428</v>
      </c>
      <c r="R132" s="9">
        <f ca="1">SUMIFS('Stock-AF'!AA$2:AA$215,'Stock-AF'!$C$2:$C$215,Shares!$B132,'Stock-AF'!$G$2:$G$215,Shares!$A$1)/SUMIFS('Stock-AF'!AA$2:AA$215,'Stock-AF'!$C$2:$C$215,Shares!$A132,'Stock-AF'!$G$2:$G$215,Shares!$A$1)</f>
        <v>0.11691265097892671</v>
      </c>
      <c r="S132" s="9">
        <f ca="1">SUMIFS('Stock-AF'!AB$2:AB$215,'Stock-AF'!$C$2:$C$215,Shares!$B132,'Stock-AF'!$G$2:$G$215,Shares!$A$1)/SUMIFS('Stock-AF'!AB$2:AB$215,'Stock-AF'!$C$2:$C$215,Shares!$A132,'Stock-AF'!$G$2:$G$215,Shares!$A$1)</f>
        <v>0</v>
      </c>
      <c r="T132" s="9">
        <f ca="1">SUMIFS('Stock-AF'!AC$2:AC$215,'Stock-AF'!$C$2:$C$215,Shares!$B132,'Stock-AF'!$G$2:$G$215,Shares!$A$1)/SUMIFS('Stock-AF'!AC$2:AC$215,'Stock-AF'!$C$2:$C$215,Shares!$A132,'Stock-AF'!$G$2:$G$215,Shares!$A$1)</f>
        <v>0.45098243169926627</v>
      </c>
      <c r="U132" s="9">
        <f ca="1">SUMIFS('Stock-AF'!AD$2:AD$215,'Stock-AF'!$C$2:$C$215,Shares!$B132,'Stock-AF'!$G$2:$G$215,Shares!$A$1)/SUMIFS('Stock-AF'!AD$2:AD$215,'Stock-AF'!$C$2:$C$215,Shares!$A132,'Stock-AF'!$G$2:$G$215,Shares!$A$1)</f>
        <v>0</v>
      </c>
      <c r="V132" s="9">
        <f ca="1">SUMIFS('Stock-AF'!AE$2:AE$215,'Stock-AF'!$C$2:$C$215,Shares!$B132,'Stock-AF'!$G$2:$G$215,Shares!$A$1)/SUMIFS('Stock-AF'!AE$2:AE$215,'Stock-AF'!$C$2:$C$215,Shares!$A132,'Stock-AF'!$G$2:$G$215,Shares!$A$1)</f>
        <v>1.9402902017634123E-2</v>
      </c>
      <c r="W132" s="9">
        <f ca="1">SUMIFS('Stock-AF'!AF$2:AF$215,'Stock-AF'!$C$2:$C$215,Shares!$B132,'Stock-AF'!$G$2:$G$215,Shares!$A$1)/SUMIFS('Stock-AF'!AF$2:AF$215,'Stock-AF'!$C$2:$C$215,Shares!$A132,'Stock-AF'!$G$2:$G$215,Shares!$A$1)</f>
        <v>0.37978744610838616</v>
      </c>
      <c r="X132" s="9">
        <f ca="1">SUMIFS('Stock-AF'!AG$2:AG$215,'Stock-AF'!$C$2:$C$215,Shares!$B132,'Stock-AF'!$G$2:$G$215,Shares!$A$1)/SUMIFS('Stock-AF'!AG$2:AG$215,'Stock-AF'!$C$2:$C$215,Shares!$A132,'Stock-AF'!$G$2:$G$215,Shares!$A$1)</f>
        <v>2.7236628746827311E-2</v>
      </c>
      <c r="Y132" s="9">
        <f ca="1">SUMIFS('Stock-AF'!AH$2:AH$215,'Stock-AF'!$C$2:$C$215,Shares!$B132,'Stock-AF'!$G$2:$G$215,Shares!$A$1)/SUMIFS('Stock-AF'!AH$2:AH$215,'Stock-AF'!$C$2:$C$215,Shares!$A132,'Stock-AF'!$G$2:$G$215,Shares!$A$1)</f>
        <v>0.27962082336297706</v>
      </c>
      <c r="Z132" s="9">
        <f ca="1">SUMIFS('Stock-AF'!AI$2:AI$215,'Stock-AF'!$C$2:$C$215,Shares!$B132,'Stock-AF'!$G$2:$G$215,Shares!$A$1)/SUMIFS('Stock-AF'!AI$2:AI$215,'Stock-AF'!$C$2:$C$215,Shares!$A132,'Stock-AF'!$G$2:$G$215,Shares!$A$1)</f>
        <v>8.0081174538371158E-2</v>
      </c>
      <c r="AA132" s="9">
        <f ca="1">SUMIFS('Stock-AF'!AJ$2:AJ$215,'Stock-AF'!$C$2:$C$215,Shares!$B132,'Stock-AF'!$G$2:$G$215,Shares!$A$1)/SUMIFS('Stock-AF'!AJ$2:AJ$215,'Stock-AF'!$C$2:$C$215,Shares!$A132,'Stock-AF'!$G$2:$G$215,Shares!$A$1)</f>
        <v>0</v>
      </c>
      <c r="AB132" s="9">
        <f ca="1">SUMIFS('Stock-AF'!AK$2:AK$215,'Stock-AF'!$C$2:$C$215,Shares!$B132,'Stock-AF'!$G$2:$G$215,Shares!$A$1)/SUMIFS('Stock-AF'!AK$2:AK$215,'Stock-AF'!$C$2:$C$215,Shares!$A132,'Stock-AF'!$G$2:$G$215,Shares!$A$1)</f>
        <v>0.36190224296191337</v>
      </c>
      <c r="AC132" s="9">
        <f ca="1">SUMIFS('Stock-AF'!AL$2:AL$215,'Stock-AF'!$C$2:$C$215,Shares!$B132,'Stock-AF'!$G$2:$G$215,Shares!$A$1)/SUMIFS('Stock-AF'!AL$2:AL$215,'Stock-AF'!$C$2:$C$215,Shares!$A132,'Stock-AF'!$G$2:$G$215,Shares!$A$1)</f>
        <v>0</v>
      </c>
      <c r="AD132" s="9">
        <f ca="1">SUMIFS('Stock-AF'!AM$2:AM$215,'Stock-AF'!$C$2:$C$215,Shares!$B132,'Stock-AF'!$G$2:$G$215,Shares!$A$1)/SUMIFS('Stock-AF'!AM$2:AM$215,'Stock-AF'!$C$2:$C$215,Shares!$A132,'Stock-AF'!$G$2:$G$215,Shares!$A$1)</f>
        <v>8.2377233509455194E-2</v>
      </c>
      <c r="AE132" s="9">
        <f ca="1">SUMIFS('Stock-AF'!AN$2:AN$215,'Stock-AF'!$C$2:$C$215,Shares!$B132,'Stock-AF'!$G$2:$G$215,Shares!$A$1)/SUMIFS('Stock-AF'!AN$2:AN$215,'Stock-AF'!$C$2:$C$215,Shares!$A132,'Stock-AF'!$G$2:$G$215,Shares!$A$1)</f>
        <v>0.10226032974035106</v>
      </c>
      <c r="AF132" s="9">
        <f ca="1">SUMIFS('Stock-AF'!AO$2:AO$215,'Stock-AF'!$C$2:$C$215,Shares!$B132,'Stock-AF'!$G$2:$G$215,Shares!$A$1)/SUMIFS('Stock-AF'!AO$2:AO$215,'Stock-AF'!$C$2:$C$215,Shares!$A132,'Stock-AF'!$G$2:$G$215,Shares!$A$1)</f>
        <v>8.5383760776056736E-2</v>
      </c>
      <c r="AG132" s="9">
        <f ca="1">SUMIFS('Stock-AF'!AP$2:AP$215,'Stock-AF'!$C$2:$C$215,Shares!$B132,'Stock-AF'!$G$2:$G$215,Shares!$A$1)/SUMIFS('Stock-AF'!AP$2:AP$215,'Stock-AF'!$C$2:$C$215,Shares!$A132,'Stock-AF'!$G$2:$G$215,Shares!$A$1)</f>
        <v>0.12208807367850757</v>
      </c>
      <c r="AH132" s="9">
        <f ca="1">SUMIFS('Stock-AF'!AQ$2:AQ$215,'Stock-AF'!$C$2:$C$215,Shares!$B132,'Stock-AF'!$G$2:$G$215,Shares!$A$1)/SUMIFS('Stock-AF'!AQ$2:AQ$215,'Stock-AF'!$C$2:$C$215,Shares!$A132,'Stock-AF'!$G$2:$G$215,Shares!$A$1)</f>
        <v>2.5991751783249906E-2</v>
      </c>
      <c r="AI132" s="9">
        <f ca="1">SUMIFS('Stock-AF'!AR$2:AR$215,'Stock-AF'!$C$2:$C$215,Shares!$B132,'Stock-AF'!$G$2:$G$215,Shares!$A$1)/SUMIFS('Stock-AF'!AR$2:AR$215,'Stock-AF'!$C$2:$C$215,Shares!$A132,'Stock-AF'!$G$2:$G$215,Shares!$A$1)</f>
        <v>0.17233368195717677</v>
      </c>
      <c r="AJ132" s="9">
        <f ca="1">SUMIFS('Stock-AF'!AS$2:AS$215,'Stock-AF'!$C$2:$C$215,Shares!$B132,'Stock-AF'!$G$2:$G$215,Shares!$A$1)/SUMIFS('Stock-AF'!AS$2:AS$215,'Stock-AF'!$C$2:$C$215,Shares!$A132,'Stock-AF'!$G$2:$G$215,Shares!$A$1)</f>
        <v>0.27002027570317672</v>
      </c>
      <c r="AK132" s="9">
        <f ca="1">SUMIFS('Stock-AF'!AT$2:AT$215,'Stock-AF'!$C$2:$C$215,Shares!$B132,'Stock-AF'!$G$2:$G$215,Shares!$A$1)/SUMIFS('Stock-AF'!AT$2:AT$215,'Stock-AF'!$C$2:$C$215,Shares!$A132,'Stock-AF'!$G$2:$G$215,Shares!$A$1)</f>
        <v>0.37576409189225057</v>
      </c>
      <c r="AL132" s="9">
        <f ca="1">SUMIFS('Stock-AF'!AU$2:AU$215,'Stock-AF'!$C$2:$C$215,Shares!$B132,'Stock-AF'!$G$2:$G$215,Shares!$A$1)/SUMIFS('Stock-AF'!AU$2:AU$215,'Stock-AF'!$C$2:$C$215,Shares!$A132,'Stock-AF'!$G$2:$G$215,Shares!$A$1)</f>
        <v>3.8181681717750049E-2</v>
      </c>
      <c r="AM132" s="9">
        <f ca="1">SUMIFS('Stock-AF'!AV$2:AV$215,'Stock-AF'!$C$2:$C$215,Shares!$B132,'Stock-AF'!$G$2:$G$215,Shares!$A$1)/SUMIFS('Stock-AF'!AV$2:AV$215,'Stock-AF'!$C$2:$C$215,Shares!$A132,'Stock-AF'!$G$2:$G$215,Shares!$A$1)</f>
        <v>6.5123319495786813E-2</v>
      </c>
    </row>
    <row r="133" spans="1:39">
      <c r="A133" t="str">
        <f t="shared" si="2"/>
        <v>C_ES-WH-SS*</v>
      </c>
      <c r="B133" s="4" t="s">
        <v>246</v>
      </c>
      <c r="C133" s="9">
        <f ca="1">SUMIFS('Stock-AF'!L$2:L$215,'Stock-AF'!$C$2:$C$215,Shares!$B133,'Stock-AF'!$G$2:$G$215,Shares!$A$1)/SUMIFS('Stock-AF'!L$2:L$215,'Stock-AF'!$C$2:$C$215,Shares!$A133,'Stock-AF'!$G$2:$G$215,Shares!$A$1)</f>
        <v>0.35285741717314412</v>
      </c>
      <c r="D133" s="9">
        <f ca="1">SUMIFS('Stock-AF'!M$2:M$215,'Stock-AF'!$C$2:$C$215,Shares!$B133,'Stock-AF'!$G$2:$G$215,Shares!$A$1)/SUMIFS('Stock-AF'!M$2:M$215,'Stock-AF'!$C$2:$C$215,Shares!$A133,'Stock-AF'!$G$2:$G$215,Shares!$A$1)</f>
        <v>0.31108784919078064</v>
      </c>
      <c r="E133" s="9">
        <f ca="1">SUMIFS('Stock-AF'!N$2:N$215,'Stock-AF'!$C$2:$C$215,Shares!$B133,'Stock-AF'!$G$2:$G$215,Shares!$A$1)/SUMIFS('Stock-AF'!N$2:N$215,'Stock-AF'!$C$2:$C$215,Shares!$A133,'Stock-AF'!$G$2:$G$215,Shares!$A$1)</f>
        <v>0</v>
      </c>
      <c r="F133" s="9">
        <f ca="1">SUMIFS('Stock-AF'!O$2:O$215,'Stock-AF'!$C$2:$C$215,Shares!$B133,'Stock-AF'!$G$2:$G$215,Shares!$A$1)/SUMIFS('Stock-AF'!O$2:O$215,'Stock-AF'!$C$2:$C$215,Shares!$A133,'Stock-AF'!$G$2:$G$215,Shares!$A$1)</f>
        <v>4.1750670446454551E-3</v>
      </c>
      <c r="G133" s="9">
        <f ca="1">SUMIFS('Stock-AF'!P$2:P$215,'Stock-AF'!$C$2:$C$215,Shares!$B133,'Stock-AF'!$G$2:$G$215,Shares!$A$1)/SUMIFS('Stock-AF'!P$2:P$215,'Stock-AF'!$C$2:$C$215,Shares!$A133,'Stock-AF'!$G$2:$G$215,Shares!$A$1)</f>
        <v>5.4141179251662154E-2</v>
      </c>
      <c r="H133" s="9">
        <f ca="1">SUMIFS('Stock-AF'!Q$2:Q$215,'Stock-AF'!$C$2:$C$215,Shares!$B133,'Stock-AF'!$G$2:$G$215,Shares!$A$1)/SUMIFS('Stock-AF'!Q$2:Q$215,'Stock-AF'!$C$2:$C$215,Shares!$A133,'Stock-AF'!$G$2:$G$215,Shares!$A$1)</f>
        <v>3.2213806967748275E-2</v>
      </c>
      <c r="I133" s="9">
        <f ca="1">SUMIFS('Stock-AF'!R$2:R$215,'Stock-AF'!$C$2:$C$215,Shares!$B133,'Stock-AF'!$G$2:$G$215,Shares!$A$1)/SUMIFS('Stock-AF'!R$2:R$215,'Stock-AF'!$C$2:$C$215,Shares!$A133,'Stock-AF'!$G$2:$G$215,Shares!$A$1)</f>
        <v>0.55131578200014908</v>
      </c>
      <c r="J133" s="9">
        <f ca="1">SUMIFS('Stock-AF'!S$2:S$215,'Stock-AF'!$C$2:$C$215,Shares!$B133,'Stock-AF'!$G$2:$G$215,Shares!$A$1)/SUMIFS('Stock-AF'!S$2:S$215,'Stock-AF'!$C$2:$C$215,Shares!$A133,'Stock-AF'!$G$2:$G$215,Shares!$A$1)</f>
        <v>1.1778172451674385E-2</v>
      </c>
      <c r="K133" s="9">
        <f ca="1">SUMIFS('Stock-AF'!T$2:T$215,'Stock-AF'!$C$2:$C$215,Shares!$B133,'Stock-AF'!$G$2:$G$215,Shares!$A$1)/SUMIFS('Stock-AF'!T$2:T$215,'Stock-AF'!$C$2:$C$215,Shares!$A133,'Stock-AF'!$G$2:$G$215,Shares!$A$1)</f>
        <v>8.5945907043800413E-3</v>
      </c>
      <c r="L133" s="9">
        <f ca="1">SUMIFS('Stock-AF'!U$2:U$215,'Stock-AF'!$C$2:$C$215,Shares!$B133,'Stock-AF'!$G$2:$G$215,Shares!$A$1)/SUMIFS('Stock-AF'!U$2:U$215,'Stock-AF'!$C$2:$C$215,Shares!$A133,'Stock-AF'!$G$2:$G$215,Shares!$A$1)</f>
        <v>1.4440278867987832E-2</v>
      </c>
      <c r="M133" s="9">
        <f ca="1">SUMIFS('Stock-AF'!V$2:V$215,'Stock-AF'!$C$2:$C$215,Shares!$B133,'Stock-AF'!$G$2:$G$215,Shares!$A$1)/SUMIFS('Stock-AF'!V$2:V$215,'Stock-AF'!$C$2:$C$215,Shares!$A133,'Stock-AF'!$G$2:$G$215,Shares!$A$1)</f>
        <v>0</v>
      </c>
      <c r="N133" s="9">
        <f ca="1">SUMIFS('Stock-AF'!W$2:W$215,'Stock-AF'!$C$2:$C$215,Shares!$B133,'Stock-AF'!$G$2:$G$215,Shares!$A$1)/SUMIFS('Stock-AF'!W$2:W$215,'Stock-AF'!$C$2:$C$215,Shares!$A133,'Stock-AF'!$G$2:$G$215,Shares!$A$1)</f>
        <v>2.5508461675852162E-2</v>
      </c>
      <c r="O133" s="9">
        <f ca="1">SUMIFS('Stock-AF'!X$2:X$215,'Stock-AF'!$C$2:$C$215,Shares!$B133,'Stock-AF'!$G$2:$G$215,Shares!$A$1)/SUMIFS('Stock-AF'!X$2:X$215,'Stock-AF'!$C$2:$C$215,Shares!$A133,'Stock-AF'!$G$2:$G$215,Shares!$A$1)</f>
        <v>4.4674595083194685E-2</v>
      </c>
      <c r="P133" s="9">
        <f ca="1">SUMIFS('Stock-AF'!Y$2:Y$215,'Stock-AF'!$C$2:$C$215,Shares!$B133,'Stock-AF'!$G$2:$G$215,Shares!$A$1)/SUMIFS('Stock-AF'!Y$2:Y$215,'Stock-AF'!$C$2:$C$215,Shares!$A133,'Stock-AF'!$G$2:$G$215,Shares!$A$1)</f>
        <v>0</v>
      </c>
      <c r="Q133" s="9">
        <f ca="1">SUMIFS('Stock-AF'!Z$2:Z$215,'Stock-AF'!$C$2:$C$215,Shares!$B133,'Stock-AF'!$G$2:$G$215,Shares!$A$1)/SUMIFS('Stock-AF'!Z$2:Z$215,'Stock-AF'!$C$2:$C$215,Shares!$A133,'Stock-AF'!$G$2:$G$215,Shares!$A$1)</f>
        <v>1.3236730715698053E-2</v>
      </c>
      <c r="R133" s="9">
        <f ca="1">SUMIFS('Stock-AF'!AA$2:AA$215,'Stock-AF'!$C$2:$C$215,Shares!$B133,'Stock-AF'!$G$2:$G$215,Shares!$A$1)/SUMIFS('Stock-AF'!AA$2:AA$215,'Stock-AF'!$C$2:$C$215,Shares!$A133,'Stock-AF'!$G$2:$G$215,Shares!$A$1)</f>
        <v>0</v>
      </c>
      <c r="S133" s="9">
        <f ca="1">SUMIFS('Stock-AF'!AB$2:AB$215,'Stock-AF'!$C$2:$C$215,Shares!$B133,'Stock-AF'!$G$2:$G$215,Shares!$A$1)/SUMIFS('Stock-AF'!AB$2:AB$215,'Stock-AF'!$C$2:$C$215,Shares!$A133,'Stock-AF'!$G$2:$G$215,Shares!$A$1)</f>
        <v>1.1141710105417053E-3</v>
      </c>
      <c r="T133" s="9">
        <f ca="1">SUMIFS('Stock-AF'!AC$2:AC$215,'Stock-AF'!$C$2:$C$215,Shares!$B133,'Stock-AF'!$G$2:$G$215,Shares!$A$1)/SUMIFS('Stock-AF'!AC$2:AC$215,'Stock-AF'!$C$2:$C$215,Shares!$A133,'Stock-AF'!$G$2:$G$215,Shares!$A$1)</f>
        <v>2.2366568419339744E-3</v>
      </c>
      <c r="U133" s="9">
        <f ca="1">SUMIFS('Stock-AF'!AD$2:AD$215,'Stock-AF'!$C$2:$C$215,Shares!$B133,'Stock-AF'!$G$2:$G$215,Shares!$A$1)/SUMIFS('Stock-AF'!AD$2:AD$215,'Stock-AF'!$C$2:$C$215,Shares!$A133,'Stock-AF'!$G$2:$G$215,Shares!$A$1)</f>
        <v>0</v>
      </c>
      <c r="V133" s="9">
        <f ca="1">SUMIFS('Stock-AF'!AE$2:AE$215,'Stock-AF'!$C$2:$C$215,Shares!$B133,'Stock-AF'!$G$2:$G$215,Shares!$A$1)/SUMIFS('Stock-AF'!AE$2:AE$215,'Stock-AF'!$C$2:$C$215,Shares!$A133,'Stock-AF'!$G$2:$G$215,Shares!$A$1)</f>
        <v>2.4860205715880556E-2</v>
      </c>
      <c r="W133" s="9">
        <f ca="1">SUMIFS('Stock-AF'!AF$2:AF$215,'Stock-AF'!$C$2:$C$215,Shares!$B133,'Stock-AF'!$G$2:$G$215,Shares!$A$1)/SUMIFS('Stock-AF'!AF$2:AF$215,'Stock-AF'!$C$2:$C$215,Shares!$A133,'Stock-AF'!$G$2:$G$215,Shares!$A$1)</f>
        <v>7.5112997062559334E-2</v>
      </c>
      <c r="X133" s="9">
        <f ca="1">SUMIFS('Stock-AF'!AG$2:AG$215,'Stock-AF'!$C$2:$C$215,Shares!$B133,'Stock-AF'!$G$2:$G$215,Shares!$A$1)/SUMIFS('Stock-AF'!AG$2:AG$215,'Stock-AF'!$C$2:$C$215,Shares!$A133,'Stock-AF'!$G$2:$G$215,Shares!$A$1)</f>
        <v>0</v>
      </c>
      <c r="Y133" s="9">
        <f ca="1">SUMIFS('Stock-AF'!AH$2:AH$215,'Stock-AF'!$C$2:$C$215,Shares!$B133,'Stock-AF'!$G$2:$G$215,Shares!$A$1)/SUMIFS('Stock-AF'!AH$2:AH$215,'Stock-AF'!$C$2:$C$215,Shares!$A133,'Stock-AF'!$G$2:$G$215,Shares!$A$1)</f>
        <v>0</v>
      </c>
      <c r="Z133" s="9">
        <f ca="1">SUMIFS('Stock-AF'!AI$2:AI$215,'Stock-AF'!$C$2:$C$215,Shares!$B133,'Stock-AF'!$G$2:$G$215,Shares!$A$1)/SUMIFS('Stock-AF'!AI$2:AI$215,'Stock-AF'!$C$2:$C$215,Shares!$A133,'Stock-AF'!$G$2:$G$215,Shares!$A$1)</f>
        <v>0</v>
      </c>
      <c r="AA133" s="9">
        <f ca="1">SUMIFS('Stock-AF'!AJ$2:AJ$215,'Stock-AF'!$C$2:$C$215,Shares!$B133,'Stock-AF'!$G$2:$G$215,Shares!$A$1)/SUMIFS('Stock-AF'!AJ$2:AJ$215,'Stock-AF'!$C$2:$C$215,Shares!$A133,'Stock-AF'!$G$2:$G$215,Shares!$A$1)</f>
        <v>0</v>
      </c>
      <c r="AB133" s="9">
        <f ca="1">SUMIFS('Stock-AF'!AK$2:AK$215,'Stock-AF'!$C$2:$C$215,Shares!$B133,'Stock-AF'!$G$2:$G$215,Shares!$A$1)/SUMIFS('Stock-AF'!AK$2:AK$215,'Stock-AF'!$C$2:$C$215,Shares!$A133,'Stock-AF'!$G$2:$G$215,Shares!$A$1)</f>
        <v>0</v>
      </c>
      <c r="AC133" s="9">
        <f ca="1">SUMIFS('Stock-AF'!AL$2:AL$215,'Stock-AF'!$C$2:$C$215,Shares!$B133,'Stock-AF'!$G$2:$G$215,Shares!$A$1)/SUMIFS('Stock-AF'!AL$2:AL$215,'Stock-AF'!$C$2:$C$215,Shares!$A133,'Stock-AF'!$G$2:$G$215,Shares!$A$1)</f>
        <v>0</v>
      </c>
      <c r="AD133" s="9">
        <f ca="1">SUMIFS('Stock-AF'!AM$2:AM$215,'Stock-AF'!$C$2:$C$215,Shares!$B133,'Stock-AF'!$G$2:$G$215,Shares!$A$1)/SUMIFS('Stock-AF'!AM$2:AM$215,'Stock-AF'!$C$2:$C$215,Shares!$A133,'Stock-AF'!$G$2:$G$215,Shares!$A$1)</f>
        <v>9.2077360835781073E-3</v>
      </c>
      <c r="AE133" s="9">
        <f ca="1">SUMIFS('Stock-AF'!AN$2:AN$215,'Stock-AF'!$C$2:$C$215,Shares!$B133,'Stock-AF'!$G$2:$G$215,Shares!$A$1)/SUMIFS('Stock-AF'!AN$2:AN$215,'Stock-AF'!$C$2:$C$215,Shares!$A133,'Stock-AF'!$G$2:$G$215,Shares!$A$1)</f>
        <v>0</v>
      </c>
      <c r="AF133" s="9">
        <f ca="1">SUMIFS('Stock-AF'!AO$2:AO$215,'Stock-AF'!$C$2:$C$215,Shares!$B133,'Stock-AF'!$G$2:$G$215,Shares!$A$1)/SUMIFS('Stock-AF'!AO$2:AO$215,'Stock-AF'!$C$2:$C$215,Shares!$A133,'Stock-AF'!$G$2:$G$215,Shares!$A$1)</f>
        <v>3.6707669451125783E-3</v>
      </c>
      <c r="AG133" s="9">
        <f ca="1">SUMIFS('Stock-AF'!AP$2:AP$215,'Stock-AF'!$C$2:$C$215,Shares!$B133,'Stock-AF'!$G$2:$G$215,Shares!$A$1)/SUMIFS('Stock-AF'!AP$2:AP$215,'Stock-AF'!$C$2:$C$215,Shares!$A133,'Stock-AF'!$G$2:$G$215,Shares!$A$1)</f>
        <v>0.18485443064473756</v>
      </c>
      <c r="AH133" s="9">
        <f ca="1">SUMIFS('Stock-AF'!AQ$2:AQ$215,'Stock-AF'!$C$2:$C$215,Shares!$B133,'Stock-AF'!$G$2:$G$215,Shares!$A$1)/SUMIFS('Stock-AF'!AQ$2:AQ$215,'Stock-AF'!$C$2:$C$215,Shares!$A133,'Stock-AF'!$G$2:$G$215,Shares!$A$1)</f>
        <v>4.2831191744002202E-4</v>
      </c>
      <c r="AI133" s="9">
        <f ca="1">SUMIFS('Stock-AF'!AR$2:AR$215,'Stock-AF'!$C$2:$C$215,Shares!$B133,'Stock-AF'!$G$2:$G$215,Shares!$A$1)/SUMIFS('Stock-AF'!AR$2:AR$215,'Stock-AF'!$C$2:$C$215,Shares!$A133,'Stock-AF'!$G$2:$G$215,Shares!$A$1)</f>
        <v>0</v>
      </c>
      <c r="AJ133" s="9">
        <f ca="1">SUMIFS('Stock-AF'!AS$2:AS$215,'Stock-AF'!$C$2:$C$215,Shares!$B133,'Stock-AF'!$G$2:$G$215,Shares!$A$1)/SUMIFS('Stock-AF'!AS$2:AS$215,'Stock-AF'!$C$2:$C$215,Shares!$A133,'Stock-AF'!$G$2:$G$215,Shares!$A$1)</f>
        <v>0</v>
      </c>
      <c r="AK133" s="9">
        <f ca="1">SUMIFS('Stock-AF'!AT$2:AT$215,'Stock-AF'!$C$2:$C$215,Shares!$B133,'Stock-AF'!$G$2:$G$215,Shares!$A$1)/SUMIFS('Stock-AF'!AT$2:AT$215,'Stock-AF'!$C$2:$C$215,Shares!$A133,'Stock-AF'!$G$2:$G$215,Shares!$A$1)</f>
        <v>0</v>
      </c>
      <c r="AL133" s="9">
        <f ca="1">SUMIFS('Stock-AF'!AU$2:AU$215,'Stock-AF'!$C$2:$C$215,Shares!$B133,'Stock-AF'!$G$2:$G$215,Shares!$A$1)/SUMIFS('Stock-AF'!AU$2:AU$215,'Stock-AF'!$C$2:$C$215,Shares!$A133,'Stock-AF'!$G$2:$G$215,Shares!$A$1)</f>
        <v>2.8483961108759058E-4</v>
      </c>
      <c r="AM133" s="9">
        <f ca="1">SUMIFS('Stock-AF'!AV$2:AV$215,'Stock-AF'!$C$2:$C$215,Shares!$B133,'Stock-AF'!$G$2:$G$215,Shares!$A$1)/SUMIFS('Stock-AF'!AV$2:AV$215,'Stock-AF'!$C$2:$C$215,Shares!$A133,'Stock-AF'!$G$2:$G$215,Shares!$A$1)</f>
        <v>0</v>
      </c>
    </row>
    <row r="134" spans="1:39">
      <c r="A134" t="str">
        <f t="shared" si="2"/>
        <v>R_ES-CK-DH*</v>
      </c>
      <c r="B134" s="4" t="s">
        <v>53</v>
      </c>
      <c r="C134" s="9">
        <f ca="1">SUMIFS('Stock-AF'!L$2:L$215,'Stock-AF'!$C$2:$C$215,Shares!$B134,'Stock-AF'!$G$2:$G$215,Shares!$A$1)/SUMIFS('Stock-AF'!L$2:L$215,'Stock-AF'!$C$2:$C$215,Shares!$A134,'Stock-AF'!$G$2:$G$215,Shares!$A$1)</f>
        <v>4.8676695527937554E-2</v>
      </c>
      <c r="D134" s="9">
        <f ca="1">SUMIFS('Stock-AF'!M$2:M$215,'Stock-AF'!$C$2:$C$215,Shares!$B134,'Stock-AF'!$G$2:$G$215,Shares!$A$1)/SUMIFS('Stock-AF'!M$2:M$215,'Stock-AF'!$C$2:$C$215,Shares!$A134,'Stock-AF'!$G$2:$G$215,Shares!$A$1)</f>
        <v>3.2528660639388564E-2</v>
      </c>
      <c r="E134" s="9">
        <f ca="1">SUMIFS('Stock-AF'!N$2:N$215,'Stock-AF'!$C$2:$C$215,Shares!$B134,'Stock-AF'!$G$2:$G$215,Shares!$A$1)/SUMIFS('Stock-AF'!N$2:N$215,'Stock-AF'!$C$2:$C$215,Shares!$A134,'Stock-AF'!$G$2:$G$215,Shares!$A$1)</f>
        <v>0</v>
      </c>
      <c r="F134" s="9">
        <f ca="1">SUMIFS('Stock-AF'!O$2:O$215,'Stock-AF'!$C$2:$C$215,Shares!$B134,'Stock-AF'!$G$2:$G$215,Shares!$A$1)/SUMIFS('Stock-AF'!O$2:O$215,'Stock-AF'!$C$2:$C$215,Shares!$A134,'Stock-AF'!$G$2:$G$215,Shares!$A$1)</f>
        <v>0</v>
      </c>
      <c r="G134" s="9">
        <f ca="1">SUMIFS('Stock-AF'!P$2:P$215,'Stock-AF'!$C$2:$C$215,Shares!$B134,'Stock-AF'!$G$2:$G$215,Shares!$A$1)/SUMIFS('Stock-AF'!P$2:P$215,'Stock-AF'!$C$2:$C$215,Shares!$A134,'Stock-AF'!$G$2:$G$215,Shares!$A$1)</f>
        <v>3.7297118251076525E-2</v>
      </c>
      <c r="H134" s="9">
        <f ca="1">SUMIFS('Stock-AF'!Q$2:Q$215,'Stock-AF'!$C$2:$C$215,Shares!$B134,'Stock-AF'!$G$2:$G$215,Shares!$A$1)/SUMIFS('Stock-AF'!Q$2:Q$215,'Stock-AF'!$C$2:$C$215,Shares!$A134,'Stock-AF'!$G$2:$G$215,Shares!$A$1)</f>
        <v>0</v>
      </c>
      <c r="I134" s="9">
        <f ca="1">SUMIFS('Stock-AF'!R$2:R$215,'Stock-AF'!$C$2:$C$215,Shares!$B134,'Stock-AF'!$G$2:$G$215,Shares!$A$1)/SUMIFS('Stock-AF'!R$2:R$215,'Stock-AF'!$C$2:$C$215,Shares!$A134,'Stock-AF'!$G$2:$G$215,Shares!$A$1)</f>
        <v>0</v>
      </c>
      <c r="J134" s="9">
        <f ca="1">SUMIFS('Stock-AF'!S$2:S$215,'Stock-AF'!$C$2:$C$215,Shares!$B134,'Stock-AF'!$G$2:$G$215,Shares!$A$1)/SUMIFS('Stock-AF'!S$2:S$215,'Stock-AF'!$C$2:$C$215,Shares!$A134,'Stock-AF'!$G$2:$G$215,Shares!$A$1)</f>
        <v>2.0489119969189295E-2</v>
      </c>
      <c r="K134" s="9">
        <f ca="1">SUMIFS('Stock-AF'!T$2:T$215,'Stock-AF'!$C$2:$C$215,Shares!$B134,'Stock-AF'!$G$2:$G$215,Shares!$A$1)/SUMIFS('Stock-AF'!T$2:T$215,'Stock-AF'!$C$2:$C$215,Shares!$A134,'Stock-AF'!$G$2:$G$215,Shares!$A$1)</f>
        <v>0</v>
      </c>
      <c r="L134" s="9">
        <f ca="1">SUMIFS('Stock-AF'!U$2:U$215,'Stock-AF'!$C$2:$C$215,Shares!$B134,'Stock-AF'!$G$2:$G$215,Shares!$A$1)/SUMIFS('Stock-AF'!U$2:U$215,'Stock-AF'!$C$2:$C$215,Shares!$A134,'Stock-AF'!$G$2:$G$215,Shares!$A$1)</f>
        <v>0</v>
      </c>
      <c r="M134" s="9">
        <f ca="1">SUMIFS('Stock-AF'!V$2:V$215,'Stock-AF'!$C$2:$C$215,Shares!$B134,'Stock-AF'!$G$2:$G$215,Shares!$A$1)/SUMIFS('Stock-AF'!V$2:V$215,'Stock-AF'!$C$2:$C$215,Shares!$A134,'Stock-AF'!$G$2:$G$215,Shares!$A$1)</f>
        <v>4.4144981412639332E-2</v>
      </c>
      <c r="N134" s="9">
        <f ca="1">SUMIFS('Stock-AF'!W$2:W$215,'Stock-AF'!$C$2:$C$215,Shares!$B134,'Stock-AF'!$G$2:$G$215,Shares!$A$1)/SUMIFS('Stock-AF'!W$2:W$215,'Stock-AF'!$C$2:$C$215,Shares!$A134,'Stock-AF'!$G$2:$G$215,Shares!$A$1)</f>
        <v>3.2455538550846999E-2</v>
      </c>
      <c r="O134" s="9">
        <f ca="1">SUMIFS('Stock-AF'!X$2:X$215,'Stock-AF'!$C$2:$C$215,Shares!$B134,'Stock-AF'!$G$2:$G$215,Shares!$A$1)/SUMIFS('Stock-AF'!X$2:X$215,'Stock-AF'!$C$2:$C$215,Shares!$A134,'Stock-AF'!$G$2:$G$215,Shares!$A$1)</f>
        <v>9.3769188339733831E-3</v>
      </c>
      <c r="P134" s="9">
        <f ca="1">SUMIFS('Stock-AF'!Y$2:Y$215,'Stock-AF'!$C$2:$C$215,Shares!$B134,'Stock-AF'!$G$2:$G$215,Shares!$A$1)/SUMIFS('Stock-AF'!Y$2:Y$215,'Stock-AF'!$C$2:$C$215,Shares!$A134,'Stock-AF'!$G$2:$G$215,Shares!$A$1)</f>
        <v>0</v>
      </c>
      <c r="Q134" s="9">
        <f ca="1">SUMIFS('Stock-AF'!Z$2:Z$215,'Stock-AF'!$C$2:$C$215,Shares!$B134,'Stock-AF'!$G$2:$G$215,Shares!$A$1)/SUMIFS('Stock-AF'!Z$2:Z$215,'Stock-AF'!$C$2:$C$215,Shares!$A134,'Stock-AF'!$G$2:$G$215,Shares!$A$1)</f>
        <v>0</v>
      </c>
      <c r="R134" s="9">
        <f ca="1">SUMIFS('Stock-AF'!AA$2:AA$215,'Stock-AF'!$C$2:$C$215,Shares!$B134,'Stock-AF'!$G$2:$G$215,Shares!$A$1)/SUMIFS('Stock-AF'!AA$2:AA$215,'Stock-AF'!$C$2:$C$215,Shares!$A134,'Stock-AF'!$G$2:$G$215,Shares!$A$1)</f>
        <v>0</v>
      </c>
      <c r="S134" s="9">
        <f ca="1">SUMIFS('Stock-AF'!AB$2:AB$215,'Stock-AF'!$C$2:$C$215,Shares!$B134,'Stock-AF'!$G$2:$G$215,Shares!$A$1)/SUMIFS('Stock-AF'!AB$2:AB$215,'Stock-AF'!$C$2:$C$215,Shares!$A134,'Stock-AF'!$G$2:$G$215,Shares!$A$1)</f>
        <v>2.0977460388306161E-2</v>
      </c>
      <c r="T134" s="9">
        <f ca="1">SUMIFS('Stock-AF'!AC$2:AC$215,'Stock-AF'!$C$2:$C$215,Shares!$B134,'Stock-AF'!$G$2:$G$215,Shares!$A$1)/SUMIFS('Stock-AF'!AC$2:AC$215,'Stock-AF'!$C$2:$C$215,Shares!$A134,'Stock-AF'!$G$2:$G$215,Shares!$A$1)</f>
        <v>0</v>
      </c>
      <c r="U134" s="9">
        <f ca="1">SUMIFS('Stock-AF'!AD$2:AD$215,'Stock-AF'!$C$2:$C$215,Shares!$B134,'Stock-AF'!$G$2:$G$215,Shares!$A$1)/SUMIFS('Stock-AF'!AD$2:AD$215,'Stock-AF'!$C$2:$C$215,Shares!$A134,'Stock-AF'!$G$2:$G$215,Shares!$A$1)</f>
        <v>0</v>
      </c>
      <c r="V134" s="9">
        <f ca="1">SUMIFS('Stock-AF'!AE$2:AE$215,'Stock-AF'!$C$2:$C$215,Shares!$B134,'Stock-AF'!$G$2:$G$215,Shares!$A$1)/SUMIFS('Stock-AF'!AE$2:AE$215,'Stock-AF'!$C$2:$C$215,Shares!$A134,'Stock-AF'!$G$2:$G$215,Shares!$A$1)</f>
        <v>0</v>
      </c>
      <c r="W134" s="9">
        <f ca="1">SUMIFS('Stock-AF'!AF$2:AF$215,'Stock-AF'!$C$2:$C$215,Shares!$B134,'Stock-AF'!$G$2:$G$215,Shares!$A$1)/SUMIFS('Stock-AF'!AF$2:AF$215,'Stock-AF'!$C$2:$C$215,Shares!$A134,'Stock-AF'!$G$2:$G$215,Shares!$A$1)</f>
        <v>0</v>
      </c>
      <c r="X134" s="9">
        <f ca="1">SUMIFS('Stock-AF'!AG$2:AG$215,'Stock-AF'!$C$2:$C$215,Shares!$B134,'Stock-AF'!$G$2:$G$215,Shares!$A$1)/SUMIFS('Stock-AF'!AG$2:AG$215,'Stock-AF'!$C$2:$C$215,Shares!$A134,'Stock-AF'!$G$2:$G$215,Shares!$A$1)</f>
        <v>8.843643145787973E-2</v>
      </c>
      <c r="Y134" s="9">
        <f ca="1">SUMIFS('Stock-AF'!AH$2:AH$215,'Stock-AF'!$C$2:$C$215,Shares!$B134,'Stock-AF'!$G$2:$G$215,Shares!$A$1)/SUMIFS('Stock-AF'!AH$2:AH$215,'Stock-AF'!$C$2:$C$215,Shares!$A134,'Stock-AF'!$G$2:$G$215,Shares!$A$1)</f>
        <v>0</v>
      </c>
      <c r="Z134" s="9">
        <f ca="1">SUMIFS('Stock-AF'!AI$2:AI$215,'Stock-AF'!$C$2:$C$215,Shares!$B134,'Stock-AF'!$G$2:$G$215,Shares!$A$1)/SUMIFS('Stock-AF'!AI$2:AI$215,'Stock-AF'!$C$2:$C$215,Shares!$A134,'Stock-AF'!$G$2:$G$215,Shares!$A$1)</f>
        <v>0.19983927136351423</v>
      </c>
      <c r="AA134" s="9">
        <f ca="1">SUMIFS('Stock-AF'!AJ$2:AJ$215,'Stock-AF'!$C$2:$C$215,Shares!$B134,'Stock-AF'!$G$2:$G$215,Shares!$A$1)/SUMIFS('Stock-AF'!AJ$2:AJ$215,'Stock-AF'!$C$2:$C$215,Shares!$A134,'Stock-AF'!$G$2:$G$215,Shares!$A$1)</f>
        <v>0.14735752342740049</v>
      </c>
      <c r="AB134" s="9">
        <f ca="1">SUMIFS('Stock-AF'!AK$2:AK$215,'Stock-AF'!$C$2:$C$215,Shares!$B134,'Stock-AF'!$G$2:$G$215,Shares!$A$1)/SUMIFS('Stock-AF'!AK$2:AK$215,'Stock-AF'!$C$2:$C$215,Shares!$A134,'Stock-AF'!$G$2:$G$215,Shares!$A$1)</f>
        <v>0</v>
      </c>
      <c r="AC134" s="9">
        <f ca="1">SUMIFS('Stock-AF'!AL$2:AL$215,'Stock-AF'!$C$2:$C$215,Shares!$B134,'Stock-AF'!$G$2:$G$215,Shares!$A$1)/SUMIFS('Stock-AF'!AL$2:AL$215,'Stock-AF'!$C$2:$C$215,Shares!$A134,'Stock-AF'!$G$2:$G$215,Shares!$A$1)</f>
        <v>0</v>
      </c>
      <c r="AD134" s="9">
        <f ca="1">SUMIFS('Stock-AF'!AM$2:AM$215,'Stock-AF'!$C$2:$C$215,Shares!$B134,'Stock-AF'!$G$2:$G$215,Shares!$A$1)/SUMIFS('Stock-AF'!AM$2:AM$215,'Stock-AF'!$C$2:$C$215,Shares!$A134,'Stock-AF'!$G$2:$G$215,Shares!$A$1)</f>
        <v>0</v>
      </c>
      <c r="AE134" s="9">
        <f ca="1">SUMIFS('Stock-AF'!AN$2:AN$215,'Stock-AF'!$C$2:$C$215,Shares!$B134,'Stock-AF'!$G$2:$G$215,Shares!$A$1)/SUMIFS('Stock-AF'!AN$2:AN$215,'Stock-AF'!$C$2:$C$215,Shares!$A134,'Stock-AF'!$G$2:$G$215,Shares!$A$1)</f>
        <v>0</v>
      </c>
      <c r="AF134" s="9">
        <f ca="1">SUMIFS('Stock-AF'!AO$2:AO$215,'Stock-AF'!$C$2:$C$215,Shares!$B134,'Stock-AF'!$G$2:$G$215,Shares!$A$1)/SUMIFS('Stock-AF'!AO$2:AO$215,'Stock-AF'!$C$2:$C$215,Shares!$A134,'Stock-AF'!$G$2:$G$215,Shares!$A$1)</f>
        <v>2.1339211387165973E-2</v>
      </c>
      <c r="AG134" s="9">
        <f ca="1">SUMIFS('Stock-AF'!AP$2:AP$215,'Stock-AF'!$C$2:$C$215,Shares!$B134,'Stock-AF'!$G$2:$G$215,Shares!$A$1)/SUMIFS('Stock-AF'!AP$2:AP$215,'Stock-AF'!$C$2:$C$215,Shares!$A134,'Stock-AF'!$G$2:$G$215,Shares!$A$1)</f>
        <v>0.18131557454294164</v>
      </c>
      <c r="AH134" s="9">
        <f ca="1">SUMIFS('Stock-AF'!AQ$2:AQ$215,'Stock-AF'!$C$2:$C$215,Shares!$B134,'Stock-AF'!$G$2:$G$215,Shares!$A$1)/SUMIFS('Stock-AF'!AQ$2:AQ$215,'Stock-AF'!$C$2:$C$215,Shares!$A134,'Stock-AF'!$G$2:$G$215,Shares!$A$1)</f>
        <v>0.27120039519183253</v>
      </c>
      <c r="AI134" s="9">
        <f ca="1">SUMIFS('Stock-AF'!AR$2:AR$215,'Stock-AF'!$C$2:$C$215,Shares!$B134,'Stock-AF'!$G$2:$G$215,Shares!$A$1)/SUMIFS('Stock-AF'!AR$2:AR$215,'Stock-AF'!$C$2:$C$215,Shares!$A134,'Stock-AF'!$G$2:$G$215,Shares!$A$1)</f>
        <v>0</v>
      </c>
      <c r="AJ134" s="9">
        <f ca="1">SUMIFS('Stock-AF'!AS$2:AS$215,'Stock-AF'!$C$2:$C$215,Shares!$B134,'Stock-AF'!$G$2:$G$215,Shares!$A$1)/SUMIFS('Stock-AF'!AS$2:AS$215,'Stock-AF'!$C$2:$C$215,Shares!$A134,'Stock-AF'!$G$2:$G$215,Shares!$A$1)</f>
        <v>0</v>
      </c>
      <c r="AK134" s="9">
        <f ca="1">SUMIFS('Stock-AF'!AT$2:AT$215,'Stock-AF'!$C$2:$C$215,Shares!$B134,'Stock-AF'!$G$2:$G$215,Shares!$A$1)/SUMIFS('Stock-AF'!AT$2:AT$215,'Stock-AF'!$C$2:$C$215,Shares!$A134,'Stock-AF'!$G$2:$G$215,Shares!$A$1)</f>
        <v>9.2509920634920792E-2</v>
      </c>
      <c r="AL134" s="9">
        <f ca="1">SUMIFS('Stock-AF'!AU$2:AU$215,'Stock-AF'!$C$2:$C$215,Shares!$B134,'Stock-AF'!$G$2:$G$215,Shares!$A$1)/SUMIFS('Stock-AF'!AU$2:AU$215,'Stock-AF'!$C$2:$C$215,Shares!$A134,'Stock-AF'!$G$2:$G$215,Shares!$A$1)</f>
        <v>0</v>
      </c>
      <c r="AM134" s="9">
        <f ca="1">SUMIFS('Stock-AF'!AV$2:AV$215,'Stock-AF'!$C$2:$C$215,Shares!$B134,'Stock-AF'!$G$2:$G$215,Shares!$A$1)/SUMIFS('Stock-AF'!AV$2:AV$215,'Stock-AF'!$C$2:$C$215,Shares!$A134,'Stock-AF'!$G$2:$G$215,Shares!$A$1)</f>
        <v>0</v>
      </c>
    </row>
    <row r="135" spans="1:39">
      <c r="A135" t="str">
        <f t="shared" si="2"/>
        <v>R_ES-CK-DH*</v>
      </c>
      <c r="B135" s="4" t="s">
        <v>55</v>
      </c>
      <c r="C135" s="9">
        <f ca="1">SUMIFS('Stock-AF'!L$2:L$215,'Stock-AF'!$C$2:$C$215,Shares!$B135,'Stock-AF'!$G$2:$G$215,Shares!$A$1)/SUMIFS('Stock-AF'!L$2:L$215,'Stock-AF'!$C$2:$C$215,Shares!$A135,'Stock-AF'!$G$2:$G$215,Shares!$A$1)</f>
        <v>0</v>
      </c>
      <c r="D135" s="9">
        <f ca="1">SUMIFS('Stock-AF'!M$2:M$215,'Stock-AF'!$C$2:$C$215,Shares!$B135,'Stock-AF'!$G$2:$G$215,Shares!$A$1)/SUMIFS('Stock-AF'!M$2:M$215,'Stock-AF'!$C$2:$C$215,Shares!$A135,'Stock-AF'!$G$2:$G$215,Shares!$A$1)</f>
        <v>9.3205331344952921E-4</v>
      </c>
      <c r="E135" s="9">
        <f ca="1">SUMIFS('Stock-AF'!N$2:N$215,'Stock-AF'!$C$2:$C$215,Shares!$B135,'Stock-AF'!$G$2:$G$215,Shares!$A$1)/SUMIFS('Stock-AF'!N$2:N$215,'Stock-AF'!$C$2:$C$215,Shares!$A135,'Stock-AF'!$G$2:$G$215,Shares!$A$1)</f>
        <v>0</v>
      </c>
      <c r="F135" s="9">
        <f ca="1">SUMIFS('Stock-AF'!O$2:O$215,'Stock-AF'!$C$2:$C$215,Shares!$B135,'Stock-AF'!$G$2:$G$215,Shares!$A$1)/SUMIFS('Stock-AF'!O$2:O$215,'Stock-AF'!$C$2:$C$215,Shares!$A135,'Stock-AF'!$G$2:$G$215,Shares!$A$1)</f>
        <v>0</v>
      </c>
      <c r="G135" s="9">
        <f ca="1">SUMIFS('Stock-AF'!P$2:P$215,'Stock-AF'!$C$2:$C$215,Shares!$B135,'Stock-AF'!$G$2:$G$215,Shares!$A$1)/SUMIFS('Stock-AF'!P$2:P$215,'Stock-AF'!$C$2:$C$215,Shares!$A135,'Stock-AF'!$G$2:$G$215,Shares!$A$1)</f>
        <v>2.0404107320304714E-2</v>
      </c>
      <c r="H135" s="9">
        <f ca="1">SUMIFS('Stock-AF'!Q$2:Q$215,'Stock-AF'!$C$2:$C$215,Shares!$B135,'Stock-AF'!$G$2:$G$215,Shares!$A$1)/SUMIFS('Stock-AF'!Q$2:Q$215,'Stock-AF'!$C$2:$C$215,Shares!$A135,'Stock-AF'!$G$2:$G$215,Shares!$A$1)</f>
        <v>0</v>
      </c>
      <c r="I135" s="9">
        <f ca="1">SUMIFS('Stock-AF'!R$2:R$215,'Stock-AF'!$C$2:$C$215,Shares!$B135,'Stock-AF'!$G$2:$G$215,Shares!$A$1)/SUMIFS('Stock-AF'!R$2:R$215,'Stock-AF'!$C$2:$C$215,Shares!$A135,'Stock-AF'!$G$2:$G$215,Shares!$A$1)</f>
        <v>0</v>
      </c>
      <c r="J135" s="9">
        <f ca="1">SUMIFS('Stock-AF'!S$2:S$215,'Stock-AF'!$C$2:$C$215,Shares!$B135,'Stock-AF'!$G$2:$G$215,Shares!$A$1)/SUMIFS('Stock-AF'!S$2:S$215,'Stock-AF'!$C$2:$C$215,Shares!$A135,'Stock-AF'!$G$2:$G$215,Shares!$A$1)</f>
        <v>0</v>
      </c>
      <c r="K135" s="9">
        <f ca="1">SUMIFS('Stock-AF'!T$2:T$215,'Stock-AF'!$C$2:$C$215,Shares!$B135,'Stock-AF'!$G$2:$G$215,Shares!$A$1)/SUMIFS('Stock-AF'!T$2:T$215,'Stock-AF'!$C$2:$C$215,Shares!$A135,'Stock-AF'!$G$2:$G$215,Shares!$A$1)</f>
        <v>0</v>
      </c>
      <c r="L135" s="9">
        <f ca="1">SUMIFS('Stock-AF'!U$2:U$215,'Stock-AF'!$C$2:$C$215,Shares!$B135,'Stock-AF'!$G$2:$G$215,Shares!$A$1)/SUMIFS('Stock-AF'!U$2:U$215,'Stock-AF'!$C$2:$C$215,Shares!$A135,'Stock-AF'!$G$2:$G$215,Shares!$A$1)</f>
        <v>0</v>
      </c>
      <c r="M135" s="9">
        <f ca="1">SUMIFS('Stock-AF'!V$2:V$215,'Stock-AF'!$C$2:$C$215,Shares!$B135,'Stock-AF'!$G$2:$G$215,Shares!$A$1)/SUMIFS('Stock-AF'!V$2:V$215,'Stock-AF'!$C$2:$C$215,Shares!$A135,'Stock-AF'!$G$2:$G$215,Shares!$A$1)</f>
        <v>0</v>
      </c>
      <c r="N135" s="9">
        <f ca="1">SUMIFS('Stock-AF'!W$2:W$215,'Stock-AF'!$C$2:$C$215,Shares!$B135,'Stock-AF'!$G$2:$G$215,Shares!$A$1)/SUMIFS('Stock-AF'!W$2:W$215,'Stock-AF'!$C$2:$C$215,Shares!$A135,'Stock-AF'!$G$2:$G$215,Shares!$A$1)</f>
        <v>0</v>
      </c>
      <c r="O135" s="9">
        <f ca="1">SUMIFS('Stock-AF'!X$2:X$215,'Stock-AF'!$C$2:$C$215,Shares!$B135,'Stock-AF'!$G$2:$G$215,Shares!$A$1)/SUMIFS('Stock-AF'!X$2:X$215,'Stock-AF'!$C$2:$C$215,Shares!$A135,'Stock-AF'!$G$2:$G$215,Shares!$A$1)</f>
        <v>4.7248847398711664E-3</v>
      </c>
      <c r="P135" s="9">
        <f ca="1">SUMIFS('Stock-AF'!Y$2:Y$215,'Stock-AF'!$C$2:$C$215,Shares!$B135,'Stock-AF'!$G$2:$G$215,Shares!$A$1)/SUMIFS('Stock-AF'!Y$2:Y$215,'Stock-AF'!$C$2:$C$215,Shares!$A135,'Stock-AF'!$G$2:$G$215,Shares!$A$1)</f>
        <v>0</v>
      </c>
      <c r="Q135" s="9">
        <f ca="1">SUMIFS('Stock-AF'!Z$2:Z$215,'Stock-AF'!$C$2:$C$215,Shares!$B135,'Stock-AF'!$G$2:$G$215,Shares!$A$1)/SUMIFS('Stock-AF'!Z$2:Z$215,'Stock-AF'!$C$2:$C$215,Shares!$A135,'Stock-AF'!$G$2:$G$215,Shares!$A$1)</f>
        <v>0</v>
      </c>
      <c r="R135" s="9">
        <f ca="1">SUMIFS('Stock-AF'!AA$2:AA$215,'Stock-AF'!$C$2:$C$215,Shares!$B135,'Stock-AF'!$G$2:$G$215,Shares!$A$1)/SUMIFS('Stock-AF'!AA$2:AA$215,'Stock-AF'!$C$2:$C$215,Shares!$A135,'Stock-AF'!$G$2:$G$215,Shares!$A$1)</f>
        <v>0</v>
      </c>
      <c r="S135" s="9">
        <f ca="1">SUMIFS('Stock-AF'!AB$2:AB$215,'Stock-AF'!$C$2:$C$215,Shares!$B135,'Stock-AF'!$G$2:$G$215,Shares!$A$1)/SUMIFS('Stock-AF'!AB$2:AB$215,'Stock-AF'!$C$2:$C$215,Shares!$A135,'Stock-AF'!$G$2:$G$215,Shares!$A$1)</f>
        <v>9.8192367775050394E-4</v>
      </c>
      <c r="T135" s="9">
        <f ca="1">SUMIFS('Stock-AF'!AC$2:AC$215,'Stock-AF'!$C$2:$C$215,Shares!$B135,'Stock-AF'!$G$2:$G$215,Shares!$A$1)/SUMIFS('Stock-AF'!AC$2:AC$215,'Stock-AF'!$C$2:$C$215,Shares!$A135,'Stock-AF'!$G$2:$G$215,Shares!$A$1)</f>
        <v>0</v>
      </c>
      <c r="U135" s="9">
        <f ca="1">SUMIFS('Stock-AF'!AD$2:AD$215,'Stock-AF'!$C$2:$C$215,Shares!$B135,'Stock-AF'!$G$2:$G$215,Shares!$A$1)/SUMIFS('Stock-AF'!AD$2:AD$215,'Stock-AF'!$C$2:$C$215,Shares!$A135,'Stock-AF'!$G$2:$G$215,Shares!$A$1)</f>
        <v>0</v>
      </c>
      <c r="V135" s="9">
        <f ca="1">SUMIFS('Stock-AF'!AE$2:AE$215,'Stock-AF'!$C$2:$C$215,Shares!$B135,'Stock-AF'!$G$2:$G$215,Shares!$A$1)/SUMIFS('Stock-AF'!AE$2:AE$215,'Stock-AF'!$C$2:$C$215,Shares!$A135,'Stock-AF'!$G$2:$G$215,Shares!$A$1)</f>
        <v>0</v>
      </c>
      <c r="W135" s="9">
        <f ca="1">SUMIFS('Stock-AF'!AF$2:AF$215,'Stock-AF'!$C$2:$C$215,Shares!$B135,'Stock-AF'!$G$2:$G$215,Shares!$A$1)/SUMIFS('Stock-AF'!AF$2:AF$215,'Stock-AF'!$C$2:$C$215,Shares!$A135,'Stock-AF'!$G$2:$G$215,Shares!$A$1)</f>
        <v>0</v>
      </c>
      <c r="X135" s="9">
        <f ca="1">SUMIFS('Stock-AF'!AG$2:AG$215,'Stock-AF'!$C$2:$C$215,Shares!$B135,'Stock-AF'!$G$2:$G$215,Shares!$A$1)/SUMIFS('Stock-AF'!AG$2:AG$215,'Stock-AF'!$C$2:$C$215,Shares!$A135,'Stock-AF'!$G$2:$G$215,Shares!$A$1)</f>
        <v>0</v>
      </c>
      <c r="Y135" s="9">
        <f ca="1">SUMIFS('Stock-AF'!AH$2:AH$215,'Stock-AF'!$C$2:$C$215,Shares!$B135,'Stock-AF'!$G$2:$G$215,Shares!$A$1)/SUMIFS('Stock-AF'!AH$2:AH$215,'Stock-AF'!$C$2:$C$215,Shares!$A135,'Stock-AF'!$G$2:$G$215,Shares!$A$1)</f>
        <v>0</v>
      </c>
      <c r="Z135" s="9">
        <f ca="1">SUMIFS('Stock-AF'!AI$2:AI$215,'Stock-AF'!$C$2:$C$215,Shares!$B135,'Stock-AF'!$G$2:$G$215,Shares!$A$1)/SUMIFS('Stock-AF'!AI$2:AI$215,'Stock-AF'!$C$2:$C$215,Shares!$A135,'Stock-AF'!$G$2:$G$215,Shares!$A$1)</f>
        <v>0</v>
      </c>
      <c r="AA135" s="9">
        <f ca="1">SUMIFS('Stock-AF'!AJ$2:AJ$215,'Stock-AF'!$C$2:$C$215,Shares!$B135,'Stock-AF'!$G$2:$G$215,Shares!$A$1)/SUMIFS('Stock-AF'!AJ$2:AJ$215,'Stock-AF'!$C$2:$C$215,Shares!$A135,'Stock-AF'!$G$2:$G$215,Shares!$A$1)</f>
        <v>0</v>
      </c>
      <c r="AB135" s="9">
        <f ca="1">SUMIFS('Stock-AF'!AK$2:AK$215,'Stock-AF'!$C$2:$C$215,Shares!$B135,'Stock-AF'!$G$2:$G$215,Shares!$A$1)/SUMIFS('Stock-AF'!AK$2:AK$215,'Stock-AF'!$C$2:$C$215,Shares!$A135,'Stock-AF'!$G$2:$G$215,Shares!$A$1)</f>
        <v>0</v>
      </c>
      <c r="AC135" s="9">
        <f ca="1">SUMIFS('Stock-AF'!AL$2:AL$215,'Stock-AF'!$C$2:$C$215,Shares!$B135,'Stock-AF'!$G$2:$G$215,Shares!$A$1)/SUMIFS('Stock-AF'!AL$2:AL$215,'Stock-AF'!$C$2:$C$215,Shares!$A135,'Stock-AF'!$G$2:$G$215,Shares!$A$1)</f>
        <v>0</v>
      </c>
      <c r="AD135" s="9">
        <f ca="1">SUMIFS('Stock-AF'!AM$2:AM$215,'Stock-AF'!$C$2:$C$215,Shares!$B135,'Stock-AF'!$G$2:$G$215,Shares!$A$1)/SUMIFS('Stock-AF'!AM$2:AM$215,'Stock-AF'!$C$2:$C$215,Shares!$A135,'Stock-AF'!$G$2:$G$215,Shares!$A$1)</f>
        <v>0</v>
      </c>
      <c r="AE135" s="9">
        <f ca="1">SUMIFS('Stock-AF'!AN$2:AN$215,'Stock-AF'!$C$2:$C$215,Shares!$B135,'Stock-AF'!$G$2:$G$215,Shares!$A$1)/SUMIFS('Stock-AF'!AN$2:AN$215,'Stock-AF'!$C$2:$C$215,Shares!$A135,'Stock-AF'!$G$2:$G$215,Shares!$A$1)</f>
        <v>0</v>
      </c>
      <c r="AF135" s="9">
        <f ca="1">SUMIFS('Stock-AF'!AO$2:AO$215,'Stock-AF'!$C$2:$C$215,Shares!$B135,'Stock-AF'!$G$2:$G$215,Shares!$A$1)/SUMIFS('Stock-AF'!AO$2:AO$215,'Stock-AF'!$C$2:$C$215,Shares!$A135,'Stock-AF'!$G$2:$G$215,Shares!$A$1)</f>
        <v>6.5143218937963779E-2</v>
      </c>
      <c r="AG135" s="9">
        <f ca="1">SUMIFS('Stock-AF'!AP$2:AP$215,'Stock-AF'!$C$2:$C$215,Shares!$B135,'Stock-AF'!$G$2:$G$215,Shares!$A$1)/SUMIFS('Stock-AF'!AP$2:AP$215,'Stock-AF'!$C$2:$C$215,Shares!$A135,'Stock-AF'!$G$2:$G$215,Shares!$A$1)</f>
        <v>0</v>
      </c>
      <c r="AH135" s="9">
        <f ca="1">SUMIFS('Stock-AF'!AQ$2:AQ$215,'Stock-AF'!$C$2:$C$215,Shares!$B135,'Stock-AF'!$G$2:$G$215,Shares!$A$1)/SUMIFS('Stock-AF'!AQ$2:AQ$215,'Stock-AF'!$C$2:$C$215,Shares!$A135,'Stock-AF'!$G$2:$G$215,Shares!$A$1)</f>
        <v>0</v>
      </c>
      <c r="AI135" s="9">
        <f ca="1">SUMIFS('Stock-AF'!AR$2:AR$215,'Stock-AF'!$C$2:$C$215,Shares!$B135,'Stock-AF'!$G$2:$G$215,Shares!$A$1)/SUMIFS('Stock-AF'!AR$2:AR$215,'Stock-AF'!$C$2:$C$215,Shares!$A135,'Stock-AF'!$G$2:$G$215,Shares!$A$1)</f>
        <v>0</v>
      </c>
      <c r="AJ135" s="9">
        <f ca="1">SUMIFS('Stock-AF'!AS$2:AS$215,'Stock-AF'!$C$2:$C$215,Shares!$B135,'Stock-AF'!$G$2:$G$215,Shares!$A$1)/SUMIFS('Stock-AF'!AS$2:AS$215,'Stock-AF'!$C$2:$C$215,Shares!$A135,'Stock-AF'!$G$2:$G$215,Shares!$A$1)</f>
        <v>0</v>
      </c>
      <c r="AK135" s="9">
        <f ca="1">SUMIFS('Stock-AF'!AT$2:AT$215,'Stock-AF'!$C$2:$C$215,Shares!$B135,'Stock-AF'!$G$2:$G$215,Shares!$A$1)/SUMIFS('Stock-AF'!AT$2:AT$215,'Stock-AF'!$C$2:$C$215,Shares!$A135,'Stock-AF'!$G$2:$G$215,Shares!$A$1)</f>
        <v>0</v>
      </c>
      <c r="AL135" s="9">
        <f ca="1">SUMIFS('Stock-AF'!AU$2:AU$215,'Stock-AF'!$C$2:$C$215,Shares!$B135,'Stock-AF'!$G$2:$G$215,Shares!$A$1)/SUMIFS('Stock-AF'!AU$2:AU$215,'Stock-AF'!$C$2:$C$215,Shares!$A135,'Stock-AF'!$G$2:$G$215,Shares!$A$1)</f>
        <v>0</v>
      </c>
      <c r="AM135" s="9">
        <f ca="1">SUMIFS('Stock-AF'!AV$2:AV$215,'Stock-AF'!$C$2:$C$215,Shares!$B135,'Stock-AF'!$G$2:$G$215,Shares!$A$1)/SUMIFS('Stock-AF'!AV$2:AV$215,'Stock-AF'!$C$2:$C$215,Shares!$A135,'Stock-AF'!$G$2:$G$215,Shares!$A$1)</f>
        <v>0</v>
      </c>
    </row>
    <row r="136" spans="1:39">
      <c r="A136" t="str">
        <f t="shared" si="2"/>
        <v>R_ES-CK-DH*</v>
      </c>
      <c r="B136" s="4" t="s">
        <v>56</v>
      </c>
      <c r="C136" s="9">
        <f ca="1">SUMIFS('Stock-AF'!L$2:L$215,'Stock-AF'!$C$2:$C$215,Shares!$B136,'Stock-AF'!$G$2:$G$215,Shares!$A$1)/SUMIFS('Stock-AF'!L$2:L$215,'Stock-AF'!$C$2:$C$215,Shares!$A136,'Stock-AF'!$G$2:$G$215,Shares!$A$1)</f>
        <v>0.71300678965629849</v>
      </c>
      <c r="D136" s="9">
        <f ca="1">SUMIFS('Stock-AF'!M$2:M$215,'Stock-AF'!$C$2:$C$215,Shares!$B136,'Stock-AF'!$G$2:$G$215,Shares!$A$1)/SUMIFS('Stock-AF'!M$2:M$215,'Stock-AF'!$C$2:$C$215,Shares!$A136,'Stock-AF'!$G$2:$G$215,Shares!$A$1)</f>
        <v>0.86955913878273838</v>
      </c>
      <c r="E136" s="9">
        <f ca="1">SUMIFS('Stock-AF'!N$2:N$215,'Stock-AF'!$C$2:$C$215,Shares!$B136,'Stock-AF'!$G$2:$G$215,Shares!$A$1)/SUMIFS('Stock-AF'!N$2:N$215,'Stock-AF'!$C$2:$C$215,Shares!$A136,'Stock-AF'!$G$2:$G$215,Shares!$A$1)</f>
        <v>0.98225280917559543</v>
      </c>
      <c r="F136" s="9">
        <f ca="1">SUMIFS('Stock-AF'!O$2:O$215,'Stock-AF'!$C$2:$C$215,Shares!$B136,'Stock-AF'!$G$2:$G$215,Shares!$A$1)/SUMIFS('Stock-AF'!O$2:O$215,'Stock-AF'!$C$2:$C$215,Shares!$A136,'Stock-AF'!$G$2:$G$215,Shares!$A$1)</f>
        <v>0.7352762815253453</v>
      </c>
      <c r="G136" s="9">
        <f ca="1">SUMIFS('Stock-AF'!P$2:P$215,'Stock-AF'!$C$2:$C$215,Shares!$B136,'Stock-AF'!$G$2:$G$215,Shares!$A$1)/SUMIFS('Stock-AF'!P$2:P$215,'Stock-AF'!$C$2:$C$215,Shares!$A136,'Stock-AF'!$G$2:$G$215,Shares!$A$1)</f>
        <v>0.87466048360384219</v>
      </c>
      <c r="H136" s="9">
        <f ca="1">SUMIFS('Stock-AF'!Q$2:Q$215,'Stock-AF'!$C$2:$C$215,Shares!$B136,'Stock-AF'!$G$2:$G$215,Shares!$A$1)/SUMIFS('Stock-AF'!Q$2:Q$215,'Stock-AF'!$C$2:$C$215,Shares!$A136,'Stock-AF'!$G$2:$G$215,Shares!$A$1)</f>
        <v>0.9932290956493286</v>
      </c>
      <c r="I136" s="9">
        <f ca="1">SUMIFS('Stock-AF'!R$2:R$215,'Stock-AF'!$C$2:$C$215,Shares!$B136,'Stock-AF'!$G$2:$G$215,Shares!$A$1)/SUMIFS('Stock-AF'!R$2:R$215,'Stock-AF'!$C$2:$C$215,Shares!$A136,'Stock-AF'!$G$2:$G$215,Shares!$A$1)</f>
        <v>0.39704565801253316</v>
      </c>
      <c r="J136" s="9">
        <f ca="1">SUMIFS('Stock-AF'!S$2:S$215,'Stock-AF'!$C$2:$C$215,Shares!$B136,'Stock-AF'!$G$2:$G$215,Shares!$A$1)/SUMIFS('Stock-AF'!S$2:S$215,'Stock-AF'!$C$2:$C$215,Shares!$A136,'Stock-AF'!$G$2:$G$215,Shares!$A$1)</f>
        <v>0.78020412093202396</v>
      </c>
      <c r="K136" s="9">
        <f ca="1">SUMIFS('Stock-AF'!T$2:T$215,'Stock-AF'!$C$2:$C$215,Shares!$B136,'Stock-AF'!$G$2:$G$215,Shares!$A$1)/SUMIFS('Stock-AF'!T$2:T$215,'Stock-AF'!$C$2:$C$215,Shares!$A136,'Stock-AF'!$G$2:$G$215,Shares!$A$1)</f>
        <v>0.91216939162427491</v>
      </c>
      <c r="L136" s="9">
        <f ca="1">SUMIFS('Stock-AF'!U$2:U$215,'Stock-AF'!$C$2:$C$215,Shares!$B136,'Stock-AF'!$G$2:$G$215,Shares!$A$1)/SUMIFS('Stock-AF'!U$2:U$215,'Stock-AF'!$C$2:$C$215,Shares!$A136,'Stock-AF'!$G$2:$G$215,Shares!$A$1)</f>
        <v>0.94044029808293983</v>
      </c>
      <c r="M136" s="9">
        <f ca="1">SUMIFS('Stock-AF'!V$2:V$215,'Stock-AF'!$C$2:$C$215,Shares!$B136,'Stock-AF'!$G$2:$G$215,Shares!$A$1)/SUMIFS('Stock-AF'!V$2:V$215,'Stock-AF'!$C$2:$C$215,Shares!$A136,'Stock-AF'!$G$2:$G$215,Shares!$A$1)</f>
        <v>0.89962825278810421</v>
      </c>
      <c r="N136" s="9">
        <f ca="1">SUMIFS('Stock-AF'!W$2:W$215,'Stock-AF'!$C$2:$C$215,Shares!$B136,'Stock-AF'!$G$2:$G$215,Shares!$A$1)/SUMIFS('Stock-AF'!W$2:W$215,'Stock-AF'!$C$2:$C$215,Shares!$A136,'Stock-AF'!$G$2:$G$215,Shares!$A$1)</f>
        <v>0.91651274473586997</v>
      </c>
      <c r="O136" s="9">
        <f ca="1">SUMIFS('Stock-AF'!X$2:X$215,'Stock-AF'!$C$2:$C$215,Shares!$B136,'Stock-AF'!$G$2:$G$215,Shares!$A$1)/SUMIFS('Stock-AF'!X$2:X$215,'Stock-AF'!$C$2:$C$215,Shares!$A136,'Stock-AF'!$G$2:$G$215,Shares!$A$1)</f>
        <v>0.58396036924870176</v>
      </c>
      <c r="P136" s="9">
        <f ca="1">SUMIFS('Stock-AF'!Y$2:Y$215,'Stock-AF'!$C$2:$C$215,Shares!$B136,'Stock-AF'!$G$2:$G$215,Shares!$A$1)/SUMIFS('Stock-AF'!Y$2:Y$215,'Stock-AF'!$C$2:$C$215,Shares!$A136,'Stock-AF'!$G$2:$G$215,Shares!$A$1)</f>
        <v>0.98725627628393009</v>
      </c>
      <c r="Q136" s="9">
        <f ca="1">SUMIFS('Stock-AF'!Z$2:Z$215,'Stock-AF'!$C$2:$C$215,Shares!$B136,'Stock-AF'!$G$2:$G$215,Shares!$A$1)/SUMIFS('Stock-AF'!Z$2:Z$215,'Stock-AF'!$C$2:$C$215,Shares!$A136,'Stock-AF'!$G$2:$G$215,Shares!$A$1)</f>
        <v>0.7593947058119862</v>
      </c>
      <c r="R136" s="9">
        <f ca="1">SUMIFS('Stock-AF'!AA$2:AA$215,'Stock-AF'!$C$2:$C$215,Shares!$B136,'Stock-AF'!$G$2:$G$215,Shares!$A$1)/SUMIFS('Stock-AF'!AA$2:AA$215,'Stock-AF'!$C$2:$C$215,Shares!$A136,'Stock-AF'!$G$2:$G$215,Shares!$A$1)</f>
        <v>0.71775312066574182</v>
      </c>
      <c r="S136" s="9">
        <f ca="1">SUMIFS('Stock-AF'!AB$2:AB$215,'Stock-AF'!$C$2:$C$215,Shares!$B136,'Stock-AF'!$G$2:$G$215,Shares!$A$1)/SUMIFS('Stock-AF'!AB$2:AB$215,'Stock-AF'!$C$2:$C$215,Shares!$A136,'Stock-AF'!$G$2:$G$215,Shares!$A$1)</f>
        <v>0.48801606784199986</v>
      </c>
      <c r="T136" s="9">
        <f ca="1">SUMIFS('Stock-AF'!AC$2:AC$215,'Stock-AF'!$C$2:$C$215,Shares!$B136,'Stock-AF'!$G$2:$G$215,Shares!$A$1)/SUMIFS('Stock-AF'!AC$2:AC$215,'Stock-AF'!$C$2:$C$215,Shares!$A136,'Stock-AF'!$G$2:$G$215,Shares!$A$1)</f>
        <v>0.75984125281561732</v>
      </c>
      <c r="U136" s="9">
        <f ca="1">SUMIFS('Stock-AF'!AD$2:AD$215,'Stock-AF'!$C$2:$C$215,Shares!$B136,'Stock-AF'!$G$2:$G$215,Shares!$A$1)/SUMIFS('Stock-AF'!AD$2:AD$215,'Stock-AF'!$C$2:$C$215,Shares!$A136,'Stock-AF'!$G$2:$G$215,Shares!$A$1)</f>
        <v>0.97944156183575803</v>
      </c>
      <c r="V136" s="9">
        <f ca="1">SUMIFS('Stock-AF'!AE$2:AE$215,'Stock-AF'!$C$2:$C$215,Shares!$B136,'Stock-AF'!$G$2:$G$215,Shares!$A$1)/SUMIFS('Stock-AF'!AE$2:AE$215,'Stock-AF'!$C$2:$C$215,Shares!$A136,'Stock-AF'!$G$2:$G$215,Shares!$A$1)</f>
        <v>0.27181238005980324</v>
      </c>
      <c r="W136" s="9">
        <f ca="1">SUMIFS('Stock-AF'!AF$2:AF$215,'Stock-AF'!$C$2:$C$215,Shares!$B136,'Stock-AF'!$G$2:$G$215,Shares!$A$1)/SUMIFS('Stock-AF'!AF$2:AF$215,'Stock-AF'!$C$2:$C$215,Shares!$A136,'Stock-AF'!$G$2:$G$215,Shares!$A$1)</f>
        <v>0.93340547561624099</v>
      </c>
      <c r="X136" s="9">
        <f ca="1">SUMIFS('Stock-AF'!AG$2:AG$215,'Stock-AF'!$C$2:$C$215,Shares!$B136,'Stock-AF'!$G$2:$G$215,Shares!$A$1)/SUMIFS('Stock-AF'!AG$2:AG$215,'Stock-AF'!$C$2:$C$215,Shares!$A136,'Stock-AF'!$G$2:$G$215,Shares!$A$1)</f>
        <v>0.7110662107553628</v>
      </c>
      <c r="Y136" s="9">
        <f ca="1">SUMIFS('Stock-AF'!AH$2:AH$215,'Stock-AF'!$C$2:$C$215,Shares!$B136,'Stock-AF'!$G$2:$G$215,Shares!$A$1)/SUMIFS('Stock-AF'!AH$2:AH$215,'Stock-AF'!$C$2:$C$215,Shares!$A136,'Stock-AF'!$G$2:$G$215,Shares!$A$1)</f>
        <v>0.70823710546574292</v>
      </c>
      <c r="Z136" s="9">
        <f ca="1">SUMIFS('Stock-AF'!AI$2:AI$215,'Stock-AF'!$C$2:$C$215,Shares!$B136,'Stock-AF'!$G$2:$G$215,Shares!$A$1)/SUMIFS('Stock-AF'!AI$2:AI$215,'Stock-AF'!$C$2:$C$215,Shares!$A136,'Stock-AF'!$G$2:$G$215,Shares!$A$1)</f>
        <v>0.55263862844896927</v>
      </c>
      <c r="AA136" s="9">
        <f ca="1">SUMIFS('Stock-AF'!AJ$2:AJ$215,'Stock-AF'!$C$2:$C$215,Shares!$B136,'Stock-AF'!$G$2:$G$215,Shares!$A$1)/SUMIFS('Stock-AF'!AJ$2:AJ$215,'Stock-AF'!$C$2:$C$215,Shares!$A136,'Stock-AF'!$G$2:$G$215,Shares!$A$1)</f>
        <v>0.85264247657259951</v>
      </c>
      <c r="AB136" s="9">
        <f ca="1">SUMIFS('Stock-AF'!AK$2:AK$215,'Stock-AF'!$C$2:$C$215,Shares!$B136,'Stock-AF'!$G$2:$G$215,Shares!$A$1)/SUMIFS('Stock-AF'!AK$2:AK$215,'Stock-AF'!$C$2:$C$215,Shares!$A136,'Stock-AF'!$G$2:$G$215,Shares!$A$1)</f>
        <v>0.95667321047194487</v>
      </c>
      <c r="AC136" s="9">
        <f ca="1">SUMIFS('Stock-AF'!AL$2:AL$215,'Stock-AF'!$C$2:$C$215,Shares!$B136,'Stock-AF'!$G$2:$G$215,Shares!$A$1)/SUMIFS('Stock-AF'!AL$2:AL$215,'Stock-AF'!$C$2:$C$215,Shares!$A136,'Stock-AF'!$G$2:$G$215,Shares!$A$1)</f>
        <v>0.4447949526813873</v>
      </c>
      <c r="AD136" s="9">
        <f ca="1">SUMIFS('Stock-AF'!AM$2:AM$215,'Stock-AF'!$C$2:$C$215,Shares!$B136,'Stock-AF'!$G$2:$G$215,Shares!$A$1)/SUMIFS('Stock-AF'!AM$2:AM$215,'Stock-AF'!$C$2:$C$215,Shares!$A136,'Stock-AF'!$G$2:$G$215,Shares!$A$1)</f>
        <v>0.6468915699684934</v>
      </c>
      <c r="AE136" s="9">
        <f ca="1">SUMIFS('Stock-AF'!AN$2:AN$215,'Stock-AF'!$C$2:$C$215,Shares!$B136,'Stock-AF'!$G$2:$G$215,Shares!$A$1)/SUMIFS('Stock-AF'!AN$2:AN$215,'Stock-AF'!$C$2:$C$215,Shares!$A136,'Stock-AF'!$G$2:$G$215,Shares!$A$1)</f>
        <v>0.99402796961587314</v>
      </c>
      <c r="AF136" s="9">
        <f ca="1">SUMIFS('Stock-AF'!AO$2:AO$215,'Stock-AF'!$C$2:$C$215,Shares!$B136,'Stock-AF'!$G$2:$G$215,Shares!$A$1)/SUMIFS('Stock-AF'!AO$2:AO$215,'Stock-AF'!$C$2:$C$215,Shares!$A136,'Stock-AF'!$G$2:$G$215,Shares!$A$1)</f>
        <v>0.60577565688424095</v>
      </c>
      <c r="AG136" s="9">
        <f ca="1">SUMIFS('Stock-AF'!AP$2:AP$215,'Stock-AF'!$C$2:$C$215,Shares!$B136,'Stock-AF'!$G$2:$G$215,Shares!$A$1)/SUMIFS('Stock-AF'!AP$2:AP$215,'Stock-AF'!$C$2:$C$215,Shares!$A136,'Stock-AF'!$G$2:$G$215,Shares!$A$1)</f>
        <v>0.43123704215618502</v>
      </c>
      <c r="AH136" s="9">
        <f ca="1">SUMIFS('Stock-AF'!AQ$2:AQ$215,'Stock-AF'!$C$2:$C$215,Shares!$B136,'Stock-AF'!$G$2:$G$215,Shares!$A$1)/SUMIFS('Stock-AF'!AQ$2:AQ$215,'Stock-AF'!$C$2:$C$215,Shares!$A136,'Stock-AF'!$G$2:$G$215,Shares!$A$1)</f>
        <v>0.15494813107195804</v>
      </c>
      <c r="AI136" s="9">
        <f ca="1">SUMIFS('Stock-AF'!AR$2:AR$215,'Stock-AF'!$C$2:$C$215,Shares!$B136,'Stock-AF'!$G$2:$G$215,Shares!$A$1)/SUMIFS('Stock-AF'!AR$2:AR$215,'Stock-AF'!$C$2:$C$215,Shares!$A136,'Stock-AF'!$G$2:$G$215,Shares!$A$1)</f>
        <v>0.94490199337084468</v>
      </c>
      <c r="AJ136" s="9">
        <f ca="1">SUMIFS('Stock-AF'!AS$2:AS$215,'Stock-AF'!$C$2:$C$215,Shares!$B136,'Stock-AF'!$G$2:$G$215,Shares!$A$1)/SUMIFS('Stock-AF'!AS$2:AS$215,'Stock-AF'!$C$2:$C$215,Shares!$A136,'Stock-AF'!$G$2:$G$215,Shares!$A$1)</f>
        <v>0.99337447469049323</v>
      </c>
      <c r="AK136" s="9">
        <f ca="1">SUMIFS('Stock-AF'!AT$2:AT$215,'Stock-AF'!$C$2:$C$215,Shares!$B136,'Stock-AF'!$G$2:$G$215,Shares!$A$1)/SUMIFS('Stock-AF'!AT$2:AT$215,'Stock-AF'!$C$2:$C$215,Shares!$A136,'Stock-AF'!$G$2:$G$215,Shares!$A$1)</f>
        <v>0.59672619047619047</v>
      </c>
      <c r="AL136" s="9">
        <f ca="1">SUMIFS('Stock-AF'!AU$2:AU$215,'Stock-AF'!$C$2:$C$215,Shares!$B136,'Stock-AF'!$G$2:$G$215,Shares!$A$1)/SUMIFS('Stock-AF'!AU$2:AU$215,'Stock-AF'!$C$2:$C$215,Shares!$A136,'Stock-AF'!$G$2:$G$215,Shares!$A$1)</f>
        <v>0.65292096219931317</v>
      </c>
      <c r="AM136" s="9">
        <f ca="1">SUMIFS('Stock-AF'!AV$2:AV$215,'Stock-AF'!$C$2:$C$215,Shares!$B136,'Stock-AF'!$G$2:$G$215,Shares!$A$1)/SUMIFS('Stock-AF'!AV$2:AV$215,'Stock-AF'!$C$2:$C$215,Shares!$A136,'Stock-AF'!$G$2:$G$215,Shares!$A$1)</f>
        <v>0.57467028323210778</v>
      </c>
    </row>
    <row r="137" spans="1:39">
      <c r="A137" t="str">
        <f t="shared" si="2"/>
        <v>R_ES-CK-DH*</v>
      </c>
      <c r="B137" s="4" t="s">
        <v>57</v>
      </c>
      <c r="C137" s="9">
        <f ca="1">SUMIFS('Stock-AF'!L$2:L$215,'Stock-AF'!$C$2:$C$215,Shares!$B137,'Stock-AF'!$G$2:$G$215,Shares!$A$1)/SUMIFS('Stock-AF'!L$2:L$215,'Stock-AF'!$C$2:$C$215,Shares!$A137,'Stock-AF'!$G$2:$G$215,Shares!$A$1)</f>
        <v>0</v>
      </c>
      <c r="D137" s="9">
        <f ca="1">SUMIFS('Stock-AF'!M$2:M$215,'Stock-AF'!$C$2:$C$215,Shares!$B137,'Stock-AF'!$G$2:$G$215,Shares!$A$1)/SUMIFS('Stock-AF'!M$2:M$215,'Stock-AF'!$C$2:$C$215,Shares!$A137,'Stock-AF'!$G$2:$G$215,Shares!$A$1)</f>
        <v>6.389225463696524E-2</v>
      </c>
      <c r="E137" s="9">
        <f ca="1">SUMIFS('Stock-AF'!N$2:N$215,'Stock-AF'!$C$2:$C$215,Shares!$B137,'Stock-AF'!$G$2:$G$215,Shares!$A$1)/SUMIFS('Stock-AF'!N$2:N$215,'Stock-AF'!$C$2:$C$215,Shares!$A137,'Stock-AF'!$G$2:$G$215,Shares!$A$1)</f>
        <v>1.7747190824404641E-2</v>
      </c>
      <c r="F137" s="9">
        <f ca="1">SUMIFS('Stock-AF'!O$2:O$215,'Stock-AF'!$C$2:$C$215,Shares!$B137,'Stock-AF'!$G$2:$G$215,Shares!$A$1)/SUMIFS('Stock-AF'!O$2:O$215,'Stock-AF'!$C$2:$C$215,Shares!$A137,'Stock-AF'!$G$2:$G$215,Shares!$A$1)</f>
        <v>0.22527021724396226</v>
      </c>
      <c r="G137" s="9">
        <f ca="1">SUMIFS('Stock-AF'!P$2:P$215,'Stock-AF'!$C$2:$C$215,Shares!$B137,'Stock-AF'!$G$2:$G$215,Shares!$A$1)/SUMIFS('Stock-AF'!P$2:P$215,'Stock-AF'!$C$2:$C$215,Shares!$A137,'Stock-AF'!$G$2:$G$215,Shares!$A$1)</f>
        <v>1.2520702219277912E-2</v>
      </c>
      <c r="H137" s="9">
        <f ca="1">SUMIFS('Stock-AF'!Q$2:Q$215,'Stock-AF'!$C$2:$C$215,Shares!$B137,'Stock-AF'!$G$2:$G$215,Shares!$A$1)/SUMIFS('Stock-AF'!Q$2:Q$215,'Stock-AF'!$C$2:$C$215,Shares!$A137,'Stock-AF'!$G$2:$G$215,Shares!$A$1)</f>
        <v>6.7709043506714106E-3</v>
      </c>
      <c r="I137" s="9">
        <f ca="1">SUMIFS('Stock-AF'!R$2:R$215,'Stock-AF'!$C$2:$C$215,Shares!$B137,'Stock-AF'!$G$2:$G$215,Shares!$A$1)/SUMIFS('Stock-AF'!R$2:R$215,'Stock-AF'!$C$2:$C$215,Shares!$A137,'Stock-AF'!$G$2:$G$215,Shares!$A$1)</f>
        <v>0</v>
      </c>
      <c r="J137" s="9">
        <f ca="1">SUMIFS('Stock-AF'!S$2:S$215,'Stock-AF'!$C$2:$C$215,Shares!$B137,'Stock-AF'!$G$2:$G$215,Shares!$A$1)/SUMIFS('Stock-AF'!S$2:S$215,'Stock-AF'!$C$2:$C$215,Shares!$A137,'Stock-AF'!$G$2:$G$215,Shares!$A$1)</f>
        <v>0.19584055459272104</v>
      </c>
      <c r="K137" s="9">
        <f ca="1">SUMIFS('Stock-AF'!T$2:T$215,'Stock-AF'!$C$2:$C$215,Shares!$B137,'Stock-AF'!$G$2:$G$215,Shares!$A$1)/SUMIFS('Stock-AF'!T$2:T$215,'Stock-AF'!$C$2:$C$215,Shares!$A137,'Stock-AF'!$G$2:$G$215,Shares!$A$1)</f>
        <v>1.4232350346329263E-2</v>
      </c>
      <c r="L137" s="9">
        <f ca="1">SUMIFS('Stock-AF'!U$2:U$215,'Stock-AF'!$C$2:$C$215,Shares!$B137,'Stock-AF'!$G$2:$G$215,Shares!$A$1)/SUMIFS('Stock-AF'!U$2:U$215,'Stock-AF'!$C$2:$C$215,Shares!$A137,'Stock-AF'!$G$2:$G$215,Shares!$A$1)</f>
        <v>2.815859832754989E-2</v>
      </c>
      <c r="M137" s="9">
        <f ca="1">SUMIFS('Stock-AF'!V$2:V$215,'Stock-AF'!$C$2:$C$215,Shares!$B137,'Stock-AF'!$G$2:$G$215,Shares!$A$1)/SUMIFS('Stock-AF'!V$2:V$215,'Stock-AF'!$C$2:$C$215,Shares!$A137,'Stock-AF'!$G$2:$G$215,Shares!$A$1)</f>
        <v>2.5325278810408906E-2</v>
      </c>
      <c r="N137" s="9">
        <f ca="1">SUMIFS('Stock-AF'!W$2:W$215,'Stock-AF'!$C$2:$C$215,Shares!$B137,'Stock-AF'!$G$2:$G$215,Shares!$A$1)/SUMIFS('Stock-AF'!W$2:W$215,'Stock-AF'!$C$2:$C$215,Shares!$A137,'Stock-AF'!$G$2:$G$215,Shares!$A$1)</f>
        <v>2.1452319383608594E-2</v>
      </c>
      <c r="O137" s="9">
        <f ca="1">SUMIFS('Stock-AF'!X$2:X$215,'Stock-AF'!$C$2:$C$215,Shares!$B137,'Stock-AF'!$G$2:$G$215,Shares!$A$1)/SUMIFS('Stock-AF'!X$2:X$215,'Stock-AF'!$C$2:$C$215,Shares!$A137,'Stock-AF'!$G$2:$G$215,Shares!$A$1)</f>
        <v>0.26850666583408767</v>
      </c>
      <c r="P137" s="9">
        <f ca="1">SUMIFS('Stock-AF'!Y$2:Y$215,'Stock-AF'!$C$2:$C$215,Shares!$B137,'Stock-AF'!$G$2:$G$215,Shares!$A$1)/SUMIFS('Stock-AF'!Y$2:Y$215,'Stock-AF'!$C$2:$C$215,Shares!$A137,'Stock-AF'!$G$2:$G$215,Shares!$A$1)</f>
        <v>2.8673378361157107E-3</v>
      </c>
      <c r="Q137" s="9">
        <f ca="1">SUMIFS('Stock-AF'!Z$2:Z$215,'Stock-AF'!$C$2:$C$215,Shares!$B137,'Stock-AF'!$G$2:$G$215,Shares!$A$1)/SUMIFS('Stock-AF'!Z$2:Z$215,'Stock-AF'!$C$2:$C$215,Shares!$A137,'Stock-AF'!$G$2:$G$215,Shares!$A$1)</f>
        <v>0.12730915802245502</v>
      </c>
      <c r="R137" s="9">
        <f ca="1">SUMIFS('Stock-AF'!AA$2:AA$215,'Stock-AF'!$C$2:$C$215,Shares!$B137,'Stock-AF'!$G$2:$G$215,Shares!$A$1)/SUMIFS('Stock-AF'!AA$2:AA$215,'Stock-AF'!$C$2:$C$215,Shares!$A137,'Stock-AF'!$G$2:$G$215,Shares!$A$1)</f>
        <v>0.13047354864275815</v>
      </c>
      <c r="S137" s="9">
        <f ca="1">SUMIFS('Stock-AF'!AB$2:AB$215,'Stock-AF'!$C$2:$C$215,Shares!$B137,'Stock-AF'!$G$2:$G$215,Shares!$A$1)/SUMIFS('Stock-AF'!AB$2:AB$215,'Stock-AF'!$C$2:$C$215,Shares!$A137,'Stock-AF'!$G$2:$G$215,Shares!$A$1)</f>
        <v>0.38187904485605878</v>
      </c>
      <c r="T137" s="9">
        <f ca="1">SUMIFS('Stock-AF'!AC$2:AC$215,'Stock-AF'!$C$2:$C$215,Shares!$B137,'Stock-AF'!$G$2:$G$215,Shares!$A$1)/SUMIFS('Stock-AF'!AC$2:AC$215,'Stock-AF'!$C$2:$C$215,Shares!$A137,'Stock-AF'!$G$2:$G$215,Shares!$A$1)</f>
        <v>0.15692373699452966</v>
      </c>
      <c r="U137" s="9">
        <f ca="1">SUMIFS('Stock-AF'!AD$2:AD$215,'Stock-AF'!$C$2:$C$215,Shares!$B137,'Stock-AF'!$G$2:$G$215,Shares!$A$1)/SUMIFS('Stock-AF'!AD$2:AD$215,'Stock-AF'!$C$2:$C$215,Shares!$A137,'Stock-AF'!$G$2:$G$215,Shares!$A$1)</f>
        <v>0</v>
      </c>
      <c r="V137" s="9">
        <f ca="1">SUMIFS('Stock-AF'!AE$2:AE$215,'Stock-AF'!$C$2:$C$215,Shares!$B137,'Stock-AF'!$G$2:$G$215,Shares!$A$1)/SUMIFS('Stock-AF'!AE$2:AE$215,'Stock-AF'!$C$2:$C$215,Shares!$A137,'Stock-AF'!$G$2:$G$215,Shares!$A$1)</f>
        <v>0.57182279347227738</v>
      </c>
      <c r="W137" s="9">
        <f ca="1">SUMIFS('Stock-AF'!AF$2:AF$215,'Stock-AF'!$C$2:$C$215,Shares!$B137,'Stock-AF'!$G$2:$G$215,Shares!$A$1)/SUMIFS('Stock-AF'!AF$2:AF$215,'Stock-AF'!$C$2:$C$215,Shares!$A137,'Stock-AF'!$G$2:$G$215,Shares!$A$1)</f>
        <v>0</v>
      </c>
      <c r="X137" s="9">
        <f ca="1">SUMIFS('Stock-AF'!AG$2:AG$215,'Stock-AF'!$C$2:$C$215,Shares!$B137,'Stock-AF'!$G$2:$G$215,Shares!$A$1)/SUMIFS('Stock-AF'!AG$2:AG$215,'Stock-AF'!$C$2:$C$215,Shares!$A137,'Stock-AF'!$G$2:$G$215,Shares!$A$1)</f>
        <v>4.7559838358719096E-2</v>
      </c>
      <c r="Y137" s="9">
        <f ca="1">SUMIFS('Stock-AF'!AH$2:AH$215,'Stock-AF'!$C$2:$C$215,Shares!$B137,'Stock-AF'!$G$2:$G$215,Shares!$A$1)/SUMIFS('Stock-AF'!AH$2:AH$215,'Stock-AF'!$C$2:$C$215,Shares!$A137,'Stock-AF'!$G$2:$G$215,Shares!$A$1)</f>
        <v>0.24788298691300992</v>
      </c>
      <c r="Z137" s="9">
        <f ca="1">SUMIFS('Stock-AF'!AI$2:AI$215,'Stock-AF'!$C$2:$C$215,Shares!$B137,'Stock-AF'!$G$2:$G$215,Shares!$A$1)/SUMIFS('Stock-AF'!AI$2:AI$215,'Stock-AF'!$C$2:$C$215,Shares!$A137,'Stock-AF'!$G$2:$G$215,Shares!$A$1)</f>
        <v>7.3667291722475131E-2</v>
      </c>
      <c r="AA137" s="9">
        <f ca="1">SUMIFS('Stock-AF'!AJ$2:AJ$215,'Stock-AF'!$C$2:$C$215,Shares!$B137,'Stock-AF'!$G$2:$G$215,Shares!$A$1)/SUMIFS('Stock-AF'!AJ$2:AJ$215,'Stock-AF'!$C$2:$C$215,Shares!$A137,'Stock-AF'!$G$2:$G$215,Shares!$A$1)</f>
        <v>0</v>
      </c>
      <c r="AB137" s="9">
        <f ca="1">SUMIFS('Stock-AF'!AK$2:AK$215,'Stock-AF'!$C$2:$C$215,Shares!$B137,'Stock-AF'!$G$2:$G$215,Shares!$A$1)/SUMIFS('Stock-AF'!AK$2:AK$215,'Stock-AF'!$C$2:$C$215,Shares!$A137,'Stock-AF'!$G$2:$G$215,Shares!$A$1)</f>
        <v>0</v>
      </c>
      <c r="AC137" s="9">
        <f ca="1">SUMIFS('Stock-AF'!AL$2:AL$215,'Stock-AF'!$C$2:$C$215,Shares!$B137,'Stock-AF'!$G$2:$G$215,Shares!$A$1)/SUMIFS('Stock-AF'!AL$2:AL$215,'Stock-AF'!$C$2:$C$215,Shares!$A137,'Stock-AF'!$G$2:$G$215,Shares!$A$1)</f>
        <v>0</v>
      </c>
      <c r="AD137" s="9">
        <f ca="1">SUMIFS('Stock-AF'!AM$2:AM$215,'Stock-AF'!$C$2:$C$215,Shares!$B137,'Stock-AF'!$G$2:$G$215,Shares!$A$1)/SUMIFS('Stock-AF'!AM$2:AM$215,'Stock-AF'!$C$2:$C$215,Shares!$A137,'Stock-AF'!$G$2:$G$215,Shares!$A$1)</f>
        <v>0.33127312248191326</v>
      </c>
      <c r="AE137" s="9">
        <f ca="1">SUMIFS('Stock-AF'!AN$2:AN$215,'Stock-AF'!$C$2:$C$215,Shares!$B137,'Stock-AF'!$G$2:$G$215,Shares!$A$1)/SUMIFS('Stock-AF'!AN$2:AN$215,'Stock-AF'!$C$2:$C$215,Shares!$A137,'Stock-AF'!$G$2:$G$215,Shares!$A$1)</f>
        <v>1.1116641313102556E-4</v>
      </c>
      <c r="AF137" s="9">
        <f ca="1">SUMIFS('Stock-AF'!AO$2:AO$215,'Stock-AF'!$C$2:$C$215,Shares!$B137,'Stock-AF'!$G$2:$G$215,Shares!$A$1)/SUMIFS('Stock-AF'!AO$2:AO$215,'Stock-AF'!$C$2:$C$215,Shares!$A137,'Stock-AF'!$G$2:$G$215,Shares!$A$1)</f>
        <v>0.11072940238483268</v>
      </c>
      <c r="AG137" s="9">
        <f ca="1">SUMIFS('Stock-AF'!AP$2:AP$215,'Stock-AF'!$C$2:$C$215,Shares!$B137,'Stock-AF'!$G$2:$G$215,Shares!$A$1)/SUMIFS('Stock-AF'!AP$2:AP$215,'Stock-AF'!$C$2:$C$215,Shares!$A137,'Stock-AF'!$G$2:$G$215,Shares!$A$1)</f>
        <v>8.1485204498335156E-2</v>
      </c>
      <c r="AH137" s="9">
        <f ca="1">SUMIFS('Stock-AF'!AQ$2:AQ$215,'Stock-AF'!$C$2:$C$215,Shares!$B137,'Stock-AF'!$G$2:$G$215,Shares!$A$1)/SUMIFS('Stock-AF'!AQ$2:AQ$215,'Stock-AF'!$C$2:$C$215,Shares!$A137,'Stock-AF'!$G$2:$G$215,Shares!$A$1)</f>
        <v>0.29939074592458426</v>
      </c>
      <c r="AI137" s="9">
        <f ca="1">SUMIFS('Stock-AF'!AR$2:AR$215,'Stock-AF'!$C$2:$C$215,Shares!$B137,'Stock-AF'!$G$2:$G$215,Shares!$A$1)/SUMIFS('Stock-AF'!AR$2:AR$215,'Stock-AF'!$C$2:$C$215,Shares!$A137,'Stock-AF'!$G$2:$G$215,Shares!$A$1)</f>
        <v>2.6442225277526432E-2</v>
      </c>
      <c r="AJ137" s="9">
        <f ca="1">SUMIFS('Stock-AF'!AS$2:AS$215,'Stock-AF'!$C$2:$C$215,Shares!$B137,'Stock-AF'!$G$2:$G$215,Shares!$A$1)/SUMIFS('Stock-AF'!AS$2:AS$215,'Stock-AF'!$C$2:$C$215,Shares!$A137,'Stock-AF'!$G$2:$G$215,Shares!$A$1)</f>
        <v>6.6255253095066791E-3</v>
      </c>
      <c r="AK137" s="9">
        <f ca="1">SUMIFS('Stock-AF'!AT$2:AT$215,'Stock-AF'!$C$2:$C$215,Shares!$B137,'Stock-AF'!$G$2:$G$215,Shares!$A$1)/SUMIFS('Stock-AF'!AT$2:AT$215,'Stock-AF'!$C$2:$C$215,Shares!$A137,'Stock-AF'!$G$2:$G$215,Shares!$A$1)</f>
        <v>8.4821428571428562E-2</v>
      </c>
      <c r="AL137" s="9">
        <f ca="1">SUMIFS('Stock-AF'!AU$2:AU$215,'Stock-AF'!$C$2:$C$215,Shares!$B137,'Stock-AF'!$G$2:$G$215,Shares!$A$1)/SUMIFS('Stock-AF'!AU$2:AU$215,'Stock-AF'!$C$2:$C$215,Shares!$A137,'Stock-AF'!$G$2:$G$215,Shares!$A$1)</f>
        <v>0.31079442086112746</v>
      </c>
      <c r="AM137" s="9">
        <f ca="1">SUMIFS('Stock-AF'!AV$2:AV$215,'Stock-AF'!$C$2:$C$215,Shares!$B137,'Stock-AF'!$G$2:$G$215,Shares!$A$1)/SUMIFS('Stock-AF'!AV$2:AV$215,'Stock-AF'!$C$2:$C$215,Shares!$A137,'Stock-AF'!$G$2:$G$215,Shares!$A$1)</f>
        <v>0.39413683982939346</v>
      </c>
    </row>
    <row r="138" spans="1:39">
      <c r="A138" t="str">
        <f t="shared" si="2"/>
        <v>R_ES-CK-DH*</v>
      </c>
      <c r="B138" s="4" t="s">
        <v>58</v>
      </c>
      <c r="C138" s="9">
        <f ca="1">SUMIFS('Stock-AF'!L$2:L$215,'Stock-AF'!$C$2:$C$215,Shares!$B138,'Stock-AF'!$G$2:$G$215,Shares!$A$1)/SUMIFS('Stock-AF'!L$2:L$215,'Stock-AF'!$C$2:$C$215,Shares!$A138,'Stock-AF'!$G$2:$G$215,Shares!$A$1)</f>
        <v>0.23831651481576405</v>
      </c>
      <c r="D138" s="9">
        <f ca="1">SUMIFS('Stock-AF'!M$2:M$215,'Stock-AF'!$C$2:$C$215,Shares!$B138,'Stock-AF'!$G$2:$G$215,Shares!$A$1)/SUMIFS('Stock-AF'!M$2:M$215,'Stock-AF'!$C$2:$C$215,Shares!$A138,'Stock-AF'!$G$2:$G$215,Shares!$A$1)</f>
        <v>3.3087892627458287E-2</v>
      </c>
      <c r="E138" s="9">
        <f ca="1">SUMIFS('Stock-AF'!N$2:N$215,'Stock-AF'!$C$2:$C$215,Shares!$B138,'Stock-AF'!$G$2:$G$215,Shares!$A$1)/SUMIFS('Stock-AF'!N$2:N$215,'Stock-AF'!$C$2:$C$215,Shares!$A138,'Stock-AF'!$G$2:$G$215,Shares!$A$1)</f>
        <v>0</v>
      </c>
      <c r="F138" s="9">
        <f ca="1">SUMIFS('Stock-AF'!O$2:O$215,'Stock-AF'!$C$2:$C$215,Shares!$B138,'Stock-AF'!$G$2:$G$215,Shares!$A$1)/SUMIFS('Stock-AF'!O$2:O$215,'Stock-AF'!$C$2:$C$215,Shares!$A138,'Stock-AF'!$G$2:$G$215,Shares!$A$1)</f>
        <v>3.9453501230692425E-2</v>
      </c>
      <c r="G138" s="9">
        <f ca="1">SUMIFS('Stock-AF'!P$2:P$215,'Stock-AF'!$C$2:$C$215,Shares!$B138,'Stock-AF'!$G$2:$G$215,Shares!$A$1)/SUMIFS('Stock-AF'!P$2:P$215,'Stock-AF'!$C$2:$C$215,Shares!$A138,'Stock-AF'!$G$2:$G$215,Shares!$A$1)</f>
        <v>5.5117588605498563E-2</v>
      </c>
      <c r="H138" s="9">
        <f ca="1">SUMIFS('Stock-AF'!Q$2:Q$215,'Stock-AF'!$C$2:$C$215,Shares!$B138,'Stock-AF'!$G$2:$G$215,Shares!$A$1)/SUMIFS('Stock-AF'!Q$2:Q$215,'Stock-AF'!$C$2:$C$215,Shares!$A138,'Stock-AF'!$G$2:$G$215,Shares!$A$1)</f>
        <v>0</v>
      </c>
      <c r="I138" s="9">
        <f ca="1">SUMIFS('Stock-AF'!R$2:R$215,'Stock-AF'!$C$2:$C$215,Shares!$B138,'Stock-AF'!$G$2:$G$215,Shares!$A$1)/SUMIFS('Stock-AF'!R$2:R$215,'Stock-AF'!$C$2:$C$215,Shares!$A138,'Stock-AF'!$G$2:$G$215,Shares!$A$1)</f>
        <v>0.60295434198746678</v>
      </c>
      <c r="J138" s="9">
        <f ca="1">SUMIFS('Stock-AF'!S$2:S$215,'Stock-AF'!$C$2:$C$215,Shares!$B138,'Stock-AF'!$G$2:$G$215,Shares!$A$1)/SUMIFS('Stock-AF'!S$2:S$215,'Stock-AF'!$C$2:$C$215,Shares!$A138,'Stock-AF'!$G$2:$G$215,Shares!$A$1)</f>
        <v>3.4662045060658612E-3</v>
      </c>
      <c r="K138" s="9">
        <f ca="1">SUMIFS('Stock-AF'!T$2:T$215,'Stock-AF'!$C$2:$C$215,Shares!$B138,'Stock-AF'!$G$2:$G$215,Shares!$A$1)/SUMIFS('Stock-AF'!T$2:T$215,'Stock-AF'!$C$2:$C$215,Shares!$A138,'Stock-AF'!$G$2:$G$215,Shares!$A$1)</f>
        <v>7.3598258029395805E-2</v>
      </c>
      <c r="L138" s="9">
        <f ca="1">SUMIFS('Stock-AF'!U$2:U$215,'Stock-AF'!$C$2:$C$215,Shares!$B138,'Stock-AF'!$G$2:$G$215,Shares!$A$1)/SUMIFS('Stock-AF'!U$2:U$215,'Stock-AF'!$C$2:$C$215,Shares!$A138,'Stock-AF'!$G$2:$G$215,Shares!$A$1)</f>
        <v>3.1401103589510246E-2</v>
      </c>
      <c r="M138" s="9">
        <f ca="1">SUMIFS('Stock-AF'!V$2:V$215,'Stock-AF'!$C$2:$C$215,Shares!$B138,'Stock-AF'!$G$2:$G$215,Shares!$A$1)/SUMIFS('Stock-AF'!V$2:V$215,'Stock-AF'!$C$2:$C$215,Shares!$A138,'Stock-AF'!$G$2:$G$215,Shares!$A$1)</f>
        <v>3.09014869888476E-2</v>
      </c>
      <c r="N138" s="9">
        <f ca="1">SUMIFS('Stock-AF'!W$2:W$215,'Stock-AF'!$C$2:$C$215,Shares!$B138,'Stock-AF'!$G$2:$G$215,Shares!$A$1)/SUMIFS('Stock-AF'!W$2:W$215,'Stock-AF'!$C$2:$C$215,Shares!$A138,'Stock-AF'!$G$2:$G$215,Shares!$A$1)</f>
        <v>2.9579397329674437E-2</v>
      </c>
      <c r="O138" s="9">
        <f ca="1">SUMIFS('Stock-AF'!X$2:X$215,'Stock-AF'!$C$2:$C$215,Shares!$B138,'Stock-AF'!$G$2:$G$215,Shares!$A$1)/SUMIFS('Stock-AF'!X$2:X$215,'Stock-AF'!$C$2:$C$215,Shares!$A138,'Stock-AF'!$G$2:$G$215,Shares!$A$1)</f>
        <v>0.13343116134336605</v>
      </c>
      <c r="P138" s="9">
        <f ca="1">SUMIFS('Stock-AF'!Y$2:Y$215,'Stock-AF'!$C$2:$C$215,Shares!$B138,'Stock-AF'!$G$2:$G$215,Shares!$A$1)/SUMIFS('Stock-AF'!Y$2:Y$215,'Stock-AF'!$C$2:$C$215,Shares!$A138,'Stock-AF'!$G$2:$G$215,Shares!$A$1)</f>
        <v>9.8763858799541179E-3</v>
      </c>
      <c r="Q138" s="9">
        <f ca="1">SUMIFS('Stock-AF'!Z$2:Z$215,'Stock-AF'!$C$2:$C$215,Shares!$B138,'Stock-AF'!$G$2:$G$215,Shares!$A$1)/SUMIFS('Stock-AF'!Z$2:Z$215,'Stock-AF'!$C$2:$C$215,Shares!$A138,'Stock-AF'!$G$2:$G$215,Shares!$A$1)</f>
        <v>0.11329613616555884</v>
      </c>
      <c r="R138" s="9">
        <f ca="1">SUMIFS('Stock-AF'!AA$2:AA$215,'Stock-AF'!$C$2:$C$215,Shares!$B138,'Stock-AF'!$G$2:$G$215,Shares!$A$1)/SUMIFS('Stock-AF'!AA$2:AA$215,'Stock-AF'!$C$2:$C$215,Shares!$A138,'Stock-AF'!$G$2:$G$215,Shares!$A$1)</f>
        <v>0.15177333069150006</v>
      </c>
      <c r="S138" s="9">
        <f ca="1">SUMIFS('Stock-AF'!AB$2:AB$215,'Stock-AF'!$C$2:$C$215,Shares!$B138,'Stock-AF'!$G$2:$G$215,Shares!$A$1)/SUMIFS('Stock-AF'!AB$2:AB$215,'Stock-AF'!$C$2:$C$215,Shares!$A138,'Stock-AF'!$G$2:$G$215,Shares!$A$1)</f>
        <v>0.10814550323588483</v>
      </c>
      <c r="T138" s="9">
        <f ca="1">SUMIFS('Stock-AF'!AC$2:AC$215,'Stock-AF'!$C$2:$C$215,Shares!$B138,'Stock-AF'!$G$2:$G$215,Shares!$A$1)/SUMIFS('Stock-AF'!AC$2:AC$215,'Stock-AF'!$C$2:$C$215,Shares!$A138,'Stock-AF'!$G$2:$G$215,Shares!$A$1)</f>
        <v>8.3235010189852993E-2</v>
      </c>
      <c r="U138" s="9">
        <f ca="1">SUMIFS('Stock-AF'!AD$2:AD$215,'Stock-AF'!$C$2:$C$215,Shares!$B138,'Stock-AF'!$G$2:$G$215,Shares!$A$1)/SUMIFS('Stock-AF'!AD$2:AD$215,'Stock-AF'!$C$2:$C$215,Shares!$A138,'Stock-AF'!$G$2:$G$215,Shares!$A$1)</f>
        <v>2.0558438164241997E-2</v>
      </c>
      <c r="V138" s="9">
        <f ca="1">SUMIFS('Stock-AF'!AE$2:AE$215,'Stock-AF'!$C$2:$C$215,Shares!$B138,'Stock-AF'!$G$2:$G$215,Shares!$A$1)/SUMIFS('Stock-AF'!AE$2:AE$215,'Stock-AF'!$C$2:$C$215,Shares!$A138,'Stock-AF'!$G$2:$G$215,Shares!$A$1)</f>
        <v>0.15636482646791941</v>
      </c>
      <c r="W138" s="9">
        <f ca="1">SUMIFS('Stock-AF'!AF$2:AF$215,'Stock-AF'!$C$2:$C$215,Shares!$B138,'Stock-AF'!$G$2:$G$215,Shares!$A$1)/SUMIFS('Stock-AF'!AF$2:AF$215,'Stock-AF'!$C$2:$C$215,Shares!$A138,'Stock-AF'!$G$2:$G$215,Shares!$A$1)</f>
        <v>6.6594524383758999E-2</v>
      </c>
      <c r="X138" s="9">
        <f ca="1">SUMIFS('Stock-AF'!AG$2:AG$215,'Stock-AF'!$C$2:$C$215,Shares!$B138,'Stock-AF'!$G$2:$G$215,Shares!$A$1)/SUMIFS('Stock-AF'!AG$2:AG$215,'Stock-AF'!$C$2:$C$215,Shares!$A138,'Stock-AF'!$G$2:$G$215,Shares!$A$1)</f>
        <v>0.15293751942803835</v>
      </c>
      <c r="Y138" s="9">
        <f ca="1">SUMIFS('Stock-AF'!AH$2:AH$215,'Stock-AF'!$C$2:$C$215,Shares!$B138,'Stock-AF'!$G$2:$G$215,Shares!$A$1)/SUMIFS('Stock-AF'!AH$2:AH$215,'Stock-AF'!$C$2:$C$215,Shares!$A138,'Stock-AF'!$G$2:$G$215,Shares!$A$1)</f>
        <v>4.3879907621247174E-2</v>
      </c>
      <c r="Z138" s="9">
        <f ca="1">SUMIFS('Stock-AF'!AI$2:AI$215,'Stock-AF'!$C$2:$C$215,Shares!$B138,'Stock-AF'!$G$2:$G$215,Shares!$A$1)/SUMIFS('Stock-AF'!AI$2:AI$215,'Stock-AF'!$C$2:$C$215,Shares!$A138,'Stock-AF'!$G$2:$G$215,Shares!$A$1)</f>
        <v>0.17385480846504126</v>
      </c>
      <c r="AA138" s="9">
        <f ca="1">SUMIFS('Stock-AF'!AJ$2:AJ$215,'Stock-AF'!$C$2:$C$215,Shares!$B138,'Stock-AF'!$G$2:$G$215,Shares!$A$1)/SUMIFS('Stock-AF'!AJ$2:AJ$215,'Stock-AF'!$C$2:$C$215,Shares!$A138,'Stock-AF'!$G$2:$G$215,Shares!$A$1)</f>
        <v>0</v>
      </c>
      <c r="AB138" s="9">
        <f ca="1">SUMIFS('Stock-AF'!AK$2:AK$215,'Stock-AF'!$C$2:$C$215,Shares!$B138,'Stock-AF'!$G$2:$G$215,Shares!$A$1)/SUMIFS('Stock-AF'!AK$2:AK$215,'Stock-AF'!$C$2:$C$215,Shares!$A138,'Stock-AF'!$G$2:$G$215,Shares!$A$1)</f>
        <v>4.3326789528055167E-2</v>
      </c>
      <c r="AC138" s="9">
        <f ca="1">SUMIFS('Stock-AF'!AL$2:AL$215,'Stock-AF'!$C$2:$C$215,Shares!$B138,'Stock-AF'!$G$2:$G$215,Shares!$A$1)/SUMIFS('Stock-AF'!AL$2:AL$215,'Stock-AF'!$C$2:$C$215,Shares!$A138,'Stock-AF'!$G$2:$G$215,Shares!$A$1)</f>
        <v>0.55520504731861275</v>
      </c>
      <c r="AD138" s="9">
        <f ca="1">SUMIFS('Stock-AF'!AM$2:AM$215,'Stock-AF'!$C$2:$C$215,Shares!$B138,'Stock-AF'!$G$2:$G$215,Shares!$A$1)/SUMIFS('Stock-AF'!AM$2:AM$215,'Stock-AF'!$C$2:$C$215,Shares!$A138,'Stock-AF'!$G$2:$G$215,Shares!$A$1)</f>
        <v>2.1835307549593255E-2</v>
      </c>
      <c r="AE138" s="9">
        <f ca="1">SUMIFS('Stock-AF'!AN$2:AN$215,'Stock-AF'!$C$2:$C$215,Shares!$B138,'Stock-AF'!$G$2:$G$215,Shares!$A$1)/SUMIFS('Stock-AF'!AN$2:AN$215,'Stock-AF'!$C$2:$C$215,Shares!$A138,'Stock-AF'!$G$2:$G$215,Shares!$A$1)</f>
        <v>5.8608639709957907E-3</v>
      </c>
      <c r="AF138" s="9">
        <f ca="1">SUMIFS('Stock-AF'!AO$2:AO$215,'Stock-AF'!$C$2:$C$215,Shares!$B138,'Stock-AF'!$G$2:$G$215,Shares!$A$1)/SUMIFS('Stock-AF'!AO$2:AO$215,'Stock-AF'!$C$2:$C$215,Shares!$A138,'Stock-AF'!$G$2:$G$215,Shares!$A$1)</f>
        <v>0.19701251040579665</v>
      </c>
      <c r="AG138" s="9">
        <f ca="1">SUMIFS('Stock-AF'!AP$2:AP$215,'Stock-AF'!$C$2:$C$215,Shares!$B138,'Stock-AF'!$G$2:$G$215,Shares!$A$1)/SUMIFS('Stock-AF'!AP$2:AP$215,'Stock-AF'!$C$2:$C$215,Shares!$A138,'Stock-AF'!$G$2:$G$215,Shares!$A$1)</f>
        <v>0.30596217880253812</v>
      </c>
      <c r="AH138" s="9">
        <f ca="1">SUMIFS('Stock-AF'!AQ$2:AQ$215,'Stock-AF'!$C$2:$C$215,Shares!$B138,'Stock-AF'!$G$2:$G$215,Shares!$A$1)/SUMIFS('Stock-AF'!AQ$2:AQ$215,'Stock-AF'!$C$2:$C$215,Shares!$A138,'Stock-AF'!$G$2:$G$215,Shares!$A$1)</f>
        <v>0.27446072781162506</v>
      </c>
      <c r="AI138" s="9">
        <f ca="1">SUMIFS('Stock-AF'!AR$2:AR$215,'Stock-AF'!$C$2:$C$215,Shares!$B138,'Stock-AF'!$G$2:$G$215,Shares!$A$1)/SUMIFS('Stock-AF'!AR$2:AR$215,'Stock-AF'!$C$2:$C$215,Shares!$A138,'Stock-AF'!$G$2:$G$215,Shares!$A$1)</f>
        <v>2.865578135162888E-2</v>
      </c>
      <c r="AJ138" s="9">
        <f ca="1">SUMIFS('Stock-AF'!AS$2:AS$215,'Stock-AF'!$C$2:$C$215,Shares!$B138,'Stock-AF'!$G$2:$G$215,Shares!$A$1)/SUMIFS('Stock-AF'!AS$2:AS$215,'Stock-AF'!$C$2:$C$215,Shares!$A138,'Stock-AF'!$G$2:$G$215,Shares!$A$1)</f>
        <v>0</v>
      </c>
      <c r="AK138" s="9">
        <f ca="1">SUMIFS('Stock-AF'!AT$2:AT$215,'Stock-AF'!$C$2:$C$215,Shares!$B138,'Stock-AF'!$G$2:$G$215,Shares!$A$1)/SUMIFS('Stock-AF'!AT$2:AT$215,'Stock-AF'!$C$2:$C$215,Shares!$A138,'Stock-AF'!$G$2:$G$215,Shares!$A$1)</f>
        <v>0.22594246031746015</v>
      </c>
      <c r="AL138" s="9">
        <f ca="1">SUMIFS('Stock-AF'!AU$2:AU$215,'Stock-AF'!$C$2:$C$215,Shares!$B138,'Stock-AF'!$G$2:$G$215,Shares!$A$1)/SUMIFS('Stock-AF'!AU$2:AU$215,'Stock-AF'!$C$2:$C$215,Shares!$A138,'Stock-AF'!$G$2:$G$215,Shares!$A$1)</f>
        <v>3.628461693955929E-2</v>
      </c>
      <c r="AM138" s="9">
        <f ca="1">SUMIFS('Stock-AF'!AV$2:AV$215,'Stock-AF'!$C$2:$C$215,Shares!$B138,'Stock-AF'!$G$2:$G$215,Shares!$A$1)/SUMIFS('Stock-AF'!AV$2:AV$215,'Stock-AF'!$C$2:$C$215,Shares!$A138,'Stock-AF'!$G$2:$G$215,Shares!$A$1)</f>
        <v>3.1192876938498738E-2</v>
      </c>
    </row>
    <row r="139" spans="1:39">
      <c r="A139" t="str">
        <f t="shared" si="2"/>
        <v>R_ES-CK-FL*</v>
      </c>
      <c r="B139" s="4" t="s">
        <v>59</v>
      </c>
      <c r="C139" s="9">
        <f ca="1">SUMIFS('Stock-AF'!L$2:L$215,'Stock-AF'!$C$2:$C$215,Shares!$B139,'Stock-AF'!$G$2:$G$215,Shares!$A$1)/SUMIFS('Stock-AF'!L$2:L$215,'Stock-AF'!$C$2:$C$215,Shares!$A139,'Stock-AF'!$G$2:$G$215,Shares!$A$1)</f>
        <v>4.8676695527937373E-2</v>
      </c>
      <c r="D139" s="9">
        <f ca="1">SUMIFS('Stock-AF'!M$2:M$215,'Stock-AF'!$C$2:$C$215,Shares!$B139,'Stock-AF'!$G$2:$G$215,Shares!$A$1)/SUMIFS('Stock-AF'!M$2:M$215,'Stock-AF'!$C$2:$C$215,Shares!$A139,'Stock-AF'!$G$2:$G$215,Shares!$A$1)</f>
        <v>3.2528660639388494E-2</v>
      </c>
      <c r="E139" s="9">
        <f ca="1">SUMIFS('Stock-AF'!N$2:N$215,'Stock-AF'!$C$2:$C$215,Shares!$B139,'Stock-AF'!$G$2:$G$215,Shares!$A$1)/SUMIFS('Stock-AF'!N$2:N$215,'Stock-AF'!$C$2:$C$215,Shares!$A139,'Stock-AF'!$G$2:$G$215,Shares!$A$1)</f>
        <v>0</v>
      </c>
      <c r="F139" s="9">
        <f ca="1">SUMIFS('Stock-AF'!O$2:O$215,'Stock-AF'!$C$2:$C$215,Shares!$B139,'Stock-AF'!$G$2:$G$215,Shares!$A$1)/SUMIFS('Stock-AF'!O$2:O$215,'Stock-AF'!$C$2:$C$215,Shares!$A139,'Stock-AF'!$G$2:$G$215,Shares!$A$1)</f>
        <v>0</v>
      </c>
      <c r="G139" s="9">
        <f ca="1">SUMIFS('Stock-AF'!P$2:P$215,'Stock-AF'!$C$2:$C$215,Shares!$B139,'Stock-AF'!$G$2:$G$215,Shares!$A$1)/SUMIFS('Stock-AF'!P$2:P$215,'Stock-AF'!$C$2:$C$215,Shares!$A139,'Stock-AF'!$G$2:$G$215,Shares!$A$1)</f>
        <v>3.7297118251076559E-2</v>
      </c>
      <c r="H139" s="9">
        <f ca="1">SUMIFS('Stock-AF'!Q$2:Q$215,'Stock-AF'!$C$2:$C$215,Shares!$B139,'Stock-AF'!$G$2:$G$215,Shares!$A$1)/SUMIFS('Stock-AF'!Q$2:Q$215,'Stock-AF'!$C$2:$C$215,Shares!$A139,'Stock-AF'!$G$2:$G$215,Shares!$A$1)</f>
        <v>0</v>
      </c>
      <c r="I139" s="9">
        <f ca="1">SUMIFS('Stock-AF'!R$2:R$215,'Stock-AF'!$C$2:$C$215,Shares!$B139,'Stock-AF'!$G$2:$G$215,Shares!$A$1)/SUMIFS('Stock-AF'!R$2:R$215,'Stock-AF'!$C$2:$C$215,Shares!$A139,'Stock-AF'!$G$2:$G$215,Shares!$A$1)</f>
        <v>0</v>
      </c>
      <c r="J139" s="9">
        <f ca="1">SUMIFS('Stock-AF'!S$2:S$215,'Stock-AF'!$C$2:$C$215,Shares!$B139,'Stock-AF'!$G$2:$G$215,Shares!$A$1)/SUMIFS('Stock-AF'!S$2:S$215,'Stock-AF'!$C$2:$C$215,Shares!$A139,'Stock-AF'!$G$2:$G$215,Shares!$A$1)</f>
        <v>2.0489119969189309E-2</v>
      </c>
      <c r="K139" s="9">
        <f ca="1">SUMIFS('Stock-AF'!T$2:T$215,'Stock-AF'!$C$2:$C$215,Shares!$B139,'Stock-AF'!$G$2:$G$215,Shares!$A$1)/SUMIFS('Stock-AF'!T$2:T$215,'Stock-AF'!$C$2:$C$215,Shares!$A139,'Stock-AF'!$G$2:$G$215,Shares!$A$1)</f>
        <v>0</v>
      </c>
      <c r="L139" s="9">
        <f ca="1">SUMIFS('Stock-AF'!U$2:U$215,'Stock-AF'!$C$2:$C$215,Shares!$B139,'Stock-AF'!$G$2:$G$215,Shares!$A$1)/SUMIFS('Stock-AF'!U$2:U$215,'Stock-AF'!$C$2:$C$215,Shares!$A139,'Stock-AF'!$G$2:$G$215,Shares!$A$1)</f>
        <v>0</v>
      </c>
      <c r="M139" s="9">
        <f ca="1">SUMIFS('Stock-AF'!V$2:V$215,'Stock-AF'!$C$2:$C$215,Shares!$B139,'Stock-AF'!$G$2:$G$215,Shares!$A$1)/SUMIFS('Stock-AF'!V$2:V$215,'Stock-AF'!$C$2:$C$215,Shares!$A139,'Stock-AF'!$G$2:$G$215,Shares!$A$1)</f>
        <v>4.4144981412639298E-2</v>
      </c>
      <c r="N139" s="9">
        <f ca="1">SUMIFS('Stock-AF'!W$2:W$215,'Stock-AF'!$C$2:$C$215,Shares!$B139,'Stock-AF'!$G$2:$G$215,Shares!$A$1)/SUMIFS('Stock-AF'!W$2:W$215,'Stock-AF'!$C$2:$C$215,Shares!$A139,'Stock-AF'!$G$2:$G$215,Shares!$A$1)</f>
        <v>3.2455538550846957E-2</v>
      </c>
      <c r="O139" s="9">
        <f ca="1">SUMIFS('Stock-AF'!X$2:X$215,'Stock-AF'!$C$2:$C$215,Shares!$B139,'Stock-AF'!$G$2:$G$215,Shares!$A$1)/SUMIFS('Stock-AF'!X$2:X$215,'Stock-AF'!$C$2:$C$215,Shares!$A139,'Stock-AF'!$G$2:$G$215,Shares!$A$1)</f>
        <v>9.3769188339733623E-3</v>
      </c>
      <c r="P139" s="9">
        <f ca="1">SUMIFS('Stock-AF'!Y$2:Y$215,'Stock-AF'!$C$2:$C$215,Shares!$B139,'Stock-AF'!$G$2:$G$215,Shares!$A$1)/SUMIFS('Stock-AF'!Y$2:Y$215,'Stock-AF'!$C$2:$C$215,Shares!$A139,'Stock-AF'!$G$2:$G$215,Shares!$A$1)</f>
        <v>0</v>
      </c>
      <c r="Q139" s="9">
        <f ca="1">SUMIFS('Stock-AF'!Z$2:Z$215,'Stock-AF'!$C$2:$C$215,Shares!$B139,'Stock-AF'!$G$2:$G$215,Shares!$A$1)/SUMIFS('Stock-AF'!Z$2:Z$215,'Stock-AF'!$C$2:$C$215,Shares!$A139,'Stock-AF'!$G$2:$G$215,Shares!$A$1)</f>
        <v>0</v>
      </c>
      <c r="R139" s="9">
        <f ca="1">SUMIFS('Stock-AF'!AA$2:AA$215,'Stock-AF'!$C$2:$C$215,Shares!$B139,'Stock-AF'!$G$2:$G$215,Shares!$A$1)/SUMIFS('Stock-AF'!AA$2:AA$215,'Stock-AF'!$C$2:$C$215,Shares!$A139,'Stock-AF'!$G$2:$G$215,Shares!$A$1)</f>
        <v>0</v>
      </c>
      <c r="S139" s="9">
        <f ca="1">SUMIFS('Stock-AF'!AB$2:AB$215,'Stock-AF'!$C$2:$C$215,Shares!$B139,'Stock-AF'!$G$2:$G$215,Shares!$A$1)/SUMIFS('Stock-AF'!AB$2:AB$215,'Stock-AF'!$C$2:$C$215,Shares!$A139,'Stock-AF'!$G$2:$G$215,Shares!$A$1)</f>
        <v>2.0977460388306189E-2</v>
      </c>
      <c r="T139" s="9">
        <f ca="1">SUMIFS('Stock-AF'!AC$2:AC$215,'Stock-AF'!$C$2:$C$215,Shares!$B139,'Stock-AF'!$G$2:$G$215,Shares!$A$1)/SUMIFS('Stock-AF'!AC$2:AC$215,'Stock-AF'!$C$2:$C$215,Shares!$A139,'Stock-AF'!$G$2:$G$215,Shares!$A$1)</f>
        <v>0</v>
      </c>
      <c r="U139" s="9">
        <f ca="1">SUMIFS('Stock-AF'!AD$2:AD$215,'Stock-AF'!$C$2:$C$215,Shares!$B139,'Stock-AF'!$G$2:$G$215,Shares!$A$1)/SUMIFS('Stock-AF'!AD$2:AD$215,'Stock-AF'!$C$2:$C$215,Shares!$A139,'Stock-AF'!$G$2:$G$215,Shares!$A$1)</f>
        <v>0</v>
      </c>
      <c r="V139" s="9">
        <f ca="1">SUMIFS('Stock-AF'!AE$2:AE$215,'Stock-AF'!$C$2:$C$215,Shares!$B139,'Stock-AF'!$G$2:$G$215,Shares!$A$1)/SUMIFS('Stock-AF'!AE$2:AE$215,'Stock-AF'!$C$2:$C$215,Shares!$A139,'Stock-AF'!$G$2:$G$215,Shares!$A$1)</f>
        <v>0</v>
      </c>
      <c r="W139" s="9">
        <f ca="1">SUMIFS('Stock-AF'!AF$2:AF$215,'Stock-AF'!$C$2:$C$215,Shares!$B139,'Stock-AF'!$G$2:$G$215,Shares!$A$1)/SUMIFS('Stock-AF'!AF$2:AF$215,'Stock-AF'!$C$2:$C$215,Shares!$A139,'Stock-AF'!$G$2:$G$215,Shares!$A$1)</f>
        <v>0</v>
      </c>
      <c r="X139" s="9">
        <f ca="1">SUMIFS('Stock-AF'!AG$2:AG$215,'Stock-AF'!$C$2:$C$215,Shares!$B139,'Stock-AF'!$G$2:$G$215,Shares!$A$1)/SUMIFS('Stock-AF'!AG$2:AG$215,'Stock-AF'!$C$2:$C$215,Shares!$A139,'Stock-AF'!$G$2:$G$215,Shares!$A$1)</f>
        <v>8.8436431457880008E-2</v>
      </c>
      <c r="Y139" s="9">
        <f ca="1">SUMIFS('Stock-AF'!AH$2:AH$215,'Stock-AF'!$C$2:$C$215,Shares!$B139,'Stock-AF'!$G$2:$G$215,Shares!$A$1)/SUMIFS('Stock-AF'!AH$2:AH$215,'Stock-AF'!$C$2:$C$215,Shares!$A139,'Stock-AF'!$G$2:$G$215,Shares!$A$1)</f>
        <v>0</v>
      </c>
      <c r="Z139" s="9">
        <f ca="1">SUMIFS('Stock-AF'!AI$2:AI$215,'Stock-AF'!$C$2:$C$215,Shares!$B139,'Stock-AF'!$G$2:$G$215,Shares!$A$1)/SUMIFS('Stock-AF'!AI$2:AI$215,'Stock-AF'!$C$2:$C$215,Shares!$A139,'Stock-AF'!$G$2:$G$215,Shares!$A$1)</f>
        <v>0.19983927136351431</v>
      </c>
      <c r="AA139" s="9">
        <f ca="1">SUMIFS('Stock-AF'!AJ$2:AJ$215,'Stock-AF'!$C$2:$C$215,Shares!$B139,'Stock-AF'!$G$2:$G$215,Shares!$A$1)/SUMIFS('Stock-AF'!AJ$2:AJ$215,'Stock-AF'!$C$2:$C$215,Shares!$A139,'Stock-AF'!$G$2:$G$215,Shares!$A$1)</f>
        <v>0.14735752342740074</v>
      </c>
      <c r="AB139" s="9">
        <f ca="1">SUMIFS('Stock-AF'!AK$2:AK$215,'Stock-AF'!$C$2:$C$215,Shares!$B139,'Stock-AF'!$G$2:$G$215,Shares!$A$1)/SUMIFS('Stock-AF'!AK$2:AK$215,'Stock-AF'!$C$2:$C$215,Shares!$A139,'Stock-AF'!$G$2:$G$215,Shares!$A$1)</f>
        <v>0</v>
      </c>
      <c r="AC139" s="9">
        <f ca="1">SUMIFS('Stock-AF'!AL$2:AL$215,'Stock-AF'!$C$2:$C$215,Shares!$B139,'Stock-AF'!$G$2:$G$215,Shares!$A$1)/SUMIFS('Stock-AF'!AL$2:AL$215,'Stock-AF'!$C$2:$C$215,Shares!$A139,'Stock-AF'!$G$2:$G$215,Shares!$A$1)</f>
        <v>0</v>
      </c>
      <c r="AD139" s="9">
        <f ca="1">SUMIFS('Stock-AF'!AM$2:AM$215,'Stock-AF'!$C$2:$C$215,Shares!$B139,'Stock-AF'!$G$2:$G$215,Shares!$A$1)/SUMIFS('Stock-AF'!AM$2:AM$215,'Stock-AF'!$C$2:$C$215,Shares!$A139,'Stock-AF'!$G$2:$G$215,Shares!$A$1)</f>
        <v>0</v>
      </c>
      <c r="AE139" s="9">
        <f ca="1">SUMIFS('Stock-AF'!AN$2:AN$215,'Stock-AF'!$C$2:$C$215,Shares!$B139,'Stock-AF'!$G$2:$G$215,Shares!$A$1)/SUMIFS('Stock-AF'!AN$2:AN$215,'Stock-AF'!$C$2:$C$215,Shares!$A139,'Stock-AF'!$G$2:$G$215,Shares!$A$1)</f>
        <v>0</v>
      </c>
      <c r="AF139" s="9">
        <f ca="1">SUMIFS('Stock-AF'!AO$2:AO$215,'Stock-AF'!$C$2:$C$215,Shares!$B139,'Stock-AF'!$G$2:$G$215,Shares!$A$1)/SUMIFS('Stock-AF'!AO$2:AO$215,'Stock-AF'!$C$2:$C$215,Shares!$A139,'Stock-AF'!$G$2:$G$215,Shares!$A$1)</f>
        <v>2.133921138716607E-2</v>
      </c>
      <c r="AG139" s="9">
        <f ca="1">SUMIFS('Stock-AF'!AP$2:AP$215,'Stock-AF'!$C$2:$C$215,Shares!$B139,'Stock-AF'!$G$2:$G$215,Shares!$A$1)/SUMIFS('Stock-AF'!AP$2:AP$215,'Stock-AF'!$C$2:$C$215,Shares!$A139,'Stock-AF'!$G$2:$G$215,Shares!$A$1)</f>
        <v>0.18131557454294148</v>
      </c>
      <c r="AH139" s="9">
        <f ca="1">SUMIFS('Stock-AF'!AQ$2:AQ$215,'Stock-AF'!$C$2:$C$215,Shares!$B139,'Stock-AF'!$G$2:$G$215,Shares!$A$1)/SUMIFS('Stock-AF'!AQ$2:AQ$215,'Stock-AF'!$C$2:$C$215,Shares!$A139,'Stock-AF'!$G$2:$G$215,Shares!$A$1)</f>
        <v>0.27120039519183264</v>
      </c>
      <c r="AI139" s="9">
        <f ca="1">SUMIFS('Stock-AF'!AR$2:AR$215,'Stock-AF'!$C$2:$C$215,Shares!$B139,'Stock-AF'!$G$2:$G$215,Shares!$A$1)/SUMIFS('Stock-AF'!AR$2:AR$215,'Stock-AF'!$C$2:$C$215,Shares!$A139,'Stock-AF'!$G$2:$G$215,Shares!$A$1)</f>
        <v>0</v>
      </c>
      <c r="AJ139" s="9">
        <f ca="1">SUMIFS('Stock-AF'!AS$2:AS$215,'Stock-AF'!$C$2:$C$215,Shares!$B139,'Stock-AF'!$G$2:$G$215,Shares!$A$1)/SUMIFS('Stock-AF'!AS$2:AS$215,'Stock-AF'!$C$2:$C$215,Shares!$A139,'Stock-AF'!$G$2:$G$215,Shares!$A$1)</f>
        <v>0</v>
      </c>
      <c r="AK139" s="9">
        <f ca="1">SUMIFS('Stock-AF'!AT$2:AT$215,'Stock-AF'!$C$2:$C$215,Shares!$B139,'Stock-AF'!$G$2:$G$215,Shares!$A$1)/SUMIFS('Stock-AF'!AT$2:AT$215,'Stock-AF'!$C$2:$C$215,Shares!$A139,'Stock-AF'!$G$2:$G$215,Shares!$A$1)</f>
        <v>9.2509920634920528E-2</v>
      </c>
      <c r="AL139" s="9">
        <f ca="1">SUMIFS('Stock-AF'!AU$2:AU$215,'Stock-AF'!$C$2:$C$215,Shares!$B139,'Stock-AF'!$G$2:$G$215,Shares!$A$1)/SUMIFS('Stock-AF'!AU$2:AU$215,'Stock-AF'!$C$2:$C$215,Shares!$A139,'Stock-AF'!$G$2:$G$215,Shares!$A$1)</f>
        <v>0</v>
      </c>
      <c r="AM139" s="9">
        <f ca="1">SUMIFS('Stock-AF'!AV$2:AV$215,'Stock-AF'!$C$2:$C$215,Shares!$B139,'Stock-AF'!$G$2:$G$215,Shares!$A$1)/SUMIFS('Stock-AF'!AV$2:AV$215,'Stock-AF'!$C$2:$C$215,Shares!$A139,'Stock-AF'!$G$2:$G$215,Shares!$A$1)</f>
        <v>0</v>
      </c>
    </row>
    <row r="140" spans="1:39">
      <c r="A140" t="str">
        <f t="shared" si="2"/>
        <v>R_ES-CK-FL*</v>
      </c>
      <c r="B140" s="4" t="s">
        <v>60</v>
      </c>
      <c r="C140" s="9">
        <f ca="1">SUMIFS('Stock-AF'!L$2:L$215,'Stock-AF'!$C$2:$C$215,Shares!$B140,'Stock-AF'!$G$2:$G$215,Shares!$A$1)/SUMIFS('Stock-AF'!L$2:L$215,'Stock-AF'!$C$2:$C$215,Shares!$A140,'Stock-AF'!$G$2:$G$215,Shares!$A$1)</f>
        <v>0</v>
      </c>
      <c r="D140" s="9">
        <f ca="1">SUMIFS('Stock-AF'!M$2:M$215,'Stock-AF'!$C$2:$C$215,Shares!$B140,'Stock-AF'!$G$2:$G$215,Shares!$A$1)/SUMIFS('Stock-AF'!M$2:M$215,'Stock-AF'!$C$2:$C$215,Shares!$A140,'Stock-AF'!$G$2:$G$215,Shares!$A$1)</f>
        <v>9.320533134495304E-4</v>
      </c>
      <c r="E140" s="9">
        <f ca="1">SUMIFS('Stock-AF'!N$2:N$215,'Stock-AF'!$C$2:$C$215,Shares!$B140,'Stock-AF'!$G$2:$G$215,Shares!$A$1)/SUMIFS('Stock-AF'!N$2:N$215,'Stock-AF'!$C$2:$C$215,Shares!$A140,'Stock-AF'!$G$2:$G$215,Shares!$A$1)</f>
        <v>0</v>
      </c>
      <c r="F140" s="9">
        <f ca="1">SUMIFS('Stock-AF'!O$2:O$215,'Stock-AF'!$C$2:$C$215,Shares!$B140,'Stock-AF'!$G$2:$G$215,Shares!$A$1)/SUMIFS('Stock-AF'!O$2:O$215,'Stock-AF'!$C$2:$C$215,Shares!$A140,'Stock-AF'!$G$2:$G$215,Shares!$A$1)</f>
        <v>0</v>
      </c>
      <c r="G140" s="9">
        <f ca="1">SUMIFS('Stock-AF'!P$2:P$215,'Stock-AF'!$C$2:$C$215,Shares!$B140,'Stock-AF'!$G$2:$G$215,Shares!$A$1)/SUMIFS('Stock-AF'!P$2:P$215,'Stock-AF'!$C$2:$C$215,Shares!$A140,'Stock-AF'!$G$2:$G$215,Shares!$A$1)</f>
        <v>2.0404107320304746E-2</v>
      </c>
      <c r="H140" s="9">
        <f ca="1">SUMIFS('Stock-AF'!Q$2:Q$215,'Stock-AF'!$C$2:$C$215,Shares!$B140,'Stock-AF'!$G$2:$G$215,Shares!$A$1)/SUMIFS('Stock-AF'!Q$2:Q$215,'Stock-AF'!$C$2:$C$215,Shares!$A140,'Stock-AF'!$G$2:$G$215,Shares!$A$1)</f>
        <v>0</v>
      </c>
      <c r="I140" s="9">
        <f ca="1">SUMIFS('Stock-AF'!R$2:R$215,'Stock-AF'!$C$2:$C$215,Shares!$B140,'Stock-AF'!$G$2:$G$215,Shares!$A$1)/SUMIFS('Stock-AF'!R$2:R$215,'Stock-AF'!$C$2:$C$215,Shares!$A140,'Stock-AF'!$G$2:$G$215,Shares!$A$1)</f>
        <v>0</v>
      </c>
      <c r="J140" s="9">
        <f ca="1">SUMIFS('Stock-AF'!S$2:S$215,'Stock-AF'!$C$2:$C$215,Shares!$B140,'Stock-AF'!$G$2:$G$215,Shares!$A$1)/SUMIFS('Stock-AF'!S$2:S$215,'Stock-AF'!$C$2:$C$215,Shares!$A140,'Stock-AF'!$G$2:$G$215,Shares!$A$1)</f>
        <v>0</v>
      </c>
      <c r="K140" s="9">
        <f ca="1">SUMIFS('Stock-AF'!T$2:T$215,'Stock-AF'!$C$2:$C$215,Shares!$B140,'Stock-AF'!$G$2:$G$215,Shares!$A$1)/SUMIFS('Stock-AF'!T$2:T$215,'Stock-AF'!$C$2:$C$215,Shares!$A140,'Stock-AF'!$G$2:$G$215,Shares!$A$1)</f>
        <v>0</v>
      </c>
      <c r="L140" s="9">
        <f ca="1">SUMIFS('Stock-AF'!U$2:U$215,'Stock-AF'!$C$2:$C$215,Shares!$B140,'Stock-AF'!$G$2:$G$215,Shares!$A$1)/SUMIFS('Stock-AF'!U$2:U$215,'Stock-AF'!$C$2:$C$215,Shares!$A140,'Stock-AF'!$G$2:$G$215,Shares!$A$1)</f>
        <v>0</v>
      </c>
      <c r="M140" s="9">
        <f ca="1">SUMIFS('Stock-AF'!V$2:V$215,'Stock-AF'!$C$2:$C$215,Shares!$B140,'Stock-AF'!$G$2:$G$215,Shares!$A$1)/SUMIFS('Stock-AF'!V$2:V$215,'Stock-AF'!$C$2:$C$215,Shares!$A140,'Stock-AF'!$G$2:$G$215,Shares!$A$1)</f>
        <v>0</v>
      </c>
      <c r="N140" s="9">
        <f ca="1">SUMIFS('Stock-AF'!W$2:W$215,'Stock-AF'!$C$2:$C$215,Shares!$B140,'Stock-AF'!$G$2:$G$215,Shares!$A$1)/SUMIFS('Stock-AF'!W$2:W$215,'Stock-AF'!$C$2:$C$215,Shares!$A140,'Stock-AF'!$G$2:$G$215,Shares!$A$1)</f>
        <v>0</v>
      </c>
      <c r="O140" s="9">
        <f ca="1">SUMIFS('Stock-AF'!X$2:X$215,'Stock-AF'!$C$2:$C$215,Shares!$B140,'Stock-AF'!$G$2:$G$215,Shares!$A$1)/SUMIFS('Stock-AF'!X$2:X$215,'Stock-AF'!$C$2:$C$215,Shares!$A140,'Stock-AF'!$G$2:$G$215,Shares!$A$1)</f>
        <v>4.7248847398711474E-3</v>
      </c>
      <c r="P140" s="9">
        <f ca="1">SUMIFS('Stock-AF'!Y$2:Y$215,'Stock-AF'!$C$2:$C$215,Shares!$B140,'Stock-AF'!$G$2:$G$215,Shares!$A$1)/SUMIFS('Stock-AF'!Y$2:Y$215,'Stock-AF'!$C$2:$C$215,Shares!$A140,'Stock-AF'!$G$2:$G$215,Shares!$A$1)</f>
        <v>0</v>
      </c>
      <c r="Q140" s="9">
        <f ca="1">SUMIFS('Stock-AF'!Z$2:Z$215,'Stock-AF'!$C$2:$C$215,Shares!$B140,'Stock-AF'!$G$2:$G$215,Shares!$A$1)/SUMIFS('Stock-AF'!Z$2:Z$215,'Stock-AF'!$C$2:$C$215,Shares!$A140,'Stock-AF'!$G$2:$G$215,Shares!$A$1)</f>
        <v>0</v>
      </c>
      <c r="R140" s="9">
        <f ca="1">SUMIFS('Stock-AF'!AA$2:AA$215,'Stock-AF'!$C$2:$C$215,Shares!$B140,'Stock-AF'!$G$2:$G$215,Shares!$A$1)/SUMIFS('Stock-AF'!AA$2:AA$215,'Stock-AF'!$C$2:$C$215,Shares!$A140,'Stock-AF'!$G$2:$G$215,Shares!$A$1)</f>
        <v>0</v>
      </c>
      <c r="S140" s="9">
        <f ca="1">SUMIFS('Stock-AF'!AB$2:AB$215,'Stock-AF'!$C$2:$C$215,Shares!$B140,'Stock-AF'!$G$2:$G$215,Shares!$A$1)/SUMIFS('Stock-AF'!AB$2:AB$215,'Stock-AF'!$C$2:$C$215,Shares!$A140,'Stock-AF'!$G$2:$G$215,Shares!$A$1)</f>
        <v>9.8192367775050047E-4</v>
      </c>
      <c r="T140" s="9">
        <f ca="1">SUMIFS('Stock-AF'!AC$2:AC$215,'Stock-AF'!$C$2:$C$215,Shares!$B140,'Stock-AF'!$G$2:$G$215,Shares!$A$1)/SUMIFS('Stock-AF'!AC$2:AC$215,'Stock-AF'!$C$2:$C$215,Shares!$A140,'Stock-AF'!$G$2:$G$215,Shares!$A$1)</f>
        <v>0</v>
      </c>
      <c r="U140" s="9">
        <f ca="1">SUMIFS('Stock-AF'!AD$2:AD$215,'Stock-AF'!$C$2:$C$215,Shares!$B140,'Stock-AF'!$G$2:$G$215,Shares!$A$1)/SUMIFS('Stock-AF'!AD$2:AD$215,'Stock-AF'!$C$2:$C$215,Shares!$A140,'Stock-AF'!$G$2:$G$215,Shares!$A$1)</f>
        <v>0</v>
      </c>
      <c r="V140" s="9">
        <f ca="1">SUMIFS('Stock-AF'!AE$2:AE$215,'Stock-AF'!$C$2:$C$215,Shares!$B140,'Stock-AF'!$G$2:$G$215,Shares!$A$1)/SUMIFS('Stock-AF'!AE$2:AE$215,'Stock-AF'!$C$2:$C$215,Shares!$A140,'Stock-AF'!$G$2:$G$215,Shares!$A$1)</f>
        <v>0</v>
      </c>
      <c r="W140" s="9">
        <f ca="1">SUMIFS('Stock-AF'!AF$2:AF$215,'Stock-AF'!$C$2:$C$215,Shares!$B140,'Stock-AF'!$G$2:$G$215,Shares!$A$1)/SUMIFS('Stock-AF'!AF$2:AF$215,'Stock-AF'!$C$2:$C$215,Shares!$A140,'Stock-AF'!$G$2:$G$215,Shares!$A$1)</f>
        <v>0</v>
      </c>
      <c r="X140" s="9">
        <f ca="1">SUMIFS('Stock-AF'!AG$2:AG$215,'Stock-AF'!$C$2:$C$215,Shares!$B140,'Stock-AF'!$G$2:$G$215,Shares!$A$1)/SUMIFS('Stock-AF'!AG$2:AG$215,'Stock-AF'!$C$2:$C$215,Shares!$A140,'Stock-AF'!$G$2:$G$215,Shares!$A$1)</f>
        <v>0</v>
      </c>
      <c r="Y140" s="9">
        <f ca="1">SUMIFS('Stock-AF'!AH$2:AH$215,'Stock-AF'!$C$2:$C$215,Shares!$B140,'Stock-AF'!$G$2:$G$215,Shares!$A$1)/SUMIFS('Stock-AF'!AH$2:AH$215,'Stock-AF'!$C$2:$C$215,Shares!$A140,'Stock-AF'!$G$2:$G$215,Shares!$A$1)</f>
        <v>0</v>
      </c>
      <c r="Z140" s="9">
        <f ca="1">SUMIFS('Stock-AF'!AI$2:AI$215,'Stock-AF'!$C$2:$C$215,Shares!$B140,'Stock-AF'!$G$2:$G$215,Shares!$A$1)/SUMIFS('Stock-AF'!AI$2:AI$215,'Stock-AF'!$C$2:$C$215,Shares!$A140,'Stock-AF'!$G$2:$G$215,Shares!$A$1)</f>
        <v>0</v>
      </c>
      <c r="AA140" s="9">
        <f ca="1">SUMIFS('Stock-AF'!AJ$2:AJ$215,'Stock-AF'!$C$2:$C$215,Shares!$B140,'Stock-AF'!$G$2:$G$215,Shares!$A$1)/SUMIFS('Stock-AF'!AJ$2:AJ$215,'Stock-AF'!$C$2:$C$215,Shares!$A140,'Stock-AF'!$G$2:$G$215,Shares!$A$1)</f>
        <v>0</v>
      </c>
      <c r="AB140" s="9">
        <f ca="1">SUMIFS('Stock-AF'!AK$2:AK$215,'Stock-AF'!$C$2:$C$215,Shares!$B140,'Stock-AF'!$G$2:$G$215,Shares!$A$1)/SUMIFS('Stock-AF'!AK$2:AK$215,'Stock-AF'!$C$2:$C$215,Shares!$A140,'Stock-AF'!$G$2:$G$215,Shares!$A$1)</f>
        <v>0</v>
      </c>
      <c r="AC140" s="9">
        <f ca="1">SUMIFS('Stock-AF'!AL$2:AL$215,'Stock-AF'!$C$2:$C$215,Shares!$B140,'Stock-AF'!$G$2:$G$215,Shares!$A$1)/SUMIFS('Stock-AF'!AL$2:AL$215,'Stock-AF'!$C$2:$C$215,Shares!$A140,'Stock-AF'!$G$2:$G$215,Shares!$A$1)</f>
        <v>0</v>
      </c>
      <c r="AD140" s="9">
        <f ca="1">SUMIFS('Stock-AF'!AM$2:AM$215,'Stock-AF'!$C$2:$C$215,Shares!$B140,'Stock-AF'!$G$2:$G$215,Shares!$A$1)/SUMIFS('Stock-AF'!AM$2:AM$215,'Stock-AF'!$C$2:$C$215,Shares!$A140,'Stock-AF'!$G$2:$G$215,Shares!$A$1)</f>
        <v>0</v>
      </c>
      <c r="AE140" s="9">
        <f ca="1">SUMIFS('Stock-AF'!AN$2:AN$215,'Stock-AF'!$C$2:$C$215,Shares!$B140,'Stock-AF'!$G$2:$G$215,Shares!$A$1)/SUMIFS('Stock-AF'!AN$2:AN$215,'Stock-AF'!$C$2:$C$215,Shares!$A140,'Stock-AF'!$G$2:$G$215,Shares!$A$1)</f>
        <v>0</v>
      </c>
      <c r="AF140" s="9">
        <f ca="1">SUMIFS('Stock-AF'!AO$2:AO$215,'Stock-AF'!$C$2:$C$215,Shares!$B140,'Stock-AF'!$G$2:$G$215,Shares!$A$1)/SUMIFS('Stock-AF'!AO$2:AO$215,'Stock-AF'!$C$2:$C$215,Shares!$A140,'Stock-AF'!$G$2:$G$215,Shares!$A$1)</f>
        <v>6.5143218937963904E-2</v>
      </c>
      <c r="AG140" s="9">
        <f ca="1">SUMIFS('Stock-AF'!AP$2:AP$215,'Stock-AF'!$C$2:$C$215,Shares!$B140,'Stock-AF'!$G$2:$G$215,Shares!$A$1)/SUMIFS('Stock-AF'!AP$2:AP$215,'Stock-AF'!$C$2:$C$215,Shares!$A140,'Stock-AF'!$G$2:$G$215,Shares!$A$1)</f>
        <v>0</v>
      </c>
      <c r="AH140" s="9">
        <f ca="1">SUMIFS('Stock-AF'!AQ$2:AQ$215,'Stock-AF'!$C$2:$C$215,Shares!$B140,'Stock-AF'!$G$2:$G$215,Shares!$A$1)/SUMIFS('Stock-AF'!AQ$2:AQ$215,'Stock-AF'!$C$2:$C$215,Shares!$A140,'Stock-AF'!$G$2:$G$215,Shares!$A$1)</f>
        <v>0</v>
      </c>
      <c r="AI140" s="9">
        <f ca="1">SUMIFS('Stock-AF'!AR$2:AR$215,'Stock-AF'!$C$2:$C$215,Shares!$B140,'Stock-AF'!$G$2:$G$215,Shares!$A$1)/SUMIFS('Stock-AF'!AR$2:AR$215,'Stock-AF'!$C$2:$C$215,Shares!$A140,'Stock-AF'!$G$2:$G$215,Shares!$A$1)</f>
        <v>0</v>
      </c>
      <c r="AJ140" s="9">
        <f ca="1">SUMIFS('Stock-AF'!AS$2:AS$215,'Stock-AF'!$C$2:$C$215,Shares!$B140,'Stock-AF'!$G$2:$G$215,Shares!$A$1)/SUMIFS('Stock-AF'!AS$2:AS$215,'Stock-AF'!$C$2:$C$215,Shares!$A140,'Stock-AF'!$G$2:$G$215,Shares!$A$1)</f>
        <v>0</v>
      </c>
      <c r="AK140" s="9">
        <f ca="1">SUMIFS('Stock-AF'!AT$2:AT$215,'Stock-AF'!$C$2:$C$215,Shares!$B140,'Stock-AF'!$G$2:$G$215,Shares!$A$1)/SUMIFS('Stock-AF'!AT$2:AT$215,'Stock-AF'!$C$2:$C$215,Shares!$A140,'Stock-AF'!$G$2:$G$215,Shares!$A$1)</f>
        <v>0</v>
      </c>
      <c r="AL140" s="9">
        <f ca="1">SUMIFS('Stock-AF'!AU$2:AU$215,'Stock-AF'!$C$2:$C$215,Shares!$B140,'Stock-AF'!$G$2:$G$215,Shares!$A$1)/SUMIFS('Stock-AF'!AU$2:AU$215,'Stock-AF'!$C$2:$C$215,Shares!$A140,'Stock-AF'!$G$2:$G$215,Shares!$A$1)</f>
        <v>0</v>
      </c>
      <c r="AM140" s="9">
        <f ca="1">SUMIFS('Stock-AF'!AV$2:AV$215,'Stock-AF'!$C$2:$C$215,Shares!$B140,'Stock-AF'!$G$2:$G$215,Shares!$A$1)/SUMIFS('Stock-AF'!AV$2:AV$215,'Stock-AF'!$C$2:$C$215,Shares!$A140,'Stock-AF'!$G$2:$G$215,Shares!$A$1)</f>
        <v>0</v>
      </c>
    </row>
    <row r="141" spans="1:39">
      <c r="A141" t="str">
        <f t="shared" si="2"/>
        <v>R_ES-CK-FL*</v>
      </c>
      <c r="B141" s="4" t="s">
        <v>61</v>
      </c>
      <c r="C141" s="9">
        <f ca="1">SUMIFS('Stock-AF'!L$2:L$215,'Stock-AF'!$C$2:$C$215,Shares!$B141,'Stock-AF'!$G$2:$G$215,Shares!$A$1)/SUMIFS('Stock-AF'!L$2:L$215,'Stock-AF'!$C$2:$C$215,Shares!$A141,'Stock-AF'!$G$2:$G$215,Shares!$A$1)</f>
        <v>0.71300678965629871</v>
      </c>
      <c r="D141" s="9">
        <f ca="1">SUMIFS('Stock-AF'!M$2:M$215,'Stock-AF'!$C$2:$C$215,Shares!$B141,'Stock-AF'!$G$2:$G$215,Shares!$A$1)/SUMIFS('Stock-AF'!M$2:M$215,'Stock-AF'!$C$2:$C$215,Shares!$A141,'Stock-AF'!$G$2:$G$215,Shares!$A$1)</f>
        <v>0.86955913878273861</v>
      </c>
      <c r="E141" s="9">
        <f ca="1">SUMIFS('Stock-AF'!N$2:N$215,'Stock-AF'!$C$2:$C$215,Shares!$B141,'Stock-AF'!$G$2:$G$215,Shares!$A$1)/SUMIFS('Stock-AF'!N$2:N$215,'Stock-AF'!$C$2:$C$215,Shares!$A141,'Stock-AF'!$G$2:$G$215,Shares!$A$1)</f>
        <v>0.98225280917559543</v>
      </c>
      <c r="F141" s="9">
        <f ca="1">SUMIFS('Stock-AF'!O$2:O$215,'Stock-AF'!$C$2:$C$215,Shares!$B141,'Stock-AF'!$G$2:$G$215,Shares!$A$1)/SUMIFS('Stock-AF'!O$2:O$215,'Stock-AF'!$C$2:$C$215,Shares!$A141,'Stock-AF'!$G$2:$G$215,Shares!$A$1)</f>
        <v>0.73527628152534552</v>
      </c>
      <c r="G141" s="9">
        <f ca="1">SUMIFS('Stock-AF'!P$2:P$215,'Stock-AF'!$C$2:$C$215,Shares!$B141,'Stock-AF'!$G$2:$G$215,Shares!$A$1)/SUMIFS('Stock-AF'!P$2:P$215,'Stock-AF'!$C$2:$C$215,Shares!$A141,'Stock-AF'!$G$2:$G$215,Shares!$A$1)</f>
        <v>0.8746604836038423</v>
      </c>
      <c r="H141" s="9">
        <f ca="1">SUMIFS('Stock-AF'!Q$2:Q$215,'Stock-AF'!$C$2:$C$215,Shares!$B141,'Stock-AF'!$G$2:$G$215,Shares!$A$1)/SUMIFS('Stock-AF'!Q$2:Q$215,'Stock-AF'!$C$2:$C$215,Shares!$A141,'Stock-AF'!$G$2:$G$215,Shares!$A$1)</f>
        <v>0.9932290956493286</v>
      </c>
      <c r="I141" s="9">
        <f ca="1">SUMIFS('Stock-AF'!R$2:R$215,'Stock-AF'!$C$2:$C$215,Shares!$B141,'Stock-AF'!$G$2:$G$215,Shares!$A$1)/SUMIFS('Stock-AF'!R$2:R$215,'Stock-AF'!$C$2:$C$215,Shares!$A141,'Stock-AF'!$G$2:$G$215,Shares!$A$1)</f>
        <v>0.39704565801253344</v>
      </c>
      <c r="J141" s="9">
        <f ca="1">SUMIFS('Stock-AF'!S$2:S$215,'Stock-AF'!$C$2:$C$215,Shares!$B141,'Stock-AF'!$G$2:$G$215,Shares!$A$1)/SUMIFS('Stock-AF'!S$2:S$215,'Stock-AF'!$C$2:$C$215,Shares!$A141,'Stock-AF'!$G$2:$G$215,Shares!$A$1)</f>
        <v>0.7802041209320234</v>
      </c>
      <c r="K141" s="9">
        <f ca="1">SUMIFS('Stock-AF'!T$2:T$215,'Stock-AF'!$C$2:$C$215,Shares!$B141,'Stock-AF'!$G$2:$G$215,Shares!$A$1)/SUMIFS('Stock-AF'!T$2:T$215,'Stock-AF'!$C$2:$C$215,Shares!$A141,'Stock-AF'!$G$2:$G$215,Shares!$A$1)</f>
        <v>0.91216939162427513</v>
      </c>
      <c r="L141" s="9">
        <f ca="1">SUMIFS('Stock-AF'!U$2:U$215,'Stock-AF'!$C$2:$C$215,Shares!$B141,'Stock-AF'!$G$2:$G$215,Shares!$A$1)/SUMIFS('Stock-AF'!U$2:U$215,'Stock-AF'!$C$2:$C$215,Shares!$A141,'Stock-AF'!$G$2:$G$215,Shares!$A$1)</f>
        <v>0.94044029808293994</v>
      </c>
      <c r="M141" s="9">
        <f ca="1">SUMIFS('Stock-AF'!V$2:V$215,'Stock-AF'!$C$2:$C$215,Shares!$B141,'Stock-AF'!$G$2:$G$215,Shares!$A$1)/SUMIFS('Stock-AF'!V$2:V$215,'Stock-AF'!$C$2:$C$215,Shares!$A141,'Stock-AF'!$G$2:$G$215,Shares!$A$1)</f>
        <v>0.89962825278810432</v>
      </c>
      <c r="N141" s="9">
        <f ca="1">SUMIFS('Stock-AF'!W$2:W$215,'Stock-AF'!$C$2:$C$215,Shares!$B141,'Stock-AF'!$G$2:$G$215,Shares!$A$1)/SUMIFS('Stock-AF'!W$2:W$215,'Stock-AF'!$C$2:$C$215,Shares!$A141,'Stock-AF'!$G$2:$G$215,Shares!$A$1)</f>
        <v>0.91651274473587008</v>
      </c>
      <c r="O141" s="9">
        <f ca="1">SUMIFS('Stock-AF'!X$2:X$215,'Stock-AF'!$C$2:$C$215,Shares!$B141,'Stock-AF'!$G$2:$G$215,Shares!$A$1)/SUMIFS('Stock-AF'!X$2:X$215,'Stock-AF'!$C$2:$C$215,Shares!$A141,'Stock-AF'!$G$2:$G$215,Shares!$A$1)</f>
        <v>0.58396036924870154</v>
      </c>
      <c r="P141" s="9">
        <f ca="1">SUMIFS('Stock-AF'!Y$2:Y$215,'Stock-AF'!$C$2:$C$215,Shares!$B141,'Stock-AF'!$G$2:$G$215,Shares!$A$1)/SUMIFS('Stock-AF'!Y$2:Y$215,'Stock-AF'!$C$2:$C$215,Shares!$A141,'Stock-AF'!$G$2:$G$215,Shares!$A$1)</f>
        <v>0.9872562762839302</v>
      </c>
      <c r="Q141" s="9">
        <f ca="1">SUMIFS('Stock-AF'!Z$2:Z$215,'Stock-AF'!$C$2:$C$215,Shares!$B141,'Stock-AF'!$G$2:$G$215,Shares!$A$1)/SUMIFS('Stock-AF'!Z$2:Z$215,'Stock-AF'!$C$2:$C$215,Shares!$A141,'Stock-AF'!$G$2:$G$215,Shares!$A$1)</f>
        <v>0.75939470581198687</v>
      </c>
      <c r="R141" s="9">
        <f ca="1">SUMIFS('Stock-AF'!AA$2:AA$215,'Stock-AF'!$C$2:$C$215,Shares!$B141,'Stock-AF'!$G$2:$G$215,Shares!$A$1)/SUMIFS('Stock-AF'!AA$2:AA$215,'Stock-AF'!$C$2:$C$215,Shares!$A141,'Stock-AF'!$G$2:$G$215,Shares!$A$1)</f>
        <v>0.71775312066574215</v>
      </c>
      <c r="S141" s="9">
        <f ca="1">SUMIFS('Stock-AF'!AB$2:AB$215,'Stock-AF'!$C$2:$C$215,Shares!$B141,'Stock-AF'!$G$2:$G$215,Shares!$A$1)/SUMIFS('Stock-AF'!AB$2:AB$215,'Stock-AF'!$C$2:$C$215,Shares!$A141,'Stock-AF'!$G$2:$G$215,Shares!$A$1)</f>
        <v>0.48801606784199952</v>
      </c>
      <c r="T141" s="9">
        <f ca="1">SUMIFS('Stock-AF'!AC$2:AC$215,'Stock-AF'!$C$2:$C$215,Shares!$B141,'Stock-AF'!$G$2:$G$215,Shares!$A$1)/SUMIFS('Stock-AF'!AC$2:AC$215,'Stock-AF'!$C$2:$C$215,Shares!$A141,'Stock-AF'!$G$2:$G$215,Shares!$A$1)</f>
        <v>0.75984125281561687</v>
      </c>
      <c r="U141" s="9">
        <f ca="1">SUMIFS('Stock-AF'!AD$2:AD$215,'Stock-AF'!$C$2:$C$215,Shares!$B141,'Stock-AF'!$G$2:$G$215,Shares!$A$1)/SUMIFS('Stock-AF'!AD$2:AD$215,'Stock-AF'!$C$2:$C$215,Shares!$A141,'Stock-AF'!$G$2:$G$215,Shares!$A$1)</f>
        <v>0.97944156183575803</v>
      </c>
      <c r="V141" s="9">
        <f ca="1">SUMIFS('Stock-AF'!AE$2:AE$215,'Stock-AF'!$C$2:$C$215,Shares!$B141,'Stock-AF'!$G$2:$G$215,Shares!$A$1)/SUMIFS('Stock-AF'!AE$2:AE$215,'Stock-AF'!$C$2:$C$215,Shares!$A141,'Stock-AF'!$G$2:$G$215,Shares!$A$1)</f>
        <v>0.27181238005980285</v>
      </c>
      <c r="W141" s="9">
        <f ca="1">SUMIFS('Stock-AF'!AF$2:AF$215,'Stock-AF'!$C$2:$C$215,Shares!$B141,'Stock-AF'!$G$2:$G$215,Shares!$A$1)/SUMIFS('Stock-AF'!AF$2:AF$215,'Stock-AF'!$C$2:$C$215,Shares!$A141,'Stock-AF'!$G$2:$G$215,Shares!$A$1)</f>
        <v>0.9334054756162411</v>
      </c>
      <c r="X141" s="9">
        <f ca="1">SUMIFS('Stock-AF'!AG$2:AG$215,'Stock-AF'!$C$2:$C$215,Shares!$B141,'Stock-AF'!$G$2:$G$215,Shares!$A$1)/SUMIFS('Stock-AF'!AG$2:AG$215,'Stock-AF'!$C$2:$C$215,Shares!$A141,'Stock-AF'!$G$2:$G$215,Shares!$A$1)</f>
        <v>0.71106621075536192</v>
      </c>
      <c r="Y141" s="9">
        <f ca="1">SUMIFS('Stock-AF'!AH$2:AH$215,'Stock-AF'!$C$2:$C$215,Shares!$B141,'Stock-AF'!$G$2:$G$215,Shares!$A$1)/SUMIFS('Stock-AF'!AH$2:AH$215,'Stock-AF'!$C$2:$C$215,Shares!$A141,'Stock-AF'!$G$2:$G$215,Shares!$A$1)</f>
        <v>0.70823710546574281</v>
      </c>
      <c r="Z141" s="9">
        <f ca="1">SUMIFS('Stock-AF'!AI$2:AI$215,'Stock-AF'!$C$2:$C$215,Shares!$B141,'Stock-AF'!$G$2:$G$215,Shares!$A$1)/SUMIFS('Stock-AF'!AI$2:AI$215,'Stock-AF'!$C$2:$C$215,Shares!$A141,'Stock-AF'!$G$2:$G$215,Shares!$A$1)</f>
        <v>0.55263862844896883</v>
      </c>
      <c r="AA141" s="9">
        <f ca="1">SUMIFS('Stock-AF'!AJ$2:AJ$215,'Stock-AF'!$C$2:$C$215,Shares!$B141,'Stock-AF'!$G$2:$G$215,Shares!$A$1)/SUMIFS('Stock-AF'!AJ$2:AJ$215,'Stock-AF'!$C$2:$C$215,Shares!$A141,'Stock-AF'!$G$2:$G$215,Shares!$A$1)</f>
        <v>0.85264247657259928</v>
      </c>
      <c r="AB141" s="9">
        <f ca="1">SUMIFS('Stock-AF'!AK$2:AK$215,'Stock-AF'!$C$2:$C$215,Shares!$B141,'Stock-AF'!$G$2:$G$215,Shares!$A$1)/SUMIFS('Stock-AF'!AK$2:AK$215,'Stock-AF'!$C$2:$C$215,Shares!$A141,'Stock-AF'!$G$2:$G$215,Shares!$A$1)</f>
        <v>0.95667321047194454</v>
      </c>
      <c r="AC141" s="9">
        <f ca="1">SUMIFS('Stock-AF'!AL$2:AL$215,'Stock-AF'!$C$2:$C$215,Shares!$B141,'Stock-AF'!$G$2:$G$215,Shares!$A$1)/SUMIFS('Stock-AF'!AL$2:AL$215,'Stock-AF'!$C$2:$C$215,Shares!$A141,'Stock-AF'!$G$2:$G$215,Shares!$A$1)</f>
        <v>0.44479495268138791</v>
      </c>
      <c r="AD141" s="9">
        <f ca="1">SUMIFS('Stock-AF'!AM$2:AM$215,'Stock-AF'!$C$2:$C$215,Shares!$B141,'Stock-AF'!$G$2:$G$215,Shares!$A$1)/SUMIFS('Stock-AF'!AM$2:AM$215,'Stock-AF'!$C$2:$C$215,Shares!$A141,'Stock-AF'!$G$2:$G$215,Shares!$A$1)</f>
        <v>0.64689156996849417</v>
      </c>
      <c r="AE141" s="9">
        <f ca="1">SUMIFS('Stock-AF'!AN$2:AN$215,'Stock-AF'!$C$2:$C$215,Shares!$B141,'Stock-AF'!$G$2:$G$215,Shares!$A$1)/SUMIFS('Stock-AF'!AN$2:AN$215,'Stock-AF'!$C$2:$C$215,Shares!$A141,'Stock-AF'!$G$2:$G$215,Shares!$A$1)</f>
        <v>0.99402796961587325</v>
      </c>
      <c r="AF141" s="9">
        <f ca="1">SUMIFS('Stock-AF'!AO$2:AO$215,'Stock-AF'!$C$2:$C$215,Shares!$B141,'Stock-AF'!$G$2:$G$215,Shares!$A$1)/SUMIFS('Stock-AF'!AO$2:AO$215,'Stock-AF'!$C$2:$C$215,Shares!$A141,'Stock-AF'!$G$2:$G$215,Shares!$A$1)</f>
        <v>0.60577565688424084</v>
      </c>
      <c r="AG141" s="9">
        <f ca="1">SUMIFS('Stock-AF'!AP$2:AP$215,'Stock-AF'!$C$2:$C$215,Shares!$B141,'Stock-AF'!$G$2:$G$215,Shares!$A$1)/SUMIFS('Stock-AF'!AP$2:AP$215,'Stock-AF'!$C$2:$C$215,Shares!$A141,'Stock-AF'!$G$2:$G$215,Shares!$A$1)</f>
        <v>0.43123704215618541</v>
      </c>
      <c r="AH141" s="9">
        <f ca="1">SUMIFS('Stock-AF'!AQ$2:AQ$215,'Stock-AF'!$C$2:$C$215,Shares!$B141,'Stock-AF'!$G$2:$G$215,Shares!$A$1)/SUMIFS('Stock-AF'!AQ$2:AQ$215,'Stock-AF'!$C$2:$C$215,Shares!$A141,'Stock-AF'!$G$2:$G$215,Shares!$A$1)</f>
        <v>0.15494813107195779</v>
      </c>
      <c r="AI141" s="9">
        <f ca="1">SUMIFS('Stock-AF'!AR$2:AR$215,'Stock-AF'!$C$2:$C$215,Shares!$B141,'Stock-AF'!$G$2:$G$215,Shares!$A$1)/SUMIFS('Stock-AF'!AR$2:AR$215,'Stock-AF'!$C$2:$C$215,Shares!$A141,'Stock-AF'!$G$2:$G$215,Shares!$A$1)</f>
        <v>0.94490199337084457</v>
      </c>
      <c r="AJ141" s="9">
        <f ca="1">SUMIFS('Stock-AF'!AS$2:AS$215,'Stock-AF'!$C$2:$C$215,Shares!$B141,'Stock-AF'!$G$2:$G$215,Shares!$A$1)/SUMIFS('Stock-AF'!AS$2:AS$215,'Stock-AF'!$C$2:$C$215,Shares!$A141,'Stock-AF'!$G$2:$G$215,Shares!$A$1)</f>
        <v>0.99337447469049334</v>
      </c>
      <c r="AK141" s="9">
        <f ca="1">SUMIFS('Stock-AF'!AT$2:AT$215,'Stock-AF'!$C$2:$C$215,Shares!$B141,'Stock-AF'!$G$2:$G$215,Shares!$A$1)/SUMIFS('Stock-AF'!AT$2:AT$215,'Stock-AF'!$C$2:$C$215,Shares!$A141,'Stock-AF'!$G$2:$G$215,Shares!$A$1)</f>
        <v>0.59672619047619024</v>
      </c>
      <c r="AL141" s="9">
        <f ca="1">SUMIFS('Stock-AF'!AU$2:AU$215,'Stock-AF'!$C$2:$C$215,Shares!$B141,'Stock-AF'!$G$2:$G$215,Shares!$A$1)/SUMIFS('Stock-AF'!AU$2:AU$215,'Stock-AF'!$C$2:$C$215,Shares!$A141,'Stock-AF'!$G$2:$G$215,Shares!$A$1)</f>
        <v>0.65292096219931284</v>
      </c>
      <c r="AM141" s="9">
        <f ca="1">SUMIFS('Stock-AF'!AV$2:AV$215,'Stock-AF'!$C$2:$C$215,Shares!$B141,'Stock-AF'!$G$2:$G$215,Shares!$A$1)/SUMIFS('Stock-AF'!AV$2:AV$215,'Stock-AF'!$C$2:$C$215,Shares!$A141,'Stock-AF'!$G$2:$G$215,Shares!$A$1)</f>
        <v>0.57467028323210922</v>
      </c>
    </row>
    <row r="142" spans="1:39">
      <c r="A142" t="str">
        <f t="shared" si="2"/>
        <v>R_ES-CK-FL*</v>
      </c>
      <c r="B142" s="4" t="s">
        <v>62</v>
      </c>
      <c r="C142" s="9">
        <f ca="1">SUMIFS('Stock-AF'!L$2:L$215,'Stock-AF'!$C$2:$C$215,Shares!$B142,'Stock-AF'!$G$2:$G$215,Shares!$A$1)/SUMIFS('Stock-AF'!L$2:L$215,'Stock-AF'!$C$2:$C$215,Shares!$A142,'Stock-AF'!$G$2:$G$215,Shares!$A$1)</f>
        <v>0</v>
      </c>
      <c r="D142" s="9">
        <f ca="1">SUMIFS('Stock-AF'!M$2:M$215,'Stock-AF'!$C$2:$C$215,Shares!$B142,'Stock-AF'!$G$2:$G$215,Shares!$A$1)/SUMIFS('Stock-AF'!M$2:M$215,'Stock-AF'!$C$2:$C$215,Shares!$A142,'Stock-AF'!$G$2:$G$215,Shares!$A$1)</f>
        <v>6.3892254636965087E-2</v>
      </c>
      <c r="E142" s="9">
        <f ca="1">SUMIFS('Stock-AF'!N$2:N$215,'Stock-AF'!$C$2:$C$215,Shares!$B142,'Stock-AF'!$G$2:$G$215,Shares!$A$1)/SUMIFS('Stock-AF'!N$2:N$215,'Stock-AF'!$C$2:$C$215,Shares!$A142,'Stock-AF'!$G$2:$G$215,Shares!$A$1)</f>
        <v>1.7747190824404655E-2</v>
      </c>
      <c r="F142" s="9">
        <f ca="1">SUMIFS('Stock-AF'!O$2:O$215,'Stock-AF'!$C$2:$C$215,Shares!$B142,'Stock-AF'!$G$2:$G$215,Shares!$A$1)/SUMIFS('Stock-AF'!O$2:O$215,'Stock-AF'!$C$2:$C$215,Shares!$A142,'Stock-AF'!$G$2:$G$215,Shares!$A$1)</f>
        <v>0.22527021724396207</v>
      </c>
      <c r="G142" s="9">
        <f ca="1">SUMIFS('Stock-AF'!P$2:P$215,'Stock-AF'!$C$2:$C$215,Shares!$B142,'Stock-AF'!$G$2:$G$215,Shares!$A$1)/SUMIFS('Stock-AF'!P$2:P$215,'Stock-AF'!$C$2:$C$215,Shares!$A142,'Stock-AF'!$G$2:$G$215,Shares!$A$1)</f>
        <v>1.2520702219277903E-2</v>
      </c>
      <c r="H142" s="9">
        <f ca="1">SUMIFS('Stock-AF'!Q$2:Q$215,'Stock-AF'!$C$2:$C$215,Shares!$B142,'Stock-AF'!$G$2:$G$215,Shares!$A$1)/SUMIFS('Stock-AF'!Q$2:Q$215,'Stock-AF'!$C$2:$C$215,Shares!$A142,'Stock-AF'!$G$2:$G$215,Shares!$A$1)</f>
        <v>6.7709043506714167E-3</v>
      </c>
      <c r="I142" s="9">
        <f ca="1">SUMIFS('Stock-AF'!R$2:R$215,'Stock-AF'!$C$2:$C$215,Shares!$B142,'Stock-AF'!$G$2:$G$215,Shares!$A$1)/SUMIFS('Stock-AF'!R$2:R$215,'Stock-AF'!$C$2:$C$215,Shares!$A142,'Stock-AF'!$G$2:$G$215,Shares!$A$1)</f>
        <v>0</v>
      </c>
      <c r="J142" s="9">
        <f ca="1">SUMIFS('Stock-AF'!S$2:S$215,'Stock-AF'!$C$2:$C$215,Shares!$B142,'Stock-AF'!$G$2:$G$215,Shares!$A$1)/SUMIFS('Stock-AF'!S$2:S$215,'Stock-AF'!$C$2:$C$215,Shares!$A142,'Stock-AF'!$G$2:$G$215,Shares!$A$1)</f>
        <v>0.19584055459272146</v>
      </c>
      <c r="K142" s="9">
        <f ca="1">SUMIFS('Stock-AF'!T$2:T$215,'Stock-AF'!$C$2:$C$215,Shares!$B142,'Stock-AF'!$G$2:$G$215,Shares!$A$1)/SUMIFS('Stock-AF'!T$2:T$215,'Stock-AF'!$C$2:$C$215,Shares!$A142,'Stock-AF'!$G$2:$G$215,Shares!$A$1)</f>
        <v>1.423235034632923E-2</v>
      </c>
      <c r="L142" s="9">
        <f ca="1">SUMIFS('Stock-AF'!U$2:U$215,'Stock-AF'!$C$2:$C$215,Shares!$B142,'Stock-AF'!$G$2:$G$215,Shares!$A$1)/SUMIFS('Stock-AF'!U$2:U$215,'Stock-AF'!$C$2:$C$215,Shares!$A142,'Stock-AF'!$G$2:$G$215,Shares!$A$1)</f>
        <v>2.81585983275498E-2</v>
      </c>
      <c r="M142" s="9">
        <f ca="1">SUMIFS('Stock-AF'!V$2:V$215,'Stock-AF'!$C$2:$C$215,Shares!$B142,'Stock-AF'!$G$2:$G$215,Shares!$A$1)/SUMIFS('Stock-AF'!V$2:V$215,'Stock-AF'!$C$2:$C$215,Shares!$A142,'Stock-AF'!$G$2:$G$215,Shares!$A$1)</f>
        <v>2.5325278810408823E-2</v>
      </c>
      <c r="N142" s="9">
        <f ca="1">SUMIFS('Stock-AF'!W$2:W$215,'Stock-AF'!$C$2:$C$215,Shares!$B142,'Stock-AF'!$G$2:$G$215,Shares!$A$1)/SUMIFS('Stock-AF'!W$2:W$215,'Stock-AF'!$C$2:$C$215,Shares!$A142,'Stock-AF'!$G$2:$G$215,Shares!$A$1)</f>
        <v>2.1452319383608604E-2</v>
      </c>
      <c r="O142" s="9">
        <f ca="1">SUMIFS('Stock-AF'!X$2:X$215,'Stock-AF'!$C$2:$C$215,Shares!$B142,'Stock-AF'!$G$2:$G$215,Shares!$A$1)/SUMIFS('Stock-AF'!X$2:X$215,'Stock-AF'!$C$2:$C$215,Shares!$A142,'Stock-AF'!$G$2:$G$215,Shares!$A$1)</f>
        <v>0.26850666583408817</v>
      </c>
      <c r="P142" s="9">
        <f ca="1">SUMIFS('Stock-AF'!Y$2:Y$215,'Stock-AF'!$C$2:$C$215,Shares!$B142,'Stock-AF'!$G$2:$G$215,Shares!$A$1)/SUMIFS('Stock-AF'!Y$2:Y$215,'Stock-AF'!$C$2:$C$215,Shares!$A142,'Stock-AF'!$G$2:$G$215,Shares!$A$1)</f>
        <v>2.8673378361157064E-3</v>
      </c>
      <c r="Q142" s="9">
        <f ca="1">SUMIFS('Stock-AF'!Z$2:Z$215,'Stock-AF'!$C$2:$C$215,Shares!$B142,'Stock-AF'!$G$2:$G$215,Shares!$A$1)/SUMIFS('Stock-AF'!Z$2:Z$215,'Stock-AF'!$C$2:$C$215,Shares!$A142,'Stock-AF'!$G$2:$G$215,Shares!$A$1)</f>
        <v>0.12730915802245502</v>
      </c>
      <c r="R142" s="9">
        <f ca="1">SUMIFS('Stock-AF'!AA$2:AA$215,'Stock-AF'!$C$2:$C$215,Shares!$B142,'Stock-AF'!$G$2:$G$215,Shares!$A$1)/SUMIFS('Stock-AF'!AA$2:AA$215,'Stock-AF'!$C$2:$C$215,Shares!$A142,'Stock-AF'!$G$2:$G$215,Shares!$A$1)</f>
        <v>0.13047354864275804</v>
      </c>
      <c r="S142" s="9">
        <f ca="1">SUMIFS('Stock-AF'!AB$2:AB$215,'Stock-AF'!$C$2:$C$215,Shares!$B142,'Stock-AF'!$G$2:$G$215,Shares!$A$1)/SUMIFS('Stock-AF'!AB$2:AB$215,'Stock-AF'!$C$2:$C$215,Shares!$A142,'Stock-AF'!$G$2:$G$215,Shares!$A$1)</f>
        <v>0.3818790448560585</v>
      </c>
      <c r="T142" s="9">
        <f ca="1">SUMIFS('Stock-AF'!AC$2:AC$215,'Stock-AF'!$C$2:$C$215,Shares!$B142,'Stock-AF'!$G$2:$G$215,Shares!$A$1)/SUMIFS('Stock-AF'!AC$2:AC$215,'Stock-AF'!$C$2:$C$215,Shares!$A142,'Stock-AF'!$G$2:$G$215,Shares!$A$1)</f>
        <v>0.15692373699453002</v>
      </c>
      <c r="U142" s="9">
        <f ca="1">SUMIFS('Stock-AF'!AD$2:AD$215,'Stock-AF'!$C$2:$C$215,Shares!$B142,'Stock-AF'!$G$2:$G$215,Shares!$A$1)/SUMIFS('Stock-AF'!AD$2:AD$215,'Stock-AF'!$C$2:$C$215,Shares!$A142,'Stock-AF'!$G$2:$G$215,Shares!$A$1)</f>
        <v>0</v>
      </c>
      <c r="V142" s="9">
        <f ca="1">SUMIFS('Stock-AF'!AE$2:AE$215,'Stock-AF'!$C$2:$C$215,Shares!$B142,'Stock-AF'!$G$2:$G$215,Shares!$A$1)/SUMIFS('Stock-AF'!AE$2:AE$215,'Stock-AF'!$C$2:$C$215,Shares!$A142,'Stock-AF'!$G$2:$G$215,Shares!$A$1)</f>
        <v>0.57182279347227805</v>
      </c>
      <c r="W142" s="9">
        <f ca="1">SUMIFS('Stock-AF'!AF$2:AF$215,'Stock-AF'!$C$2:$C$215,Shares!$B142,'Stock-AF'!$G$2:$G$215,Shares!$A$1)/SUMIFS('Stock-AF'!AF$2:AF$215,'Stock-AF'!$C$2:$C$215,Shares!$A142,'Stock-AF'!$G$2:$G$215,Shares!$A$1)</f>
        <v>0</v>
      </c>
      <c r="X142" s="9">
        <f ca="1">SUMIFS('Stock-AF'!AG$2:AG$215,'Stock-AF'!$C$2:$C$215,Shares!$B142,'Stock-AF'!$G$2:$G$215,Shares!$A$1)/SUMIFS('Stock-AF'!AG$2:AG$215,'Stock-AF'!$C$2:$C$215,Shares!$A142,'Stock-AF'!$G$2:$G$215,Shares!$A$1)</f>
        <v>4.7559838358719263E-2</v>
      </c>
      <c r="Y142" s="9">
        <f ca="1">SUMIFS('Stock-AF'!AH$2:AH$215,'Stock-AF'!$C$2:$C$215,Shares!$B142,'Stock-AF'!$G$2:$G$215,Shares!$A$1)/SUMIFS('Stock-AF'!AH$2:AH$215,'Stock-AF'!$C$2:$C$215,Shares!$A142,'Stock-AF'!$G$2:$G$215,Shares!$A$1)</f>
        <v>0.24788298691301022</v>
      </c>
      <c r="Z142" s="9">
        <f ca="1">SUMIFS('Stock-AF'!AI$2:AI$215,'Stock-AF'!$C$2:$C$215,Shares!$B142,'Stock-AF'!$G$2:$G$215,Shares!$A$1)/SUMIFS('Stock-AF'!AI$2:AI$215,'Stock-AF'!$C$2:$C$215,Shares!$A142,'Stock-AF'!$G$2:$G$215,Shares!$A$1)</f>
        <v>7.3667291722475381E-2</v>
      </c>
      <c r="AA142" s="9">
        <f ca="1">SUMIFS('Stock-AF'!AJ$2:AJ$215,'Stock-AF'!$C$2:$C$215,Shares!$B142,'Stock-AF'!$G$2:$G$215,Shares!$A$1)/SUMIFS('Stock-AF'!AJ$2:AJ$215,'Stock-AF'!$C$2:$C$215,Shares!$A142,'Stock-AF'!$G$2:$G$215,Shares!$A$1)</f>
        <v>0</v>
      </c>
      <c r="AB142" s="9">
        <f ca="1">SUMIFS('Stock-AF'!AK$2:AK$215,'Stock-AF'!$C$2:$C$215,Shares!$B142,'Stock-AF'!$G$2:$G$215,Shares!$A$1)/SUMIFS('Stock-AF'!AK$2:AK$215,'Stock-AF'!$C$2:$C$215,Shares!$A142,'Stock-AF'!$G$2:$G$215,Shares!$A$1)</f>
        <v>0</v>
      </c>
      <c r="AC142" s="9">
        <f ca="1">SUMIFS('Stock-AF'!AL$2:AL$215,'Stock-AF'!$C$2:$C$215,Shares!$B142,'Stock-AF'!$G$2:$G$215,Shares!$A$1)/SUMIFS('Stock-AF'!AL$2:AL$215,'Stock-AF'!$C$2:$C$215,Shares!$A142,'Stock-AF'!$G$2:$G$215,Shares!$A$1)</f>
        <v>0</v>
      </c>
      <c r="AD142" s="9">
        <f ca="1">SUMIFS('Stock-AF'!AM$2:AM$215,'Stock-AF'!$C$2:$C$215,Shares!$B142,'Stock-AF'!$G$2:$G$215,Shares!$A$1)/SUMIFS('Stock-AF'!AM$2:AM$215,'Stock-AF'!$C$2:$C$215,Shares!$A142,'Stock-AF'!$G$2:$G$215,Shares!$A$1)</f>
        <v>0.33127312248191265</v>
      </c>
      <c r="AE142" s="9">
        <f ca="1">SUMIFS('Stock-AF'!AN$2:AN$215,'Stock-AF'!$C$2:$C$215,Shares!$B142,'Stock-AF'!$G$2:$G$215,Shares!$A$1)/SUMIFS('Stock-AF'!AN$2:AN$215,'Stock-AF'!$C$2:$C$215,Shares!$A142,'Stock-AF'!$G$2:$G$215,Shares!$A$1)</f>
        <v>1.1116641313102518E-4</v>
      </c>
      <c r="AF142" s="9">
        <f ca="1">SUMIFS('Stock-AF'!AO$2:AO$215,'Stock-AF'!$C$2:$C$215,Shares!$B142,'Stock-AF'!$G$2:$G$215,Shares!$A$1)/SUMIFS('Stock-AF'!AO$2:AO$215,'Stock-AF'!$C$2:$C$215,Shares!$A142,'Stock-AF'!$G$2:$G$215,Shares!$A$1)</f>
        <v>0.11072940238483285</v>
      </c>
      <c r="AG142" s="9">
        <f ca="1">SUMIFS('Stock-AF'!AP$2:AP$215,'Stock-AF'!$C$2:$C$215,Shares!$B142,'Stock-AF'!$G$2:$G$215,Shares!$A$1)/SUMIFS('Stock-AF'!AP$2:AP$215,'Stock-AF'!$C$2:$C$215,Shares!$A142,'Stock-AF'!$G$2:$G$215,Shares!$A$1)</f>
        <v>8.1485204498335129E-2</v>
      </c>
      <c r="AH142" s="9">
        <f ca="1">SUMIFS('Stock-AF'!AQ$2:AQ$215,'Stock-AF'!$C$2:$C$215,Shares!$B142,'Stock-AF'!$G$2:$G$215,Shares!$A$1)/SUMIFS('Stock-AF'!AQ$2:AQ$215,'Stock-AF'!$C$2:$C$215,Shares!$A142,'Stock-AF'!$G$2:$G$215,Shares!$A$1)</f>
        <v>0.29939074592458431</v>
      </c>
      <c r="AI142" s="9">
        <f ca="1">SUMIFS('Stock-AF'!AR$2:AR$215,'Stock-AF'!$C$2:$C$215,Shares!$B142,'Stock-AF'!$G$2:$G$215,Shares!$A$1)/SUMIFS('Stock-AF'!AR$2:AR$215,'Stock-AF'!$C$2:$C$215,Shares!$A142,'Stock-AF'!$G$2:$G$215,Shares!$A$1)</f>
        <v>2.6442225277526439E-2</v>
      </c>
      <c r="AJ142" s="9">
        <f ca="1">SUMIFS('Stock-AF'!AS$2:AS$215,'Stock-AF'!$C$2:$C$215,Shares!$B142,'Stock-AF'!$G$2:$G$215,Shares!$A$1)/SUMIFS('Stock-AF'!AS$2:AS$215,'Stock-AF'!$C$2:$C$215,Shares!$A142,'Stock-AF'!$G$2:$G$215,Shares!$A$1)</f>
        <v>6.6255253095066713E-3</v>
      </c>
      <c r="AK142" s="9">
        <f ca="1">SUMIFS('Stock-AF'!AT$2:AT$215,'Stock-AF'!$C$2:$C$215,Shares!$B142,'Stock-AF'!$G$2:$G$215,Shares!$A$1)/SUMIFS('Stock-AF'!AT$2:AT$215,'Stock-AF'!$C$2:$C$215,Shares!$A142,'Stock-AF'!$G$2:$G$215,Shares!$A$1)</f>
        <v>8.4821428571428492E-2</v>
      </c>
      <c r="AL142" s="9">
        <f ca="1">SUMIFS('Stock-AF'!AU$2:AU$215,'Stock-AF'!$C$2:$C$215,Shares!$B142,'Stock-AF'!$G$2:$G$215,Shares!$A$1)/SUMIFS('Stock-AF'!AU$2:AU$215,'Stock-AF'!$C$2:$C$215,Shares!$A142,'Stock-AF'!$G$2:$G$215,Shares!$A$1)</f>
        <v>0.3107944208611278</v>
      </c>
      <c r="AM142" s="9">
        <f ca="1">SUMIFS('Stock-AF'!AV$2:AV$215,'Stock-AF'!$C$2:$C$215,Shares!$B142,'Stock-AF'!$G$2:$G$215,Shares!$A$1)/SUMIFS('Stock-AF'!AV$2:AV$215,'Stock-AF'!$C$2:$C$215,Shares!$A142,'Stock-AF'!$G$2:$G$215,Shares!$A$1)</f>
        <v>0.39413683982939213</v>
      </c>
    </row>
    <row r="143" spans="1:39">
      <c r="A143" t="str">
        <f t="shared" si="2"/>
        <v>R_ES-CK-FL*</v>
      </c>
      <c r="B143" s="4" t="s">
        <v>63</v>
      </c>
      <c r="C143" s="9">
        <f ca="1">SUMIFS('Stock-AF'!L$2:L$215,'Stock-AF'!$C$2:$C$215,Shares!$B143,'Stock-AF'!$G$2:$G$215,Shares!$A$1)/SUMIFS('Stock-AF'!L$2:L$215,'Stock-AF'!$C$2:$C$215,Shares!$A143,'Stock-AF'!$G$2:$G$215,Shares!$A$1)</f>
        <v>0.23831651481576394</v>
      </c>
      <c r="D143" s="9">
        <f ca="1">SUMIFS('Stock-AF'!M$2:M$215,'Stock-AF'!$C$2:$C$215,Shares!$B143,'Stock-AF'!$G$2:$G$215,Shares!$A$1)/SUMIFS('Stock-AF'!M$2:M$215,'Stock-AF'!$C$2:$C$215,Shares!$A143,'Stock-AF'!$G$2:$G$215,Shares!$A$1)</f>
        <v>3.3087892627458218E-2</v>
      </c>
      <c r="E143" s="9">
        <f ca="1">SUMIFS('Stock-AF'!N$2:N$215,'Stock-AF'!$C$2:$C$215,Shares!$B143,'Stock-AF'!$G$2:$G$215,Shares!$A$1)/SUMIFS('Stock-AF'!N$2:N$215,'Stock-AF'!$C$2:$C$215,Shares!$A143,'Stock-AF'!$G$2:$G$215,Shares!$A$1)</f>
        <v>0</v>
      </c>
      <c r="F143" s="9">
        <f ca="1">SUMIFS('Stock-AF'!O$2:O$215,'Stock-AF'!$C$2:$C$215,Shares!$B143,'Stock-AF'!$G$2:$G$215,Shares!$A$1)/SUMIFS('Stock-AF'!O$2:O$215,'Stock-AF'!$C$2:$C$215,Shares!$A143,'Stock-AF'!$G$2:$G$215,Shares!$A$1)</f>
        <v>3.9453501230692349E-2</v>
      </c>
      <c r="G143" s="9">
        <f ca="1">SUMIFS('Stock-AF'!P$2:P$215,'Stock-AF'!$C$2:$C$215,Shares!$B143,'Stock-AF'!$G$2:$G$215,Shares!$A$1)/SUMIFS('Stock-AF'!P$2:P$215,'Stock-AF'!$C$2:$C$215,Shares!$A143,'Stock-AF'!$G$2:$G$215,Shares!$A$1)</f>
        <v>5.5117588605498438E-2</v>
      </c>
      <c r="H143" s="9">
        <f ca="1">SUMIFS('Stock-AF'!Q$2:Q$215,'Stock-AF'!$C$2:$C$215,Shares!$B143,'Stock-AF'!$G$2:$G$215,Shares!$A$1)/SUMIFS('Stock-AF'!Q$2:Q$215,'Stock-AF'!$C$2:$C$215,Shares!$A143,'Stock-AF'!$G$2:$G$215,Shares!$A$1)</f>
        <v>0</v>
      </c>
      <c r="I143" s="9">
        <f ca="1">SUMIFS('Stock-AF'!R$2:R$215,'Stock-AF'!$C$2:$C$215,Shares!$B143,'Stock-AF'!$G$2:$G$215,Shares!$A$1)/SUMIFS('Stock-AF'!R$2:R$215,'Stock-AF'!$C$2:$C$215,Shares!$A143,'Stock-AF'!$G$2:$G$215,Shares!$A$1)</f>
        <v>0.60295434198746645</v>
      </c>
      <c r="J143" s="9">
        <f ca="1">SUMIFS('Stock-AF'!S$2:S$215,'Stock-AF'!$C$2:$C$215,Shares!$B143,'Stock-AF'!$G$2:$G$215,Shares!$A$1)/SUMIFS('Stock-AF'!S$2:S$215,'Stock-AF'!$C$2:$C$215,Shares!$A143,'Stock-AF'!$G$2:$G$215,Shares!$A$1)</f>
        <v>3.4662045060658612E-3</v>
      </c>
      <c r="K143" s="9">
        <f ca="1">SUMIFS('Stock-AF'!T$2:T$215,'Stock-AF'!$C$2:$C$215,Shares!$B143,'Stock-AF'!$G$2:$G$215,Shares!$A$1)/SUMIFS('Stock-AF'!T$2:T$215,'Stock-AF'!$C$2:$C$215,Shares!$A143,'Stock-AF'!$G$2:$G$215,Shares!$A$1)</f>
        <v>7.3598258029395611E-2</v>
      </c>
      <c r="L143" s="9">
        <f ca="1">SUMIFS('Stock-AF'!U$2:U$215,'Stock-AF'!$C$2:$C$215,Shares!$B143,'Stock-AF'!$G$2:$G$215,Shares!$A$1)/SUMIFS('Stock-AF'!U$2:U$215,'Stock-AF'!$C$2:$C$215,Shares!$A143,'Stock-AF'!$G$2:$G$215,Shares!$A$1)</f>
        <v>3.1401103589510114E-2</v>
      </c>
      <c r="M143" s="9">
        <f ca="1">SUMIFS('Stock-AF'!V$2:V$215,'Stock-AF'!$C$2:$C$215,Shares!$B143,'Stock-AF'!$G$2:$G$215,Shares!$A$1)/SUMIFS('Stock-AF'!V$2:V$215,'Stock-AF'!$C$2:$C$215,Shares!$A143,'Stock-AF'!$G$2:$G$215,Shares!$A$1)</f>
        <v>3.0901486988847572E-2</v>
      </c>
      <c r="N143" s="9">
        <f ca="1">SUMIFS('Stock-AF'!W$2:W$215,'Stock-AF'!$C$2:$C$215,Shares!$B143,'Stock-AF'!$G$2:$G$215,Shares!$A$1)/SUMIFS('Stock-AF'!W$2:W$215,'Stock-AF'!$C$2:$C$215,Shares!$A143,'Stock-AF'!$G$2:$G$215,Shares!$A$1)</f>
        <v>2.9579397329674361E-2</v>
      </c>
      <c r="O143" s="9">
        <f ca="1">SUMIFS('Stock-AF'!X$2:X$215,'Stock-AF'!$C$2:$C$215,Shares!$B143,'Stock-AF'!$G$2:$G$215,Shares!$A$1)/SUMIFS('Stock-AF'!X$2:X$215,'Stock-AF'!$C$2:$C$215,Shares!$A143,'Stock-AF'!$G$2:$G$215,Shares!$A$1)</f>
        <v>0.13343116134336577</v>
      </c>
      <c r="P143" s="9">
        <f ca="1">SUMIFS('Stock-AF'!Y$2:Y$215,'Stock-AF'!$C$2:$C$215,Shares!$B143,'Stock-AF'!$G$2:$G$215,Shares!$A$1)/SUMIFS('Stock-AF'!Y$2:Y$215,'Stock-AF'!$C$2:$C$215,Shares!$A143,'Stock-AF'!$G$2:$G$215,Shares!$A$1)</f>
        <v>9.8763858799540954E-3</v>
      </c>
      <c r="Q143" s="9">
        <f ca="1">SUMIFS('Stock-AF'!Z$2:Z$215,'Stock-AF'!$C$2:$C$215,Shares!$B143,'Stock-AF'!$G$2:$G$215,Shares!$A$1)/SUMIFS('Stock-AF'!Z$2:Z$215,'Stock-AF'!$C$2:$C$215,Shares!$A143,'Stock-AF'!$G$2:$G$215,Shares!$A$1)</f>
        <v>0.11329613616555832</v>
      </c>
      <c r="R143" s="9">
        <f ca="1">SUMIFS('Stock-AF'!AA$2:AA$215,'Stock-AF'!$C$2:$C$215,Shares!$B143,'Stock-AF'!$G$2:$G$215,Shares!$A$1)/SUMIFS('Stock-AF'!AA$2:AA$215,'Stock-AF'!$C$2:$C$215,Shares!$A143,'Stock-AF'!$G$2:$G$215,Shares!$A$1)</f>
        <v>0.15177333069149981</v>
      </c>
      <c r="S143" s="9">
        <f ca="1">SUMIFS('Stock-AF'!AB$2:AB$215,'Stock-AF'!$C$2:$C$215,Shares!$B143,'Stock-AF'!$G$2:$G$215,Shares!$A$1)/SUMIFS('Stock-AF'!AB$2:AB$215,'Stock-AF'!$C$2:$C$215,Shares!$A143,'Stock-AF'!$G$2:$G$215,Shares!$A$1)</f>
        <v>0.10814550323588518</v>
      </c>
      <c r="T143" s="9">
        <f ca="1">SUMIFS('Stock-AF'!AC$2:AC$215,'Stock-AF'!$C$2:$C$215,Shares!$B143,'Stock-AF'!$G$2:$G$215,Shares!$A$1)/SUMIFS('Stock-AF'!AC$2:AC$215,'Stock-AF'!$C$2:$C$215,Shares!$A143,'Stock-AF'!$G$2:$G$215,Shares!$A$1)</f>
        <v>8.3235010189853131E-2</v>
      </c>
      <c r="U143" s="9">
        <f ca="1">SUMIFS('Stock-AF'!AD$2:AD$215,'Stock-AF'!$C$2:$C$215,Shares!$B143,'Stock-AF'!$G$2:$G$215,Shares!$A$1)/SUMIFS('Stock-AF'!AD$2:AD$215,'Stock-AF'!$C$2:$C$215,Shares!$A143,'Stock-AF'!$G$2:$G$215,Shares!$A$1)</f>
        <v>2.0558438164241969E-2</v>
      </c>
      <c r="V143" s="9">
        <f ca="1">SUMIFS('Stock-AF'!AE$2:AE$215,'Stock-AF'!$C$2:$C$215,Shares!$B143,'Stock-AF'!$G$2:$G$215,Shares!$A$1)/SUMIFS('Stock-AF'!AE$2:AE$215,'Stock-AF'!$C$2:$C$215,Shares!$A143,'Stock-AF'!$G$2:$G$215,Shares!$A$1)</f>
        <v>0.15636482646791913</v>
      </c>
      <c r="W143" s="9">
        <f ca="1">SUMIFS('Stock-AF'!AF$2:AF$215,'Stock-AF'!$C$2:$C$215,Shares!$B143,'Stock-AF'!$G$2:$G$215,Shares!$A$1)/SUMIFS('Stock-AF'!AF$2:AF$215,'Stock-AF'!$C$2:$C$215,Shares!$A143,'Stock-AF'!$G$2:$G$215,Shares!$A$1)</f>
        <v>6.6594524383758916E-2</v>
      </c>
      <c r="X143" s="9">
        <f ca="1">SUMIFS('Stock-AF'!AG$2:AG$215,'Stock-AF'!$C$2:$C$215,Shares!$B143,'Stock-AF'!$G$2:$G$215,Shares!$A$1)/SUMIFS('Stock-AF'!AG$2:AG$215,'Stock-AF'!$C$2:$C$215,Shares!$A143,'Stock-AF'!$G$2:$G$215,Shares!$A$1)</f>
        <v>0.15293751942803871</v>
      </c>
      <c r="Y143" s="9">
        <f ca="1">SUMIFS('Stock-AF'!AH$2:AH$215,'Stock-AF'!$C$2:$C$215,Shares!$B143,'Stock-AF'!$G$2:$G$215,Shares!$A$1)/SUMIFS('Stock-AF'!AH$2:AH$215,'Stock-AF'!$C$2:$C$215,Shares!$A143,'Stock-AF'!$G$2:$G$215,Shares!$A$1)</f>
        <v>4.387990762124705E-2</v>
      </c>
      <c r="Z143" s="9">
        <f ca="1">SUMIFS('Stock-AF'!AI$2:AI$215,'Stock-AF'!$C$2:$C$215,Shares!$B143,'Stock-AF'!$G$2:$G$215,Shares!$A$1)/SUMIFS('Stock-AF'!AI$2:AI$215,'Stock-AF'!$C$2:$C$215,Shares!$A143,'Stock-AF'!$G$2:$G$215,Shares!$A$1)</f>
        <v>0.17385480846504142</v>
      </c>
      <c r="AA143" s="9">
        <f ca="1">SUMIFS('Stock-AF'!AJ$2:AJ$215,'Stock-AF'!$C$2:$C$215,Shares!$B143,'Stock-AF'!$G$2:$G$215,Shares!$A$1)/SUMIFS('Stock-AF'!AJ$2:AJ$215,'Stock-AF'!$C$2:$C$215,Shares!$A143,'Stock-AF'!$G$2:$G$215,Shares!$A$1)</f>
        <v>0</v>
      </c>
      <c r="AB143" s="9">
        <f ca="1">SUMIFS('Stock-AF'!AK$2:AK$215,'Stock-AF'!$C$2:$C$215,Shares!$B143,'Stock-AF'!$G$2:$G$215,Shares!$A$1)/SUMIFS('Stock-AF'!AK$2:AK$215,'Stock-AF'!$C$2:$C$215,Shares!$A143,'Stock-AF'!$G$2:$G$215,Shares!$A$1)</f>
        <v>4.3326789528055402E-2</v>
      </c>
      <c r="AC143" s="9">
        <f ca="1">SUMIFS('Stock-AF'!AL$2:AL$215,'Stock-AF'!$C$2:$C$215,Shares!$B143,'Stock-AF'!$G$2:$G$215,Shares!$A$1)/SUMIFS('Stock-AF'!AL$2:AL$215,'Stock-AF'!$C$2:$C$215,Shares!$A143,'Stock-AF'!$G$2:$G$215,Shares!$A$1)</f>
        <v>0.55520504731861198</v>
      </c>
      <c r="AD143" s="9">
        <f ca="1">SUMIFS('Stock-AF'!AM$2:AM$215,'Stock-AF'!$C$2:$C$215,Shares!$B143,'Stock-AF'!$G$2:$G$215,Shares!$A$1)/SUMIFS('Stock-AF'!AM$2:AM$215,'Stock-AF'!$C$2:$C$215,Shares!$A143,'Stock-AF'!$G$2:$G$215,Shares!$A$1)</f>
        <v>2.1835307549593192E-2</v>
      </c>
      <c r="AE143" s="9">
        <f ca="1">SUMIFS('Stock-AF'!AN$2:AN$215,'Stock-AF'!$C$2:$C$215,Shares!$B143,'Stock-AF'!$G$2:$G$215,Shares!$A$1)/SUMIFS('Stock-AF'!AN$2:AN$215,'Stock-AF'!$C$2:$C$215,Shares!$A143,'Stock-AF'!$G$2:$G$215,Shares!$A$1)</f>
        <v>5.8608639709957855E-3</v>
      </c>
      <c r="AF143" s="9">
        <f ca="1">SUMIFS('Stock-AF'!AO$2:AO$215,'Stock-AF'!$C$2:$C$215,Shares!$B143,'Stock-AF'!$G$2:$G$215,Shares!$A$1)/SUMIFS('Stock-AF'!AO$2:AO$215,'Stock-AF'!$C$2:$C$215,Shares!$A143,'Stock-AF'!$G$2:$G$215,Shares!$A$1)</f>
        <v>0.19701251040579626</v>
      </c>
      <c r="AG143" s="9">
        <f ca="1">SUMIFS('Stock-AF'!AP$2:AP$215,'Stock-AF'!$C$2:$C$215,Shares!$B143,'Stock-AF'!$G$2:$G$215,Shares!$A$1)/SUMIFS('Stock-AF'!AP$2:AP$215,'Stock-AF'!$C$2:$C$215,Shares!$A143,'Stock-AF'!$G$2:$G$215,Shares!$A$1)</f>
        <v>0.30596217880253812</v>
      </c>
      <c r="AH143" s="9">
        <f ca="1">SUMIFS('Stock-AF'!AQ$2:AQ$215,'Stock-AF'!$C$2:$C$215,Shares!$B143,'Stock-AF'!$G$2:$G$215,Shares!$A$1)/SUMIFS('Stock-AF'!AQ$2:AQ$215,'Stock-AF'!$C$2:$C$215,Shares!$A143,'Stock-AF'!$G$2:$G$215,Shares!$A$1)</f>
        <v>0.27446072781162523</v>
      </c>
      <c r="AI143" s="9">
        <f ca="1">SUMIFS('Stock-AF'!AR$2:AR$215,'Stock-AF'!$C$2:$C$215,Shares!$B143,'Stock-AF'!$G$2:$G$215,Shares!$A$1)/SUMIFS('Stock-AF'!AR$2:AR$215,'Stock-AF'!$C$2:$C$215,Shares!$A143,'Stock-AF'!$G$2:$G$215,Shares!$A$1)</f>
        <v>2.8655781351628929E-2</v>
      </c>
      <c r="AJ143" s="9">
        <f ca="1">SUMIFS('Stock-AF'!AS$2:AS$215,'Stock-AF'!$C$2:$C$215,Shares!$B143,'Stock-AF'!$G$2:$G$215,Shares!$A$1)/SUMIFS('Stock-AF'!AS$2:AS$215,'Stock-AF'!$C$2:$C$215,Shares!$A143,'Stock-AF'!$G$2:$G$215,Shares!$A$1)</f>
        <v>0</v>
      </c>
      <c r="AK143" s="9">
        <f ca="1">SUMIFS('Stock-AF'!AT$2:AT$215,'Stock-AF'!$C$2:$C$215,Shares!$B143,'Stock-AF'!$G$2:$G$215,Shares!$A$1)/SUMIFS('Stock-AF'!AT$2:AT$215,'Stock-AF'!$C$2:$C$215,Shares!$A143,'Stock-AF'!$G$2:$G$215,Shares!$A$1)</f>
        <v>0.2259424603174606</v>
      </c>
      <c r="AL143" s="9">
        <f ca="1">SUMIFS('Stock-AF'!AU$2:AU$215,'Stock-AF'!$C$2:$C$215,Shares!$B143,'Stock-AF'!$G$2:$G$215,Shares!$A$1)/SUMIFS('Stock-AF'!AU$2:AU$215,'Stock-AF'!$C$2:$C$215,Shares!$A143,'Stock-AF'!$G$2:$G$215,Shares!$A$1)</f>
        <v>3.6284616939559346E-2</v>
      </c>
      <c r="AM143" s="9">
        <f ca="1">SUMIFS('Stock-AF'!AV$2:AV$215,'Stock-AF'!$C$2:$C$215,Shares!$B143,'Stock-AF'!$G$2:$G$215,Shares!$A$1)/SUMIFS('Stock-AF'!AV$2:AV$215,'Stock-AF'!$C$2:$C$215,Shares!$A143,'Stock-AF'!$G$2:$G$215,Shares!$A$1)</f>
        <v>3.1192876938498683E-2</v>
      </c>
    </row>
    <row r="144" spans="1:39">
      <c r="A144" t="str">
        <f t="shared" si="2"/>
        <v>R_ES-CK-SD*</v>
      </c>
      <c r="B144" s="4" t="s">
        <v>64</v>
      </c>
      <c r="C144" s="9">
        <f ca="1">SUMIFS('Stock-AF'!L$2:L$215,'Stock-AF'!$C$2:$C$215,Shares!$B144,'Stock-AF'!$G$2:$G$215,Shares!$A$1)/SUMIFS('Stock-AF'!L$2:L$215,'Stock-AF'!$C$2:$C$215,Shares!$A144,'Stock-AF'!$G$2:$G$215,Shares!$A$1)</f>
        <v>4.8676695527937471E-2</v>
      </c>
      <c r="D144" s="9">
        <f ca="1">SUMIFS('Stock-AF'!M$2:M$215,'Stock-AF'!$C$2:$C$215,Shares!$B144,'Stock-AF'!$G$2:$G$215,Shares!$A$1)/SUMIFS('Stock-AF'!M$2:M$215,'Stock-AF'!$C$2:$C$215,Shares!$A144,'Stock-AF'!$G$2:$G$215,Shares!$A$1)</f>
        <v>3.2528660639388543E-2</v>
      </c>
      <c r="E144" s="9">
        <f ca="1">SUMIFS('Stock-AF'!N$2:N$215,'Stock-AF'!$C$2:$C$215,Shares!$B144,'Stock-AF'!$G$2:$G$215,Shares!$A$1)/SUMIFS('Stock-AF'!N$2:N$215,'Stock-AF'!$C$2:$C$215,Shares!$A144,'Stock-AF'!$G$2:$G$215,Shares!$A$1)</f>
        <v>0</v>
      </c>
      <c r="F144" s="9">
        <f ca="1">SUMIFS('Stock-AF'!O$2:O$215,'Stock-AF'!$C$2:$C$215,Shares!$B144,'Stock-AF'!$G$2:$G$215,Shares!$A$1)/SUMIFS('Stock-AF'!O$2:O$215,'Stock-AF'!$C$2:$C$215,Shares!$A144,'Stock-AF'!$G$2:$G$215,Shares!$A$1)</f>
        <v>0</v>
      </c>
      <c r="G144" s="9">
        <f ca="1">SUMIFS('Stock-AF'!P$2:P$215,'Stock-AF'!$C$2:$C$215,Shares!$B144,'Stock-AF'!$G$2:$G$215,Shares!$A$1)/SUMIFS('Stock-AF'!P$2:P$215,'Stock-AF'!$C$2:$C$215,Shares!$A144,'Stock-AF'!$G$2:$G$215,Shares!$A$1)</f>
        <v>3.7297118251076657E-2</v>
      </c>
      <c r="H144" s="9">
        <f ca="1">SUMIFS('Stock-AF'!Q$2:Q$215,'Stock-AF'!$C$2:$C$215,Shares!$B144,'Stock-AF'!$G$2:$G$215,Shares!$A$1)/SUMIFS('Stock-AF'!Q$2:Q$215,'Stock-AF'!$C$2:$C$215,Shares!$A144,'Stock-AF'!$G$2:$G$215,Shares!$A$1)</f>
        <v>0</v>
      </c>
      <c r="I144" s="9">
        <f ca="1">SUMIFS('Stock-AF'!R$2:R$215,'Stock-AF'!$C$2:$C$215,Shares!$B144,'Stock-AF'!$G$2:$G$215,Shares!$A$1)/SUMIFS('Stock-AF'!R$2:R$215,'Stock-AF'!$C$2:$C$215,Shares!$A144,'Stock-AF'!$G$2:$G$215,Shares!$A$1)</f>
        <v>0</v>
      </c>
      <c r="J144" s="9">
        <f ca="1">SUMIFS('Stock-AF'!S$2:S$215,'Stock-AF'!$C$2:$C$215,Shares!$B144,'Stock-AF'!$G$2:$G$215,Shares!$A$1)/SUMIFS('Stock-AF'!S$2:S$215,'Stock-AF'!$C$2:$C$215,Shares!$A144,'Stock-AF'!$G$2:$G$215,Shares!$A$1)</f>
        <v>2.0489119969189312E-2</v>
      </c>
      <c r="K144" s="9">
        <f ca="1">SUMIFS('Stock-AF'!T$2:T$215,'Stock-AF'!$C$2:$C$215,Shares!$B144,'Stock-AF'!$G$2:$G$215,Shares!$A$1)/SUMIFS('Stock-AF'!T$2:T$215,'Stock-AF'!$C$2:$C$215,Shares!$A144,'Stock-AF'!$G$2:$G$215,Shares!$A$1)</f>
        <v>0</v>
      </c>
      <c r="L144" s="9">
        <f ca="1">SUMIFS('Stock-AF'!U$2:U$215,'Stock-AF'!$C$2:$C$215,Shares!$B144,'Stock-AF'!$G$2:$G$215,Shares!$A$1)/SUMIFS('Stock-AF'!U$2:U$215,'Stock-AF'!$C$2:$C$215,Shares!$A144,'Stock-AF'!$G$2:$G$215,Shares!$A$1)</f>
        <v>0</v>
      </c>
      <c r="M144" s="9">
        <f ca="1">SUMIFS('Stock-AF'!V$2:V$215,'Stock-AF'!$C$2:$C$215,Shares!$B144,'Stock-AF'!$G$2:$G$215,Shares!$A$1)/SUMIFS('Stock-AF'!V$2:V$215,'Stock-AF'!$C$2:$C$215,Shares!$A144,'Stock-AF'!$G$2:$G$215,Shares!$A$1)</f>
        <v>4.4144981412639402E-2</v>
      </c>
      <c r="N144" s="9">
        <f ca="1">SUMIFS('Stock-AF'!W$2:W$215,'Stock-AF'!$C$2:$C$215,Shares!$B144,'Stock-AF'!$G$2:$G$215,Shares!$A$1)/SUMIFS('Stock-AF'!W$2:W$215,'Stock-AF'!$C$2:$C$215,Shares!$A144,'Stock-AF'!$G$2:$G$215,Shares!$A$1)</f>
        <v>3.2455538550846923E-2</v>
      </c>
      <c r="O144" s="9">
        <f ca="1">SUMIFS('Stock-AF'!X$2:X$215,'Stock-AF'!$C$2:$C$215,Shares!$B144,'Stock-AF'!$G$2:$G$215,Shares!$A$1)/SUMIFS('Stock-AF'!X$2:X$215,'Stock-AF'!$C$2:$C$215,Shares!$A144,'Stock-AF'!$G$2:$G$215,Shares!$A$1)</f>
        <v>9.376918833973371E-3</v>
      </c>
      <c r="P144" s="9">
        <f ca="1">SUMIFS('Stock-AF'!Y$2:Y$215,'Stock-AF'!$C$2:$C$215,Shares!$B144,'Stock-AF'!$G$2:$G$215,Shares!$A$1)/SUMIFS('Stock-AF'!Y$2:Y$215,'Stock-AF'!$C$2:$C$215,Shares!$A144,'Stock-AF'!$G$2:$G$215,Shares!$A$1)</f>
        <v>0</v>
      </c>
      <c r="Q144" s="9">
        <f ca="1">SUMIFS('Stock-AF'!Z$2:Z$215,'Stock-AF'!$C$2:$C$215,Shares!$B144,'Stock-AF'!$G$2:$G$215,Shares!$A$1)/SUMIFS('Stock-AF'!Z$2:Z$215,'Stock-AF'!$C$2:$C$215,Shares!$A144,'Stock-AF'!$G$2:$G$215,Shares!$A$1)</f>
        <v>0</v>
      </c>
      <c r="R144" s="9">
        <f ca="1">SUMIFS('Stock-AF'!AA$2:AA$215,'Stock-AF'!$C$2:$C$215,Shares!$B144,'Stock-AF'!$G$2:$G$215,Shares!$A$1)/SUMIFS('Stock-AF'!AA$2:AA$215,'Stock-AF'!$C$2:$C$215,Shares!$A144,'Stock-AF'!$G$2:$G$215,Shares!$A$1)</f>
        <v>0</v>
      </c>
      <c r="S144" s="9">
        <f ca="1">SUMIFS('Stock-AF'!AB$2:AB$215,'Stock-AF'!$C$2:$C$215,Shares!$B144,'Stock-AF'!$G$2:$G$215,Shares!$A$1)/SUMIFS('Stock-AF'!AB$2:AB$215,'Stock-AF'!$C$2:$C$215,Shares!$A144,'Stock-AF'!$G$2:$G$215,Shares!$A$1)</f>
        <v>2.0977460388306224E-2</v>
      </c>
      <c r="T144" s="9">
        <f ca="1">SUMIFS('Stock-AF'!AC$2:AC$215,'Stock-AF'!$C$2:$C$215,Shares!$B144,'Stock-AF'!$G$2:$G$215,Shares!$A$1)/SUMIFS('Stock-AF'!AC$2:AC$215,'Stock-AF'!$C$2:$C$215,Shares!$A144,'Stock-AF'!$G$2:$G$215,Shares!$A$1)</f>
        <v>0</v>
      </c>
      <c r="U144" s="9">
        <f ca="1">SUMIFS('Stock-AF'!AD$2:AD$215,'Stock-AF'!$C$2:$C$215,Shares!$B144,'Stock-AF'!$G$2:$G$215,Shares!$A$1)/SUMIFS('Stock-AF'!AD$2:AD$215,'Stock-AF'!$C$2:$C$215,Shares!$A144,'Stock-AF'!$G$2:$G$215,Shares!$A$1)</f>
        <v>0</v>
      </c>
      <c r="V144" s="9">
        <f ca="1">SUMIFS('Stock-AF'!AE$2:AE$215,'Stock-AF'!$C$2:$C$215,Shares!$B144,'Stock-AF'!$G$2:$G$215,Shares!$A$1)/SUMIFS('Stock-AF'!AE$2:AE$215,'Stock-AF'!$C$2:$C$215,Shares!$A144,'Stock-AF'!$G$2:$G$215,Shares!$A$1)</f>
        <v>0</v>
      </c>
      <c r="W144" s="9">
        <f ca="1">SUMIFS('Stock-AF'!AF$2:AF$215,'Stock-AF'!$C$2:$C$215,Shares!$B144,'Stock-AF'!$G$2:$G$215,Shares!$A$1)/SUMIFS('Stock-AF'!AF$2:AF$215,'Stock-AF'!$C$2:$C$215,Shares!$A144,'Stock-AF'!$G$2:$G$215,Shares!$A$1)</f>
        <v>0</v>
      </c>
      <c r="X144" s="9">
        <f ca="1">SUMIFS('Stock-AF'!AG$2:AG$215,'Stock-AF'!$C$2:$C$215,Shares!$B144,'Stock-AF'!$G$2:$G$215,Shares!$A$1)/SUMIFS('Stock-AF'!AG$2:AG$215,'Stock-AF'!$C$2:$C$215,Shares!$A144,'Stock-AF'!$G$2:$G$215,Shares!$A$1)</f>
        <v>8.8436431457880285E-2</v>
      </c>
      <c r="Y144" s="9">
        <f ca="1">SUMIFS('Stock-AF'!AH$2:AH$215,'Stock-AF'!$C$2:$C$215,Shares!$B144,'Stock-AF'!$G$2:$G$215,Shares!$A$1)/SUMIFS('Stock-AF'!AH$2:AH$215,'Stock-AF'!$C$2:$C$215,Shares!$A144,'Stock-AF'!$G$2:$G$215,Shares!$A$1)</f>
        <v>0</v>
      </c>
      <c r="Z144" s="9">
        <f ca="1">SUMIFS('Stock-AF'!AI$2:AI$215,'Stock-AF'!$C$2:$C$215,Shares!$B144,'Stock-AF'!$G$2:$G$215,Shares!$A$1)/SUMIFS('Stock-AF'!AI$2:AI$215,'Stock-AF'!$C$2:$C$215,Shares!$A144,'Stock-AF'!$G$2:$G$215,Shares!$A$1)</f>
        <v>0.19983927136351404</v>
      </c>
      <c r="AA144" s="9">
        <f ca="1">SUMIFS('Stock-AF'!AJ$2:AJ$215,'Stock-AF'!$C$2:$C$215,Shares!$B144,'Stock-AF'!$G$2:$G$215,Shares!$A$1)/SUMIFS('Stock-AF'!AJ$2:AJ$215,'Stock-AF'!$C$2:$C$215,Shares!$A144,'Stock-AF'!$G$2:$G$215,Shares!$A$1)</f>
        <v>0.14735752342740055</v>
      </c>
      <c r="AB144" s="9">
        <f ca="1">SUMIFS('Stock-AF'!AK$2:AK$215,'Stock-AF'!$C$2:$C$215,Shares!$B144,'Stock-AF'!$G$2:$G$215,Shares!$A$1)/SUMIFS('Stock-AF'!AK$2:AK$215,'Stock-AF'!$C$2:$C$215,Shares!$A144,'Stock-AF'!$G$2:$G$215,Shares!$A$1)</f>
        <v>0</v>
      </c>
      <c r="AC144" s="9">
        <f ca="1">SUMIFS('Stock-AF'!AL$2:AL$215,'Stock-AF'!$C$2:$C$215,Shares!$B144,'Stock-AF'!$G$2:$G$215,Shares!$A$1)/SUMIFS('Stock-AF'!AL$2:AL$215,'Stock-AF'!$C$2:$C$215,Shares!$A144,'Stock-AF'!$G$2:$G$215,Shares!$A$1)</f>
        <v>0</v>
      </c>
      <c r="AD144" s="9">
        <f ca="1">SUMIFS('Stock-AF'!AM$2:AM$215,'Stock-AF'!$C$2:$C$215,Shares!$B144,'Stock-AF'!$G$2:$G$215,Shares!$A$1)/SUMIFS('Stock-AF'!AM$2:AM$215,'Stock-AF'!$C$2:$C$215,Shares!$A144,'Stock-AF'!$G$2:$G$215,Shares!$A$1)</f>
        <v>0</v>
      </c>
      <c r="AE144" s="9">
        <f ca="1">SUMIFS('Stock-AF'!AN$2:AN$215,'Stock-AF'!$C$2:$C$215,Shares!$B144,'Stock-AF'!$G$2:$G$215,Shares!$A$1)/SUMIFS('Stock-AF'!AN$2:AN$215,'Stock-AF'!$C$2:$C$215,Shares!$A144,'Stock-AF'!$G$2:$G$215,Shares!$A$1)</f>
        <v>0</v>
      </c>
      <c r="AF144" s="9">
        <f ca="1">SUMIFS('Stock-AF'!AO$2:AO$215,'Stock-AF'!$C$2:$C$215,Shares!$B144,'Stock-AF'!$G$2:$G$215,Shares!$A$1)/SUMIFS('Stock-AF'!AO$2:AO$215,'Stock-AF'!$C$2:$C$215,Shares!$A144,'Stock-AF'!$G$2:$G$215,Shares!$A$1)</f>
        <v>2.1339211387165952E-2</v>
      </c>
      <c r="AG144" s="9">
        <f ca="1">SUMIFS('Stock-AF'!AP$2:AP$215,'Stock-AF'!$C$2:$C$215,Shares!$B144,'Stock-AF'!$G$2:$G$215,Shares!$A$1)/SUMIFS('Stock-AF'!AP$2:AP$215,'Stock-AF'!$C$2:$C$215,Shares!$A144,'Stock-AF'!$G$2:$G$215,Shares!$A$1)</f>
        <v>0.18131557454294137</v>
      </c>
      <c r="AH144" s="9">
        <f ca="1">SUMIFS('Stock-AF'!AQ$2:AQ$215,'Stock-AF'!$C$2:$C$215,Shares!$B144,'Stock-AF'!$G$2:$G$215,Shares!$A$1)/SUMIFS('Stock-AF'!AQ$2:AQ$215,'Stock-AF'!$C$2:$C$215,Shares!$A144,'Stock-AF'!$G$2:$G$215,Shares!$A$1)</f>
        <v>0.27120039519183264</v>
      </c>
      <c r="AI144" s="9">
        <f ca="1">SUMIFS('Stock-AF'!AR$2:AR$215,'Stock-AF'!$C$2:$C$215,Shares!$B144,'Stock-AF'!$G$2:$G$215,Shares!$A$1)/SUMIFS('Stock-AF'!AR$2:AR$215,'Stock-AF'!$C$2:$C$215,Shares!$A144,'Stock-AF'!$G$2:$G$215,Shares!$A$1)</f>
        <v>0</v>
      </c>
      <c r="AJ144" s="9">
        <f ca="1">SUMIFS('Stock-AF'!AS$2:AS$215,'Stock-AF'!$C$2:$C$215,Shares!$B144,'Stock-AF'!$G$2:$G$215,Shares!$A$1)/SUMIFS('Stock-AF'!AS$2:AS$215,'Stock-AF'!$C$2:$C$215,Shares!$A144,'Stock-AF'!$G$2:$G$215,Shares!$A$1)</f>
        <v>0</v>
      </c>
      <c r="AK144" s="9">
        <f ca="1">SUMIFS('Stock-AF'!AT$2:AT$215,'Stock-AF'!$C$2:$C$215,Shares!$B144,'Stock-AF'!$G$2:$G$215,Shares!$A$1)/SUMIFS('Stock-AF'!AT$2:AT$215,'Stock-AF'!$C$2:$C$215,Shares!$A144,'Stock-AF'!$G$2:$G$215,Shares!$A$1)</f>
        <v>9.2509920634920709E-2</v>
      </c>
      <c r="AL144" s="9">
        <f ca="1">SUMIFS('Stock-AF'!AU$2:AU$215,'Stock-AF'!$C$2:$C$215,Shares!$B144,'Stock-AF'!$G$2:$G$215,Shares!$A$1)/SUMIFS('Stock-AF'!AU$2:AU$215,'Stock-AF'!$C$2:$C$215,Shares!$A144,'Stock-AF'!$G$2:$G$215,Shares!$A$1)</f>
        <v>0</v>
      </c>
      <c r="AM144" s="9">
        <f ca="1">SUMIFS('Stock-AF'!AV$2:AV$215,'Stock-AF'!$C$2:$C$215,Shares!$B144,'Stock-AF'!$G$2:$G$215,Shares!$A$1)/SUMIFS('Stock-AF'!AV$2:AV$215,'Stock-AF'!$C$2:$C$215,Shares!$A144,'Stock-AF'!$G$2:$G$215,Shares!$A$1)</f>
        <v>0</v>
      </c>
    </row>
    <row r="145" spans="1:39">
      <c r="A145" t="str">
        <f t="shared" si="2"/>
        <v>R_ES-CK-SD*</v>
      </c>
      <c r="B145" s="4" t="s">
        <v>65</v>
      </c>
      <c r="C145" s="9">
        <f ca="1">SUMIFS('Stock-AF'!L$2:L$215,'Stock-AF'!$C$2:$C$215,Shares!$B145,'Stock-AF'!$G$2:$G$215,Shares!$A$1)/SUMIFS('Stock-AF'!L$2:L$215,'Stock-AF'!$C$2:$C$215,Shares!$A145,'Stock-AF'!$G$2:$G$215,Shares!$A$1)</f>
        <v>0</v>
      </c>
      <c r="D145" s="9">
        <f ca="1">SUMIFS('Stock-AF'!M$2:M$215,'Stock-AF'!$C$2:$C$215,Shares!$B145,'Stock-AF'!$G$2:$G$215,Shares!$A$1)/SUMIFS('Stock-AF'!M$2:M$215,'Stock-AF'!$C$2:$C$215,Shares!$A145,'Stock-AF'!$G$2:$G$215,Shares!$A$1)</f>
        <v>9.320533134495304E-4</v>
      </c>
      <c r="E145" s="9">
        <f ca="1">SUMIFS('Stock-AF'!N$2:N$215,'Stock-AF'!$C$2:$C$215,Shares!$B145,'Stock-AF'!$G$2:$G$215,Shares!$A$1)/SUMIFS('Stock-AF'!N$2:N$215,'Stock-AF'!$C$2:$C$215,Shares!$A145,'Stock-AF'!$G$2:$G$215,Shares!$A$1)</f>
        <v>0</v>
      </c>
      <c r="F145" s="9">
        <f ca="1">SUMIFS('Stock-AF'!O$2:O$215,'Stock-AF'!$C$2:$C$215,Shares!$B145,'Stock-AF'!$G$2:$G$215,Shares!$A$1)/SUMIFS('Stock-AF'!O$2:O$215,'Stock-AF'!$C$2:$C$215,Shares!$A145,'Stock-AF'!$G$2:$G$215,Shares!$A$1)</f>
        <v>0</v>
      </c>
      <c r="G145" s="9">
        <f ca="1">SUMIFS('Stock-AF'!P$2:P$215,'Stock-AF'!$C$2:$C$215,Shares!$B145,'Stock-AF'!$G$2:$G$215,Shares!$A$1)/SUMIFS('Stock-AF'!P$2:P$215,'Stock-AF'!$C$2:$C$215,Shares!$A145,'Stock-AF'!$G$2:$G$215,Shares!$A$1)</f>
        <v>2.0404107320304735E-2</v>
      </c>
      <c r="H145" s="9">
        <f ca="1">SUMIFS('Stock-AF'!Q$2:Q$215,'Stock-AF'!$C$2:$C$215,Shares!$B145,'Stock-AF'!$G$2:$G$215,Shares!$A$1)/SUMIFS('Stock-AF'!Q$2:Q$215,'Stock-AF'!$C$2:$C$215,Shares!$A145,'Stock-AF'!$G$2:$G$215,Shares!$A$1)</f>
        <v>0</v>
      </c>
      <c r="I145" s="9">
        <f ca="1">SUMIFS('Stock-AF'!R$2:R$215,'Stock-AF'!$C$2:$C$215,Shares!$B145,'Stock-AF'!$G$2:$G$215,Shares!$A$1)/SUMIFS('Stock-AF'!R$2:R$215,'Stock-AF'!$C$2:$C$215,Shares!$A145,'Stock-AF'!$G$2:$G$215,Shares!$A$1)</f>
        <v>0</v>
      </c>
      <c r="J145" s="9">
        <f ca="1">SUMIFS('Stock-AF'!S$2:S$215,'Stock-AF'!$C$2:$C$215,Shares!$B145,'Stock-AF'!$G$2:$G$215,Shares!$A$1)/SUMIFS('Stock-AF'!S$2:S$215,'Stock-AF'!$C$2:$C$215,Shares!$A145,'Stock-AF'!$G$2:$G$215,Shares!$A$1)</f>
        <v>0</v>
      </c>
      <c r="K145" s="9">
        <f ca="1">SUMIFS('Stock-AF'!T$2:T$215,'Stock-AF'!$C$2:$C$215,Shares!$B145,'Stock-AF'!$G$2:$G$215,Shares!$A$1)/SUMIFS('Stock-AF'!T$2:T$215,'Stock-AF'!$C$2:$C$215,Shares!$A145,'Stock-AF'!$G$2:$G$215,Shares!$A$1)</f>
        <v>0</v>
      </c>
      <c r="L145" s="9">
        <f ca="1">SUMIFS('Stock-AF'!U$2:U$215,'Stock-AF'!$C$2:$C$215,Shares!$B145,'Stock-AF'!$G$2:$G$215,Shares!$A$1)/SUMIFS('Stock-AF'!U$2:U$215,'Stock-AF'!$C$2:$C$215,Shares!$A145,'Stock-AF'!$G$2:$G$215,Shares!$A$1)</f>
        <v>0</v>
      </c>
      <c r="M145" s="9">
        <f ca="1">SUMIFS('Stock-AF'!V$2:V$215,'Stock-AF'!$C$2:$C$215,Shares!$B145,'Stock-AF'!$G$2:$G$215,Shares!$A$1)/SUMIFS('Stock-AF'!V$2:V$215,'Stock-AF'!$C$2:$C$215,Shares!$A145,'Stock-AF'!$G$2:$G$215,Shares!$A$1)</f>
        <v>0</v>
      </c>
      <c r="N145" s="9">
        <f ca="1">SUMIFS('Stock-AF'!W$2:W$215,'Stock-AF'!$C$2:$C$215,Shares!$B145,'Stock-AF'!$G$2:$G$215,Shares!$A$1)/SUMIFS('Stock-AF'!W$2:W$215,'Stock-AF'!$C$2:$C$215,Shares!$A145,'Stock-AF'!$G$2:$G$215,Shares!$A$1)</f>
        <v>0</v>
      </c>
      <c r="O145" s="9">
        <f ca="1">SUMIFS('Stock-AF'!X$2:X$215,'Stock-AF'!$C$2:$C$215,Shares!$B145,'Stock-AF'!$G$2:$G$215,Shares!$A$1)/SUMIFS('Stock-AF'!X$2:X$215,'Stock-AF'!$C$2:$C$215,Shares!$A145,'Stock-AF'!$G$2:$G$215,Shares!$A$1)</f>
        <v>4.7248847398711326E-3</v>
      </c>
      <c r="P145" s="9">
        <f ca="1">SUMIFS('Stock-AF'!Y$2:Y$215,'Stock-AF'!$C$2:$C$215,Shares!$B145,'Stock-AF'!$G$2:$G$215,Shares!$A$1)/SUMIFS('Stock-AF'!Y$2:Y$215,'Stock-AF'!$C$2:$C$215,Shares!$A145,'Stock-AF'!$G$2:$G$215,Shares!$A$1)</f>
        <v>0</v>
      </c>
      <c r="Q145" s="9">
        <f ca="1">SUMIFS('Stock-AF'!Z$2:Z$215,'Stock-AF'!$C$2:$C$215,Shares!$B145,'Stock-AF'!$G$2:$G$215,Shares!$A$1)/SUMIFS('Stock-AF'!Z$2:Z$215,'Stock-AF'!$C$2:$C$215,Shares!$A145,'Stock-AF'!$G$2:$G$215,Shares!$A$1)</f>
        <v>0</v>
      </c>
      <c r="R145" s="9">
        <f ca="1">SUMIFS('Stock-AF'!AA$2:AA$215,'Stock-AF'!$C$2:$C$215,Shares!$B145,'Stock-AF'!$G$2:$G$215,Shares!$A$1)/SUMIFS('Stock-AF'!AA$2:AA$215,'Stock-AF'!$C$2:$C$215,Shares!$A145,'Stock-AF'!$G$2:$G$215,Shares!$A$1)</f>
        <v>0</v>
      </c>
      <c r="S145" s="9">
        <f ca="1">SUMIFS('Stock-AF'!AB$2:AB$215,'Stock-AF'!$C$2:$C$215,Shares!$B145,'Stock-AF'!$G$2:$G$215,Shares!$A$1)/SUMIFS('Stock-AF'!AB$2:AB$215,'Stock-AF'!$C$2:$C$215,Shares!$A145,'Stock-AF'!$G$2:$G$215,Shares!$A$1)</f>
        <v>9.8192367775050199E-4</v>
      </c>
      <c r="T145" s="9">
        <f ca="1">SUMIFS('Stock-AF'!AC$2:AC$215,'Stock-AF'!$C$2:$C$215,Shares!$B145,'Stock-AF'!$G$2:$G$215,Shares!$A$1)/SUMIFS('Stock-AF'!AC$2:AC$215,'Stock-AF'!$C$2:$C$215,Shares!$A145,'Stock-AF'!$G$2:$G$215,Shares!$A$1)</f>
        <v>0</v>
      </c>
      <c r="U145" s="9">
        <f ca="1">SUMIFS('Stock-AF'!AD$2:AD$215,'Stock-AF'!$C$2:$C$215,Shares!$B145,'Stock-AF'!$G$2:$G$215,Shares!$A$1)/SUMIFS('Stock-AF'!AD$2:AD$215,'Stock-AF'!$C$2:$C$215,Shares!$A145,'Stock-AF'!$G$2:$G$215,Shares!$A$1)</f>
        <v>0</v>
      </c>
      <c r="V145" s="9">
        <f ca="1">SUMIFS('Stock-AF'!AE$2:AE$215,'Stock-AF'!$C$2:$C$215,Shares!$B145,'Stock-AF'!$G$2:$G$215,Shares!$A$1)/SUMIFS('Stock-AF'!AE$2:AE$215,'Stock-AF'!$C$2:$C$215,Shares!$A145,'Stock-AF'!$G$2:$G$215,Shares!$A$1)</f>
        <v>0</v>
      </c>
      <c r="W145" s="9">
        <f ca="1">SUMIFS('Stock-AF'!AF$2:AF$215,'Stock-AF'!$C$2:$C$215,Shares!$B145,'Stock-AF'!$G$2:$G$215,Shares!$A$1)/SUMIFS('Stock-AF'!AF$2:AF$215,'Stock-AF'!$C$2:$C$215,Shares!$A145,'Stock-AF'!$G$2:$G$215,Shares!$A$1)</f>
        <v>0</v>
      </c>
      <c r="X145" s="9">
        <f ca="1">SUMIFS('Stock-AF'!AG$2:AG$215,'Stock-AF'!$C$2:$C$215,Shares!$B145,'Stock-AF'!$G$2:$G$215,Shares!$A$1)/SUMIFS('Stock-AF'!AG$2:AG$215,'Stock-AF'!$C$2:$C$215,Shares!$A145,'Stock-AF'!$G$2:$G$215,Shares!$A$1)</f>
        <v>0</v>
      </c>
      <c r="Y145" s="9">
        <f ca="1">SUMIFS('Stock-AF'!AH$2:AH$215,'Stock-AF'!$C$2:$C$215,Shares!$B145,'Stock-AF'!$G$2:$G$215,Shares!$A$1)/SUMIFS('Stock-AF'!AH$2:AH$215,'Stock-AF'!$C$2:$C$215,Shares!$A145,'Stock-AF'!$G$2:$G$215,Shares!$A$1)</f>
        <v>0</v>
      </c>
      <c r="Z145" s="9">
        <f ca="1">SUMIFS('Stock-AF'!AI$2:AI$215,'Stock-AF'!$C$2:$C$215,Shares!$B145,'Stock-AF'!$G$2:$G$215,Shares!$A$1)/SUMIFS('Stock-AF'!AI$2:AI$215,'Stock-AF'!$C$2:$C$215,Shares!$A145,'Stock-AF'!$G$2:$G$215,Shares!$A$1)</f>
        <v>0</v>
      </c>
      <c r="AA145" s="9">
        <f ca="1">SUMIFS('Stock-AF'!AJ$2:AJ$215,'Stock-AF'!$C$2:$C$215,Shares!$B145,'Stock-AF'!$G$2:$G$215,Shares!$A$1)/SUMIFS('Stock-AF'!AJ$2:AJ$215,'Stock-AF'!$C$2:$C$215,Shares!$A145,'Stock-AF'!$G$2:$G$215,Shares!$A$1)</f>
        <v>0</v>
      </c>
      <c r="AB145" s="9">
        <f ca="1">SUMIFS('Stock-AF'!AK$2:AK$215,'Stock-AF'!$C$2:$C$215,Shares!$B145,'Stock-AF'!$G$2:$G$215,Shares!$A$1)/SUMIFS('Stock-AF'!AK$2:AK$215,'Stock-AF'!$C$2:$C$215,Shares!$A145,'Stock-AF'!$G$2:$G$215,Shares!$A$1)</f>
        <v>0</v>
      </c>
      <c r="AC145" s="9">
        <f ca="1">SUMIFS('Stock-AF'!AL$2:AL$215,'Stock-AF'!$C$2:$C$215,Shares!$B145,'Stock-AF'!$G$2:$G$215,Shares!$A$1)/SUMIFS('Stock-AF'!AL$2:AL$215,'Stock-AF'!$C$2:$C$215,Shares!$A145,'Stock-AF'!$G$2:$G$215,Shares!$A$1)</f>
        <v>0</v>
      </c>
      <c r="AD145" s="9">
        <f ca="1">SUMIFS('Stock-AF'!AM$2:AM$215,'Stock-AF'!$C$2:$C$215,Shares!$B145,'Stock-AF'!$G$2:$G$215,Shares!$A$1)/SUMIFS('Stock-AF'!AM$2:AM$215,'Stock-AF'!$C$2:$C$215,Shares!$A145,'Stock-AF'!$G$2:$G$215,Shares!$A$1)</f>
        <v>0</v>
      </c>
      <c r="AE145" s="9">
        <f ca="1">SUMIFS('Stock-AF'!AN$2:AN$215,'Stock-AF'!$C$2:$C$215,Shares!$B145,'Stock-AF'!$G$2:$G$215,Shares!$A$1)/SUMIFS('Stock-AF'!AN$2:AN$215,'Stock-AF'!$C$2:$C$215,Shares!$A145,'Stock-AF'!$G$2:$G$215,Shares!$A$1)</f>
        <v>0</v>
      </c>
      <c r="AF145" s="9">
        <f ca="1">SUMIFS('Stock-AF'!AO$2:AO$215,'Stock-AF'!$C$2:$C$215,Shares!$B145,'Stock-AF'!$G$2:$G$215,Shares!$A$1)/SUMIFS('Stock-AF'!AO$2:AO$215,'Stock-AF'!$C$2:$C$215,Shares!$A145,'Stock-AF'!$G$2:$G$215,Shares!$A$1)</f>
        <v>6.5143218937963848E-2</v>
      </c>
      <c r="AG145" s="9">
        <f ca="1">SUMIFS('Stock-AF'!AP$2:AP$215,'Stock-AF'!$C$2:$C$215,Shares!$B145,'Stock-AF'!$G$2:$G$215,Shares!$A$1)/SUMIFS('Stock-AF'!AP$2:AP$215,'Stock-AF'!$C$2:$C$215,Shares!$A145,'Stock-AF'!$G$2:$G$215,Shares!$A$1)</f>
        <v>0</v>
      </c>
      <c r="AH145" s="9">
        <f ca="1">SUMIFS('Stock-AF'!AQ$2:AQ$215,'Stock-AF'!$C$2:$C$215,Shares!$B145,'Stock-AF'!$G$2:$G$215,Shares!$A$1)/SUMIFS('Stock-AF'!AQ$2:AQ$215,'Stock-AF'!$C$2:$C$215,Shares!$A145,'Stock-AF'!$G$2:$G$215,Shares!$A$1)</f>
        <v>0</v>
      </c>
      <c r="AI145" s="9">
        <f ca="1">SUMIFS('Stock-AF'!AR$2:AR$215,'Stock-AF'!$C$2:$C$215,Shares!$B145,'Stock-AF'!$G$2:$G$215,Shares!$A$1)/SUMIFS('Stock-AF'!AR$2:AR$215,'Stock-AF'!$C$2:$C$215,Shares!$A145,'Stock-AF'!$G$2:$G$215,Shares!$A$1)</f>
        <v>0</v>
      </c>
      <c r="AJ145" s="9">
        <f ca="1">SUMIFS('Stock-AF'!AS$2:AS$215,'Stock-AF'!$C$2:$C$215,Shares!$B145,'Stock-AF'!$G$2:$G$215,Shares!$A$1)/SUMIFS('Stock-AF'!AS$2:AS$215,'Stock-AF'!$C$2:$C$215,Shares!$A145,'Stock-AF'!$G$2:$G$215,Shares!$A$1)</f>
        <v>0</v>
      </c>
      <c r="AK145" s="9">
        <f ca="1">SUMIFS('Stock-AF'!AT$2:AT$215,'Stock-AF'!$C$2:$C$215,Shares!$B145,'Stock-AF'!$G$2:$G$215,Shares!$A$1)/SUMIFS('Stock-AF'!AT$2:AT$215,'Stock-AF'!$C$2:$C$215,Shares!$A145,'Stock-AF'!$G$2:$G$215,Shares!$A$1)</f>
        <v>0</v>
      </c>
      <c r="AL145" s="9">
        <f ca="1">SUMIFS('Stock-AF'!AU$2:AU$215,'Stock-AF'!$C$2:$C$215,Shares!$B145,'Stock-AF'!$G$2:$G$215,Shares!$A$1)/SUMIFS('Stock-AF'!AU$2:AU$215,'Stock-AF'!$C$2:$C$215,Shares!$A145,'Stock-AF'!$G$2:$G$215,Shares!$A$1)</f>
        <v>0</v>
      </c>
      <c r="AM145" s="9">
        <f ca="1">SUMIFS('Stock-AF'!AV$2:AV$215,'Stock-AF'!$C$2:$C$215,Shares!$B145,'Stock-AF'!$G$2:$G$215,Shares!$A$1)/SUMIFS('Stock-AF'!AV$2:AV$215,'Stock-AF'!$C$2:$C$215,Shares!$A145,'Stock-AF'!$G$2:$G$215,Shares!$A$1)</f>
        <v>0</v>
      </c>
    </row>
    <row r="146" spans="1:39">
      <c r="A146" t="str">
        <f t="shared" si="2"/>
        <v>R_ES-CK-SD*</v>
      </c>
      <c r="B146" s="4" t="s">
        <v>66</v>
      </c>
      <c r="C146" s="9">
        <f ca="1">SUMIFS('Stock-AF'!L$2:L$215,'Stock-AF'!$C$2:$C$215,Shares!$B146,'Stock-AF'!$G$2:$G$215,Shares!$A$1)/SUMIFS('Stock-AF'!L$2:L$215,'Stock-AF'!$C$2:$C$215,Shares!$A146,'Stock-AF'!$G$2:$G$215,Shares!$A$1)</f>
        <v>0.71300678965629793</v>
      </c>
      <c r="D146" s="9">
        <f ca="1">SUMIFS('Stock-AF'!M$2:M$215,'Stock-AF'!$C$2:$C$215,Shares!$B146,'Stock-AF'!$G$2:$G$215,Shares!$A$1)/SUMIFS('Stock-AF'!M$2:M$215,'Stock-AF'!$C$2:$C$215,Shares!$A146,'Stock-AF'!$G$2:$G$215,Shares!$A$1)</f>
        <v>0.86955913878273816</v>
      </c>
      <c r="E146" s="9">
        <f ca="1">SUMIFS('Stock-AF'!N$2:N$215,'Stock-AF'!$C$2:$C$215,Shares!$B146,'Stock-AF'!$G$2:$G$215,Shares!$A$1)/SUMIFS('Stock-AF'!N$2:N$215,'Stock-AF'!$C$2:$C$215,Shares!$A146,'Stock-AF'!$G$2:$G$215,Shares!$A$1)</f>
        <v>0.98225280917559532</v>
      </c>
      <c r="F146" s="9">
        <f ca="1">SUMIFS('Stock-AF'!O$2:O$215,'Stock-AF'!$C$2:$C$215,Shares!$B146,'Stock-AF'!$G$2:$G$215,Shares!$A$1)/SUMIFS('Stock-AF'!O$2:O$215,'Stock-AF'!$C$2:$C$215,Shares!$A146,'Stock-AF'!$G$2:$G$215,Shares!$A$1)</f>
        <v>0.73527628152534619</v>
      </c>
      <c r="G146" s="9">
        <f ca="1">SUMIFS('Stock-AF'!P$2:P$215,'Stock-AF'!$C$2:$C$215,Shares!$B146,'Stock-AF'!$G$2:$G$215,Shares!$A$1)/SUMIFS('Stock-AF'!P$2:P$215,'Stock-AF'!$C$2:$C$215,Shares!$A146,'Stock-AF'!$G$2:$G$215,Shares!$A$1)</f>
        <v>0.87466048360384208</v>
      </c>
      <c r="H146" s="9">
        <f ca="1">SUMIFS('Stock-AF'!Q$2:Q$215,'Stock-AF'!$C$2:$C$215,Shares!$B146,'Stock-AF'!$G$2:$G$215,Shares!$A$1)/SUMIFS('Stock-AF'!Q$2:Q$215,'Stock-AF'!$C$2:$C$215,Shares!$A146,'Stock-AF'!$G$2:$G$215,Shares!$A$1)</f>
        <v>0.9932290956493286</v>
      </c>
      <c r="I146" s="9">
        <f ca="1">SUMIFS('Stock-AF'!R$2:R$215,'Stock-AF'!$C$2:$C$215,Shares!$B146,'Stock-AF'!$G$2:$G$215,Shares!$A$1)/SUMIFS('Stock-AF'!R$2:R$215,'Stock-AF'!$C$2:$C$215,Shares!$A146,'Stock-AF'!$G$2:$G$215,Shares!$A$1)</f>
        <v>0.39704565801253355</v>
      </c>
      <c r="J146" s="9">
        <f ca="1">SUMIFS('Stock-AF'!S$2:S$215,'Stock-AF'!$C$2:$C$215,Shares!$B146,'Stock-AF'!$G$2:$G$215,Shares!$A$1)/SUMIFS('Stock-AF'!S$2:S$215,'Stock-AF'!$C$2:$C$215,Shares!$A146,'Stock-AF'!$G$2:$G$215,Shares!$A$1)</f>
        <v>0.78020412093202307</v>
      </c>
      <c r="K146" s="9">
        <f ca="1">SUMIFS('Stock-AF'!T$2:T$215,'Stock-AF'!$C$2:$C$215,Shares!$B146,'Stock-AF'!$G$2:$G$215,Shares!$A$1)/SUMIFS('Stock-AF'!T$2:T$215,'Stock-AF'!$C$2:$C$215,Shares!$A146,'Stock-AF'!$G$2:$G$215,Shares!$A$1)</f>
        <v>0.91216939162427491</v>
      </c>
      <c r="L146" s="9">
        <f ca="1">SUMIFS('Stock-AF'!U$2:U$215,'Stock-AF'!$C$2:$C$215,Shares!$B146,'Stock-AF'!$G$2:$G$215,Shares!$A$1)/SUMIFS('Stock-AF'!U$2:U$215,'Stock-AF'!$C$2:$C$215,Shares!$A146,'Stock-AF'!$G$2:$G$215,Shares!$A$1)</f>
        <v>0.94044029808293972</v>
      </c>
      <c r="M146" s="9">
        <f ca="1">SUMIFS('Stock-AF'!V$2:V$215,'Stock-AF'!$C$2:$C$215,Shares!$B146,'Stock-AF'!$G$2:$G$215,Shares!$A$1)/SUMIFS('Stock-AF'!V$2:V$215,'Stock-AF'!$C$2:$C$215,Shares!$A146,'Stock-AF'!$G$2:$G$215,Shares!$A$1)</f>
        <v>0.89962825278810399</v>
      </c>
      <c r="N146" s="9">
        <f ca="1">SUMIFS('Stock-AF'!W$2:W$215,'Stock-AF'!$C$2:$C$215,Shares!$B146,'Stock-AF'!$G$2:$G$215,Shares!$A$1)/SUMIFS('Stock-AF'!W$2:W$215,'Stock-AF'!$C$2:$C$215,Shares!$A146,'Stock-AF'!$G$2:$G$215,Shares!$A$1)</f>
        <v>0.91651274473587019</v>
      </c>
      <c r="O146" s="9">
        <f ca="1">SUMIFS('Stock-AF'!X$2:X$215,'Stock-AF'!$C$2:$C$215,Shares!$B146,'Stock-AF'!$G$2:$G$215,Shares!$A$1)/SUMIFS('Stock-AF'!X$2:X$215,'Stock-AF'!$C$2:$C$215,Shares!$A146,'Stock-AF'!$G$2:$G$215,Shares!$A$1)</f>
        <v>0.58396036924870243</v>
      </c>
      <c r="P146" s="9">
        <f ca="1">SUMIFS('Stock-AF'!Y$2:Y$215,'Stock-AF'!$C$2:$C$215,Shares!$B146,'Stock-AF'!$G$2:$G$215,Shares!$A$1)/SUMIFS('Stock-AF'!Y$2:Y$215,'Stock-AF'!$C$2:$C$215,Shares!$A146,'Stock-AF'!$G$2:$G$215,Shares!$A$1)</f>
        <v>0.98725627628393009</v>
      </c>
      <c r="Q146" s="9">
        <f ca="1">SUMIFS('Stock-AF'!Z$2:Z$215,'Stock-AF'!$C$2:$C$215,Shares!$B146,'Stock-AF'!$G$2:$G$215,Shares!$A$1)/SUMIFS('Stock-AF'!Z$2:Z$215,'Stock-AF'!$C$2:$C$215,Shares!$A146,'Stock-AF'!$G$2:$G$215,Shares!$A$1)</f>
        <v>0.7593947058119862</v>
      </c>
      <c r="R146" s="9">
        <f ca="1">SUMIFS('Stock-AF'!AA$2:AA$215,'Stock-AF'!$C$2:$C$215,Shares!$B146,'Stock-AF'!$G$2:$G$215,Shares!$A$1)/SUMIFS('Stock-AF'!AA$2:AA$215,'Stock-AF'!$C$2:$C$215,Shares!$A146,'Stock-AF'!$G$2:$G$215,Shares!$A$1)</f>
        <v>0.71775312066574248</v>
      </c>
      <c r="S146" s="9">
        <f ca="1">SUMIFS('Stock-AF'!AB$2:AB$215,'Stock-AF'!$C$2:$C$215,Shares!$B146,'Stock-AF'!$G$2:$G$215,Shares!$A$1)/SUMIFS('Stock-AF'!AB$2:AB$215,'Stock-AF'!$C$2:$C$215,Shares!$A146,'Stock-AF'!$G$2:$G$215,Shares!$A$1)</f>
        <v>0.48801606784199919</v>
      </c>
      <c r="T146" s="9">
        <f ca="1">SUMIFS('Stock-AF'!AC$2:AC$215,'Stock-AF'!$C$2:$C$215,Shares!$B146,'Stock-AF'!$G$2:$G$215,Shares!$A$1)/SUMIFS('Stock-AF'!AC$2:AC$215,'Stock-AF'!$C$2:$C$215,Shares!$A146,'Stock-AF'!$G$2:$G$215,Shares!$A$1)</f>
        <v>0.75984125281561676</v>
      </c>
      <c r="U146" s="9">
        <f ca="1">SUMIFS('Stock-AF'!AD$2:AD$215,'Stock-AF'!$C$2:$C$215,Shares!$B146,'Stock-AF'!$G$2:$G$215,Shares!$A$1)/SUMIFS('Stock-AF'!AD$2:AD$215,'Stock-AF'!$C$2:$C$215,Shares!$A146,'Stock-AF'!$G$2:$G$215,Shares!$A$1)</f>
        <v>0.97944156183575792</v>
      </c>
      <c r="V146" s="9">
        <f ca="1">SUMIFS('Stock-AF'!AE$2:AE$215,'Stock-AF'!$C$2:$C$215,Shares!$B146,'Stock-AF'!$G$2:$G$215,Shares!$A$1)/SUMIFS('Stock-AF'!AE$2:AE$215,'Stock-AF'!$C$2:$C$215,Shares!$A146,'Stock-AF'!$G$2:$G$215,Shares!$A$1)</f>
        <v>0.27181238005980352</v>
      </c>
      <c r="W146" s="9">
        <f ca="1">SUMIFS('Stock-AF'!AF$2:AF$215,'Stock-AF'!$C$2:$C$215,Shares!$B146,'Stock-AF'!$G$2:$G$215,Shares!$A$1)/SUMIFS('Stock-AF'!AF$2:AF$215,'Stock-AF'!$C$2:$C$215,Shares!$A146,'Stock-AF'!$G$2:$G$215,Shares!$A$1)</f>
        <v>0.93340547561624088</v>
      </c>
      <c r="X146" s="9">
        <f ca="1">SUMIFS('Stock-AF'!AG$2:AG$215,'Stock-AF'!$C$2:$C$215,Shares!$B146,'Stock-AF'!$G$2:$G$215,Shares!$A$1)/SUMIFS('Stock-AF'!AG$2:AG$215,'Stock-AF'!$C$2:$C$215,Shares!$A146,'Stock-AF'!$G$2:$G$215,Shares!$A$1)</f>
        <v>0.71106621075536192</v>
      </c>
      <c r="Y146" s="9">
        <f ca="1">SUMIFS('Stock-AF'!AH$2:AH$215,'Stock-AF'!$C$2:$C$215,Shares!$B146,'Stock-AF'!$G$2:$G$215,Shares!$A$1)/SUMIFS('Stock-AF'!AH$2:AH$215,'Stock-AF'!$C$2:$C$215,Shares!$A146,'Stock-AF'!$G$2:$G$215,Shares!$A$1)</f>
        <v>0.70823710546574326</v>
      </c>
      <c r="Z146" s="9">
        <f ca="1">SUMIFS('Stock-AF'!AI$2:AI$215,'Stock-AF'!$C$2:$C$215,Shares!$B146,'Stock-AF'!$G$2:$G$215,Shares!$A$1)/SUMIFS('Stock-AF'!AI$2:AI$215,'Stock-AF'!$C$2:$C$215,Shares!$A146,'Stock-AF'!$G$2:$G$215,Shares!$A$1)</f>
        <v>0.55263862844896949</v>
      </c>
      <c r="AA146" s="9">
        <f ca="1">SUMIFS('Stock-AF'!AJ$2:AJ$215,'Stock-AF'!$C$2:$C$215,Shares!$B146,'Stock-AF'!$G$2:$G$215,Shares!$A$1)/SUMIFS('Stock-AF'!AJ$2:AJ$215,'Stock-AF'!$C$2:$C$215,Shares!$A146,'Stock-AF'!$G$2:$G$215,Shares!$A$1)</f>
        <v>0.85264247657259939</v>
      </c>
      <c r="AB146" s="9">
        <f ca="1">SUMIFS('Stock-AF'!AK$2:AK$215,'Stock-AF'!$C$2:$C$215,Shares!$B146,'Stock-AF'!$G$2:$G$215,Shares!$A$1)/SUMIFS('Stock-AF'!AK$2:AK$215,'Stock-AF'!$C$2:$C$215,Shares!$A146,'Stock-AF'!$G$2:$G$215,Shares!$A$1)</f>
        <v>0.95667321047194476</v>
      </c>
      <c r="AC146" s="9">
        <f ca="1">SUMIFS('Stock-AF'!AL$2:AL$215,'Stock-AF'!$C$2:$C$215,Shares!$B146,'Stock-AF'!$G$2:$G$215,Shares!$A$1)/SUMIFS('Stock-AF'!AL$2:AL$215,'Stock-AF'!$C$2:$C$215,Shares!$A146,'Stock-AF'!$G$2:$G$215,Shares!$A$1)</f>
        <v>0.44479495268138741</v>
      </c>
      <c r="AD146" s="9">
        <f ca="1">SUMIFS('Stock-AF'!AM$2:AM$215,'Stock-AF'!$C$2:$C$215,Shares!$B146,'Stock-AF'!$G$2:$G$215,Shares!$A$1)/SUMIFS('Stock-AF'!AM$2:AM$215,'Stock-AF'!$C$2:$C$215,Shares!$A146,'Stock-AF'!$G$2:$G$215,Shares!$A$1)</f>
        <v>0.6468915699684934</v>
      </c>
      <c r="AE146" s="9">
        <f ca="1">SUMIFS('Stock-AF'!AN$2:AN$215,'Stock-AF'!$C$2:$C$215,Shares!$B146,'Stock-AF'!$G$2:$G$215,Shares!$A$1)/SUMIFS('Stock-AF'!AN$2:AN$215,'Stock-AF'!$C$2:$C$215,Shares!$A146,'Stock-AF'!$G$2:$G$215,Shares!$A$1)</f>
        <v>0.99402796961587325</v>
      </c>
      <c r="AF146" s="9">
        <f ca="1">SUMIFS('Stock-AF'!AO$2:AO$215,'Stock-AF'!$C$2:$C$215,Shares!$B146,'Stock-AF'!$G$2:$G$215,Shares!$A$1)/SUMIFS('Stock-AF'!AO$2:AO$215,'Stock-AF'!$C$2:$C$215,Shares!$A146,'Stock-AF'!$G$2:$G$215,Shares!$A$1)</f>
        <v>0.60577565688424018</v>
      </c>
      <c r="AG146" s="9">
        <f ca="1">SUMIFS('Stock-AF'!AP$2:AP$215,'Stock-AF'!$C$2:$C$215,Shares!$B146,'Stock-AF'!$G$2:$G$215,Shares!$A$1)/SUMIFS('Stock-AF'!AP$2:AP$215,'Stock-AF'!$C$2:$C$215,Shares!$A146,'Stock-AF'!$G$2:$G$215,Shares!$A$1)</f>
        <v>0.43123704215618625</v>
      </c>
      <c r="AH146" s="9">
        <f ca="1">SUMIFS('Stock-AF'!AQ$2:AQ$215,'Stock-AF'!$C$2:$C$215,Shares!$B146,'Stock-AF'!$G$2:$G$215,Shares!$A$1)/SUMIFS('Stock-AF'!AQ$2:AQ$215,'Stock-AF'!$C$2:$C$215,Shares!$A146,'Stock-AF'!$G$2:$G$215,Shares!$A$1)</f>
        <v>0.15494813107195768</v>
      </c>
      <c r="AI146" s="9">
        <f ca="1">SUMIFS('Stock-AF'!AR$2:AR$215,'Stock-AF'!$C$2:$C$215,Shares!$B146,'Stock-AF'!$G$2:$G$215,Shares!$A$1)/SUMIFS('Stock-AF'!AR$2:AR$215,'Stock-AF'!$C$2:$C$215,Shares!$A146,'Stock-AF'!$G$2:$G$215,Shares!$A$1)</f>
        <v>0.94490199337084479</v>
      </c>
      <c r="AJ146" s="9">
        <f ca="1">SUMIFS('Stock-AF'!AS$2:AS$215,'Stock-AF'!$C$2:$C$215,Shares!$B146,'Stock-AF'!$G$2:$G$215,Shares!$A$1)/SUMIFS('Stock-AF'!AS$2:AS$215,'Stock-AF'!$C$2:$C$215,Shares!$A146,'Stock-AF'!$G$2:$G$215,Shares!$A$1)</f>
        <v>0.99337447469049323</v>
      </c>
      <c r="AK146" s="9">
        <f ca="1">SUMIFS('Stock-AF'!AT$2:AT$215,'Stock-AF'!$C$2:$C$215,Shares!$B146,'Stock-AF'!$G$2:$G$215,Shares!$A$1)/SUMIFS('Stock-AF'!AT$2:AT$215,'Stock-AF'!$C$2:$C$215,Shares!$A146,'Stock-AF'!$G$2:$G$215,Shares!$A$1)</f>
        <v>0.59672619047619058</v>
      </c>
      <c r="AL146" s="9">
        <f ca="1">SUMIFS('Stock-AF'!AU$2:AU$215,'Stock-AF'!$C$2:$C$215,Shares!$B146,'Stock-AF'!$G$2:$G$215,Shares!$A$1)/SUMIFS('Stock-AF'!AU$2:AU$215,'Stock-AF'!$C$2:$C$215,Shares!$A146,'Stock-AF'!$G$2:$G$215,Shares!$A$1)</f>
        <v>0.6529209621993125</v>
      </c>
      <c r="AM146" s="9">
        <f ca="1">SUMIFS('Stock-AF'!AV$2:AV$215,'Stock-AF'!$C$2:$C$215,Shares!$B146,'Stock-AF'!$G$2:$G$215,Shares!$A$1)/SUMIFS('Stock-AF'!AV$2:AV$215,'Stock-AF'!$C$2:$C$215,Shares!$A146,'Stock-AF'!$G$2:$G$215,Shares!$A$1)</f>
        <v>0.574670283232109</v>
      </c>
    </row>
    <row r="147" spans="1:39">
      <c r="A147" t="str">
        <f t="shared" si="2"/>
        <v>R_ES-CK-SD*</v>
      </c>
      <c r="B147" s="4" t="s">
        <v>67</v>
      </c>
      <c r="C147" s="9">
        <f ca="1">SUMIFS('Stock-AF'!L$2:L$215,'Stock-AF'!$C$2:$C$215,Shares!$B147,'Stock-AF'!$G$2:$G$215,Shares!$A$1)/SUMIFS('Stock-AF'!L$2:L$215,'Stock-AF'!$C$2:$C$215,Shares!$A147,'Stock-AF'!$G$2:$G$215,Shares!$A$1)</f>
        <v>0</v>
      </c>
      <c r="D147" s="9">
        <f ca="1">SUMIFS('Stock-AF'!M$2:M$215,'Stock-AF'!$C$2:$C$215,Shares!$B147,'Stock-AF'!$G$2:$G$215,Shares!$A$1)/SUMIFS('Stock-AF'!M$2:M$215,'Stock-AF'!$C$2:$C$215,Shares!$A147,'Stock-AF'!$G$2:$G$215,Shares!$A$1)</f>
        <v>6.3892254636965337E-2</v>
      </c>
      <c r="E147" s="9">
        <f ca="1">SUMIFS('Stock-AF'!N$2:N$215,'Stock-AF'!$C$2:$C$215,Shares!$B147,'Stock-AF'!$G$2:$G$215,Shares!$A$1)/SUMIFS('Stock-AF'!N$2:N$215,'Stock-AF'!$C$2:$C$215,Shares!$A147,'Stock-AF'!$G$2:$G$215,Shares!$A$1)</f>
        <v>1.7747190824404575E-2</v>
      </c>
      <c r="F147" s="9">
        <f ca="1">SUMIFS('Stock-AF'!O$2:O$215,'Stock-AF'!$C$2:$C$215,Shares!$B147,'Stock-AF'!$G$2:$G$215,Shares!$A$1)/SUMIFS('Stock-AF'!O$2:O$215,'Stock-AF'!$C$2:$C$215,Shares!$A147,'Stock-AF'!$G$2:$G$215,Shares!$A$1)</f>
        <v>0.22527021724396165</v>
      </c>
      <c r="G147" s="9">
        <f ca="1">SUMIFS('Stock-AF'!P$2:P$215,'Stock-AF'!$C$2:$C$215,Shares!$B147,'Stock-AF'!$G$2:$G$215,Shares!$A$1)/SUMIFS('Stock-AF'!P$2:P$215,'Stock-AF'!$C$2:$C$215,Shares!$A147,'Stock-AF'!$G$2:$G$215,Shares!$A$1)</f>
        <v>1.2520702219277927E-2</v>
      </c>
      <c r="H147" s="9">
        <f ca="1">SUMIFS('Stock-AF'!Q$2:Q$215,'Stock-AF'!$C$2:$C$215,Shares!$B147,'Stock-AF'!$G$2:$G$215,Shares!$A$1)/SUMIFS('Stock-AF'!Q$2:Q$215,'Stock-AF'!$C$2:$C$215,Shares!$A147,'Stock-AF'!$G$2:$G$215,Shares!$A$1)</f>
        <v>6.7709043506714063E-3</v>
      </c>
      <c r="I147" s="9">
        <f ca="1">SUMIFS('Stock-AF'!R$2:R$215,'Stock-AF'!$C$2:$C$215,Shares!$B147,'Stock-AF'!$G$2:$G$215,Shares!$A$1)/SUMIFS('Stock-AF'!R$2:R$215,'Stock-AF'!$C$2:$C$215,Shares!$A147,'Stock-AF'!$G$2:$G$215,Shares!$A$1)</f>
        <v>0</v>
      </c>
      <c r="J147" s="9">
        <f ca="1">SUMIFS('Stock-AF'!S$2:S$215,'Stock-AF'!$C$2:$C$215,Shares!$B147,'Stock-AF'!$G$2:$G$215,Shares!$A$1)/SUMIFS('Stock-AF'!S$2:S$215,'Stock-AF'!$C$2:$C$215,Shares!$A147,'Stock-AF'!$G$2:$G$215,Shares!$A$1)</f>
        <v>0.19584055459272168</v>
      </c>
      <c r="K147" s="9">
        <f ca="1">SUMIFS('Stock-AF'!T$2:T$215,'Stock-AF'!$C$2:$C$215,Shares!$B147,'Stock-AF'!$G$2:$G$215,Shares!$A$1)/SUMIFS('Stock-AF'!T$2:T$215,'Stock-AF'!$C$2:$C$215,Shares!$A147,'Stock-AF'!$G$2:$G$215,Shares!$A$1)</f>
        <v>1.4232350346329314E-2</v>
      </c>
      <c r="L147" s="9">
        <f ca="1">SUMIFS('Stock-AF'!U$2:U$215,'Stock-AF'!$C$2:$C$215,Shares!$B147,'Stock-AF'!$G$2:$G$215,Shares!$A$1)/SUMIFS('Stock-AF'!U$2:U$215,'Stock-AF'!$C$2:$C$215,Shares!$A147,'Stock-AF'!$G$2:$G$215,Shares!$A$1)</f>
        <v>2.8158598327549932E-2</v>
      </c>
      <c r="M147" s="9">
        <f ca="1">SUMIFS('Stock-AF'!V$2:V$215,'Stock-AF'!$C$2:$C$215,Shares!$B147,'Stock-AF'!$G$2:$G$215,Shares!$A$1)/SUMIFS('Stock-AF'!V$2:V$215,'Stock-AF'!$C$2:$C$215,Shares!$A147,'Stock-AF'!$G$2:$G$215,Shares!$A$1)</f>
        <v>2.5325278810408931E-2</v>
      </c>
      <c r="N147" s="9">
        <f ca="1">SUMIFS('Stock-AF'!W$2:W$215,'Stock-AF'!$C$2:$C$215,Shares!$B147,'Stock-AF'!$G$2:$G$215,Shares!$A$1)/SUMIFS('Stock-AF'!W$2:W$215,'Stock-AF'!$C$2:$C$215,Shares!$A147,'Stock-AF'!$G$2:$G$215,Shares!$A$1)</f>
        <v>2.1452319383608642E-2</v>
      </c>
      <c r="O147" s="9">
        <f ca="1">SUMIFS('Stock-AF'!X$2:X$215,'Stock-AF'!$C$2:$C$215,Shares!$B147,'Stock-AF'!$G$2:$G$215,Shares!$A$1)/SUMIFS('Stock-AF'!X$2:X$215,'Stock-AF'!$C$2:$C$215,Shares!$A147,'Stock-AF'!$G$2:$G$215,Shares!$A$1)</f>
        <v>0.26850666583408744</v>
      </c>
      <c r="P147" s="9">
        <f ca="1">SUMIFS('Stock-AF'!Y$2:Y$215,'Stock-AF'!$C$2:$C$215,Shares!$B147,'Stock-AF'!$G$2:$G$215,Shares!$A$1)/SUMIFS('Stock-AF'!Y$2:Y$215,'Stock-AF'!$C$2:$C$215,Shares!$A147,'Stock-AF'!$G$2:$G$215,Shares!$A$1)</f>
        <v>2.8673378361157085E-3</v>
      </c>
      <c r="Q147" s="9">
        <f ca="1">SUMIFS('Stock-AF'!Z$2:Z$215,'Stock-AF'!$C$2:$C$215,Shares!$B147,'Stock-AF'!$G$2:$G$215,Shares!$A$1)/SUMIFS('Stock-AF'!Z$2:Z$215,'Stock-AF'!$C$2:$C$215,Shares!$A147,'Stock-AF'!$G$2:$G$215,Shares!$A$1)</f>
        <v>0.1273091580224551</v>
      </c>
      <c r="R147" s="9">
        <f ca="1">SUMIFS('Stock-AF'!AA$2:AA$215,'Stock-AF'!$C$2:$C$215,Shares!$B147,'Stock-AF'!$G$2:$G$215,Shares!$A$1)/SUMIFS('Stock-AF'!AA$2:AA$215,'Stock-AF'!$C$2:$C$215,Shares!$A147,'Stock-AF'!$G$2:$G$215,Shares!$A$1)</f>
        <v>0.13047354864275773</v>
      </c>
      <c r="S147" s="9">
        <f ca="1">SUMIFS('Stock-AF'!AB$2:AB$215,'Stock-AF'!$C$2:$C$215,Shares!$B147,'Stock-AF'!$G$2:$G$215,Shares!$A$1)/SUMIFS('Stock-AF'!AB$2:AB$215,'Stock-AF'!$C$2:$C$215,Shares!$A147,'Stock-AF'!$G$2:$G$215,Shares!$A$1)</f>
        <v>0.38187904485605911</v>
      </c>
      <c r="T147" s="9">
        <f ca="1">SUMIFS('Stock-AF'!AC$2:AC$215,'Stock-AF'!$C$2:$C$215,Shares!$B147,'Stock-AF'!$G$2:$G$215,Shares!$A$1)/SUMIFS('Stock-AF'!AC$2:AC$215,'Stock-AF'!$C$2:$C$215,Shares!$A147,'Stock-AF'!$G$2:$G$215,Shares!$A$1)</f>
        <v>0.15692373699453024</v>
      </c>
      <c r="U147" s="9">
        <f ca="1">SUMIFS('Stock-AF'!AD$2:AD$215,'Stock-AF'!$C$2:$C$215,Shares!$B147,'Stock-AF'!$G$2:$G$215,Shares!$A$1)/SUMIFS('Stock-AF'!AD$2:AD$215,'Stock-AF'!$C$2:$C$215,Shares!$A147,'Stock-AF'!$G$2:$G$215,Shares!$A$1)</f>
        <v>0</v>
      </c>
      <c r="V147" s="9">
        <f ca="1">SUMIFS('Stock-AF'!AE$2:AE$215,'Stock-AF'!$C$2:$C$215,Shares!$B147,'Stock-AF'!$G$2:$G$215,Shares!$A$1)/SUMIFS('Stock-AF'!AE$2:AE$215,'Stock-AF'!$C$2:$C$215,Shares!$A147,'Stock-AF'!$G$2:$G$215,Shares!$A$1)</f>
        <v>0.57182279347227716</v>
      </c>
      <c r="W147" s="9">
        <f ca="1">SUMIFS('Stock-AF'!AF$2:AF$215,'Stock-AF'!$C$2:$C$215,Shares!$B147,'Stock-AF'!$G$2:$G$215,Shares!$A$1)/SUMIFS('Stock-AF'!AF$2:AF$215,'Stock-AF'!$C$2:$C$215,Shares!$A147,'Stock-AF'!$G$2:$G$215,Shares!$A$1)</f>
        <v>0</v>
      </c>
      <c r="X147" s="9">
        <f ca="1">SUMIFS('Stock-AF'!AG$2:AG$215,'Stock-AF'!$C$2:$C$215,Shares!$B147,'Stock-AF'!$G$2:$G$215,Shares!$A$1)/SUMIFS('Stock-AF'!AG$2:AG$215,'Stock-AF'!$C$2:$C$215,Shares!$A147,'Stock-AF'!$G$2:$G$215,Shares!$A$1)</f>
        <v>4.7559838358719304E-2</v>
      </c>
      <c r="Y147" s="9">
        <f ca="1">SUMIFS('Stock-AF'!AH$2:AH$215,'Stock-AF'!$C$2:$C$215,Shares!$B147,'Stock-AF'!$G$2:$G$215,Shares!$A$1)/SUMIFS('Stock-AF'!AH$2:AH$215,'Stock-AF'!$C$2:$C$215,Shares!$A147,'Stock-AF'!$G$2:$G$215,Shares!$A$1)</f>
        <v>0.24788298691300964</v>
      </c>
      <c r="Z147" s="9">
        <f ca="1">SUMIFS('Stock-AF'!AI$2:AI$215,'Stock-AF'!$C$2:$C$215,Shares!$B147,'Stock-AF'!$G$2:$G$215,Shares!$A$1)/SUMIFS('Stock-AF'!AI$2:AI$215,'Stock-AF'!$C$2:$C$215,Shares!$A147,'Stock-AF'!$G$2:$G$215,Shares!$A$1)</f>
        <v>7.3667291722475284E-2</v>
      </c>
      <c r="AA147" s="9">
        <f ca="1">SUMIFS('Stock-AF'!AJ$2:AJ$215,'Stock-AF'!$C$2:$C$215,Shares!$B147,'Stock-AF'!$G$2:$G$215,Shares!$A$1)/SUMIFS('Stock-AF'!AJ$2:AJ$215,'Stock-AF'!$C$2:$C$215,Shares!$A147,'Stock-AF'!$G$2:$G$215,Shares!$A$1)</f>
        <v>0</v>
      </c>
      <c r="AB147" s="9">
        <f ca="1">SUMIFS('Stock-AF'!AK$2:AK$215,'Stock-AF'!$C$2:$C$215,Shares!$B147,'Stock-AF'!$G$2:$G$215,Shares!$A$1)/SUMIFS('Stock-AF'!AK$2:AK$215,'Stock-AF'!$C$2:$C$215,Shares!$A147,'Stock-AF'!$G$2:$G$215,Shares!$A$1)</f>
        <v>0</v>
      </c>
      <c r="AC147" s="9">
        <f ca="1">SUMIFS('Stock-AF'!AL$2:AL$215,'Stock-AF'!$C$2:$C$215,Shares!$B147,'Stock-AF'!$G$2:$G$215,Shares!$A$1)/SUMIFS('Stock-AF'!AL$2:AL$215,'Stock-AF'!$C$2:$C$215,Shares!$A147,'Stock-AF'!$G$2:$G$215,Shares!$A$1)</f>
        <v>0</v>
      </c>
      <c r="AD147" s="9">
        <f ca="1">SUMIFS('Stock-AF'!AM$2:AM$215,'Stock-AF'!$C$2:$C$215,Shares!$B147,'Stock-AF'!$G$2:$G$215,Shares!$A$1)/SUMIFS('Stock-AF'!AM$2:AM$215,'Stock-AF'!$C$2:$C$215,Shares!$A147,'Stock-AF'!$G$2:$G$215,Shares!$A$1)</f>
        <v>0.33127312248191332</v>
      </c>
      <c r="AE147" s="9">
        <f ca="1">SUMIFS('Stock-AF'!AN$2:AN$215,'Stock-AF'!$C$2:$C$215,Shares!$B147,'Stock-AF'!$G$2:$G$215,Shares!$A$1)/SUMIFS('Stock-AF'!AN$2:AN$215,'Stock-AF'!$C$2:$C$215,Shares!$A147,'Stock-AF'!$G$2:$G$215,Shares!$A$1)</f>
        <v>1.1116641313102559E-4</v>
      </c>
      <c r="AF147" s="9">
        <f ca="1">SUMIFS('Stock-AF'!AO$2:AO$215,'Stock-AF'!$C$2:$C$215,Shares!$B147,'Stock-AF'!$G$2:$G$215,Shares!$A$1)/SUMIFS('Stock-AF'!AO$2:AO$215,'Stock-AF'!$C$2:$C$215,Shares!$A147,'Stock-AF'!$G$2:$G$215,Shares!$A$1)</f>
        <v>0.11072940238483289</v>
      </c>
      <c r="AG147" s="9">
        <f ca="1">SUMIFS('Stock-AF'!AP$2:AP$215,'Stock-AF'!$C$2:$C$215,Shares!$B147,'Stock-AF'!$G$2:$G$215,Shares!$A$1)/SUMIFS('Stock-AF'!AP$2:AP$215,'Stock-AF'!$C$2:$C$215,Shares!$A147,'Stock-AF'!$G$2:$G$215,Shares!$A$1)</f>
        <v>8.1485204498335143E-2</v>
      </c>
      <c r="AH147" s="9">
        <f ca="1">SUMIFS('Stock-AF'!AQ$2:AQ$215,'Stock-AF'!$C$2:$C$215,Shares!$B147,'Stock-AF'!$G$2:$G$215,Shares!$A$1)/SUMIFS('Stock-AF'!AQ$2:AQ$215,'Stock-AF'!$C$2:$C$215,Shares!$A147,'Stock-AF'!$G$2:$G$215,Shares!$A$1)</f>
        <v>0.29939074592458459</v>
      </c>
      <c r="AI147" s="9">
        <f ca="1">SUMIFS('Stock-AF'!AR$2:AR$215,'Stock-AF'!$C$2:$C$215,Shares!$B147,'Stock-AF'!$G$2:$G$215,Shares!$A$1)/SUMIFS('Stock-AF'!AR$2:AR$215,'Stock-AF'!$C$2:$C$215,Shares!$A147,'Stock-AF'!$G$2:$G$215,Shares!$A$1)</f>
        <v>2.6442225277526429E-2</v>
      </c>
      <c r="AJ147" s="9">
        <f ca="1">SUMIFS('Stock-AF'!AS$2:AS$215,'Stock-AF'!$C$2:$C$215,Shares!$B147,'Stock-AF'!$G$2:$G$215,Shares!$A$1)/SUMIFS('Stock-AF'!AS$2:AS$215,'Stock-AF'!$C$2:$C$215,Shares!$A147,'Stock-AF'!$G$2:$G$215,Shares!$A$1)</f>
        <v>6.6255253095066843E-3</v>
      </c>
      <c r="AK147" s="9">
        <f ca="1">SUMIFS('Stock-AF'!AT$2:AT$215,'Stock-AF'!$C$2:$C$215,Shares!$B147,'Stock-AF'!$G$2:$G$215,Shares!$A$1)/SUMIFS('Stock-AF'!AT$2:AT$215,'Stock-AF'!$C$2:$C$215,Shares!$A147,'Stock-AF'!$G$2:$G$215,Shares!$A$1)</f>
        <v>8.4821428571428645E-2</v>
      </c>
      <c r="AL147" s="9">
        <f ca="1">SUMIFS('Stock-AF'!AU$2:AU$215,'Stock-AF'!$C$2:$C$215,Shares!$B147,'Stock-AF'!$G$2:$G$215,Shares!$A$1)/SUMIFS('Stock-AF'!AU$2:AU$215,'Stock-AF'!$C$2:$C$215,Shares!$A147,'Stock-AF'!$G$2:$G$215,Shares!$A$1)</f>
        <v>0.31079442086112813</v>
      </c>
      <c r="AM147" s="9">
        <f ca="1">SUMIFS('Stock-AF'!AV$2:AV$215,'Stock-AF'!$C$2:$C$215,Shares!$B147,'Stock-AF'!$G$2:$G$215,Shares!$A$1)/SUMIFS('Stock-AF'!AV$2:AV$215,'Stock-AF'!$C$2:$C$215,Shares!$A147,'Stock-AF'!$G$2:$G$215,Shares!$A$1)</f>
        <v>0.39413683982939229</v>
      </c>
    </row>
    <row r="148" spans="1:39">
      <c r="A148" t="str">
        <f t="shared" si="2"/>
        <v>R_ES-CK-SD*</v>
      </c>
      <c r="B148" s="4" t="s">
        <v>68</v>
      </c>
      <c r="C148" s="9">
        <f ca="1">SUMIFS('Stock-AF'!L$2:L$215,'Stock-AF'!$C$2:$C$215,Shares!$B148,'Stock-AF'!$G$2:$G$215,Shares!$A$1)/SUMIFS('Stock-AF'!L$2:L$215,'Stock-AF'!$C$2:$C$215,Shares!$A148,'Stock-AF'!$G$2:$G$215,Shares!$A$1)</f>
        <v>0.23831651481576457</v>
      </c>
      <c r="D148" s="9">
        <f ca="1">SUMIFS('Stock-AF'!M$2:M$215,'Stock-AF'!$C$2:$C$215,Shares!$B148,'Stock-AF'!$G$2:$G$215,Shares!$A$1)/SUMIFS('Stock-AF'!M$2:M$215,'Stock-AF'!$C$2:$C$215,Shares!$A148,'Stock-AF'!$G$2:$G$215,Shares!$A$1)</f>
        <v>3.3087892627458336E-2</v>
      </c>
      <c r="E148" s="9">
        <f ca="1">SUMIFS('Stock-AF'!N$2:N$215,'Stock-AF'!$C$2:$C$215,Shares!$B148,'Stock-AF'!$G$2:$G$215,Shares!$A$1)/SUMIFS('Stock-AF'!N$2:N$215,'Stock-AF'!$C$2:$C$215,Shares!$A148,'Stock-AF'!$G$2:$G$215,Shares!$A$1)</f>
        <v>0</v>
      </c>
      <c r="F148" s="9">
        <f ca="1">SUMIFS('Stock-AF'!O$2:O$215,'Stock-AF'!$C$2:$C$215,Shares!$B148,'Stock-AF'!$G$2:$G$215,Shares!$A$1)/SUMIFS('Stock-AF'!O$2:O$215,'Stock-AF'!$C$2:$C$215,Shares!$A148,'Stock-AF'!$G$2:$G$215,Shares!$A$1)</f>
        <v>3.945350123069228E-2</v>
      </c>
      <c r="G148" s="9">
        <f ca="1">SUMIFS('Stock-AF'!P$2:P$215,'Stock-AF'!$C$2:$C$215,Shares!$B148,'Stock-AF'!$G$2:$G$215,Shares!$A$1)/SUMIFS('Stock-AF'!P$2:P$215,'Stock-AF'!$C$2:$C$215,Shares!$A148,'Stock-AF'!$G$2:$G$215,Shares!$A$1)</f>
        <v>5.5117588605498417E-2</v>
      </c>
      <c r="H148" s="9">
        <f ca="1">SUMIFS('Stock-AF'!Q$2:Q$215,'Stock-AF'!$C$2:$C$215,Shares!$B148,'Stock-AF'!$G$2:$G$215,Shares!$A$1)/SUMIFS('Stock-AF'!Q$2:Q$215,'Stock-AF'!$C$2:$C$215,Shares!$A148,'Stock-AF'!$G$2:$G$215,Shares!$A$1)</f>
        <v>0</v>
      </c>
      <c r="I148" s="9">
        <f ca="1">SUMIFS('Stock-AF'!R$2:R$215,'Stock-AF'!$C$2:$C$215,Shares!$B148,'Stock-AF'!$G$2:$G$215,Shares!$A$1)/SUMIFS('Stock-AF'!R$2:R$215,'Stock-AF'!$C$2:$C$215,Shares!$A148,'Stock-AF'!$G$2:$G$215,Shares!$A$1)</f>
        <v>0.60295434198746634</v>
      </c>
      <c r="J148" s="9">
        <f ca="1">SUMIFS('Stock-AF'!S$2:S$215,'Stock-AF'!$C$2:$C$215,Shares!$B148,'Stock-AF'!$G$2:$G$215,Shares!$A$1)/SUMIFS('Stock-AF'!S$2:S$215,'Stock-AF'!$C$2:$C$215,Shares!$A148,'Stock-AF'!$G$2:$G$215,Shares!$A$1)</f>
        <v>3.4662045060658659E-3</v>
      </c>
      <c r="K148" s="9">
        <f ca="1">SUMIFS('Stock-AF'!T$2:T$215,'Stock-AF'!$C$2:$C$215,Shares!$B148,'Stock-AF'!$G$2:$G$215,Shares!$A$1)/SUMIFS('Stock-AF'!T$2:T$215,'Stock-AF'!$C$2:$C$215,Shares!$A148,'Stock-AF'!$G$2:$G$215,Shares!$A$1)</f>
        <v>7.3598258029395833E-2</v>
      </c>
      <c r="L148" s="9">
        <f ca="1">SUMIFS('Stock-AF'!U$2:U$215,'Stock-AF'!$C$2:$C$215,Shares!$B148,'Stock-AF'!$G$2:$G$215,Shares!$A$1)/SUMIFS('Stock-AF'!U$2:U$215,'Stock-AF'!$C$2:$C$215,Shares!$A148,'Stock-AF'!$G$2:$G$215,Shares!$A$1)</f>
        <v>3.1401103589510253E-2</v>
      </c>
      <c r="M148" s="9">
        <f ca="1">SUMIFS('Stock-AF'!V$2:V$215,'Stock-AF'!$C$2:$C$215,Shares!$B148,'Stock-AF'!$G$2:$G$215,Shares!$A$1)/SUMIFS('Stock-AF'!V$2:V$215,'Stock-AF'!$C$2:$C$215,Shares!$A148,'Stock-AF'!$G$2:$G$215,Shares!$A$1)</f>
        <v>3.0901486988847617E-2</v>
      </c>
      <c r="N148" s="9">
        <f ca="1">SUMIFS('Stock-AF'!W$2:W$215,'Stock-AF'!$C$2:$C$215,Shares!$B148,'Stock-AF'!$G$2:$G$215,Shares!$A$1)/SUMIFS('Stock-AF'!W$2:W$215,'Stock-AF'!$C$2:$C$215,Shares!$A148,'Stock-AF'!$G$2:$G$215,Shares!$A$1)</f>
        <v>2.9579397329674351E-2</v>
      </c>
      <c r="O148" s="9">
        <f ca="1">SUMIFS('Stock-AF'!X$2:X$215,'Stock-AF'!$C$2:$C$215,Shares!$B148,'Stock-AF'!$G$2:$G$215,Shares!$A$1)/SUMIFS('Stock-AF'!X$2:X$215,'Stock-AF'!$C$2:$C$215,Shares!$A148,'Stock-AF'!$G$2:$G$215,Shares!$A$1)</f>
        <v>0.13343116134336569</v>
      </c>
      <c r="P148" s="9">
        <f ca="1">SUMIFS('Stock-AF'!Y$2:Y$215,'Stock-AF'!$C$2:$C$215,Shares!$B148,'Stock-AF'!$G$2:$G$215,Shares!$A$1)/SUMIFS('Stock-AF'!Y$2:Y$215,'Stock-AF'!$C$2:$C$215,Shares!$A148,'Stock-AF'!$G$2:$G$215,Shares!$A$1)</f>
        <v>9.8763858799541127E-3</v>
      </c>
      <c r="Q148" s="9">
        <f ca="1">SUMIFS('Stock-AF'!Z$2:Z$215,'Stock-AF'!$C$2:$C$215,Shares!$B148,'Stock-AF'!$G$2:$G$215,Shares!$A$1)/SUMIFS('Stock-AF'!Z$2:Z$215,'Stock-AF'!$C$2:$C$215,Shares!$A148,'Stock-AF'!$G$2:$G$215,Shares!$A$1)</f>
        <v>0.11329613616555874</v>
      </c>
      <c r="R148" s="9">
        <f ca="1">SUMIFS('Stock-AF'!AA$2:AA$215,'Stock-AF'!$C$2:$C$215,Shares!$B148,'Stock-AF'!$G$2:$G$215,Shares!$A$1)/SUMIFS('Stock-AF'!AA$2:AA$215,'Stock-AF'!$C$2:$C$215,Shares!$A148,'Stock-AF'!$G$2:$G$215,Shares!$A$1)</f>
        <v>0.15177333069149981</v>
      </c>
      <c r="S148" s="9">
        <f ca="1">SUMIFS('Stock-AF'!AB$2:AB$215,'Stock-AF'!$C$2:$C$215,Shares!$B148,'Stock-AF'!$G$2:$G$215,Shares!$A$1)/SUMIFS('Stock-AF'!AB$2:AB$215,'Stock-AF'!$C$2:$C$215,Shares!$A148,'Stock-AF'!$G$2:$G$215,Shares!$A$1)</f>
        <v>0.1081455032358849</v>
      </c>
      <c r="T148" s="9">
        <f ca="1">SUMIFS('Stock-AF'!AC$2:AC$215,'Stock-AF'!$C$2:$C$215,Shares!$B148,'Stock-AF'!$G$2:$G$215,Shares!$A$1)/SUMIFS('Stock-AF'!AC$2:AC$215,'Stock-AF'!$C$2:$C$215,Shares!$A148,'Stock-AF'!$G$2:$G$215,Shares!$A$1)</f>
        <v>8.323501018985302E-2</v>
      </c>
      <c r="U148" s="9">
        <f ca="1">SUMIFS('Stock-AF'!AD$2:AD$215,'Stock-AF'!$C$2:$C$215,Shares!$B148,'Stock-AF'!$G$2:$G$215,Shares!$A$1)/SUMIFS('Stock-AF'!AD$2:AD$215,'Stock-AF'!$C$2:$C$215,Shares!$A148,'Stock-AF'!$G$2:$G$215,Shares!$A$1)</f>
        <v>2.055843816424199E-2</v>
      </c>
      <c r="V148" s="9">
        <f ca="1">SUMIFS('Stock-AF'!AE$2:AE$215,'Stock-AF'!$C$2:$C$215,Shares!$B148,'Stock-AF'!$G$2:$G$215,Shares!$A$1)/SUMIFS('Stock-AF'!AE$2:AE$215,'Stock-AF'!$C$2:$C$215,Shares!$A148,'Stock-AF'!$G$2:$G$215,Shares!$A$1)</f>
        <v>0.15636482646791927</v>
      </c>
      <c r="W148" s="9">
        <f ca="1">SUMIFS('Stock-AF'!AF$2:AF$215,'Stock-AF'!$C$2:$C$215,Shares!$B148,'Stock-AF'!$G$2:$G$215,Shares!$A$1)/SUMIFS('Stock-AF'!AF$2:AF$215,'Stock-AF'!$C$2:$C$215,Shares!$A148,'Stock-AF'!$G$2:$G$215,Shares!$A$1)</f>
        <v>6.659452438375911E-2</v>
      </c>
      <c r="X148" s="9">
        <f ca="1">SUMIFS('Stock-AF'!AG$2:AG$215,'Stock-AF'!$C$2:$C$215,Shares!$B148,'Stock-AF'!$G$2:$G$215,Shares!$A$1)/SUMIFS('Stock-AF'!AG$2:AG$215,'Stock-AF'!$C$2:$C$215,Shares!$A148,'Stock-AF'!$G$2:$G$215,Shares!$A$1)</f>
        <v>0.15293751942803852</v>
      </c>
      <c r="Y148" s="9">
        <f ca="1">SUMIFS('Stock-AF'!AH$2:AH$215,'Stock-AF'!$C$2:$C$215,Shares!$B148,'Stock-AF'!$G$2:$G$215,Shares!$A$1)/SUMIFS('Stock-AF'!AH$2:AH$215,'Stock-AF'!$C$2:$C$215,Shares!$A148,'Stock-AF'!$G$2:$G$215,Shares!$A$1)</f>
        <v>4.3879907621247188E-2</v>
      </c>
      <c r="Z148" s="9">
        <f ca="1">SUMIFS('Stock-AF'!AI$2:AI$215,'Stock-AF'!$C$2:$C$215,Shares!$B148,'Stock-AF'!$G$2:$G$215,Shares!$A$1)/SUMIFS('Stock-AF'!AI$2:AI$215,'Stock-AF'!$C$2:$C$215,Shares!$A148,'Stock-AF'!$G$2:$G$215,Shares!$A$1)</f>
        <v>0.17385480846504123</v>
      </c>
      <c r="AA148" s="9">
        <f ca="1">SUMIFS('Stock-AF'!AJ$2:AJ$215,'Stock-AF'!$C$2:$C$215,Shares!$B148,'Stock-AF'!$G$2:$G$215,Shares!$A$1)/SUMIFS('Stock-AF'!AJ$2:AJ$215,'Stock-AF'!$C$2:$C$215,Shares!$A148,'Stock-AF'!$G$2:$G$215,Shares!$A$1)</f>
        <v>0</v>
      </c>
      <c r="AB148" s="9">
        <f ca="1">SUMIFS('Stock-AF'!AK$2:AK$215,'Stock-AF'!$C$2:$C$215,Shares!$B148,'Stock-AF'!$G$2:$G$215,Shares!$A$1)/SUMIFS('Stock-AF'!AK$2:AK$215,'Stock-AF'!$C$2:$C$215,Shares!$A148,'Stock-AF'!$G$2:$G$215,Shares!$A$1)</f>
        <v>4.3326789528055305E-2</v>
      </c>
      <c r="AC148" s="9">
        <f ca="1">SUMIFS('Stock-AF'!AL$2:AL$215,'Stock-AF'!$C$2:$C$215,Shares!$B148,'Stock-AF'!$G$2:$G$215,Shares!$A$1)/SUMIFS('Stock-AF'!AL$2:AL$215,'Stock-AF'!$C$2:$C$215,Shares!$A148,'Stock-AF'!$G$2:$G$215,Shares!$A$1)</f>
        <v>0.55520504731861253</v>
      </c>
      <c r="AD148" s="9">
        <f ca="1">SUMIFS('Stock-AF'!AM$2:AM$215,'Stock-AF'!$C$2:$C$215,Shares!$B148,'Stock-AF'!$G$2:$G$215,Shares!$A$1)/SUMIFS('Stock-AF'!AM$2:AM$215,'Stock-AF'!$C$2:$C$215,Shares!$A148,'Stock-AF'!$G$2:$G$215,Shares!$A$1)</f>
        <v>2.183530754959323E-2</v>
      </c>
      <c r="AE148" s="9">
        <f ca="1">SUMIFS('Stock-AF'!AN$2:AN$215,'Stock-AF'!$C$2:$C$215,Shares!$B148,'Stock-AF'!$G$2:$G$215,Shares!$A$1)/SUMIFS('Stock-AF'!AN$2:AN$215,'Stock-AF'!$C$2:$C$215,Shares!$A148,'Stock-AF'!$G$2:$G$215,Shares!$A$1)</f>
        <v>5.8608639709958003E-3</v>
      </c>
      <c r="AF148" s="9">
        <f ca="1">SUMIFS('Stock-AF'!AO$2:AO$215,'Stock-AF'!$C$2:$C$215,Shares!$B148,'Stock-AF'!$G$2:$G$215,Shares!$A$1)/SUMIFS('Stock-AF'!AO$2:AO$215,'Stock-AF'!$C$2:$C$215,Shares!$A148,'Stock-AF'!$G$2:$G$215,Shares!$A$1)</f>
        <v>0.19701251040579704</v>
      </c>
      <c r="AG148" s="9">
        <f ca="1">SUMIFS('Stock-AF'!AP$2:AP$215,'Stock-AF'!$C$2:$C$215,Shares!$B148,'Stock-AF'!$G$2:$G$215,Shares!$A$1)/SUMIFS('Stock-AF'!AP$2:AP$215,'Stock-AF'!$C$2:$C$215,Shares!$A148,'Stock-AF'!$G$2:$G$215,Shares!$A$1)</f>
        <v>0.30596217880253734</v>
      </c>
      <c r="AH148" s="9">
        <f ca="1">SUMIFS('Stock-AF'!AQ$2:AQ$215,'Stock-AF'!$C$2:$C$215,Shares!$B148,'Stock-AF'!$G$2:$G$215,Shares!$A$1)/SUMIFS('Stock-AF'!AQ$2:AQ$215,'Stock-AF'!$C$2:$C$215,Shares!$A148,'Stock-AF'!$G$2:$G$215,Shares!$A$1)</f>
        <v>0.27446072781162512</v>
      </c>
      <c r="AI148" s="9">
        <f ca="1">SUMIFS('Stock-AF'!AR$2:AR$215,'Stock-AF'!$C$2:$C$215,Shares!$B148,'Stock-AF'!$G$2:$G$215,Shares!$A$1)/SUMIFS('Stock-AF'!AR$2:AR$215,'Stock-AF'!$C$2:$C$215,Shares!$A148,'Stock-AF'!$G$2:$G$215,Shares!$A$1)</f>
        <v>2.8655781351628835E-2</v>
      </c>
      <c r="AJ148" s="9">
        <f ca="1">SUMIFS('Stock-AF'!AS$2:AS$215,'Stock-AF'!$C$2:$C$215,Shares!$B148,'Stock-AF'!$G$2:$G$215,Shares!$A$1)/SUMIFS('Stock-AF'!AS$2:AS$215,'Stock-AF'!$C$2:$C$215,Shares!$A148,'Stock-AF'!$G$2:$G$215,Shares!$A$1)</f>
        <v>0</v>
      </c>
      <c r="AK148" s="9">
        <f ca="1">SUMIFS('Stock-AF'!AT$2:AT$215,'Stock-AF'!$C$2:$C$215,Shares!$B148,'Stock-AF'!$G$2:$G$215,Shares!$A$1)/SUMIFS('Stock-AF'!AT$2:AT$215,'Stock-AF'!$C$2:$C$215,Shares!$A148,'Stock-AF'!$G$2:$G$215,Shares!$A$1)</f>
        <v>0.22594246031745996</v>
      </c>
      <c r="AL148" s="9">
        <f ca="1">SUMIFS('Stock-AF'!AU$2:AU$215,'Stock-AF'!$C$2:$C$215,Shares!$B148,'Stock-AF'!$G$2:$G$215,Shares!$A$1)/SUMIFS('Stock-AF'!AU$2:AU$215,'Stock-AF'!$C$2:$C$215,Shares!$A148,'Stock-AF'!$G$2:$G$215,Shares!$A$1)</f>
        <v>3.6284616939559304E-2</v>
      </c>
      <c r="AM148" s="9">
        <f ca="1">SUMIFS('Stock-AF'!AV$2:AV$215,'Stock-AF'!$C$2:$C$215,Shares!$B148,'Stock-AF'!$G$2:$G$215,Shares!$A$1)/SUMIFS('Stock-AF'!AV$2:AV$215,'Stock-AF'!$C$2:$C$215,Shares!$A148,'Stock-AF'!$G$2:$G$215,Shares!$A$1)</f>
        <v>3.1192876938498763E-2</v>
      </c>
    </row>
    <row r="149" spans="1:39">
      <c r="A149" t="str">
        <f t="shared" si="2"/>
        <v>R_ES-SC-DH*</v>
      </c>
      <c r="B149" s="4" t="s">
        <v>69</v>
      </c>
      <c r="C149" s="9">
        <f ca="1">SUMIFS('Stock-AF'!L$2:L$215,'Stock-AF'!$C$2:$C$215,Shares!$B149,'Stock-AF'!$G$2:$G$215,Shares!$A$1)/SUMIFS('Stock-AF'!L$2:L$215,'Stock-AF'!$C$2:$C$215,Shares!$A149,'Stock-AF'!$G$2:$G$215,Shares!$A$1)</f>
        <v>1</v>
      </c>
      <c r="D149" s="9">
        <f ca="1">SUMIFS('Stock-AF'!M$2:M$215,'Stock-AF'!$C$2:$C$215,Shares!$B149,'Stock-AF'!$G$2:$G$215,Shares!$A$1)/SUMIFS('Stock-AF'!M$2:M$215,'Stock-AF'!$C$2:$C$215,Shares!$A149,'Stock-AF'!$G$2:$G$215,Shares!$A$1)</f>
        <v>1</v>
      </c>
      <c r="E149" s="9">
        <f ca="1">SUMIFS('Stock-AF'!N$2:N$215,'Stock-AF'!$C$2:$C$215,Shares!$B149,'Stock-AF'!$G$2:$G$215,Shares!$A$1)/SUMIFS('Stock-AF'!N$2:N$215,'Stock-AF'!$C$2:$C$215,Shares!$A149,'Stock-AF'!$G$2:$G$215,Shares!$A$1)</f>
        <v>1</v>
      </c>
      <c r="F149" s="9">
        <f ca="1">SUMIFS('Stock-AF'!O$2:O$215,'Stock-AF'!$C$2:$C$215,Shares!$B149,'Stock-AF'!$G$2:$G$215,Shares!$A$1)/SUMIFS('Stock-AF'!O$2:O$215,'Stock-AF'!$C$2:$C$215,Shares!$A149,'Stock-AF'!$G$2:$G$215,Shares!$A$1)</f>
        <v>1</v>
      </c>
      <c r="G149" s="9">
        <f ca="1">SUMIFS('Stock-AF'!P$2:P$215,'Stock-AF'!$C$2:$C$215,Shares!$B149,'Stock-AF'!$G$2:$G$215,Shares!$A$1)/SUMIFS('Stock-AF'!P$2:P$215,'Stock-AF'!$C$2:$C$215,Shares!$A149,'Stock-AF'!$G$2:$G$215,Shares!$A$1)</f>
        <v>1</v>
      </c>
      <c r="H149" s="9">
        <f ca="1">SUMIFS('Stock-AF'!Q$2:Q$215,'Stock-AF'!$C$2:$C$215,Shares!$B149,'Stock-AF'!$G$2:$G$215,Shares!$A$1)/SUMIFS('Stock-AF'!Q$2:Q$215,'Stock-AF'!$C$2:$C$215,Shares!$A149,'Stock-AF'!$G$2:$G$215,Shares!$A$1)</f>
        <v>1</v>
      </c>
      <c r="I149" s="9">
        <f ca="1">SUMIFS('Stock-AF'!R$2:R$215,'Stock-AF'!$C$2:$C$215,Shares!$B149,'Stock-AF'!$G$2:$G$215,Shares!$A$1)/SUMIFS('Stock-AF'!R$2:R$215,'Stock-AF'!$C$2:$C$215,Shares!$A149,'Stock-AF'!$G$2:$G$215,Shares!$A$1)</f>
        <v>1</v>
      </c>
      <c r="J149" s="9">
        <f ca="1">SUMIFS('Stock-AF'!S$2:S$215,'Stock-AF'!$C$2:$C$215,Shares!$B149,'Stock-AF'!$G$2:$G$215,Shares!$A$1)/SUMIFS('Stock-AF'!S$2:S$215,'Stock-AF'!$C$2:$C$215,Shares!$A149,'Stock-AF'!$G$2:$G$215,Shares!$A$1)</f>
        <v>1</v>
      </c>
      <c r="K149" s="9">
        <f ca="1">SUMIFS('Stock-AF'!T$2:T$215,'Stock-AF'!$C$2:$C$215,Shares!$B149,'Stock-AF'!$G$2:$G$215,Shares!$A$1)/SUMIFS('Stock-AF'!T$2:T$215,'Stock-AF'!$C$2:$C$215,Shares!$A149,'Stock-AF'!$G$2:$G$215,Shares!$A$1)</f>
        <v>1</v>
      </c>
      <c r="L149" s="9">
        <f ca="1">SUMIFS('Stock-AF'!U$2:U$215,'Stock-AF'!$C$2:$C$215,Shares!$B149,'Stock-AF'!$G$2:$G$215,Shares!$A$1)/SUMIFS('Stock-AF'!U$2:U$215,'Stock-AF'!$C$2:$C$215,Shares!$A149,'Stock-AF'!$G$2:$G$215,Shares!$A$1)</f>
        <v>1</v>
      </c>
      <c r="M149" s="9">
        <f ca="1">SUMIFS('Stock-AF'!V$2:V$215,'Stock-AF'!$C$2:$C$215,Shares!$B149,'Stock-AF'!$G$2:$G$215,Shares!$A$1)/SUMIFS('Stock-AF'!V$2:V$215,'Stock-AF'!$C$2:$C$215,Shares!$A149,'Stock-AF'!$G$2:$G$215,Shares!$A$1)</f>
        <v>1</v>
      </c>
      <c r="N149" s="9">
        <f ca="1">SUMIFS('Stock-AF'!W$2:W$215,'Stock-AF'!$C$2:$C$215,Shares!$B149,'Stock-AF'!$G$2:$G$215,Shares!$A$1)/SUMIFS('Stock-AF'!W$2:W$215,'Stock-AF'!$C$2:$C$215,Shares!$A149,'Stock-AF'!$G$2:$G$215,Shares!$A$1)</f>
        <v>1</v>
      </c>
      <c r="O149" s="9">
        <f ca="1">SUMIFS('Stock-AF'!X$2:X$215,'Stock-AF'!$C$2:$C$215,Shares!$B149,'Stock-AF'!$G$2:$G$215,Shares!$A$1)/SUMIFS('Stock-AF'!X$2:X$215,'Stock-AF'!$C$2:$C$215,Shares!$A149,'Stock-AF'!$G$2:$G$215,Shares!$A$1)</f>
        <v>1</v>
      </c>
      <c r="P149" s="9">
        <f ca="1">SUMIFS('Stock-AF'!Y$2:Y$215,'Stock-AF'!$C$2:$C$215,Shares!$B149,'Stock-AF'!$G$2:$G$215,Shares!$A$1)/SUMIFS('Stock-AF'!Y$2:Y$215,'Stock-AF'!$C$2:$C$215,Shares!$A149,'Stock-AF'!$G$2:$G$215,Shares!$A$1)</f>
        <v>1</v>
      </c>
      <c r="Q149" s="9">
        <f ca="1">SUMIFS('Stock-AF'!Z$2:Z$215,'Stock-AF'!$C$2:$C$215,Shares!$B149,'Stock-AF'!$G$2:$G$215,Shares!$A$1)/SUMIFS('Stock-AF'!Z$2:Z$215,'Stock-AF'!$C$2:$C$215,Shares!$A149,'Stock-AF'!$G$2:$G$215,Shares!$A$1)</f>
        <v>1</v>
      </c>
      <c r="R149" s="9">
        <f ca="1">SUMIFS('Stock-AF'!AA$2:AA$215,'Stock-AF'!$C$2:$C$215,Shares!$B149,'Stock-AF'!$G$2:$G$215,Shares!$A$1)/SUMIFS('Stock-AF'!AA$2:AA$215,'Stock-AF'!$C$2:$C$215,Shares!$A149,'Stock-AF'!$G$2:$G$215,Shares!$A$1)</f>
        <v>1</v>
      </c>
      <c r="S149" s="9">
        <f ca="1">SUMIFS('Stock-AF'!AB$2:AB$215,'Stock-AF'!$C$2:$C$215,Shares!$B149,'Stock-AF'!$G$2:$G$215,Shares!$A$1)/SUMIFS('Stock-AF'!AB$2:AB$215,'Stock-AF'!$C$2:$C$215,Shares!$A149,'Stock-AF'!$G$2:$G$215,Shares!$A$1)</f>
        <v>1</v>
      </c>
      <c r="T149" s="9">
        <f ca="1">SUMIFS('Stock-AF'!AC$2:AC$215,'Stock-AF'!$C$2:$C$215,Shares!$B149,'Stock-AF'!$G$2:$G$215,Shares!$A$1)/SUMIFS('Stock-AF'!AC$2:AC$215,'Stock-AF'!$C$2:$C$215,Shares!$A149,'Stock-AF'!$G$2:$G$215,Shares!$A$1)</f>
        <v>1</v>
      </c>
      <c r="U149" s="9">
        <f ca="1">SUMIFS('Stock-AF'!AD$2:AD$215,'Stock-AF'!$C$2:$C$215,Shares!$B149,'Stock-AF'!$G$2:$G$215,Shares!$A$1)/SUMIFS('Stock-AF'!AD$2:AD$215,'Stock-AF'!$C$2:$C$215,Shares!$A149,'Stock-AF'!$G$2:$G$215,Shares!$A$1)</f>
        <v>1</v>
      </c>
      <c r="V149" s="9">
        <f ca="1">SUMIFS('Stock-AF'!AE$2:AE$215,'Stock-AF'!$C$2:$C$215,Shares!$B149,'Stock-AF'!$G$2:$G$215,Shares!$A$1)/SUMIFS('Stock-AF'!AE$2:AE$215,'Stock-AF'!$C$2:$C$215,Shares!$A149,'Stock-AF'!$G$2:$G$215,Shares!$A$1)</f>
        <v>1</v>
      </c>
      <c r="W149" s="9">
        <f ca="1">SUMIFS('Stock-AF'!AF$2:AF$215,'Stock-AF'!$C$2:$C$215,Shares!$B149,'Stock-AF'!$G$2:$G$215,Shares!$A$1)/SUMIFS('Stock-AF'!AF$2:AF$215,'Stock-AF'!$C$2:$C$215,Shares!$A149,'Stock-AF'!$G$2:$G$215,Shares!$A$1)</f>
        <v>1</v>
      </c>
      <c r="X149" s="9">
        <f ca="1">SUMIFS('Stock-AF'!AG$2:AG$215,'Stock-AF'!$C$2:$C$215,Shares!$B149,'Stock-AF'!$G$2:$G$215,Shares!$A$1)/SUMIFS('Stock-AF'!AG$2:AG$215,'Stock-AF'!$C$2:$C$215,Shares!$A149,'Stock-AF'!$G$2:$G$215,Shares!$A$1)</f>
        <v>1</v>
      </c>
      <c r="Y149" s="9">
        <f ca="1">SUMIFS('Stock-AF'!AH$2:AH$215,'Stock-AF'!$C$2:$C$215,Shares!$B149,'Stock-AF'!$G$2:$G$215,Shares!$A$1)/SUMIFS('Stock-AF'!AH$2:AH$215,'Stock-AF'!$C$2:$C$215,Shares!$A149,'Stock-AF'!$G$2:$G$215,Shares!$A$1)</f>
        <v>1</v>
      </c>
      <c r="Z149" s="9">
        <f ca="1">SUMIFS('Stock-AF'!AI$2:AI$215,'Stock-AF'!$C$2:$C$215,Shares!$B149,'Stock-AF'!$G$2:$G$215,Shares!$A$1)/SUMIFS('Stock-AF'!AI$2:AI$215,'Stock-AF'!$C$2:$C$215,Shares!$A149,'Stock-AF'!$G$2:$G$215,Shares!$A$1)</f>
        <v>1</v>
      </c>
      <c r="AA149" s="9">
        <f ca="1">SUMIFS('Stock-AF'!AJ$2:AJ$215,'Stock-AF'!$C$2:$C$215,Shares!$B149,'Stock-AF'!$G$2:$G$215,Shares!$A$1)/SUMIFS('Stock-AF'!AJ$2:AJ$215,'Stock-AF'!$C$2:$C$215,Shares!$A149,'Stock-AF'!$G$2:$G$215,Shares!$A$1)</f>
        <v>1</v>
      </c>
      <c r="AB149" s="9">
        <f ca="1">SUMIFS('Stock-AF'!AK$2:AK$215,'Stock-AF'!$C$2:$C$215,Shares!$B149,'Stock-AF'!$G$2:$G$215,Shares!$A$1)/SUMIFS('Stock-AF'!AK$2:AK$215,'Stock-AF'!$C$2:$C$215,Shares!$A149,'Stock-AF'!$G$2:$G$215,Shares!$A$1)</f>
        <v>1</v>
      </c>
      <c r="AC149" s="9">
        <f ca="1">SUMIFS('Stock-AF'!AL$2:AL$215,'Stock-AF'!$C$2:$C$215,Shares!$B149,'Stock-AF'!$G$2:$G$215,Shares!$A$1)/SUMIFS('Stock-AF'!AL$2:AL$215,'Stock-AF'!$C$2:$C$215,Shares!$A149,'Stock-AF'!$G$2:$G$215,Shares!$A$1)</f>
        <v>1</v>
      </c>
      <c r="AD149" s="9">
        <f ca="1">SUMIFS('Stock-AF'!AM$2:AM$215,'Stock-AF'!$C$2:$C$215,Shares!$B149,'Stock-AF'!$G$2:$G$215,Shares!$A$1)/SUMIFS('Stock-AF'!AM$2:AM$215,'Stock-AF'!$C$2:$C$215,Shares!$A149,'Stock-AF'!$G$2:$G$215,Shares!$A$1)</f>
        <v>1</v>
      </c>
      <c r="AE149" s="9">
        <f ca="1">SUMIFS('Stock-AF'!AN$2:AN$215,'Stock-AF'!$C$2:$C$215,Shares!$B149,'Stock-AF'!$G$2:$G$215,Shares!$A$1)/SUMIFS('Stock-AF'!AN$2:AN$215,'Stock-AF'!$C$2:$C$215,Shares!$A149,'Stock-AF'!$G$2:$G$215,Shares!$A$1)</f>
        <v>1</v>
      </c>
      <c r="AF149" s="9">
        <f ca="1">SUMIFS('Stock-AF'!AO$2:AO$215,'Stock-AF'!$C$2:$C$215,Shares!$B149,'Stock-AF'!$G$2:$G$215,Shares!$A$1)/SUMIFS('Stock-AF'!AO$2:AO$215,'Stock-AF'!$C$2:$C$215,Shares!$A149,'Stock-AF'!$G$2:$G$215,Shares!$A$1)</f>
        <v>1</v>
      </c>
      <c r="AG149" s="9">
        <f ca="1">SUMIFS('Stock-AF'!AP$2:AP$215,'Stock-AF'!$C$2:$C$215,Shares!$B149,'Stock-AF'!$G$2:$G$215,Shares!$A$1)/SUMIFS('Stock-AF'!AP$2:AP$215,'Stock-AF'!$C$2:$C$215,Shares!$A149,'Stock-AF'!$G$2:$G$215,Shares!$A$1)</f>
        <v>1</v>
      </c>
      <c r="AH149" s="9">
        <f ca="1">SUMIFS('Stock-AF'!AQ$2:AQ$215,'Stock-AF'!$C$2:$C$215,Shares!$B149,'Stock-AF'!$G$2:$G$215,Shares!$A$1)/SUMIFS('Stock-AF'!AQ$2:AQ$215,'Stock-AF'!$C$2:$C$215,Shares!$A149,'Stock-AF'!$G$2:$G$215,Shares!$A$1)</f>
        <v>1</v>
      </c>
      <c r="AI149" s="9">
        <f ca="1">SUMIFS('Stock-AF'!AR$2:AR$215,'Stock-AF'!$C$2:$C$215,Shares!$B149,'Stock-AF'!$G$2:$G$215,Shares!$A$1)/SUMIFS('Stock-AF'!AR$2:AR$215,'Stock-AF'!$C$2:$C$215,Shares!$A149,'Stock-AF'!$G$2:$G$215,Shares!$A$1)</f>
        <v>1</v>
      </c>
      <c r="AJ149" s="9">
        <f ca="1">SUMIFS('Stock-AF'!AS$2:AS$215,'Stock-AF'!$C$2:$C$215,Shares!$B149,'Stock-AF'!$G$2:$G$215,Shares!$A$1)/SUMIFS('Stock-AF'!AS$2:AS$215,'Stock-AF'!$C$2:$C$215,Shares!$A149,'Stock-AF'!$G$2:$G$215,Shares!$A$1)</f>
        <v>1</v>
      </c>
      <c r="AK149" s="9">
        <f ca="1">SUMIFS('Stock-AF'!AT$2:AT$215,'Stock-AF'!$C$2:$C$215,Shares!$B149,'Stock-AF'!$G$2:$G$215,Shares!$A$1)/SUMIFS('Stock-AF'!AT$2:AT$215,'Stock-AF'!$C$2:$C$215,Shares!$A149,'Stock-AF'!$G$2:$G$215,Shares!$A$1)</f>
        <v>1</v>
      </c>
      <c r="AL149" s="9">
        <f ca="1">SUMIFS('Stock-AF'!AU$2:AU$215,'Stock-AF'!$C$2:$C$215,Shares!$B149,'Stock-AF'!$G$2:$G$215,Shares!$A$1)/SUMIFS('Stock-AF'!AU$2:AU$215,'Stock-AF'!$C$2:$C$215,Shares!$A149,'Stock-AF'!$G$2:$G$215,Shares!$A$1)</f>
        <v>1</v>
      </c>
      <c r="AM149" s="9">
        <f ca="1">SUMIFS('Stock-AF'!AV$2:AV$215,'Stock-AF'!$C$2:$C$215,Shares!$B149,'Stock-AF'!$G$2:$G$215,Shares!$A$1)/SUMIFS('Stock-AF'!AV$2:AV$215,'Stock-AF'!$C$2:$C$215,Shares!$A149,'Stock-AF'!$G$2:$G$215,Shares!$A$1)</f>
        <v>1</v>
      </c>
    </row>
    <row r="150" spans="1:39">
      <c r="A150" t="str">
        <f t="shared" si="2"/>
        <v>R_ES-SC-FL*</v>
      </c>
      <c r="B150" s="4" t="s">
        <v>70</v>
      </c>
      <c r="C150" s="9">
        <f ca="1">SUMIFS('Stock-AF'!L$2:L$215,'Stock-AF'!$C$2:$C$215,Shares!$B150,'Stock-AF'!$G$2:$G$215,Shares!$A$1)/SUMIFS('Stock-AF'!L$2:L$215,'Stock-AF'!$C$2:$C$215,Shares!$A150,'Stock-AF'!$G$2:$G$215,Shares!$A$1)</f>
        <v>1</v>
      </c>
      <c r="D150" s="9">
        <f ca="1">SUMIFS('Stock-AF'!M$2:M$215,'Stock-AF'!$C$2:$C$215,Shares!$B150,'Stock-AF'!$G$2:$G$215,Shares!$A$1)/SUMIFS('Stock-AF'!M$2:M$215,'Stock-AF'!$C$2:$C$215,Shares!$A150,'Stock-AF'!$G$2:$G$215,Shares!$A$1)</f>
        <v>1</v>
      </c>
      <c r="E150" s="9">
        <f ca="1">SUMIFS('Stock-AF'!N$2:N$215,'Stock-AF'!$C$2:$C$215,Shares!$B150,'Stock-AF'!$G$2:$G$215,Shares!$A$1)/SUMIFS('Stock-AF'!N$2:N$215,'Stock-AF'!$C$2:$C$215,Shares!$A150,'Stock-AF'!$G$2:$G$215,Shares!$A$1)</f>
        <v>1</v>
      </c>
      <c r="F150" s="9">
        <f ca="1">SUMIFS('Stock-AF'!O$2:O$215,'Stock-AF'!$C$2:$C$215,Shares!$B150,'Stock-AF'!$G$2:$G$215,Shares!$A$1)/SUMIFS('Stock-AF'!O$2:O$215,'Stock-AF'!$C$2:$C$215,Shares!$A150,'Stock-AF'!$G$2:$G$215,Shares!$A$1)</f>
        <v>1</v>
      </c>
      <c r="G150" s="9">
        <f ca="1">SUMIFS('Stock-AF'!P$2:P$215,'Stock-AF'!$C$2:$C$215,Shares!$B150,'Stock-AF'!$G$2:$G$215,Shares!$A$1)/SUMIFS('Stock-AF'!P$2:P$215,'Stock-AF'!$C$2:$C$215,Shares!$A150,'Stock-AF'!$G$2:$G$215,Shares!$A$1)</f>
        <v>1</v>
      </c>
      <c r="H150" s="9">
        <f ca="1">SUMIFS('Stock-AF'!Q$2:Q$215,'Stock-AF'!$C$2:$C$215,Shares!$B150,'Stock-AF'!$G$2:$G$215,Shares!$A$1)/SUMIFS('Stock-AF'!Q$2:Q$215,'Stock-AF'!$C$2:$C$215,Shares!$A150,'Stock-AF'!$G$2:$G$215,Shares!$A$1)</f>
        <v>1</v>
      </c>
      <c r="I150" s="9">
        <f ca="1">SUMIFS('Stock-AF'!R$2:R$215,'Stock-AF'!$C$2:$C$215,Shares!$B150,'Stock-AF'!$G$2:$G$215,Shares!$A$1)/SUMIFS('Stock-AF'!R$2:R$215,'Stock-AF'!$C$2:$C$215,Shares!$A150,'Stock-AF'!$G$2:$G$215,Shares!$A$1)</f>
        <v>1</v>
      </c>
      <c r="J150" s="9">
        <f ca="1">SUMIFS('Stock-AF'!S$2:S$215,'Stock-AF'!$C$2:$C$215,Shares!$B150,'Stock-AF'!$G$2:$G$215,Shares!$A$1)/SUMIFS('Stock-AF'!S$2:S$215,'Stock-AF'!$C$2:$C$215,Shares!$A150,'Stock-AF'!$G$2:$G$215,Shares!$A$1)</f>
        <v>1</v>
      </c>
      <c r="K150" s="9">
        <f ca="1">SUMIFS('Stock-AF'!T$2:T$215,'Stock-AF'!$C$2:$C$215,Shares!$B150,'Stock-AF'!$G$2:$G$215,Shares!$A$1)/SUMIFS('Stock-AF'!T$2:T$215,'Stock-AF'!$C$2:$C$215,Shares!$A150,'Stock-AF'!$G$2:$G$215,Shares!$A$1)</f>
        <v>1</v>
      </c>
      <c r="L150" s="9">
        <f ca="1">SUMIFS('Stock-AF'!U$2:U$215,'Stock-AF'!$C$2:$C$215,Shares!$B150,'Stock-AF'!$G$2:$G$215,Shares!$A$1)/SUMIFS('Stock-AF'!U$2:U$215,'Stock-AF'!$C$2:$C$215,Shares!$A150,'Stock-AF'!$G$2:$G$215,Shares!$A$1)</f>
        <v>1</v>
      </c>
      <c r="M150" s="9">
        <f ca="1">SUMIFS('Stock-AF'!V$2:V$215,'Stock-AF'!$C$2:$C$215,Shares!$B150,'Stock-AF'!$G$2:$G$215,Shares!$A$1)/SUMIFS('Stock-AF'!V$2:V$215,'Stock-AF'!$C$2:$C$215,Shares!$A150,'Stock-AF'!$G$2:$G$215,Shares!$A$1)</f>
        <v>1</v>
      </c>
      <c r="N150" s="9">
        <f ca="1">SUMIFS('Stock-AF'!W$2:W$215,'Stock-AF'!$C$2:$C$215,Shares!$B150,'Stock-AF'!$G$2:$G$215,Shares!$A$1)/SUMIFS('Stock-AF'!W$2:W$215,'Stock-AF'!$C$2:$C$215,Shares!$A150,'Stock-AF'!$G$2:$G$215,Shares!$A$1)</f>
        <v>1</v>
      </c>
      <c r="O150" s="9">
        <f ca="1">SUMIFS('Stock-AF'!X$2:X$215,'Stock-AF'!$C$2:$C$215,Shares!$B150,'Stock-AF'!$G$2:$G$215,Shares!$A$1)/SUMIFS('Stock-AF'!X$2:X$215,'Stock-AF'!$C$2:$C$215,Shares!$A150,'Stock-AF'!$G$2:$G$215,Shares!$A$1)</f>
        <v>1</v>
      </c>
      <c r="P150" s="9">
        <f ca="1">SUMIFS('Stock-AF'!Y$2:Y$215,'Stock-AF'!$C$2:$C$215,Shares!$B150,'Stock-AF'!$G$2:$G$215,Shares!$A$1)/SUMIFS('Stock-AF'!Y$2:Y$215,'Stock-AF'!$C$2:$C$215,Shares!$A150,'Stock-AF'!$G$2:$G$215,Shares!$A$1)</f>
        <v>1</v>
      </c>
      <c r="Q150" s="9">
        <f ca="1">SUMIFS('Stock-AF'!Z$2:Z$215,'Stock-AF'!$C$2:$C$215,Shares!$B150,'Stock-AF'!$G$2:$G$215,Shares!$A$1)/SUMIFS('Stock-AF'!Z$2:Z$215,'Stock-AF'!$C$2:$C$215,Shares!$A150,'Stock-AF'!$G$2:$G$215,Shares!$A$1)</f>
        <v>1</v>
      </c>
      <c r="R150" s="9">
        <f ca="1">SUMIFS('Stock-AF'!AA$2:AA$215,'Stock-AF'!$C$2:$C$215,Shares!$B150,'Stock-AF'!$G$2:$G$215,Shares!$A$1)/SUMIFS('Stock-AF'!AA$2:AA$215,'Stock-AF'!$C$2:$C$215,Shares!$A150,'Stock-AF'!$G$2:$G$215,Shares!$A$1)</f>
        <v>1</v>
      </c>
      <c r="S150" s="9">
        <f ca="1">SUMIFS('Stock-AF'!AB$2:AB$215,'Stock-AF'!$C$2:$C$215,Shares!$B150,'Stock-AF'!$G$2:$G$215,Shares!$A$1)/SUMIFS('Stock-AF'!AB$2:AB$215,'Stock-AF'!$C$2:$C$215,Shares!$A150,'Stock-AF'!$G$2:$G$215,Shares!$A$1)</f>
        <v>1</v>
      </c>
      <c r="T150" s="9">
        <f ca="1">SUMIFS('Stock-AF'!AC$2:AC$215,'Stock-AF'!$C$2:$C$215,Shares!$B150,'Stock-AF'!$G$2:$G$215,Shares!$A$1)/SUMIFS('Stock-AF'!AC$2:AC$215,'Stock-AF'!$C$2:$C$215,Shares!$A150,'Stock-AF'!$G$2:$G$215,Shares!$A$1)</f>
        <v>1</v>
      </c>
      <c r="U150" s="9">
        <f ca="1">SUMIFS('Stock-AF'!AD$2:AD$215,'Stock-AF'!$C$2:$C$215,Shares!$B150,'Stock-AF'!$G$2:$G$215,Shares!$A$1)/SUMIFS('Stock-AF'!AD$2:AD$215,'Stock-AF'!$C$2:$C$215,Shares!$A150,'Stock-AF'!$G$2:$G$215,Shares!$A$1)</f>
        <v>1</v>
      </c>
      <c r="V150" s="9">
        <f ca="1">SUMIFS('Stock-AF'!AE$2:AE$215,'Stock-AF'!$C$2:$C$215,Shares!$B150,'Stock-AF'!$G$2:$G$215,Shares!$A$1)/SUMIFS('Stock-AF'!AE$2:AE$215,'Stock-AF'!$C$2:$C$215,Shares!$A150,'Stock-AF'!$G$2:$G$215,Shares!$A$1)</f>
        <v>1</v>
      </c>
      <c r="W150" s="9">
        <f ca="1">SUMIFS('Stock-AF'!AF$2:AF$215,'Stock-AF'!$C$2:$C$215,Shares!$B150,'Stock-AF'!$G$2:$G$215,Shares!$A$1)/SUMIFS('Stock-AF'!AF$2:AF$215,'Stock-AF'!$C$2:$C$215,Shares!$A150,'Stock-AF'!$G$2:$G$215,Shares!$A$1)</f>
        <v>1</v>
      </c>
      <c r="X150" s="9">
        <f ca="1">SUMIFS('Stock-AF'!AG$2:AG$215,'Stock-AF'!$C$2:$C$215,Shares!$B150,'Stock-AF'!$G$2:$G$215,Shares!$A$1)/SUMIFS('Stock-AF'!AG$2:AG$215,'Stock-AF'!$C$2:$C$215,Shares!$A150,'Stock-AF'!$G$2:$G$215,Shares!$A$1)</f>
        <v>1</v>
      </c>
      <c r="Y150" s="9">
        <f ca="1">SUMIFS('Stock-AF'!AH$2:AH$215,'Stock-AF'!$C$2:$C$215,Shares!$B150,'Stock-AF'!$G$2:$G$215,Shares!$A$1)/SUMIFS('Stock-AF'!AH$2:AH$215,'Stock-AF'!$C$2:$C$215,Shares!$A150,'Stock-AF'!$G$2:$G$215,Shares!$A$1)</f>
        <v>1</v>
      </c>
      <c r="Z150" s="9">
        <f ca="1">SUMIFS('Stock-AF'!AI$2:AI$215,'Stock-AF'!$C$2:$C$215,Shares!$B150,'Stock-AF'!$G$2:$G$215,Shares!$A$1)/SUMIFS('Stock-AF'!AI$2:AI$215,'Stock-AF'!$C$2:$C$215,Shares!$A150,'Stock-AF'!$G$2:$G$215,Shares!$A$1)</f>
        <v>1</v>
      </c>
      <c r="AA150" s="9">
        <f ca="1">SUMIFS('Stock-AF'!AJ$2:AJ$215,'Stock-AF'!$C$2:$C$215,Shares!$B150,'Stock-AF'!$G$2:$G$215,Shares!$A$1)/SUMIFS('Stock-AF'!AJ$2:AJ$215,'Stock-AF'!$C$2:$C$215,Shares!$A150,'Stock-AF'!$G$2:$G$215,Shares!$A$1)</f>
        <v>1</v>
      </c>
      <c r="AB150" s="9">
        <f ca="1">SUMIFS('Stock-AF'!AK$2:AK$215,'Stock-AF'!$C$2:$C$215,Shares!$B150,'Stock-AF'!$G$2:$G$215,Shares!$A$1)/SUMIFS('Stock-AF'!AK$2:AK$215,'Stock-AF'!$C$2:$C$215,Shares!$A150,'Stock-AF'!$G$2:$G$215,Shares!$A$1)</f>
        <v>1</v>
      </c>
      <c r="AC150" s="9">
        <f ca="1">SUMIFS('Stock-AF'!AL$2:AL$215,'Stock-AF'!$C$2:$C$215,Shares!$B150,'Stock-AF'!$G$2:$G$215,Shares!$A$1)/SUMIFS('Stock-AF'!AL$2:AL$215,'Stock-AF'!$C$2:$C$215,Shares!$A150,'Stock-AF'!$G$2:$G$215,Shares!$A$1)</f>
        <v>1</v>
      </c>
      <c r="AD150" s="9">
        <f ca="1">SUMIFS('Stock-AF'!AM$2:AM$215,'Stock-AF'!$C$2:$C$215,Shares!$B150,'Stock-AF'!$G$2:$G$215,Shares!$A$1)/SUMIFS('Stock-AF'!AM$2:AM$215,'Stock-AF'!$C$2:$C$215,Shares!$A150,'Stock-AF'!$G$2:$G$215,Shares!$A$1)</f>
        <v>1</v>
      </c>
      <c r="AE150" s="9">
        <f ca="1">SUMIFS('Stock-AF'!AN$2:AN$215,'Stock-AF'!$C$2:$C$215,Shares!$B150,'Stock-AF'!$G$2:$G$215,Shares!$A$1)/SUMIFS('Stock-AF'!AN$2:AN$215,'Stock-AF'!$C$2:$C$215,Shares!$A150,'Stock-AF'!$G$2:$G$215,Shares!$A$1)</f>
        <v>1</v>
      </c>
      <c r="AF150" s="9">
        <f ca="1">SUMIFS('Stock-AF'!AO$2:AO$215,'Stock-AF'!$C$2:$C$215,Shares!$B150,'Stock-AF'!$G$2:$G$215,Shares!$A$1)/SUMIFS('Stock-AF'!AO$2:AO$215,'Stock-AF'!$C$2:$C$215,Shares!$A150,'Stock-AF'!$G$2:$G$215,Shares!$A$1)</f>
        <v>1</v>
      </c>
      <c r="AG150" s="9">
        <f ca="1">SUMIFS('Stock-AF'!AP$2:AP$215,'Stock-AF'!$C$2:$C$215,Shares!$B150,'Stock-AF'!$G$2:$G$215,Shares!$A$1)/SUMIFS('Stock-AF'!AP$2:AP$215,'Stock-AF'!$C$2:$C$215,Shares!$A150,'Stock-AF'!$G$2:$G$215,Shares!$A$1)</f>
        <v>1</v>
      </c>
      <c r="AH150" s="9">
        <f ca="1">SUMIFS('Stock-AF'!AQ$2:AQ$215,'Stock-AF'!$C$2:$C$215,Shares!$B150,'Stock-AF'!$G$2:$G$215,Shares!$A$1)/SUMIFS('Stock-AF'!AQ$2:AQ$215,'Stock-AF'!$C$2:$C$215,Shares!$A150,'Stock-AF'!$G$2:$G$215,Shares!$A$1)</f>
        <v>1</v>
      </c>
      <c r="AI150" s="9">
        <f ca="1">SUMIFS('Stock-AF'!AR$2:AR$215,'Stock-AF'!$C$2:$C$215,Shares!$B150,'Stock-AF'!$G$2:$G$215,Shares!$A$1)/SUMIFS('Stock-AF'!AR$2:AR$215,'Stock-AF'!$C$2:$C$215,Shares!$A150,'Stock-AF'!$G$2:$G$215,Shares!$A$1)</f>
        <v>1</v>
      </c>
      <c r="AJ150" s="9">
        <f ca="1">SUMIFS('Stock-AF'!AS$2:AS$215,'Stock-AF'!$C$2:$C$215,Shares!$B150,'Stock-AF'!$G$2:$G$215,Shares!$A$1)/SUMIFS('Stock-AF'!AS$2:AS$215,'Stock-AF'!$C$2:$C$215,Shares!$A150,'Stock-AF'!$G$2:$G$215,Shares!$A$1)</f>
        <v>1</v>
      </c>
      <c r="AK150" s="9">
        <f ca="1">SUMIFS('Stock-AF'!AT$2:AT$215,'Stock-AF'!$C$2:$C$215,Shares!$B150,'Stock-AF'!$G$2:$G$215,Shares!$A$1)/SUMIFS('Stock-AF'!AT$2:AT$215,'Stock-AF'!$C$2:$C$215,Shares!$A150,'Stock-AF'!$G$2:$G$215,Shares!$A$1)</f>
        <v>1</v>
      </c>
      <c r="AL150" s="9">
        <f ca="1">SUMIFS('Stock-AF'!AU$2:AU$215,'Stock-AF'!$C$2:$C$215,Shares!$B150,'Stock-AF'!$G$2:$G$215,Shares!$A$1)/SUMIFS('Stock-AF'!AU$2:AU$215,'Stock-AF'!$C$2:$C$215,Shares!$A150,'Stock-AF'!$G$2:$G$215,Shares!$A$1)</f>
        <v>1</v>
      </c>
      <c r="AM150" s="9">
        <f ca="1">SUMIFS('Stock-AF'!AV$2:AV$215,'Stock-AF'!$C$2:$C$215,Shares!$B150,'Stock-AF'!$G$2:$G$215,Shares!$A$1)/SUMIFS('Stock-AF'!AV$2:AV$215,'Stock-AF'!$C$2:$C$215,Shares!$A150,'Stock-AF'!$G$2:$G$215,Shares!$A$1)</f>
        <v>1</v>
      </c>
    </row>
    <row r="151" spans="1:39">
      <c r="A151" t="str">
        <f t="shared" si="2"/>
        <v>R_ES-SC-SD*</v>
      </c>
      <c r="B151" s="4" t="s">
        <v>71</v>
      </c>
      <c r="C151" s="9">
        <f ca="1">SUMIFS('Stock-AF'!L$2:L$215,'Stock-AF'!$C$2:$C$215,Shares!$B151,'Stock-AF'!$G$2:$G$215,Shares!$A$1)/SUMIFS('Stock-AF'!L$2:L$215,'Stock-AF'!$C$2:$C$215,Shares!$A151,'Stock-AF'!$G$2:$G$215,Shares!$A$1)</f>
        <v>1</v>
      </c>
      <c r="D151" s="9">
        <f ca="1">SUMIFS('Stock-AF'!M$2:M$215,'Stock-AF'!$C$2:$C$215,Shares!$B151,'Stock-AF'!$G$2:$G$215,Shares!$A$1)/SUMIFS('Stock-AF'!M$2:M$215,'Stock-AF'!$C$2:$C$215,Shares!$A151,'Stock-AF'!$G$2:$G$215,Shares!$A$1)</f>
        <v>1</v>
      </c>
      <c r="E151" s="9">
        <f ca="1">SUMIFS('Stock-AF'!N$2:N$215,'Stock-AF'!$C$2:$C$215,Shares!$B151,'Stock-AF'!$G$2:$G$215,Shares!$A$1)/SUMIFS('Stock-AF'!N$2:N$215,'Stock-AF'!$C$2:$C$215,Shares!$A151,'Stock-AF'!$G$2:$G$215,Shares!$A$1)</f>
        <v>1</v>
      </c>
      <c r="F151" s="9">
        <f ca="1">SUMIFS('Stock-AF'!O$2:O$215,'Stock-AF'!$C$2:$C$215,Shares!$B151,'Stock-AF'!$G$2:$G$215,Shares!$A$1)/SUMIFS('Stock-AF'!O$2:O$215,'Stock-AF'!$C$2:$C$215,Shares!$A151,'Stock-AF'!$G$2:$G$215,Shares!$A$1)</f>
        <v>1</v>
      </c>
      <c r="G151" s="9">
        <f ca="1">SUMIFS('Stock-AF'!P$2:P$215,'Stock-AF'!$C$2:$C$215,Shares!$B151,'Stock-AF'!$G$2:$G$215,Shares!$A$1)/SUMIFS('Stock-AF'!P$2:P$215,'Stock-AF'!$C$2:$C$215,Shares!$A151,'Stock-AF'!$G$2:$G$215,Shares!$A$1)</f>
        <v>1</v>
      </c>
      <c r="H151" s="9">
        <f ca="1">SUMIFS('Stock-AF'!Q$2:Q$215,'Stock-AF'!$C$2:$C$215,Shares!$B151,'Stock-AF'!$G$2:$G$215,Shares!$A$1)/SUMIFS('Stock-AF'!Q$2:Q$215,'Stock-AF'!$C$2:$C$215,Shares!$A151,'Stock-AF'!$G$2:$G$215,Shares!$A$1)</f>
        <v>1</v>
      </c>
      <c r="I151" s="9">
        <f ca="1">SUMIFS('Stock-AF'!R$2:R$215,'Stock-AF'!$C$2:$C$215,Shares!$B151,'Stock-AF'!$G$2:$G$215,Shares!$A$1)/SUMIFS('Stock-AF'!R$2:R$215,'Stock-AF'!$C$2:$C$215,Shares!$A151,'Stock-AF'!$G$2:$G$215,Shares!$A$1)</f>
        <v>1</v>
      </c>
      <c r="J151" s="9">
        <f ca="1">SUMIFS('Stock-AF'!S$2:S$215,'Stock-AF'!$C$2:$C$215,Shares!$B151,'Stock-AF'!$G$2:$G$215,Shares!$A$1)/SUMIFS('Stock-AF'!S$2:S$215,'Stock-AF'!$C$2:$C$215,Shares!$A151,'Stock-AF'!$G$2:$G$215,Shares!$A$1)</f>
        <v>1</v>
      </c>
      <c r="K151" s="9">
        <f ca="1">SUMIFS('Stock-AF'!T$2:T$215,'Stock-AF'!$C$2:$C$215,Shares!$B151,'Stock-AF'!$G$2:$G$215,Shares!$A$1)/SUMIFS('Stock-AF'!T$2:T$215,'Stock-AF'!$C$2:$C$215,Shares!$A151,'Stock-AF'!$G$2:$G$215,Shares!$A$1)</f>
        <v>1</v>
      </c>
      <c r="L151" s="9">
        <f ca="1">SUMIFS('Stock-AF'!U$2:U$215,'Stock-AF'!$C$2:$C$215,Shares!$B151,'Stock-AF'!$G$2:$G$215,Shares!$A$1)/SUMIFS('Stock-AF'!U$2:U$215,'Stock-AF'!$C$2:$C$215,Shares!$A151,'Stock-AF'!$G$2:$G$215,Shares!$A$1)</f>
        <v>1</v>
      </c>
      <c r="M151" s="9">
        <f ca="1">SUMIFS('Stock-AF'!V$2:V$215,'Stock-AF'!$C$2:$C$215,Shares!$B151,'Stock-AF'!$G$2:$G$215,Shares!$A$1)/SUMIFS('Stock-AF'!V$2:V$215,'Stock-AF'!$C$2:$C$215,Shares!$A151,'Stock-AF'!$G$2:$G$215,Shares!$A$1)</f>
        <v>1</v>
      </c>
      <c r="N151" s="9">
        <f ca="1">SUMIFS('Stock-AF'!W$2:W$215,'Stock-AF'!$C$2:$C$215,Shares!$B151,'Stock-AF'!$G$2:$G$215,Shares!$A$1)/SUMIFS('Stock-AF'!W$2:W$215,'Stock-AF'!$C$2:$C$215,Shares!$A151,'Stock-AF'!$G$2:$G$215,Shares!$A$1)</f>
        <v>1</v>
      </c>
      <c r="O151" s="9">
        <f ca="1">SUMIFS('Stock-AF'!X$2:X$215,'Stock-AF'!$C$2:$C$215,Shares!$B151,'Stock-AF'!$G$2:$G$215,Shares!$A$1)/SUMIFS('Stock-AF'!X$2:X$215,'Stock-AF'!$C$2:$C$215,Shares!$A151,'Stock-AF'!$G$2:$G$215,Shares!$A$1)</f>
        <v>1</v>
      </c>
      <c r="P151" s="9">
        <f ca="1">SUMIFS('Stock-AF'!Y$2:Y$215,'Stock-AF'!$C$2:$C$215,Shares!$B151,'Stock-AF'!$G$2:$G$215,Shares!$A$1)/SUMIFS('Stock-AF'!Y$2:Y$215,'Stock-AF'!$C$2:$C$215,Shares!$A151,'Stock-AF'!$G$2:$G$215,Shares!$A$1)</f>
        <v>1</v>
      </c>
      <c r="Q151" s="9">
        <f ca="1">SUMIFS('Stock-AF'!Z$2:Z$215,'Stock-AF'!$C$2:$C$215,Shares!$B151,'Stock-AF'!$G$2:$G$215,Shares!$A$1)/SUMIFS('Stock-AF'!Z$2:Z$215,'Stock-AF'!$C$2:$C$215,Shares!$A151,'Stock-AF'!$G$2:$G$215,Shares!$A$1)</f>
        <v>1</v>
      </c>
      <c r="R151" s="9">
        <f ca="1">SUMIFS('Stock-AF'!AA$2:AA$215,'Stock-AF'!$C$2:$C$215,Shares!$B151,'Stock-AF'!$G$2:$G$215,Shares!$A$1)/SUMIFS('Stock-AF'!AA$2:AA$215,'Stock-AF'!$C$2:$C$215,Shares!$A151,'Stock-AF'!$G$2:$G$215,Shares!$A$1)</f>
        <v>1</v>
      </c>
      <c r="S151" s="9">
        <f ca="1">SUMIFS('Stock-AF'!AB$2:AB$215,'Stock-AF'!$C$2:$C$215,Shares!$B151,'Stock-AF'!$G$2:$G$215,Shares!$A$1)/SUMIFS('Stock-AF'!AB$2:AB$215,'Stock-AF'!$C$2:$C$215,Shares!$A151,'Stock-AF'!$G$2:$G$215,Shares!$A$1)</f>
        <v>1</v>
      </c>
      <c r="T151" s="9">
        <f ca="1">SUMIFS('Stock-AF'!AC$2:AC$215,'Stock-AF'!$C$2:$C$215,Shares!$B151,'Stock-AF'!$G$2:$G$215,Shares!$A$1)/SUMIFS('Stock-AF'!AC$2:AC$215,'Stock-AF'!$C$2:$C$215,Shares!$A151,'Stock-AF'!$G$2:$G$215,Shares!$A$1)</f>
        <v>1</v>
      </c>
      <c r="U151" s="9">
        <f ca="1">SUMIFS('Stock-AF'!AD$2:AD$215,'Stock-AF'!$C$2:$C$215,Shares!$B151,'Stock-AF'!$G$2:$G$215,Shares!$A$1)/SUMIFS('Stock-AF'!AD$2:AD$215,'Stock-AF'!$C$2:$C$215,Shares!$A151,'Stock-AF'!$G$2:$G$215,Shares!$A$1)</f>
        <v>1</v>
      </c>
      <c r="V151" s="9">
        <f ca="1">SUMIFS('Stock-AF'!AE$2:AE$215,'Stock-AF'!$C$2:$C$215,Shares!$B151,'Stock-AF'!$G$2:$G$215,Shares!$A$1)/SUMIFS('Stock-AF'!AE$2:AE$215,'Stock-AF'!$C$2:$C$215,Shares!$A151,'Stock-AF'!$G$2:$G$215,Shares!$A$1)</f>
        <v>1</v>
      </c>
      <c r="W151" s="9">
        <f ca="1">SUMIFS('Stock-AF'!AF$2:AF$215,'Stock-AF'!$C$2:$C$215,Shares!$B151,'Stock-AF'!$G$2:$G$215,Shares!$A$1)/SUMIFS('Stock-AF'!AF$2:AF$215,'Stock-AF'!$C$2:$C$215,Shares!$A151,'Stock-AF'!$G$2:$G$215,Shares!$A$1)</f>
        <v>1</v>
      </c>
      <c r="X151" s="9">
        <f ca="1">SUMIFS('Stock-AF'!AG$2:AG$215,'Stock-AF'!$C$2:$C$215,Shares!$B151,'Stock-AF'!$G$2:$G$215,Shares!$A$1)/SUMIFS('Stock-AF'!AG$2:AG$215,'Stock-AF'!$C$2:$C$215,Shares!$A151,'Stock-AF'!$G$2:$G$215,Shares!$A$1)</f>
        <v>1</v>
      </c>
      <c r="Y151" s="9">
        <f ca="1">SUMIFS('Stock-AF'!AH$2:AH$215,'Stock-AF'!$C$2:$C$215,Shares!$B151,'Stock-AF'!$G$2:$G$215,Shares!$A$1)/SUMIFS('Stock-AF'!AH$2:AH$215,'Stock-AF'!$C$2:$C$215,Shares!$A151,'Stock-AF'!$G$2:$G$215,Shares!$A$1)</f>
        <v>1</v>
      </c>
      <c r="Z151" s="9">
        <f ca="1">SUMIFS('Stock-AF'!AI$2:AI$215,'Stock-AF'!$C$2:$C$215,Shares!$B151,'Stock-AF'!$G$2:$G$215,Shares!$A$1)/SUMIFS('Stock-AF'!AI$2:AI$215,'Stock-AF'!$C$2:$C$215,Shares!$A151,'Stock-AF'!$G$2:$G$215,Shares!$A$1)</f>
        <v>1</v>
      </c>
      <c r="AA151" s="9">
        <f ca="1">SUMIFS('Stock-AF'!AJ$2:AJ$215,'Stock-AF'!$C$2:$C$215,Shares!$B151,'Stock-AF'!$G$2:$G$215,Shares!$A$1)/SUMIFS('Stock-AF'!AJ$2:AJ$215,'Stock-AF'!$C$2:$C$215,Shares!$A151,'Stock-AF'!$G$2:$G$215,Shares!$A$1)</f>
        <v>1</v>
      </c>
      <c r="AB151" s="9">
        <f ca="1">SUMIFS('Stock-AF'!AK$2:AK$215,'Stock-AF'!$C$2:$C$215,Shares!$B151,'Stock-AF'!$G$2:$G$215,Shares!$A$1)/SUMIFS('Stock-AF'!AK$2:AK$215,'Stock-AF'!$C$2:$C$215,Shares!$A151,'Stock-AF'!$G$2:$G$215,Shares!$A$1)</f>
        <v>1</v>
      </c>
      <c r="AC151" s="9">
        <f ca="1">SUMIFS('Stock-AF'!AL$2:AL$215,'Stock-AF'!$C$2:$C$215,Shares!$B151,'Stock-AF'!$G$2:$G$215,Shares!$A$1)/SUMIFS('Stock-AF'!AL$2:AL$215,'Stock-AF'!$C$2:$C$215,Shares!$A151,'Stock-AF'!$G$2:$G$215,Shares!$A$1)</f>
        <v>1</v>
      </c>
      <c r="AD151" s="9">
        <f ca="1">SUMIFS('Stock-AF'!AM$2:AM$215,'Stock-AF'!$C$2:$C$215,Shares!$B151,'Stock-AF'!$G$2:$G$215,Shares!$A$1)/SUMIFS('Stock-AF'!AM$2:AM$215,'Stock-AF'!$C$2:$C$215,Shares!$A151,'Stock-AF'!$G$2:$G$215,Shares!$A$1)</f>
        <v>1</v>
      </c>
      <c r="AE151" s="9">
        <f ca="1">SUMIFS('Stock-AF'!AN$2:AN$215,'Stock-AF'!$C$2:$C$215,Shares!$B151,'Stock-AF'!$G$2:$G$215,Shares!$A$1)/SUMIFS('Stock-AF'!AN$2:AN$215,'Stock-AF'!$C$2:$C$215,Shares!$A151,'Stock-AF'!$G$2:$G$215,Shares!$A$1)</f>
        <v>1</v>
      </c>
      <c r="AF151" s="9">
        <f ca="1">SUMIFS('Stock-AF'!AO$2:AO$215,'Stock-AF'!$C$2:$C$215,Shares!$B151,'Stock-AF'!$G$2:$G$215,Shares!$A$1)/SUMIFS('Stock-AF'!AO$2:AO$215,'Stock-AF'!$C$2:$C$215,Shares!$A151,'Stock-AF'!$G$2:$G$215,Shares!$A$1)</f>
        <v>1</v>
      </c>
      <c r="AG151" s="9">
        <f ca="1">SUMIFS('Stock-AF'!AP$2:AP$215,'Stock-AF'!$C$2:$C$215,Shares!$B151,'Stock-AF'!$G$2:$G$215,Shares!$A$1)/SUMIFS('Stock-AF'!AP$2:AP$215,'Stock-AF'!$C$2:$C$215,Shares!$A151,'Stock-AF'!$G$2:$G$215,Shares!$A$1)</f>
        <v>1</v>
      </c>
      <c r="AH151" s="9">
        <f ca="1">SUMIFS('Stock-AF'!AQ$2:AQ$215,'Stock-AF'!$C$2:$C$215,Shares!$B151,'Stock-AF'!$G$2:$G$215,Shares!$A$1)/SUMIFS('Stock-AF'!AQ$2:AQ$215,'Stock-AF'!$C$2:$C$215,Shares!$A151,'Stock-AF'!$G$2:$G$215,Shares!$A$1)</f>
        <v>1</v>
      </c>
      <c r="AI151" s="9">
        <f ca="1">SUMIFS('Stock-AF'!AR$2:AR$215,'Stock-AF'!$C$2:$C$215,Shares!$B151,'Stock-AF'!$G$2:$G$215,Shares!$A$1)/SUMIFS('Stock-AF'!AR$2:AR$215,'Stock-AF'!$C$2:$C$215,Shares!$A151,'Stock-AF'!$G$2:$G$215,Shares!$A$1)</f>
        <v>1</v>
      </c>
      <c r="AJ151" s="9">
        <f ca="1">SUMIFS('Stock-AF'!AS$2:AS$215,'Stock-AF'!$C$2:$C$215,Shares!$B151,'Stock-AF'!$G$2:$G$215,Shares!$A$1)/SUMIFS('Stock-AF'!AS$2:AS$215,'Stock-AF'!$C$2:$C$215,Shares!$A151,'Stock-AF'!$G$2:$G$215,Shares!$A$1)</f>
        <v>1</v>
      </c>
      <c r="AK151" s="9">
        <f ca="1">SUMIFS('Stock-AF'!AT$2:AT$215,'Stock-AF'!$C$2:$C$215,Shares!$B151,'Stock-AF'!$G$2:$G$215,Shares!$A$1)/SUMIFS('Stock-AF'!AT$2:AT$215,'Stock-AF'!$C$2:$C$215,Shares!$A151,'Stock-AF'!$G$2:$G$215,Shares!$A$1)</f>
        <v>1</v>
      </c>
      <c r="AL151" s="9">
        <f ca="1">SUMIFS('Stock-AF'!AU$2:AU$215,'Stock-AF'!$C$2:$C$215,Shares!$B151,'Stock-AF'!$G$2:$G$215,Shares!$A$1)/SUMIFS('Stock-AF'!AU$2:AU$215,'Stock-AF'!$C$2:$C$215,Shares!$A151,'Stock-AF'!$G$2:$G$215,Shares!$A$1)</f>
        <v>1</v>
      </c>
      <c r="AM151" s="9">
        <f ca="1">SUMIFS('Stock-AF'!AV$2:AV$215,'Stock-AF'!$C$2:$C$215,Shares!$B151,'Stock-AF'!$G$2:$G$215,Shares!$A$1)/SUMIFS('Stock-AF'!AV$2:AV$215,'Stock-AF'!$C$2:$C$215,Shares!$A151,'Stock-AF'!$G$2:$G$215,Shares!$A$1)</f>
        <v>1</v>
      </c>
    </row>
    <row r="152" spans="1:39">
      <c r="A152" t="str">
        <f t="shared" si="2"/>
        <v>R_ES-SH-DH*</v>
      </c>
      <c r="B152" s="4" t="s">
        <v>72</v>
      </c>
      <c r="C152" s="9">
        <f ca="1">SUMIFS('Stock-AF'!L$2:L$215,'Stock-AF'!$C$2:$C$215,Shares!$B152,'Stock-AF'!$G$2:$G$215,Shares!$A$1)/SUMIFS('Stock-AF'!L$2:L$215,'Stock-AF'!$C$2:$C$215,Shares!$A152,'Stock-AF'!$G$2:$G$215,Shares!$A$1)</f>
        <v>0.37406379537457773</v>
      </c>
      <c r="D152" s="9">
        <f ca="1">SUMIFS('Stock-AF'!M$2:M$215,'Stock-AF'!$C$2:$C$215,Shares!$B152,'Stock-AF'!$G$2:$G$215,Shares!$A$1)/SUMIFS('Stock-AF'!M$2:M$215,'Stock-AF'!$C$2:$C$215,Shares!$A152,'Stock-AF'!$G$2:$G$215,Shares!$A$1)</f>
        <v>0.184212542617887</v>
      </c>
      <c r="E152" s="9">
        <f ca="1">SUMIFS('Stock-AF'!N$2:N$215,'Stock-AF'!$C$2:$C$215,Shares!$B152,'Stock-AF'!$G$2:$G$215,Shares!$A$1)/SUMIFS('Stock-AF'!N$2:N$215,'Stock-AF'!$C$2:$C$215,Shares!$A152,'Stock-AF'!$G$2:$G$215,Shares!$A$1)</f>
        <v>0.17855515969741628</v>
      </c>
      <c r="F152" s="9">
        <f ca="1">SUMIFS('Stock-AF'!O$2:O$215,'Stock-AF'!$C$2:$C$215,Shares!$B152,'Stock-AF'!$G$2:$G$215,Shares!$A$1)/SUMIFS('Stock-AF'!O$2:O$215,'Stock-AF'!$C$2:$C$215,Shares!$A152,'Stock-AF'!$G$2:$G$215,Shares!$A$1)</f>
        <v>3.803230736746116E-2</v>
      </c>
      <c r="G152" s="9">
        <f ca="1">SUMIFS('Stock-AF'!P$2:P$215,'Stock-AF'!$C$2:$C$215,Shares!$B152,'Stock-AF'!$G$2:$G$215,Shares!$A$1)/SUMIFS('Stock-AF'!P$2:P$215,'Stock-AF'!$C$2:$C$215,Shares!$A152,'Stock-AF'!$G$2:$G$215,Shares!$A$1)</f>
        <v>0.244659370872953</v>
      </c>
      <c r="H152" s="9">
        <f ca="1">SUMIFS('Stock-AF'!Q$2:Q$215,'Stock-AF'!$C$2:$C$215,Shares!$B152,'Stock-AF'!$G$2:$G$215,Shares!$A$1)/SUMIFS('Stock-AF'!Q$2:Q$215,'Stock-AF'!$C$2:$C$215,Shares!$A152,'Stock-AF'!$G$2:$G$215,Shares!$A$1)</f>
        <v>5.6244958672894717E-2</v>
      </c>
      <c r="I152" s="9">
        <f ca="1">SUMIFS('Stock-AF'!R$2:R$215,'Stock-AF'!$C$2:$C$215,Shares!$B152,'Stock-AF'!$G$2:$G$215,Shares!$A$1)/SUMIFS('Stock-AF'!R$2:R$215,'Stock-AF'!$C$2:$C$215,Shares!$A152,'Stock-AF'!$G$2:$G$215,Shares!$A$1)</f>
        <v>5.4966084479647001E-3</v>
      </c>
      <c r="J152" s="9">
        <f ca="1">SUMIFS('Stock-AF'!S$2:S$215,'Stock-AF'!$C$2:$C$215,Shares!$B152,'Stock-AF'!$G$2:$G$215,Shares!$A$1)/SUMIFS('Stock-AF'!S$2:S$215,'Stock-AF'!$C$2:$C$215,Shares!$A152,'Stock-AF'!$G$2:$G$215,Shares!$A$1)</f>
        <v>0.13698574691866366</v>
      </c>
      <c r="K152" s="9">
        <f ca="1">SUMIFS('Stock-AF'!T$2:T$215,'Stock-AF'!$C$2:$C$215,Shares!$B152,'Stock-AF'!$G$2:$G$215,Shares!$A$1)/SUMIFS('Stock-AF'!T$2:T$215,'Stock-AF'!$C$2:$C$215,Shares!$A152,'Stock-AF'!$G$2:$G$215,Shares!$A$1)</f>
        <v>7.4672145294416473E-2</v>
      </c>
      <c r="L152" s="9">
        <f ca="1">SUMIFS('Stock-AF'!U$2:U$215,'Stock-AF'!$C$2:$C$215,Shares!$B152,'Stock-AF'!$G$2:$G$215,Shares!$A$1)/SUMIFS('Stock-AF'!U$2:U$215,'Stock-AF'!$C$2:$C$215,Shares!$A152,'Stock-AF'!$G$2:$G$215,Shares!$A$1)</f>
        <v>0.14123609457959627</v>
      </c>
      <c r="M152" s="9">
        <f ca="1">SUMIFS('Stock-AF'!V$2:V$215,'Stock-AF'!$C$2:$C$215,Shares!$B152,'Stock-AF'!$G$2:$G$215,Shares!$A$1)/SUMIFS('Stock-AF'!V$2:V$215,'Stock-AF'!$C$2:$C$215,Shares!$A152,'Stock-AF'!$G$2:$G$215,Shares!$A$1)</f>
        <v>0.24645020302544901</v>
      </c>
      <c r="N152" s="9">
        <f ca="1">SUMIFS('Stock-AF'!W$2:W$215,'Stock-AF'!$C$2:$C$215,Shares!$B152,'Stock-AF'!$G$2:$G$215,Shares!$A$1)/SUMIFS('Stock-AF'!W$2:W$215,'Stock-AF'!$C$2:$C$215,Shares!$A152,'Stock-AF'!$G$2:$G$215,Shares!$A$1)</f>
        <v>7.4113807460437789E-2</v>
      </c>
      <c r="O152" s="9">
        <f ca="1">SUMIFS('Stock-AF'!X$2:X$215,'Stock-AF'!$C$2:$C$215,Shares!$B152,'Stock-AF'!$G$2:$G$215,Shares!$A$1)/SUMIFS('Stock-AF'!X$2:X$215,'Stock-AF'!$C$2:$C$215,Shares!$A152,'Stock-AF'!$G$2:$G$215,Shares!$A$1)</f>
        <v>9.8365420823829292E-2</v>
      </c>
      <c r="P152" s="9">
        <f ca="1">SUMIFS('Stock-AF'!Y$2:Y$215,'Stock-AF'!$C$2:$C$215,Shares!$B152,'Stock-AF'!$G$2:$G$215,Shares!$A$1)/SUMIFS('Stock-AF'!Y$2:Y$215,'Stock-AF'!$C$2:$C$215,Shares!$A152,'Stock-AF'!$G$2:$G$215,Shares!$A$1)</f>
        <v>0.13377580841518655</v>
      </c>
      <c r="Q152" s="9">
        <f ca="1">SUMIFS('Stock-AF'!Z$2:Z$215,'Stock-AF'!$C$2:$C$215,Shares!$B152,'Stock-AF'!$G$2:$G$215,Shares!$A$1)/SUMIFS('Stock-AF'!Z$2:Z$215,'Stock-AF'!$C$2:$C$215,Shares!$A152,'Stock-AF'!$G$2:$G$215,Shares!$A$1)</f>
        <v>0.13538017490019383</v>
      </c>
      <c r="R152" s="9">
        <f ca="1">SUMIFS('Stock-AF'!AA$2:AA$215,'Stock-AF'!$C$2:$C$215,Shares!$B152,'Stock-AF'!$G$2:$G$215,Shares!$A$1)/SUMIFS('Stock-AF'!AA$2:AA$215,'Stock-AF'!$C$2:$C$215,Shares!$A152,'Stock-AF'!$G$2:$G$215,Shares!$A$1)</f>
        <v>0.27143855421052548</v>
      </c>
      <c r="S152" s="9">
        <f ca="1">SUMIFS('Stock-AF'!AB$2:AB$215,'Stock-AF'!$C$2:$C$215,Shares!$B152,'Stock-AF'!$G$2:$G$215,Shares!$A$1)/SUMIFS('Stock-AF'!AB$2:AB$215,'Stock-AF'!$C$2:$C$215,Shares!$A152,'Stock-AF'!$G$2:$G$215,Shares!$A$1)</f>
        <v>0.13354639713013061</v>
      </c>
      <c r="T152" s="9">
        <f ca="1">SUMIFS('Stock-AF'!AC$2:AC$215,'Stock-AF'!$C$2:$C$215,Shares!$B152,'Stock-AF'!$G$2:$G$215,Shares!$A$1)/SUMIFS('Stock-AF'!AC$2:AC$215,'Stock-AF'!$C$2:$C$215,Shares!$A152,'Stock-AF'!$G$2:$G$215,Shares!$A$1)</f>
        <v>4.465318660427077E-3</v>
      </c>
      <c r="U152" s="9">
        <f ca="1">SUMIFS('Stock-AF'!AD$2:AD$215,'Stock-AF'!$C$2:$C$215,Shares!$B152,'Stock-AF'!$G$2:$G$215,Shares!$A$1)/SUMIFS('Stock-AF'!AD$2:AD$215,'Stock-AF'!$C$2:$C$215,Shares!$A152,'Stock-AF'!$G$2:$G$215,Shares!$A$1)</f>
        <v>0</v>
      </c>
      <c r="V152" s="9">
        <f ca="1">SUMIFS('Stock-AF'!AE$2:AE$215,'Stock-AF'!$C$2:$C$215,Shares!$B152,'Stock-AF'!$G$2:$G$215,Shares!$A$1)/SUMIFS('Stock-AF'!AE$2:AE$215,'Stock-AF'!$C$2:$C$215,Shares!$A152,'Stock-AF'!$G$2:$G$215,Shares!$A$1)</f>
        <v>0.15279636132811417</v>
      </c>
      <c r="W152" s="9">
        <f ca="1">SUMIFS('Stock-AF'!AF$2:AF$215,'Stock-AF'!$C$2:$C$215,Shares!$B152,'Stock-AF'!$G$2:$G$215,Shares!$A$1)/SUMIFS('Stock-AF'!AF$2:AF$215,'Stock-AF'!$C$2:$C$215,Shares!$A152,'Stock-AF'!$G$2:$G$215,Shares!$A$1)</f>
        <v>0.37377917800714322</v>
      </c>
      <c r="X152" s="9">
        <f ca="1">SUMIFS('Stock-AF'!AG$2:AG$215,'Stock-AF'!$C$2:$C$215,Shares!$B152,'Stock-AF'!$G$2:$G$215,Shares!$A$1)/SUMIFS('Stock-AF'!AG$2:AG$215,'Stock-AF'!$C$2:$C$215,Shares!$A152,'Stock-AF'!$G$2:$G$215,Shares!$A$1)</f>
        <v>0.2398679260046836</v>
      </c>
      <c r="Y152" s="9">
        <f ca="1">SUMIFS('Stock-AF'!AH$2:AH$215,'Stock-AF'!$C$2:$C$215,Shares!$B152,'Stock-AF'!$G$2:$G$215,Shares!$A$1)/SUMIFS('Stock-AF'!AH$2:AH$215,'Stock-AF'!$C$2:$C$215,Shares!$A152,'Stock-AF'!$G$2:$G$215,Shares!$A$1)</f>
        <v>2.5004677961954179E-2</v>
      </c>
      <c r="Z152" s="9">
        <f ca="1">SUMIFS('Stock-AF'!AI$2:AI$215,'Stock-AF'!$C$2:$C$215,Shares!$B152,'Stock-AF'!$G$2:$G$215,Shares!$A$1)/SUMIFS('Stock-AF'!AI$2:AI$215,'Stock-AF'!$C$2:$C$215,Shares!$A152,'Stock-AF'!$G$2:$G$215,Shares!$A$1)</f>
        <v>0.24308823979807689</v>
      </c>
      <c r="AA152" s="9">
        <f ca="1">SUMIFS('Stock-AF'!AJ$2:AJ$215,'Stock-AF'!$C$2:$C$215,Shares!$B152,'Stock-AF'!$G$2:$G$215,Shares!$A$1)/SUMIFS('Stock-AF'!AJ$2:AJ$215,'Stock-AF'!$C$2:$C$215,Shares!$A152,'Stock-AF'!$G$2:$G$215,Shares!$A$1)</f>
        <v>0.44486549609373166</v>
      </c>
      <c r="AB152" s="9">
        <f ca="1">SUMIFS('Stock-AF'!AK$2:AK$215,'Stock-AF'!$C$2:$C$215,Shares!$B152,'Stock-AF'!$G$2:$G$215,Shares!$A$1)/SUMIFS('Stock-AF'!AK$2:AK$215,'Stock-AF'!$C$2:$C$215,Shares!$A152,'Stock-AF'!$G$2:$G$215,Shares!$A$1)</f>
        <v>0.35050159361053035</v>
      </c>
      <c r="AC152" s="9">
        <f ca="1">SUMIFS('Stock-AF'!AL$2:AL$215,'Stock-AF'!$C$2:$C$215,Shares!$B152,'Stock-AF'!$G$2:$G$215,Shares!$A$1)/SUMIFS('Stock-AF'!AL$2:AL$215,'Stock-AF'!$C$2:$C$215,Shares!$A152,'Stock-AF'!$G$2:$G$215,Shares!$A$1)</f>
        <v>2.8854903842218109E-2</v>
      </c>
      <c r="AD152" s="9">
        <f ca="1">SUMIFS('Stock-AF'!AM$2:AM$215,'Stock-AF'!$C$2:$C$215,Shares!$B152,'Stock-AF'!$G$2:$G$215,Shares!$A$1)/SUMIFS('Stock-AF'!AM$2:AM$215,'Stock-AF'!$C$2:$C$215,Shares!$A152,'Stock-AF'!$G$2:$G$215,Shares!$A$1)</f>
        <v>1.9784606401981562E-2</v>
      </c>
      <c r="AE152" s="9">
        <f ca="1">SUMIFS('Stock-AF'!AN$2:AN$215,'Stock-AF'!$C$2:$C$215,Shares!$B152,'Stock-AF'!$G$2:$G$215,Shares!$A$1)/SUMIFS('Stock-AF'!AN$2:AN$215,'Stock-AF'!$C$2:$C$215,Shares!$A152,'Stock-AF'!$G$2:$G$215,Shares!$A$1)</f>
        <v>0.14739298158740488</v>
      </c>
      <c r="AF152" s="9">
        <f ca="1">SUMIFS('Stock-AF'!AO$2:AO$215,'Stock-AF'!$C$2:$C$215,Shares!$B152,'Stock-AF'!$G$2:$G$215,Shares!$A$1)/SUMIFS('Stock-AF'!AO$2:AO$215,'Stock-AF'!$C$2:$C$215,Shares!$A152,'Stock-AF'!$G$2:$G$215,Shares!$A$1)</f>
        <v>7.5050582130651286E-2</v>
      </c>
      <c r="AG152" s="9">
        <f ca="1">SUMIFS('Stock-AF'!AP$2:AP$215,'Stock-AF'!$C$2:$C$215,Shares!$B152,'Stock-AF'!$G$2:$G$215,Shares!$A$1)/SUMIFS('Stock-AF'!AP$2:AP$215,'Stock-AF'!$C$2:$C$215,Shares!$A152,'Stock-AF'!$G$2:$G$215,Shares!$A$1)</f>
        <v>0.23564328025136394</v>
      </c>
      <c r="AH152" s="9">
        <f ca="1">SUMIFS('Stock-AF'!AQ$2:AQ$215,'Stock-AF'!$C$2:$C$215,Shares!$B152,'Stock-AF'!$G$2:$G$215,Shares!$A$1)/SUMIFS('Stock-AF'!AQ$2:AQ$215,'Stock-AF'!$C$2:$C$215,Shares!$A152,'Stock-AF'!$G$2:$G$215,Shares!$A$1)</f>
        <v>0.18970410405697055</v>
      </c>
      <c r="AI152" s="9">
        <f ca="1">SUMIFS('Stock-AF'!AR$2:AR$215,'Stock-AF'!$C$2:$C$215,Shares!$B152,'Stock-AF'!$G$2:$G$215,Shares!$A$1)/SUMIFS('Stock-AF'!AR$2:AR$215,'Stock-AF'!$C$2:$C$215,Shares!$A152,'Stock-AF'!$G$2:$G$215,Shares!$A$1)</f>
        <v>0.23171158946806839</v>
      </c>
      <c r="AJ152" s="9">
        <f ca="1">SUMIFS('Stock-AF'!AS$2:AS$215,'Stock-AF'!$C$2:$C$215,Shares!$B152,'Stock-AF'!$G$2:$G$215,Shares!$A$1)/SUMIFS('Stock-AF'!AS$2:AS$215,'Stock-AF'!$C$2:$C$215,Shares!$A152,'Stock-AF'!$G$2:$G$215,Shares!$A$1)</f>
        <v>4.6478967931796983E-2</v>
      </c>
      <c r="AK152" s="9">
        <f ca="1">SUMIFS('Stock-AF'!AT$2:AT$215,'Stock-AF'!$C$2:$C$215,Shares!$B152,'Stock-AF'!$G$2:$G$215,Shares!$A$1)/SUMIFS('Stock-AF'!AT$2:AT$215,'Stock-AF'!$C$2:$C$215,Shares!$A152,'Stock-AF'!$G$2:$G$215,Shares!$A$1)</f>
        <v>0.28431578238041405</v>
      </c>
      <c r="AL152" s="9">
        <f ca="1">SUMIFS('Stock-AF'!AU$2:AU$215,'Stock-AF'!$C$2:$C$215,Shares!$B152,'Stock-AF'!$G$2:$G$215,Shares!$A$1)/SUMIFS('Stock-AF'!AU$2:AU$215,'Stock-AF'!$C$2:$C$215,Shares!$A152,'Stock-AF'!$G$2:$G$215,Shares!$A$1)</f>
        <v>1.1741478594342464E-2</v>
      </c>
      <c r="AM152" s="9">
        <f ca="1">SUMIFS('Stock-AF'!AV$2:AV$215,'Stock-AF'!$C$2:$C$215,Shares!$B152,'Stock-AF'!$G$2:$G$215,Shares!$A$1)/SUMIFS('Stock-AF'!AV$2:AV$215,'Stock-AF'!$C$2:$C$215,Shares!$A152,'Stock-AF'!$G$2:$G$215,Shares!$A$1)</f>
        <v>1.9148288959413472E-2</v>
      </c>
    </row>
    <row r="153" spans="1:39">
      <c r="A153" t="str">
        <f t="shared" si="2"/>
        <v>R_ES-SH-DH*</v>
      </c>
      <c r="B153" s="4" t="s">
        <v>73</v>
      </c>
      <c r="C153" s="9">
        <f ca="1">SUMIFS('Stock-AF'!L$2:L$215,'Stock-AF'!$C$2:$C$215,Shares!$B153,'Stock-AF'!$G$2:$G$215,Shares!$A$1)/SUMIFS('Stock-AF'!L$2:L$215,'Stock-AF'!$C$2:$C$215,Shares!$A153,'Stock-AF'!$G$2:$G$215,Shares!$A$1)</f>
        <v>0</v>
      </c>
      <c r="D153" s="9">
        <f ca="1">SUMIFS('Stock-AF'!M$2:M$215,'Stock-AF'!$C$2:$C$215,Shares!$B153,'Stock-AF'!$G$2:$G$215,Shares!$A$1)/SUMIFS('Stock-AF'!M$2:M$215,'Stock-AF'!$C$2:$C$215,Shares!$A153,'Stock-AF'!$G$2:$G$215,Shares!$A$1)</f>
        <v>6.4260767136975925E-3</v>
      </c>
      <c r="E153" s="9">
        <f ca="1">SUMIFS('Stock-AF'!N$2:N$215,'Stock-AF'!$C$2:$C$215,Shares!$B153,'Stock-AF'!$G$2:$G$215,Shares!$A$1)/SUMIFS('Stock-AF'!N$2:N$215,'Stock-AF'!$C$2:$C$215,Shares!$A153,'Stock-AF'!$G$2:$G$215,Shares!$A$1)</f>
        <v>0.1086826878625182</v>
      </c>
      <c r="F153" s="9">
        <f ca="1">SUMIFS('Stock-AF'!O$2:O$215,'Stock-AF'!$C$2:$C$215,Shares!$B153,'Stock-AF'!$G$2:$G$215,Shares!$A$1)/SUMIFS('Stock-AF'!O$2:O$215,'Stock-AF'!$C$2:$C$215,Shares!$A153,'Stock-AF'!$G$2:$G$215,Shares!$A$1)</f>
        <v>9.1829619625885383E-3</v>
      </c>
      <c r="G153" s="9">
        <f ca="1">SUMIFS('Stock-AF'!P$2:P$215,'Stock-AF'!$C$2:$C$215,Shares!$B153,'Stock-AF'!$G$2:$G$215,Shares!$A$1)/SUMIFS('Stock-AF'!P$2:P$215,'Stock-AF'!$C$2:$C$215,Shares!$A153,'Stock-AF'!$G$2:$G$215,Shares!$A$1)</f>
        <v>6.081359538826981E-2</v>
      </c>
      <c r="H153" s="9">
        <f ca="1">SUMIFS('Stock-AF'!Q$2:Q$215,'Stock-AF'!$C$2:$C$215,Shares!$B153,'Stock-AF'!$G$2:$G$215,Shares!$A$1)/SUMIFS('Stock-AF'!Q$2:Q$215,'Stock-AF'!$C$2:$C$215,Shares!$A153,'Stock-AF'!$G$2:$G$215,Shares!$A$1)</f>
        <v>1.0805071959485188E-3</v>
      </c>
      <c r="I153" s="9">
        <f ca="1">SUMIFS('Stock-AF'!R$2:R$215,'Stock-AF'!$C$2:$C$215,Shares!$B153,'Stock-AF'!$G$2:$G$215,Shares!$A$1)/SUMIFS('Stock-AF'!R$2:R$215,'Stock-AF'!$C$2:$C$215,Shares!$A153,'Stock-AF'!$G$2:$G$215,Shares!$A$1)</f>
        <v>0</v>
      </c>
      <c r="J153" s="9">
        <f ca="1">SUMIFS('Stock-AF'!S$2:S$215,'Stock-AF'!$C$2:$C$215,Shares!$B153,'Stock-AF'!$G$2:$G$215,Shares!$A$1)/SUMIFS('Stock-AF'!S$2:S$215,'Stock-AF'!$C$2:$C$215,Shares!$A153,'Stock-AF'!$G$2:$G$215,Shares!$A$1)</f>
        <v>7.9042698721907514E-2</v>
      </c>
      <c r="K153" s="9">
        <f ca="1">SUMIFS('Stock-AF'!T$2:T$215,'Stock-AF'!$C$2:$C$215,Shares!$B153,'Stock-AF'!$G$2:$G$215,Shares!$A$1)/SUMIFS('Stock-AF'!T$2:T$215,'Stock-AF'!$C$2:$C$215,Shares!$A153,'Stock-AF'!$G$2:$G$215,Shares!$A$1)</f>
        <v>1.0751475043973205E-2</v>
      </c>
      <c r="L153" s="9">
        <f ca="1">SUMIFS('Stock-AF'!U$2:U$215,'Stock-AF'!$C$2:$C$215,Shares!$B153,'Stock-AF'!$G$2:$G$215,Shares!$A$1)/SUMIFS('Stock-AF'!U$2:U$215,'Stock-AF'!$C$2:$C$215,Shares!$A153,'Stock-AF'!$G$2:$G$215,Shares!$A$1)</f>
        <v>0</v>
      </c>
      <c r="M153" s="9">
        <f ca="1">SUMIFS('Stock-AF'!V$2:V$215,'Stock-AF'!$C$2:$C$215,Shares!$B153,'Stock-AF'!$G$2:$G$215,Shares!$A$1)/SUMIFS('Stock-AF'!V$2:V$215,'Stock-AF'!$C$2:$C$215,Shares!$A153,'Stock-AF'!$G$2:$G$215,Shares!$A$1)</f>
        <v>5.405871497065457E-3</v>
      </c>
      <c r="N153" s="9">
        <f ca="1">SUMIFS('Stock-AF'!W$2:W$215,'Stock-AF'!$C$2:$C$215,Shares!$B153,'Stock-AF'!$G$2:$G$215,Shares!$A$1)/SUMIFS('Stock-AF'!W$2:W$215,'Stock-AF'!$C$2:$C$215,Shares!$A153,'Stock-AF'!$G$2:$G$215,Shares!$A$1)</f>
        <v>0</v>
      </c>
      <c r="O153" s="9">
        <f ca="1">SUMIFS('Stock-AF'!X$2:X$215,'Stock-AF'!$C$2:$C$215,Shares!$B153,'Stock-AF'!$G$2:$G$215,Shares!$A$1)/SUMIFS('Stock-AF'!X$2:X$215,'Stock-AF'!$C$2:$C$215,Shares!$A153,'Stock-AF'!$G$2:$G$215,Shares!$A$1)</f>
        <v>7.5873465397422041E-3</v>
      </c>
      <c r="P153" s="9">
        <f ca="1">SUMIFS('Stock-AF'!Y$2:Y$215,'Stock-AF'!$C$2:$C$215,Shares!$B153,'Stock-AF'!$G$2:$G$215,Shares!$A$1)/SUMIFS('Stock-AF'!Y$2:Y$215,'Stock-AF'!$C$2:$C$215,Shares!$A153,'Stock-AF'!$G$2:$G$215,Shares!$A$1)</f>
        <v>7.7084087144056355E-4</v>
      </c>
      <c r="Q153" s="9">
        <f ca="1">SUMIFS('Stock-AF'!Z$2:Z$215,'Stock-AF'!$C$2:$C$215,Shares!$B153,'Stock-AF'!$G$2:$G$215,Shares!$A$1)/SUMIFS('Stock-AF'!Z$2:Z$215,'Stock-AF'!$C$2:$C$215,Shares!$A153,'Stock-AF'!$G$2:$G$215,Shares!$A$1)</f>
        <v>3.7452016380934059E-3</v>
      </c>
      <c r="R153" s="9">
        <f ca="1">SUMIFS('Stock-AF'!AA$2:AA$215,'Stock-AF'!$C$2:$C$215,Shares!$B153,'Stock-AF'!$G$2:$G$215,Shares!$A$1)/SUMIFS('Stock-AF'!AA$2:AA$215,'Stock-AF'!$C$2:$C$215,Shares!$A153,'Stock-AF'!$G$2:$G$215,Shares!$A$1)</f>
        <v>1.4046684625369306E-3</v>
      </c>
      <c r="S153" s="9">
        <f ca="1">SUMIFS('Stock-AF'!AB$2:AB$215,'Stock-AF'!$C$2:$C$215,Shares!$B153,'Stock-AF'!$G$2:$G$215,Shares!$A$1)/SUMIFS('Stock-AF'!AB$2:AB$215,'Stock-AF'!$C$2:$C$215,Shares!$A153,'Stock-AF'!$G$2:$G$215,Shares!$A$1)</f>
        <v>1.180799427647106E-2</v>
      </c>
      <c r="T153" s="9">
        <f ca="1">SUMIFS('Stock-AF'!AC$2:AC$215,'Stock-AF'!$C$2:$C$215,Shares!$B153,'Stock-AF'!$G$2:$G$215,Shares!$A$1)/SUMIFS('Stock-AF'!AC$2:AC$215,'Stock-AF'!$C$2:$C$215,Shares!$A153,'Stock-AF'!$G$2:$G$215,Shares!$A$1)</f>
        <v>7.463627900564089E-2</v>
      </c>
      <c r="U153" s="9">
        <f ca="1">SUMIFS('Stock-AF'!AD$2:AD$215,'Stock-AF'!$C$2:$C$215,Shares!$B153,'Stock-AF'!$G$2:$G$215,Shares!$A$1)/SUMIFS('Stock-AF'!AD$2:AD$215,'Stock-AF'!$C$2:$C$215,Shares!$A153,'Stock-AF'!$G$2:$G$215,Shares!$A$1)</f>
        <v>0</v>
      </c>
      <c r="V153" s="9">
        <f ca="1">SUMIFS('Stock-AF'!AE$2:AE$215,'Stock-AF'!$C$2:$C$215,Shares!$B153,'Stock-AF'!$G$2:$G$215,Shares!$A$1)/SUMIFS('Stock-AF'!AE$2:AE$215,'Stock-AF'!$C$2:$C$215,Shares!$A153,'Stock-AF'!$G$2:$G$215,Shares!$A$1)</f>
        <v>8.1523117646161068E-5</v>
      </c>
      <c r="W153" s="9">
        <f ca="1">SUMIFS('Stock-AF'!AF$2:AF$215,'Stock-AF'!$C$2:$C$215,Shares!$B153,'Stock-AF'!$G$2:$G$215,Shares!$A$1)/SUMIFS('Stock-AF'!AF$2:AF$215,'Stock-AF'!$C$2:$C$215,Shares!$A153,'Stock-AF'!$G$2:$G$215,Shares!$A$1)</f>
        <v>3.5770648760192002E-2</v>
      </c>
      <c r="X153" s="9">
        <f ca="1">SUMIFS('Stock-AF'!AG$2:AG$215,'Stock-AF'!$C$2:$C$215,Shares!$B153,'Stock-AF'!$G$2:$G$215,Shares!$A$1)/SUMIFS('Stock-AF'!AG$2:AG$215,'Stock-AF'!$C$2:$C$215,Shares!$A153,'Stock-AF'!$G$2:$G$215,Shares!$A$1)</f>
        <v>2.7504748642859372E-2</v>
      </c>
      <c r="Y153" s="9">
        <f ca="1">SUMIFS('Stock-AF'!AH$2:AH$215,'Stock-AF'!$C$2:$C$215,Shares!$B153,'Stock-AF'!$G$2:$G$215,Shares!$A$1)/SUMIFS('Stock-AF'!AH$2:AH$215,'Stock-AF'!$C$2:$C$215,Shares!$A153,'Stock-AF'!$G$2:$G$215,Shares!$A$1)</f>
        <v>6.8443626994007189E-4</v>
      </c>
      <c r="Z153" s="9">
        <f ca="1">SUMIFS('Stock-AF'!AI$2:AI$215,'Stock-AF'!$C$2:$C$215,Shares!$B153,'Stock-AF'!$G$2:$G$215,Shares!$A$1)/SUMIFS('Stock-AF'!AI$2:AI$215,'Stock-AF'!$C$2:$C$215,Shares!$A153,'Stock-AF'!$G$2:$G$215,Shares!$A$1)</f>
        <v>9.8198720571301395E-3</v>
      </c>
      <c r="AA153" s="9">
        <f ca="1">SUMIFS('Stock-AF'!AJ$2:AJ$215,'Stock-AF'!$C$2:$C$215,Shares!$B153,'Stock-AF'!$G$2:$G$215,Shares!$A$1)/SUMIFS('Stock-AF'!AJ$2:AJ$215,'Stock-AF'!$C$2:$C$215,Shares!$A153,'Stock-AF'!$G$2:$G$215,Shares!$A$1)</f>
        <v>0</v>
      </c>
      <c r="AB153" s="9">
        <f ca="1">SUMIFS('Stock-AF'!AK$2:AK$215,'Stock-AF'!$C$2:$C$215,Shares!$B153,'Stock-AF'!$G$2:$G$215,Shares!$A$1)/SUMIFS('Stock-AF'!AK$2:AK$215,'Stock-AF'!$C$2:$C$215,Shares!$A153,'Stock-AF'!$G$2:$G$215,Shares!$A$1)</f>
        <v>0</v>
      </c>
      <c r="AC153" s="9">
        <f ca="1">SUMIFS('Stock-AF'!AL$2:AL$215,'Stock-AF'!$C$2:$C$215,Shares!$B153,'Stock-AF'!$G$2:$G$215,Shares!$A$1)/SUMIFS('Stock-AF'!AL$2:AL$215,'Stock-AF'!$C$2:$C$215,Shares!$A153,'Stock-AF'!$G$2:$G$215,Shares!$A$1)</f>
        <v>0</v>
      </c>
      <c r="AD153" s="9">
        <f ca="1">SUMIFS('Stock-AF'!AM$2:AM$215,'Stock-AF'!$C$2:$C$215,Shares!$B153,'Stock-AF'!$G$2:$G$215,Shares!$A$1)/SUMIFS('Stock-AF'!AM$2:AM$215,'Stock-AF'!$C$2:$C$215,Shares!$A153,'Stock-AF'!$G$2:$G$215,Shares!$A$1)</f>
        <v>1.0139933479794108E-4</v>
      </c>
      <c r="AE153" s="9">
        <f ca="1">SUMIFS('Stock-AF'!AN$2:AN$215,'Stock-AF'!$C$2:$C$215,Shares!$B153,'Stock-AF'!$G$2:$G$215,Shares!$A$1)/SUMIFS('Stock-AF'!AN$2:AN$215,'Stock-AF'!$C$2:$C$215,Shares!$A153,'Stock-AF'!$G$2:$G$215,Shares!$A$1)</f>
        <v>0</v>
      </c>
      <c r="AF153" s="9">
        <f ca="1">SUMIFS('Stock-AF'!AO$2:AO$215,'Stock-AF'!$C$2:$C$215,Shares!$B153,'Stock-AF'!$G$2:$G$215,Shares!$A$1)/SUMIFS('Stock-AF'!AO$2:AO$215,'Stock-AF'!$C$2:$C$215,Shares!$A153,'Stock-AF'!$G$2:$G$215,Shares!$A$1)</f>
        <v>0.19435215187820395</v>
      </c>
      <c r="AG153" s="9">
        <f ca="1">SUMIFS('Stock-AF'!AP$2:AP$215,'Stock-AF'!$C$2:$C$215,Shares!$B153,'Stock-AF'!$G$2:$G$215,Shares!$A$1)/SUMIFS('Stock-AF'!AP$2:AP$215,'Stock-AF'!$C$2:$C$215,Shares!$A153,'Stock-AF'!$G$2:$G$215,Shares!$A$1)</f>
        <v>0</v>
      </c>
      <c r="AH153" s="9">
        <f ca="1">SUMIFS('Stock-AF'!AQ$2:AQ$215,'Stock-AF'!$C$2:$C$215,Shares!$B153,'Stock-AF'!$G$2:$G$215,Shares!$A$1)/SUMIFS('Stock-AF'!AQ$2:AQ$215,'Stock-AF'!$C$2:$C$215,Shares!$A153,'Stock-AF'!$G$2:$G$215,Shares!$A$1)</f>
        <v>6.2885402791267714E-4</v>
      </c>
      <c r="AI153" s="9">
        <f ca="1">SUMIFS('Stock-AF'!AR$2:AR$215,'Stock-AF'!$C$2:$C$215,Shares!$B153,'Stock-AF'!$G$2:$G$215,Shares!$A$1)/SUMIFS('Stock-AF'!AR$2:AR$215,'Stock-AF'!$C$2:$C$215,Shares!$A153,'Stock-AF'!$G$2:$G$215,Shares!$A$1)</f>
        <v>5.4947025846709747E-2</v>
      </c>
      <c r="AJ153" s="9">
        <f ca="1">SUMIFS('Stock-AF'!AS$2:AS$215,'Stock-AF'!$C$2:$C$215,Shares!$B153,'Stock-AF'!$G$2:$G$215,Shares!$A$1)/SUMIFS('Stock-AF'!AS$2:AS$215,'Stock-AF'!$C$2:$C$215,Shares!$A153,'Stock-AF'!$G$2:$G$215,Shares!$A$1)</f>
        <v>0</v>
      </c>
      <c r="AK153" s="9">
        <f ca="1">SUMIFS('Stock-AF'!AT$2:AT$215,'Stock-AF'!$C$2:$C$215,Shares!$B153,'Stock-AF'!$G$2:$G$215,Shares!$A$1)/SUMIFS('Stock-AF'!AT$2:AT$215,'Stock-AF'!$C$2:$C$215,Shares!$A153,'Stock-AF'!$G$2:$G$215,Shares!$A$1)</f>
        <v>8.5054842345456071E-4</v>
      </c>
      <c r="AL153" s="9">
        <f ca="1">SUMIFS('Stock-AF'!AU$2:AU$215,'Stock-AF'!$C$2:$C$215,Shares!$B153,'Stock-AF'!$G$2:$G$215,Shares!$A$1)/SUMIFS('Stock-AF'!AU$2:AU$215,'Stock-AF'!$C$2:$C$215,Shares!$A153,'Stock-AF'!$G$2:$G$215,Shares!$A$1)</f>
        <v>1.4736152571391674E-2</v>
      </c>
      <c r="AM153" s="9">
        <f ca="1">SUMIFS('Stock-AF'!AV$2:AV$215,'Stock-AF'!$C$2:$C$215,Shares!$B153,'Stock-AF'!$G$2:$G$215,Shares!$A$1)/SUMIFS('Stock-AF'!AV$2:AV$215,'Stock-AF'!$C$2:$C$215,Shares!$A153,'Stock-AF'!$G$2:$G$215,Shares!$A$1)</f>
        <v>1.2331783760698918E-2</v>
      </c>
    </row>
    <row r="154" spans="1:39">
      <c r="A154" t="str">
        <f t="shared" si="2"/>
        <v>R_ES-SH-DH*</v>
      </c>
      <c r="B154" s="4" t="s">
        <v>628</v>
      </c>
      <c r="C154" s="9">
        <f ca="1">SUMIFS('Stock-AF'!L$2:L$215,'Stock-AF'!$C$2:$C$215,Shares!$B154,'Stock-AF'!$G$2:$G$215,Shares!$A$1)/SUMIFS('Stock-AF'!L$2:L$215,'Stock-AF'!$C$2:$C$215,Shares!$A154,'Stock-AF'!$G$2:$G$215,Shares!$A$1)</f>
        <v>0</v>
      </c>
      <c r="D154" s="9">
        <f ca="1">SUMIFS('Stock-AF'!M$2:M$215,'Stock-AF'!$C$2:$C$215,Shares!$B154,'Stock-AF'!$G$2:$G$215,Shares!$A$1)/SUMIFS('Stock-AF'!M$2:M$215,'Stock-AF'!$C$2:$C$215,Shares!$A154,'Stock-AF'!$G$2:$G$215,Shares!$A$1)</f>
        <v>3.66873608739082E-3</v>
      </c>
      <c r="E154" s="9">
        <f ca="1">SUMIFS('Stock-AF'!N$2:N$215,'Stock-AF'!$C$2:$C$215,Shares!$B154,'Stock-AF'!$G$2:$G$215,Shares!$A$1)/SUMIFS('Stock-AF'!N$2:N$215,'Stock-AF'!$C$2:$C$215,Shares!$A154,'Stock-AF'!$G$2:$G$215,Shares!$A$1)</f>
        <v>0</v>
      </c>
      <c r="F154" s="9">
        <f ca="1">SUMIFS('Stock-AF'!O$2:O$215,'Stock-AF'!$C$2:$C$215,Shares!$B154,'Stock-AF'!$G$2:$G$215,Shares!$A$1)/SUMIFS('Stock-AF'!O$2:O$215,'Stock-AF'!$C$2:$C$215,Shares!$A154,'Stock-AF'!$G$2:$G$215,Shares!$A$1)</f>
        <v>4.8463126169650187E-5</v>
      </c>
      <c r="G154" s="9">
        <f ca="1">SUMIFS('Stock-AF'!P$2:P$215,'Stock-AF'!$C$2:$C$215,Shares!$B154,'Stock-AF'!$G$2:$G$215,Shares!$A$1)/SUMIFS('Stock-AF'!P$2:P$215,'Stock-AF'!$C$2:$C$215,Shares!$A154,'Stock-AF'!$G$2:$G$215,Shares!$A$1)</f>
        <v>0</v>
      </c>
      <c r="H154" s="9">
        <f ca="1">SUMIFS('Stock-AF'!Q$2:Q$215,'Stock-AF'!$C$2:$C$215,Shares!$B154,'Stock-AF'!$G$2:$G$215,Shares!$A$1)/SUMIFS('Stock-AF'!Q$2:Q$215,'Stock-AF'!$C$2:$C$215,Shares!$A154,'Stock-AF'!$G$2:$G$215,Shares!$A$1)</f>
        <v>1.1431655975410704E-2</v>
      </c>
      <c r="I154" s="9">
        <f ca="1">SUMIFS('Stock-AF'!R$2:R$215,'Stock-AF'!$C$2:$C$215,Shares!$B154,'Stock-AF'!$G$2:$G$215,Shares!$A$1)/SUMIFS('Stock-AF'!R$2:R$215,'Stock-AF'!$C$2:$C$215,Shares!$A154,'Stock-AF'!$G$2:$G$215,Shares!$A$1)</f>
        <v>0</v>
      </c>
      <c r="J154" s="9">
        <f ca="1">SUMIFS('Stock-AF'!S$2:S$215,'Stock-AF'!$C$2:$C$215,Shares!$B154,'Stock-AF'!$G$2:$G$215,Shares!$A$1)/SUMIFS('Stock-AF'!S$2:S$215,'Stock-AF'!$C$2:$C$215,Shares!$A154,'Stock-AF'!$G$2:$G$215,Shares!$A$1)</f>
        <v>1.7712469058657268E-3</v>
      </c>
      <c r="K154" s="9">
        <f ca="1">SUMIFS('Stock-AF'!T$2:T$215,'Stock-AF'!$C$2:$C$215,Shares!$B154,'Stock-AF'!$G$2:$G$215,Shares!$A$1)/SUMIFS('Stock-AF'!T$2:T$215,'Stock-AF'!$C$2:$C$215,Shares!$A154,'Stock-AF'!$G$2:$G$215,Shares!$A$1)</f>
        <v>2.4734315686536115E-3</v>
      </c>
      <c r="L154" s="9">
        <f ca="1">SUMIFS('Stock-AF'!U$2:U$215,'Stock-AF'!$C$2:$C$215,Shares!$B154,'Stock-AF'!$G$2:$G$215,Shares!$A$1)/SUMIFS('Stock-AF'!U$2:U$215,'Stock-AF'!$C$2:$C$215,Shares!$A154,'Stock-AF'!$G$2:$G$215,Shares!$A$1)</f>
        <v>4.1200624188983421E-3</v>
      </c>
      <c r="M154" s="9">
        <f ca="1">SUMIFS('Stock-AF'!V$2:V$215,'Stock-AF'!$C$2:$C$215,Shares!$B154,'Stock-AF'!$G$2:$G$215,Shares!$A$1)/SUMIFS('Stock-AF'!V$2:V$215,'Stock-AF'!$C$2:$C$215,Shares!$A154,'Stock-AF'!$G$2:$G$215,Shares!$A$1)</f>
        <v>8.9411037173386543E-3</v>
      </c>
      <c r="N154" s="9">
        <f ca="1">SUMIFS('Stock-AF'!W$2:W$215,'Stock-AF'!$C$2:$C$215,Shares!$B154,'Stock-AF'!$G$2:$G$215,Shares!$A$1)/SUMIFS('Stock-AF'!W$2:W$215,'Stock-AF'!$C$2:$C$215,Shares!$A154,'Stock-AF'!$G$2:$G$215,Shares!$A$1)</f>
        <v>0</v>
      </c>
      <c r="O154" s="9">
        <f ca="1">SUMIFS('Stock-AF'!X$2:X$215,'Stock-AF'!$C$2:$C$215,Shares!$B154,'Stock-AF'!$G$2:$G$215,Shares!$A$1)/SUMIFS('Stock-AF'!X$2:X$215,'Stock-AF'!$C$2:$C$215,Shares!$A154,'Stock-AF'!$G$2:$G$215,Shares!$A$1)</f>
        <v>3.0788586765622991E-3</v>
      </c>
      <c r="P154" s="9">
        <f ca="1">SUMIFS('Stock-AF'!Y$2:Y$215,'Stock-AF'!$C$2:$C$215,Shares!$B154,'Stock-AF'!$G$2:$G$215,Shares!$A$1)/SUMIFS('Stock-AF'!Y$2:Y$215,'Stock-AF'!$C$2:$C$215,Shares!$A154,'Stock-AF'!$G$2:$G$215,Shares!$A$1)</f>
        <v>3.1879486854787517E-2</v>
      </c>
      <c r="Q154" s="9">
        <f ca="1">SUMIFS('Stock-AF'!Z$2:Z$215,'Stock-AF'!$C$2:$C$215,Shares!$B154,'Stock-AF'!$G$2:$G$215,Shares!$A$1)/SUMIFS('Stock-AF'!Z$2:Z$215,'Stock-AF'!$C$2:$C$215,Shares!$A154,'Stock-AF'!$G$2:$G$215,Shares!$A$1)</f>
        <v>1.8012154798030939E-2</v>
      </c>
      <c r="R154" s="9">
        <f ca="1">SUMIFS('Stock-AF'!AA$2:AA$215,'Stock-AF'!$C$2:$C$215,Shares!$B154,'Stock-AF'!$G$2:$G$215,Shares!$A$1)/SUMIFS('Stock-AF'!AA$2:AA$215,'Stock-AF'!$C$2:$C$215,Shares!$A154,'Stock-AF'!$G$2:$G$215,Shares!$A$1)</f>
        <v>0</v>
      </c>
      <c r="S154" s="9">
        <f ca="1">SUMIFS('Stock-AF'!AB$2:AB$215,'Stock-AF'!$C$2:$C$215,Shares!$B154,'Stock-AF'!$G$2:$G$215,Shares!$A$1)/SUMIFS('Stock-AF'!AB$2:AB$215,'Stock-AF'!$C$2:$C$215,Shares!$A154,'Stock-AF'!$G$2:$G$215,Shares!$A$1)</f>
        <v>8.1270789966183274E-5</v>
      </c>
      <c r="T154" s="9">
        <f ca="1">SUMIFS('Stock-AF'!AC$2:AC$215,'Stock-AF'!$C$2:$C$215,Shares!$B154,'Stock-AF'!$G$2:$G$215,Shares!$A$1)/SUMIFS('Stock-AF'!AC$2:AC$215,'Stock-AF'!$C$2:$C$215,Shares!$A154,'Stock-AF'!$G$2:$G$215,Shares!$A$1)</f>
        <v>3.7805741109603721E-4</v>
      </c>
      <c r="U154" s="9">
        <f ca="1">SUMIFS('Stock-AF'!AD$2:AD$215,'Stock-AF'!$C$2:$C$215,Shares!$B154,'Stock-AF'!$G$2:$G$215,Shares!$A$1)/SUMIFS('Stock-AF'!AD$2:AD$215,'Stock-AF'!$C$2:$C$215,Shares!$A154,'Stock-AF'!$G$2:$G$215,Shares!$A$1)</f>
        <v>0</v>
      </c>
      <c r="V154" s="9">
        <f ca="1">SUMIFS('Stock-AF'!AE$2:AE$215,'Stock-AF'!$C$2:$C$215,Shares!$B154,'Stock-AF'!$G$2:$G$215,Shares!$A$1)/SUMIFS('Stock-AF'!AE$2:AE$215,'Stock-AF'!$C$2:$C$215,Shares!$A154,'Stock-AF'!$G$2:$G$215,Shares!$A$1)</f>
        <v>1.9963296697671873E-3</v>
      </c>
      <c r="W154" s="9">
        <f ca="1">SUMIFS('Stock-AF'!AF$2:AF$215,'Stock-AF'!$C$2:$C$215,Shares!$B154,'Stock-AF'!$G$2:$G$215,Shares!$A$1)/SUMIFS('Stock-AF'!AF$2:AF$215,'Stock-AF'!$C$2:$C$215,Shares!$A154,'Stock-AF'!$G$2:$G$215,Shares!$A$1)</f>
        <v>0</v>
      </c>
      <c r="X154" s="9">
        <f ca="1">SUMIFS('Stock-AF'!AG$2:AG$215,'Stock-AF'!$C$2:$C$215,Shares!$B154,'Stock-AF'!$G$2:$G$215,Shares!$A$1)/SUMIFS('Stock-AF'!AG$2:AG$215,'Stock-AF'!$C$2:$C$215,Shares!$A154,'Stock-AF'!$G$2:$G$215,Shares!$A$1)</f>
        <v>1.6371836569541772E-4</v>
      </c>
      <c r="Y154" s="9">
        <f ca="1">SUMIFS('Stock-AF'!AH$2:AH$215,'Stock-AF'!$C$2:$C$215,Shares!$B154,'Stock-AF'!$G$2:$G$215,Shares!$A$1)/SUMIFS('Stock-AF'!AH$2:AH$215,'Stock-AF'!$C$2:$C$215,Shares!$A154,'Stock-AF'!$G$2:$G$215,Shares!$A$1)</f>
        <v>0</v>
      </c>
      <c r="Z154" s="9">
        <f ca="1">SUMIFS('Stock-AF'!AI$2:AI$215,'Stock-AF'!$C$2:$C$215,Shares!$B154,'Stock-AF'!$G$2:$G$215,Shares!$A$1)/SUMIFS('Stock-AF'!AI$2:AI$215,'Stock-AF'!$C$2:$C$215,Shares!$A154,'Stock-AF'!$G$2:$G$215,Shares!$A$1)</f>
        <v>0</v>
      </c>
      <c r="AA154" s="9">
        <f ca="1">SUMIFS('Stock-AF'!AJ$2:AJ$215,'Stock-AF'!$C$2:$C$215,Shares!$B154,'Stock-AF'!$G$2:$G$215,Shares!$A$1)/SUMIFS('Stock-AF'!AJ$2:AJ$215,'Stock-AF'!$C$2:$C$215,Shares!$A154,'Stock-AF'!$G$2:$G$215,Shares!$A$1)</f>
        <v>0</v>
      </c>
      <c r="AB154" s="9">
        <f ca="1">SUMIFS('Stock-AF'!AK$2:AK$215,'Stock-AF'!$C$2:$C$215,Shares!$B154,'Stock-AF'!$G$2:$G$215,Shares!$A$1)/SUMIFS('Stock-AF'!AK$2:AK$215,'Stock-AF'!$C$2:$C$215,Shares!$A154,'Stock-AF'!$G$2:$G$215,Shares!$A$1)</f>
        <v>0</v>
      </c>
      <c r="AC154" s="9">
        <f ca="1">SUMIFS('Stock-AF'!AL$2:AL$215,'Stock-AF'!$C$2:$C$215,Shares!$B154,'Stock-AF'!$G$2:$G$215,Shares!$A$1)/SUMIFS('Stock-AF'!AL$2:AL$215,'Stock-AF'!$C$2:$C$215,Shares!$A154,'Stock-AF'!$G$2:$G$215,Shares!$A$1)</f>
        <v>0</v>
      </c>
      <c r="AD154" s="9">
        <f ca="1">SUMIFS('Stock-AF'!AM$2:AM$215,'Stock-AF'!$C$2:$C$215,Shares!$B154,'Stock-AF'!$G$2:$G$215,Shares!$A$1)/SUMIFS('Stock-AF'!AM$2:AM$215,'Stock-AF'!$C$2:$C$215,Shares!$A154,'Stock-AF'!$G$2:$G$215,Shares!$A$1)</f>
        <v>8.6149466840176121E-4</v>
      </c>
      <c r="AE154" s="9">
        <f ca="1">SUMIFS('Stock-AF'!AN$2:AN$215,'Stock-AF'!$C$2:$C$215,Shares!$B154,'Stock-AF'!$G$2:$G$215,Shares!$A$1)/SUMIFS('Stock-AF'!AN$2:AN$215,'Stock-AF'!$C$2:$C$215,Shares!$A154,'Stock-AF'!$G$2:$G$215,Shares!$A$1)</f>
        <v>0.14701095886726268</v>
      </c>
      <c r="AF154" s="9">
        <f ca="1">SUMIFS('Stock-AF'!AO$2:AO$215,'Stock-AF'!$C$2:$C$215,Shares!$B154,'Stock-AF'!$G$2:$G$215,Shares!$A$1)/SUMIFS('Stock-AF'!AO$2:AO$215,'Stock-AF'!$C$2:$C$215,Shares!$A154,'Stock-AF'!$G$2:$G$215,Shares!$A$1)</f>
        <v>8.1900826223714918E-5</v>
      </c>
      <c r="AG154" s="9">
        <f ca="1">SUMIFS('Stock-AF'!AP$2:AP$215,'Stock-AF'!$C$2:$C$215,Shares!$B154,'Stock-AF'!$G$2:$G$215,Shares!$A$1)/SUMIFS('Stock-AF'!AP$2:AP$215,'Stock-AF'!$C$2:$C$215,Shares!$A154,'Stock-AF'!$G$2:$G$215,Shares!$A$1)</f>
        <v>8.0351926889612006E-3</v>
      </c>
      <c r="AH154" s="9">
        <f ca="1">SUMIFS('Stock-AF'!AQ$2:AQ$215,'Stock-AF'!$C$2:$C$215,Shares!$B154,'Stock-AF'!$G$2:$G$215,Shares!$A$1)/SUMIFS('Stock-AF'!AQ$2:AQ$215,'Stock-AF'!$C$2:$C$215,Shares!$A154,'Stock-AF'!$G$2:$G$215,Shares!$A$1)</f>
        <v>0</v>
      </c>
      <c r="AI154" s="9">
        <f ca="1">SUMIFS('Stock-AF'!AR$2:AR$215,'Stock-AF'!$C$2:$C$215,Shares!$B154,'Stock-AF'!$G$2:$G$215,Shares!$A$1)/SUMIFS('Stock-AF'!AR$2:AR$215,'Stock-AF'!$C$2:$C$215,Shares!$A154,'Stock-AF'!$G$2:$G$215,Shares!$A$1)</f>
        <v>0</v>
      </c>
      <c r="AJ154" s="9">
        <f ca="1">SUMIFS('Stock-AF'!AS$2:AS$215,'Stock-AF'!$C$2:$C$215,Shares!$B154,'Stock-AF'!$G$2:$G$215,Shares!$A$1)/SUMIFS('Stock-AF'!AS$2:AS$215,'Stock-AF'!$C$2:$C$215,Shares!$A154,'Stock-AF'!$G$2:$G$215,Shares!$A$1)</f>
        <v>9.0782846527374048E-2</v>
      </c>
      <c r="AK154" s="9">
        <f ca="1">SUMIFS('Stock-AF'!AT$2:AT$215,'Stock-AF'!$C$2:$C$215,Shares!$B154,'Stock-AF'!$G$2:$G$215,Shares!$A$1)/SUMIFS('Stock-AF'!AT$2:AT$215,'Stock-AF'!$C$2:$C$215,Shares!$A154,'Stock-AF'!$G$2:$G$215,Shares!$A$1)</f>
        <v>0</v>
      </c>
      <c r="AL154" s="9">
        <f ca="1">SUMIFS('Stock-AF'!AU$2:AU$215,'Stock-AF'!$C$2:$C$215,Shares!$B154,'Stock-AF'!$G$2:$G$215,Shares!$A$1)/SUMIFS('Stock-AF'!AU$2:AU$215,'Stock-AF'!$C$2:$C$215,Shares!$A154,'Stock-AF'!$G$2:$G$215,Shares!$A$1)</f>
        <v>4.5022390094610242E-4</v>
      </c>
      <c r="AM154" s="9">
        <f ca="1">SUMIFS('Stock-AF'!AV$2:AV$215,'Stock-AF'!$C$2:$C$215,Shares!$B154,'Stock-AF'!$G$2:$G$215,Shares!$A$1)/SUMIFS('Stock-AF'!AV$2:AV$215,'Stock-AF'!$C$2:$C$215,Shares!$A154,'Stock-AF'!$G$2:$G$215,Shares!$A$1)</f>
        <v>9.674703675734154E-4</v>
      </c>
    </row>
    <row r="155" spans="1:39">
      <c r="A155" t="str">
        <f t="shared" si="2"/>
        <v>R_ES-SH-DH*</v>
      </c>
      <c r="B155" s="4" t="s">
        <v>629</v>
      </c>
      <c r="C155" s="9">
        <f ca="1">SUMIFS('Stock-AF'!L$2:L$215,'Stock-AF'!$C$2:$C$215,Shares!$B155,'Stock-AF'!$G$2:$G$215,Shares!$A$1)/SUMIFS('Stock-AF'!L$2:L$215,'Stock-AF'!$C$2:$C$215,Shares!$A155,'Stock-AF'!$G$2:$G$215,Shares!$A$1)</f>
        <v>0</v>
      </c>
      <c r="D155" s="9">
        <f ca="1">SUMIFS('Stock-AF'!M$2:M$215,'Stock-AF'!$C$2:$C$215,Shares!$B155,'Stock-AF'!$G$2:$G$215,Shares!$A$1)/SUMIFS('Stock-AF'!M$2:M$215,'Stock-AF'!$C$2:$C$215,Shares!$A155,'Stock-AF'!$G$2:$G$215,Shares!$A$1)</f>
        <v>1.205546364794095E-2</v>
      </c>
      <c r="E155" s="9">
        <f ca="1">SUMIFS('Stock-AF'!N$2:N$215,'Stock-AF'!$C$2:$C$215,Shares!$B155,'Stock-AF'!$G$2:$G$215,Shares!$A$1)/SUMIFS('Stock-AF'!N$2:N$215,'Stock-AF'!$C$2:$C$215,Shares!$A155,'Stock-AF'!$G$2:$G$215,Shares!$A$1)</f>
        <v>0</v>
      </c>
      <c r="F155" s="9">
        <f ca="1">SUMIFS('Stock-AF'!O$2:O$215,'Stock-AF'!$C$2:$C$215,Shares!$B155,'Stock-AF'!$G$2:$G$215,Shares!$A$1)/SUMIFS('Stock-AF'!O$2:O$215,'Stock-AF'!$C$2:$C$215,Shares!$A155,'Stock-AF'!$G$2:$G$215,Shares!$A$1)</f>
        <v>3.289230584768888E-5</v>
      </c>
      <c r="G155" s="9">
        <f ca="1">SUMIFS('Stock-AF'!P$2:P$215,'Stock-AF'!$C$2:$C$215,Shares!$B155,'Stock-AF'!$G$2:$G$215,Shares!$A$1)/SUMIFS('Stock-AF'!P$2:P$215,'Stock-AF'!$C$2:$C$215,Shares!$A155,'Stock-AF'!$G$2:$G$215,Shares!$A$1)</f>
        <v>0</v>
      </c>
      <c r="H155" s="9">
        <f ca="1">SUMIFS('Stock-AF'!Q$2:Q$215,'Stock-AF'!$C$2:$C$215,Shares!$B155,'Stock-AF'!$G$2:$G$215,Shares!$A$1)/SUMIFS('Stock-AF'!Q$2:Q$215,'Stock-AF'!$C$2:$C$215,Shares!$A155,'Stock-AF'!$G$2:$G$215,Shares!$A$1)</f>
        <v>8.7749697498020786E-3</v>
      </c>
      <c r="I155" s="9">
        <f ca="1">SUMIFS('Stock-AF'!R$2:R$215,'Stock-AF'!$C$2:$C$215,Shares!$B155,'Stock-AF'!$G$2:$G$215,Shares!$A$1)/SUMIFS('Stock-AF'!R$2:R$215,'Stock-AF'!$C$2:$C$215,Shares!$A155,'Stock-AF'!$G$2:$G$215,Shares!$A$1)</f>
        <v>0</v>
      </c>
      <c r="J155" s="9">
        <f ca="1">SUMIFS('Stock-AF'!S$2:S$215,'Stock-AF'!$C$2:$C$215,Shares!$B155,'Stock-AF'!$G$2:$G$215,Shares!$A$1)/SUMIFS('Stock-AF'!S$2:S$215,'Stock-AF'!$C$2:$C$215,Shares!$A155,'Stock-AF'!$G$2:$G$215,Shares!$A$1)</f>
        <v>1.5932843156733333E-3</v>
      </c>
      <c r="K155" s="9">
        <f ca="1">SUMIFS('Stock-AF'!T$2:T$215,'Stock-AF'!$C$2:$C$215,Shares!$B155,'Stock-AF'!$G$2:$G$215,Shares!$A$1)/SUMIFS('Stock-AF'!T$2:T$215,'Stock-AF'!$C$2:$C$215,Shares!$A155,'Stock-AF'!$G$2:$G$215,Shares!$A$1)</f>
        <v>4.058126031171865E-3</v>
      </c>
      <c r="L155" s="9">
        <f ca="1">SUMIFS('Stock-AF'!U$2:U$215,'Stock-AF'!$C$2:$C$215,Shares!$B155,'Stock-AF'!$G$2:$G$215,Shares!$A$1)/SUMIFS('Stock-AF'!U$2:U$215,'Stock-AF'!$C$2:$C$215,Shares!$A155,'Stock-AF'!$G$2:$G$215,Shares!$A$1)</f>
        <v>1.2014961392325032E-3</v>
      </c>
      <c r="M155" s="9">
        <f ca="1">SUMIFS('Stock-AF'!V$2:V$215,'Stock-AF'!$C$2:$C$215,Shares!$B155,'Stock-AF'!$G$2:$G$215,Shares!$A$1)/SUMIFS('Stock-AF'!V$2:V$215,'Stock-AF'!$C$2:$C$215,Shares!$A155,'Stock-AF'!$G$2:$G$215,Shares!$A$1)</f>
        <v>9.3178075848939369E-4</v>
      </c>
      <c r="N155" s="9">
        <f ca="1">SUMIFS('Stock-AF'!W$2:W$215,'Stock-AF'!$C$2:$C$215,Shares!$B155,'Stock-AF'!$G$2:$G$215,Shares!$A$1)/SUMIFS('Stock-AF'!W$2:W$215,'Stock-AF'!$C$2:$C$215,Shares!$A155,'Stock-AF'!$G$2:$G$215,Shares!$A$1)</f>
        <v>0</v>
      </c>
      <c r="O155" s="9">
        <f ca="1">SUMIFS('Stock-AF'!X$2:X$215,'Stock-AF'!$C$2:$C$215,Shares!$B155,'Stock-AF'!$G$2:$G$215,Shares!$A$1)/SUMIFS('Stock-AF'!X$2:X$215,'Stock-AF'!$C$2:$C$215,Shares!$A155,'Stock-AF'!$G$2:$G$215,Shares!$A$1)</f>
        <v>0</v>
      </c>
      <c r="P155" s="9">
        <f ca="1">SUMIFS('Stock-AF'!Y$2:Y$215,'Stock-AF'!$C$2:$C$215,Shares!$B155,'Stock-AF'!$G$2:$G$215,Shares!$A$1)/SUMIFS('Stock-AF'!Y$2:Y$215,'Stock-AF'!$C$2:$C$215,Shares!$A155,'Stock-AF'!$G$2:$G$215,Shares!$A$1)</f>
        <v>3.6601155333191339E-3</v>
      </c>
      <c r="Q155" s="9">
        <f ca="1">SUMIFS('Stock-AF'!Z$2:Z$215,'Stock-AF'!$C$2:$C$215,Shares!$B155,'Stock-AF'!$G$2:$G$215,Shares!$A$1)/SUMIFS('Stock-AF'!Z$2:Z$215,'Stock-AF'!$C$2:$C$215,Shares!$A155,'Stock-AF'!$G$2:$G$215,Shares!$A$1)</f>
        <v>2.6152951427335421E-3</v>
      </c>
      <c r="R155" s="9">
        <f ca="1">SUMIFS('Stock-AF'!AA$2:AA$215,'Stock-AF'!$C$2:$C$215,Shares!$B155,'Stock-AF'!$G$2:$G$215,Shares!$A$1)/SUMIFS('Stock-AF'!AA$2:AA$215,'Stock-AF'!$C$2:$C$215,Shares!$A155,'Stock-AF'!$G$2:$G$215,Shares!$A$1)</f>
        <v>0</v>
      </c>
      <c r="S155" s="9">
        <f ca="1">SUMIFS('Stock-AF'!AB$2:AB$215,'Stock-AF'!$C$2:$C$215,Shares!$B155,'Stock-AF'!$G$2:$G$215,Shares!$A$1)/SUMIFS('Stock-AF'!AB$2:AB$215,'Stock-AF'!$C$2:$C$215,Shares!$A155,'Stock-AF'!$G$2:$G$215,Shares!$A$1)</f>
        <v>9.7821422115677953E-5</v>
      </c>
      <c r="T155" s="9">
        <f ca="1">SUMIFS('Stock-AF'!AC$2:AC$215,'Stock-AF'!$C$2:$C$215,Shares!$B155,'Stock-AF'!$G$2:$G$215,Shares!$A$1)/SUMIFS('Stock-AF'!AC$2:AC$215,'Stock-AF'!$C$2:$C$215,Shares!$A155,'Stock-AF'!$G$2:$G$215,Shares!$A$1)</f>
        <v>5.2161319179269672E-4</v>
      </c>
      <c r="U155" s="9">
        <f ca="1">SUMIFS('Stock-AF'!AD$2:AD$215,'Stock-AF'!$C$2:$C$215,Shares!$B155,'Stock-AF'!$G$2:$G$215,Shares!$A$1)/SUMIFS('Stock-AF'!AD$2:AD$215,'Stock-AF'!$C$2:$C$215,Shares!$A155,'Stock-AF'!$G$2:$G$215,Shares!$A$1)</f>
        <v>0</v>
      </c>
      <c r="V155" s="9">
        <f ca="1">SUMIFS('Stock-AF'!AE$2:AE$215,'Stock-AF'!$C$2:$C$215,Shares!$B155,'Stock-AF'!$G$2:$G$215,Shares!$A$1)/SUMIFS('Stock-AF'!AE$2:AE$215,'Stock-AF'!$C$2:$C$215,Shares!$A155,'Stock-AF'!$G$2:$G$215,Shares!$A$1)</f>
        <v>9.9476434304186961E-7</v>
      </c>
      <c r="W155" s="9">
        <f ca="1">SUMIFS('Stock-AF'!AF$2:AF$215,'Stock-AF'!$C$2:$C$215,Shares!$B155,'Stock-AF'!$G$2:$G$215,Shares!$A$1)/SUMIFS('Stock-AF'!AF$2:AF$215,'Stock-AF'!$C$2:$C$215,Shares!$A155,'Stock-AF'!$G$2:$G$215,Shares!$A$1)</f>
        <v>0</v>
      </c>
      <c r="X155" s="9">
        <f ca="1">SUMIFS('Stock-AF'!AG$2:AG$215,'Stock-AF'!$C$2:$C$215,Shares!$B155,'Stock-AF'!$G$2:$G$215,Shares!$A$1)/SUMIFS('Stock-AF'!AG$2:AG$215,'Stock-AF'!$C$2:$C$215,Shares!$A155,'Stock-AF'!$G$2:$G$215,Shares!$A$1)</f>
        <v>4.1688550735025261E-4</v>
      </c>
      <c r="Y155" s="9">
        <f ca="1">SUMIFS('Stock-AF'!AH$2:AH$215,'Stock-AF'!$C$2:$C$215,Shares!$B155,'Stock-AF'!$G$2:$G$215,Shares!$A$1)/SUMIFS('Stock-AF'!AH$2:AH$215,'Stock-AF'!$C$2:$C$215,Shares!$A155,'Stock-AF'!$G$2:$G$215,Shares!$A$1)</f>
        <v>0</v>
      </c>
      <c r="Z155" s="9">
        <f ca="1">SUMIFS('Stock-AF'!AI$2:AI$215,'Stock-AF'!$C$2:$C$215,Shares!$B155,'Stock-AF'!$G$2:$G$215,Shares!$A$1)/SUMIFS('Stock-AF'!AI$2:AI$215,'Stock-AF'!$C$2:$C$215,Shares!$A155,'Stock-AF'!$G$2:$G$215,Shares!$A$1)</f>
        <v>0</v>
      </c>
      <c r="AA155" s="9">
        <f ca="1">SUMIFS('Stock-AF'!AJ$2:AJ$215,'Stock-AF'!$C$2:$C$215,Shares!$B155,'Stock-AF'!$G$2:$G$215,Shares!$A$1)/SUMIFS('Stock-AF'!AJ$2:AJ$215,'Stock-AF'!$C$2:$C$215,Shares!$A155,'Stock-AF'!$G$2:$G$215,Shares!$A$1)</f>
        <v>0</v>
      </c>
      <c r="AB155" s="9">
        <f ca="1">SUMIFS('Stock-AF'!AK$2:AK$215,'Stock-AF'!$C$2:$C$215,Shares!$B155,'Stock-AF'!$G$2:$G$215,Shares!$A$1)/SUMIFS('Stock-AF'!AK$2:AK$215,'Stock-AF'!$C$2:$C$215,Shares!$A155,'Stock-AF'!$G$2:$G$215,Shares!$A$1)</f>
        <v>0</v>
      </c>
      <c r="AC155" s="9">
        <f ca="1">SUMIFS('Stock-AF'!AL$2:AL$215,'Stock-AF'!$C$2:$C$215,Shares!$B155,'Stock-AF'!$G$2:$G$215,Shares!$A$1)/SUMIFS('Stock-AF'!AL$2:AL$215,'Stock-AF'!$C$2:$C$215,Shares!$A155,'Stock-AF'!$G$2:$G$215,Shares!$A$1)</f>
        <v>0</v>
      </c>
      <c r="AD155" s="9">
        <f ca="1">SUMIFS('Stock-AF'!AM$2:AM$215,'Stock-AF'!$C$2:$C$215,Shares!$B155,'Stock-AF'!$G$2:$G$215,Shares!$A$1)/SUMIFS('Stock-AF'!AM$2:AM$215,'Stock-AF'!$C$2:$C$215,Shares!$A155,'Stock-AF'!$G$2:$G$215,Shares!$A$1)</f>
        <v>1.7465104024114867E-3</v>
      </c>
      <c r="AE155" s="9">
        <f ca="1">SUMIFS('Stock-AF'!AN$2:AN$215,'Stock-AF'!$C$2:$C$215,Shares!$B155,'Stock-AF'!$G$2:$G$215,Shares!$A$1)/SUMIFS('Stock-AF'!AN$2:AN$215,'Stock-AF'!$C$2:$C$215,Shares!$A155,'Stock-AF'!$G$2:$G$215,Shares!$A$1)</f>
        <v>7.0683110232853102E-3</v>
      </c>
      <c r="AF155" s="9">
        <f ca="1">SUMIFS('Stock-AF'!AO$2:AO$215,'Stock-AF'!$C$2:$C$215,Shares!$B155,'Stock-AF'!$G$2:$G$215,Shares!$A$1)/SUMIFS('Stock-AF'!AO$2:AO$215,'Stock-AF'!$C$2:$C$215,Shares!$A155,'Stock-AF'!$G$2:$G$215,Shares!$A$1)</f>
        <v>2.8119283670142065E-4</v>
      </c>
      <c r="AG155" s="9">
        <f ca="1">SUMIFS('Stock-AF'!AP$2:AP$215,'Stock-AF'!$C$2:$C$215,Shares!$B155,'Stock-AF'!$G$2:$G$215,Shares!$A$1)/SUMIFS('Stock-AF'!AP$2:AP$215,'Stock-AF'!$C$2:$C$215,Shares!$A155,'Stock-AF'!$G$2:$G$215,Shares!$A$1)</f>
        <v>0</v>
      </c>
      <c r="AH155" s="9">
        <f ca="1">SUMIFS('Stock-AF'!AQ$2:AQ$215,'Stock-AF'!$C$2:$C$215,Shares!$B155,'Stock-AF'!$G$2:$G$215,Shares!$A$1)/SUMIFS('Stock-AF'!AQ$2:AQ$215,'Stock-AF'!$C$2:$C$215,Shares!$A155,'Stock-AF'!$G$2:$G$215,Shares!$A$1)</f>
        <v>0</v>
      </c>
      <c r="AI155" s="9">
        <f ca="1">SUMIFS('Stock-AF'!AR$2:AR$215,'Stock-AF'!$C$2:$C$215,Shares!$B155,'Stock-AF'!$G$2:$G$215,Shares!$A$1)/SUMIFS('Stock-AF'!AR$2:AR$215,'Stock-AF'!$C$2:$C$215,Shares!$A155,'Stock-AF'!$G$2:$G$215,Shares!$A$1)</f>
        <v>0</v>
      </c>
      <c r="AJ155" s="9">
        <f ca="1">SUMIFS('Stock-AF'!AS$2:AS$215,'Stock-AF'!$C$2:$C$215,Shares!$B155,'Stock-AF'!$G$2:$G$215,Shares!$A$1)/SUMIFS('Stock-AF'!AS$2:AS$215,'Stock-AF'!$C$2:$C$215,Shares!$A155,'Stock-AF'!$G$2:$G$215,Shares!$A$1)</f>
        <v>6.7787743650781815E-2</v>
      </c>
      <c r="AK155" s="9">
        <f ca="1">SUMIFS('Stock-AF'!AT$2:AT$215,'Stock-AF'!$C$2:$C$215,Shares!$B155,'Stock-AF'!$G$2:$G$215,Shares!$A$1)/SUMIFS('Stock-AF'!AT$2:AT$215,'Stock-AF'!$C$2:$C$215,Shares!$A155,'Stock-AF'!$G$2:$G$215,Shares!$A$1)</f>
        <v>0</v>
      </c>
      <c r="AL155" s="9">
        <f ca="1">SUMIFS('Stock-AF'!AU$2:AU$215,'Stock-AF'!$C$2:$C$215,Shares!$B155,'Stock-AF'!$G$2:$G$215,Shares!$A$1)/SUMIFS('Stock-AF'!AU$2:AU$215,'Stock-AF'!$C$2:$C$215,Shares!$A155,'Stock-AF'!$G$2:$G$215,Shares!$A$1)</f>
        <v>3.1773034646866871E-4</v>
      </c>
      <c r="AM155" s="9">
        <f ca="1">SUMIFS('Stock-AF'!AV$2:AV$215,'Stock-AF'!$C$2:$C$215,Shares!$B155,'Stock-AF'!$G$2:$G$215,Shares!$A$1)/SUMIFS('Stock-AF'!AV$2:AV$215,'Stock-AF'!$C$2:$C$215,Shares!$A155,'Stock-AF'!$G$2:$G$215,Shares!$A$1)</f>
        <v>6.1930366963701053E-4</v>
      </c>
    </row>
    <row r="156" spans="1:39">
      <c r="A156" t="str">
        <f t="shared" si="2"/>
        <v>R_ES-SH-DH*</v>
      </c>
      <c r="B156" s="4" t="s">
        <v>630</v>
      </c>
      <c r="C156" s="9">
        <f ca="1">SUMIFS('Stock-AF'!L$2:L$215,'Stock-AF'!$C$2:$C$215,Shares!$B156,'Stock-AF'!$G$2:$G$215,Shares!$A$1)/SUMIFS('Stock-AF'!L$2:L$215,'Stock-AF'!$C$2:$C$215,Shares!$A156,'Stock-AF'!$G$2:$G$215,Shares!$A$1)</f>
        <v>2.1261908609269933E-2</v>
      </c>
      <c r="D156" s="9">
        <f ca="1">SUMIFS('Stock-AF'!M$2:M$215,'Stock-AF'!$C$2:$C$215,Shares!$B156,'Stock-AF'!$G$2:$G$215,Shares!$A$1)/SUMIFS('Stock-AF'!M$2:M$215,'Stock-AF'!$C$2:$C$215,Shares!$A156,'Stock-AF'!$G$2:$G$215,Shares!$A$1)</f>
        <v>3.8690576127208623E-2</v>
      </c>
      <c r="E156" s="9">
        <f ca="1">SUMIFS('Stock-AF'!N$2:N$215,'Stock-AF'!$C$2:$C$215,Shares!$B156,'Stock-AF'!$G$2:$G$215,Shares!$A$1)/SUMIFS('Stock-AF'!N$2:N$215,'Stock-AF'!$C$2:$C$215,Shares!$A156,'Stock-AF'!$G$2:$G$215,Shares!$A$1)</f>
        <v>9.5240374658431774E-3</v>
      </c>
      <c r="F156" s="9">
        <f ca="1">SUMIFS('Stock-AF'!O$2:O$215,'Stock-AF'!$C$2:$C$215,Shares!$B156,'Stock-AF'!$G$2:$G$215,Shares!$A$1)/SUMIFS('Stock-AF'!O$2:O$215,'Stock-AF'!$C$2:$C$215,Shares!$A156,'Stock-AF'!$G$2:$G$215,Shares!$A$1)</f>
        <v>2.6955810406414493E-2</v>
      </c>
      <c r="G156" s="9">
        <f ca="1">SUMIFS('Stock-AF'!P$2:P$215,'Stock-AF'!$C$2:$C$215,Shares!$B156,'Stock-AF'!$G$2:$G$215,Shares!$A$1)/SUMIFS('Stock-AF'!P$2:P$215,'Stock-AF'!$C$2:$C$215,Shares!$A156,'Stock-AF'!$G$2:$G$215,Shares!$A$1)</f>
        <v>4.5912472972502102E-2</v>
      </c>
      <c r="H156" s="9">
        <f ca="1">SUMIFS('Stock-AF'!Q$2:Q$215,'Stock-AF'!$C$2:$C$215,Shares!$B156,'Stock-AF'!$G$2:$G$215,Shares!$A$1)/SUMIFS('Stock-AF'!Q$2:Q$215,'Stock-AF'!$C$2:$C$215,Shares!$A156,'Stock-AF'!$G$2:$G$215,Shares!$A$1)</f>
        <v>2.0018976729668403E-2</v>
      </c>
      <c r="I156" s="9">
        <f ca="1">SUMIFS('Stock-AF'!R$2:R$215,'Stock-AF'!$C$2:$C$215,Shares!$B156,'Stock-AF'!$G$2:$G$215,Shares!$A$1)/SUMIFS('Stock-AF'!R$2:R$215,'Stock-AF'!$C$2:$C$215,Shares!$A156,'Stock-AF'!$G$2:$G$215,Shares!$A$1)</f>
        <v>2.1169595247075162E-2</v>
      </c>
      <c r="J156" s="9">
        <f ca="1">SUMIFS('Stock-AF'!S$2:S$215,'Stock-AF'!$C$2:$C$215,Shares!$B156,'Stock-AF'!$G$2:$G$215,Shares!$A$1)/SUMIFS('Stock-AF'!S$2:S$215,'Stock-AF'!$C$2:$C$215,Shares!$A156,'Stock-AF'!$G$2:$G$215,Shares!$A$1)</f>
        <v>3.4574549642683937E-2</v>
      </c>
      <c r="K156" s="9">
        <f ca="1">SUMIFS('Stock-AF'!T$2:T$215,'Stock-AF'!$C$2:$C$215,Shares!$B156,'Stock-AF'!$G$2:$G$215,Shares!$A$1)/SUMIFS('Stock-AF'!T$2:T$215,'Stock-AF'!$C$2:$C$215,Shares!$A156,'Stock-AF'!$G$2:$G$215,Shares!$A$1)</f>
        <v>3.0676803307558467E-2</v>
      </c>
      <c r="L156" s="9">
        <f ca="1">SUMIFS('Stock-AF'!U$2:U$215,'Stock-AF'!$C$2:$C$215,Shares!$B156,'Stock-AF'!$G$2:$G$215,Shares!$A$1)/SUMIFS('Stock-AF'!U$2:U$215,'Stock-AF'!$C$2:$C$215,Shares!$A156,'Stock-AF'!$G$2:$G$215,Shares!$A$1)</f>
        <v>1.8844109140914245E-3</v>
      </c>
      <c r="M156" s="9">
        <f ca="1">SUMIFS('Stock-AF'!V$2:V$215,'Stock-AF'!$C$2:$C$215,Shares!$B156,'Stock-AF'!$G$2:$G$215,Shares!$A$1)/SUMIFS('Stock-AF'!V$2:V$215,'Stock-AF'!$C$2:$C$215,Shares!$A156,'Stock-AF'!$G$2:$G$215,Shares!$A$1)</f>
        <v>2.7579950789986358E-3</v>
      </c>
      <c r="N156" s="9">
        <f ca="1">SUMIFS('Stock-AF'!W$2:W$215,'Stock-AF'!$C$2:$C$215,Shares!$B156,'Stock-AF'!$G$2:$G$215,Shares!$A$1)/SUMIFS('Stock-AF'!W$2:W$215,'Stock-AF'!$C$2:$C$215,Shares!$A156,'Stock-AF'!$G$2:$G$215,Shares!$A$1)</f>
        <v>8.0991998441229188E-3</v>
      </c>
      <c r="O156" s="9">
        <f ca="1">SUMIFS('Stock-AF'!X$2:X$215,'Stock-AF'!$C$2:$C$215,Shares!$B156,'Stock-AF'!$G$2:$G$215,Shares!$A$1)/SUMIFS('Stock-AF'!X$2:X$215,'Stock-AF'!$C$2:$C$215,Shares!$A156,'Stock-AF'!$G$2:$G$215,Shares!$A$1)</f>
        <v>8.0155681756214153E-2</v>
      </c>
      <c r="P156" s="9">
        <f ca="1">SUMIFS('Stock-AF'!Y$2:Y$215,'Stock-AF'!$C$2:$C$215,Shares!$B156,'Stock-AF'!$G$2:$G$215,Shares!$A$1)/SUMIFS('Stock-AF'!Y$2:Y$215,'Stock-AF'!$C$2:$C$215,Shares!$A156,'Stock-AF'!$G$2:$G$215,Shares!$A$1)</f>
        <v>2.8304443204694805E-2</v>
      </c>
      <c r="Q156" s="9">
        <f ca="1">SUMIFS('Stock-AF'!Z$2:Z$215,'Stock-AF'!$C$2:$C$215,Shares!$B156,'Stock-AF'!$G$2:$G$215,Shares!$A$1)/SUMIFS('Stock-AF'!Z$2:Z$215,'Stock-AF'!$C$2:$C$215,Shares!$A156,'Stock-AF'!$G$2:$G$215,Shares!$A$1)</f>
        <v>6.2653814327233562E-2</v>
      </c>
      <c r="R156" s="9">
        <f ca="1">SUMIFS('Stock-AF'!AA$2:AA$215,'Stock-AF'!$C$2:$C$215,Shares!$B156,'Stock-AF'!$G$2:$G$215,Shares!$A$1)/SUMIFS('Stock-AF'!AA$2:AA$215,'Stock-AF'!$C$2:$C$215,Shares!$A156,'Stock-AF'!$G$2:$G$215,Shares!$A$1)</f>
        <v>2.7416686514092612E-3</v>
      </c>
      <c r="S156" s="9">
        <f ca="1">SUMIFS('Stock-AF'!AB$2:AB$215,'Stock-AF'!$C$2:$C$215,Shares!$B156,'Stock-AF'!$G$2:$G$215,Shares!$A$1)/SUMIFS('Stock-AF'!AB$2:AB$215,'Stock-AF'!$C$2:$C$215,Shares!$A156,'Stock-AF'!$G$2:$G$215,Shares!$A$1)</f>
        <v>2.3294243213114126E-2</v>
      </c>
      <c r="T156" s="9">
        <f ca="1">SUMIFS('Stock-AF'!AC$2:AC$215,'Stock-AF'!$C$2:$C$215,Shares!$B156,'Stock-AF'!$G$2:$G$215,Shares!$A$1)/SUMIFS('Stock-AF'!AC$2:AC$215,'Stock-AF'!$C$2:$C$215,Shares!$A156,'Stock-AF'!$G$2:$G$215,Shares!$A$1)</f>
        <v>3.0072258965127989E-2</v>
      </c>
      <c r="U156" s="9">
        <f ca="1">SUMIFS('Stock-AF'!AD$2:AD$215,'Stock-AF'!$C$2:$C$215,Shares!$B156,'Stock-AF'!$G$2:$G$215,Shares!$A$1)/SUMIFS('Stock-AF'!AD$2:AD$215,'Stock-AF'!$C$2:$C$215,Shares!$A156,'Stock-AF'!$G$2:$G$215,Shares!$A$1)</f>
        <v>3.4942863294513855E-2</v>
      </c>
      <c r="V156" s="9">
        <f ca="1">SUMIFS('Stock-AF'!AE$2:AE$215,'Stock-AF'!$C$2:$C$215,Shares!$B156,'Stock-AF'!$G$2:$G$215,Shares!$A$1)/SUMIFS('Stock-AF'!AE$2:AE$215,'Stock-AF'!$C$2:$C$215,Shares!$A156,'Stock-AF'!$G$2:$G$215,Shares!$A$1)</f>
        <v>1.8000452136514127E-4</v>
      </c>
      <c r="W156" s="9">
        <f ca="1">SUMIFS('Stock-AF'!AF$2:AF$215,'Stock-AF'!$C$2:$C$215,Shares!$B156,'Stock-AF'!$G$2:$G$215,Shares!$A$1)/SUMIFS('Stock-AF'!AF$2:AF$215,'Stock-AF'!$C$2:$C$215,Shares!$A156,'Stock-AF'!$G$2:$G$215,Shares!$A$1)</f>
        <v>7.9475302276523861E-3</v>
      </c>
      <c r="X156" s="9">
        <f ca="1">SUMIFS('Stock-AF'!AG$2:AG$215,'Stock-AF'!$C$2:$C$215,Shares!$B156,'Stock-AF'!$G$2:$G$215,Shares!$A$1)/SUMIFS('Stock-AF'!AG$2:AG$215,'Stock-AF'!$C$2:$C$215,Shares!$A156,'Stock-AF'!$G$2:$G$215,Shares!$A$1)</f>
        <v>1.8283187593910477E-3</v>
      </c>
      <c r="Y156" s="9">
        <f ca="1">SUMIFS('Stock-AF'!AH$2:AH$215,'Stock-AF'!$C$2:$C$215,Shares!$B156,'Stock-AF'!$G$2:$G$215,Shares!$A$1)/SUMIFS('Stock-AF'!AH$2:AH$215,'Stock-AF'!$C$2:$C$215,Shares!$A156,'Stock-AF'!$G$2:$G$215,Shares!$A$1)</f>
        <v>1.4477389185331176E-2</v>
      </c>
      <c r="Z156" s="9">
        <f ca="1">SUMIFS('Stock-AF'!AI$2:AI$215,'Stock-AF'!$C$2:$C$215,Shares!$B156,'Stock-AF'!$G$2:$G$215,Shares!$A$1)/SUMIFS('Stock-AF'!AI$2:AI$215,'Stock-AF'!$C$2:$C$215,Shares!$A156,'Stock-AF'!$G$2:$G$215,Shares!$A$1)</f>
        <v>3.2389811702505855E-3</v>
      </c>
      <c r="AA156" s="9">
        <f ca="1">SUMIFS('Stock-AF'!AJ$2:AJ$215,'Stock-AF'!$C$2:$C$215,Shares!$B156,'Stock-AF'!$G$2:$G$215,Shares!$A$1)/SUMIFS('Stock-AF'!AJ$2:AJ$215,'Stock-AF'!$C$2:$C$215,Shares!$A156,'Stock-AF'!$G$2:$G$215,Shares!$A$1)</f>
        <v>9.9886631375103001E-3</v>
      </c>
      <c r="AB156" s="9">
        <f ca="1">SUMIFS('Stock-AF'!AK$2:AK$215,'Stock-AF'!$C$2:$C$215,Shares!$B156,'Stock-AF'!$G$2:$G$215,Shares!$A$1)/SUMIFS('Stock-AF'!AK$2:AK$215,'Stock-AF'!$C$2:$C$215,Shares!$A156,'Stock-AF'!$G$2:$G$215,Shares!$A$1)</f>
        <v>1.307555419019114E-2</v>
      </c>
      <c r="AC156" s="9">
        <f ca="1">SUMIFS('Stock-AF'!AL$2:AL$215,'Stock-AF'!$C$2:$C$215,Shares!$B156,'Stock-AF'!$G$2:$G$215,Shares!$A$1)/SUMIFS('Stock-AF'!AL$2:AL$215,'Stock-AF'!$C$2:$C$215,Shares!$A156,'Stock-AF'!$G$2:$G$215,Shares!$A$1)</f>
        <v>0.23181543553467632</v>
      </c>
      <c r="AD156" s="9">
        <f ca="1">SUMIFS('Stock-AF'!AM$2:AM$215,'Stock-AF'!$C$2:$C$215,Shares!$B156,'Stock-AF'!$G$2:$G$215,Shares!$A$1)/SUMIFS('Stock-AF'!AM$2:AM$215,'Stock-AF'!$C$2:$C$215,Shares!$A156,'Stock-AF'!$G$2:$G$215,Shares!$A$1)</f>
        <v>6.629538132354635E-3</v>
      </c>
      <c r="AE156" s="9">
        <f ca="1">SUMIFS('Stock-AF'!AN$2:AN$215,'Stock-AF'!$C$2:$C$215,Shares!$B156,'Stock-AF'!$G$2:$G$215,Shares!$A$1)/SUMIFS('Stock-AF'!AN$2:AN$215,'Stock-AF'!$C$2:$C$215,Shares!$A156,'Stock-AF'!$G$2:$G$215,Shares!$A$1)</f>
        <v>0.16941475633182598</v>
      </c>
      <c r="AF156" s="9">
        <f ca="1">SUMIFS('Stock-AF'!AO$2:AO$215,'Stock-AF'!$C$2:$C$215,Shares!$B156,'Stock-AF'!$G$2:$G$215,Shares!$A$1)/SUMIFS('Stock-AF'!AO$2:AO$215,'Stock-AF'!$C$2:$C$215,Shares!$A156,'Stock-AF'!$G$2:$G$215,Shares!$A$1)</f>
        <v>2.6409725982433222E-3</v>
      </c>
      <c r="AG156" s="9">
        <f ca="1">SUMIFS('Stock-AF'!AP$2:AP$215,'Stock-AF'!$C$2:$C$215,Shares!$B156,'Stock-AF'!$G$2:$G$215,Shares!$A$1)/SUMIFS('Stock-AF'!AP$2:AP$215,'Stock-AF'!$C$2:$C$215,Shares!$A156,'Stock-AF'!$G$2:$G$215,Shares!$A$1)</f>
        <v>6.5355898612112096E-3</v>
      </c>
      <c r="AH156" s="9">
        <f ca="1">SUMIFS('Stock-AF'!AQ$2:AQ$215,'Stock-AF'!$C$2:$C$215,Shares!$B156,'Stock-AF'!$G$2:$G$215,Shares!$A$1)/SUMIFS('Stock-AF'!AQ$2:AQ$215,'Stock-AF'!$C$2:$C$215,Shares!$A156,'Stock-AF'!$G$2:$G$215,Shares!$A$1)</f>
        <v>7.0712241051318677E-3</v>
      </c>
      <c r="AI156" s="9">
        <f ca="1">SUMIFS('Stock-AF'!AR$2:AR$215,'Stock-AF'!$C$2:$C$215,Shares!$B156,'Stock-AF'!$G$2:$G$215,Shares!$A$1)/SUMIFS('Stock-AF'!AR$2:AR$215,'Stock-AF'!$C$2:$C$215,Shares!$A156,'Stock-AF'!$G$2:$G$215,Shares!$A$1)</f>
        <v>7.2529425640226056E-3</v>
      </c>
      <c r="AJ156" s="9">
        <f ca="1">SUMIFS('Stock-AF'!AS$2:AS$215,'Stock-AF'!$C$2:$C$215,Shares!$B156,'Stock-AF'!$G$2:$G$215,Shares!$A$1)/SUMIFS('Stock-AF'!AS$2:AS$215,'Stock-AF'!$C$2:$C$215,Shares!$A156,'Stock-AF'!$G$2:$G$215,Shares!$A$1)</f>
        <v>0.15415118893385102</v>
      </c>
      <c r="AK156" s="9">
        <f ca="1">SUMIFS('Stock-AF'!AT$2:AT$215,'Stock-AF'!$C$2:$C$215,Shares!$B156,'Stock-AF'!$G$2:$G$215,Shares!$A$1)/SUMIFS('Stock-AF'!AT$2:AT$215,'Stock-AF'!$C$2:$C$215,Shares!$A156,'Stock-AF'!$G$2:$G$215,Shares!$A$1)</f>
        <v>2.275744596801417E-2</v>
      </c>
      <c r="AL156" s="9">
        <f ca="1">SUMIFS('Stock-AF'!AU$2:AU$215,'Stock-AF'!$C$2:$C$215,Shares!$B156,'Stock-AF'!$G$2:$G$215,Shares!$A$1)/SUMIFS('Stock-AF'!AU$2:AU$215,'Stock-AF'!$C$2:$C$215,Shares!$A156,'Stock-AF'!$G$2:$G$215,Shares!$A$1)</f>
        <v>2.5107140118439251E-2</v>
      </c>
      <c r="AM156" s="9">
        <f ca="1">SUMIFS('Stock-AF'!AV$2:AV$215,'Stock-AF'!$C$2:$C$215,Shares!$B156,'Stock-AF'!$G$2:$G$215,Shares!$A$1)/SUMIFS('Stock-AF'!AV$2:AV$215,'Stock-AF'!$C$2:$C$215,Shares!$A156,'Stock-AF'!$G$2:$G$215,Shares!$A$1)</f>
        <v>8.4188010421411691E-2</v>
      </c>
    </row>
    <row r="157" spans="1:39">
      <c r="A157" t="str">
        <f t="shared" si="2"/>
        <v>R_ES-SH-DH*</v>
      </c>
      <c r="B157" s="4" t="s">
        <v>74</v>
      </c>
      <c r="C157" s="9">
        <f ca="1">SUMIFS('Stock-AF'!L$2:L$215,'Stock-AF'!$C$2:$C$215,Shares!$B157,'Stock-AF'!$G$2:$G$215,Shares!$A$1)/SUMIFS('Stock-AF'!L$2:L$215,'Stock-AF'!$C$2:$C$215,Shares!$A157,'Stock-AF'!$G$2:$G$215,Shares!$A$1)</f>
        <v>0</v>
      </c>
      <c r="D157" s="9">
        <f ca="1">SUMIFS('Stock-AF'!M$2:M$215,'Stock-AF'!$C$2:$C$215,Shares!$B157,'Stock-AF'!$G$2:$G$215,Shares!$A$1)/SUMIFS('Stock-AF'!M$2:M$215,'Stock-AF'!$C$2:$C$215,Shares!$A157,'Stock-AF'!$G$2:$G$215,Shares!$A$1)</f>
        <v>0.16123393039678988</v>
      </c>
      <c r="E157" s="9">
        <f ca="1">SUMIFS('Stock-AF'!N$2:N$215,'Stock-AF'!$C$2:$C$215,Shares!$B157,'Stock-AF'!$G$2:$G$215,Shares!$A$1)/SUMIFS('Stock-AF'!N$2:N$215,'Stock-AF'!$C$2:$C$215,Shares!$A157,'Stock-AF'!$G$2:$G$215,Shares!$A$1)</f>
        <v>4.4964661909469239E-2</v>
      </c>
      <c r="F157" s="9">
        <f ca="1">SUMIFS('Stock-AF'!O$2:O$215,'Stock-AF'!$C$2:$C$215,Shares!$B157,'Stock-AF'!$G$2:$G$215,Shares!$A$1)/SUMIFS('Stock-AF'!O$2:O$215,'Stock-AF'!$C$2:$C$215,Shares!$A157,'Stock-AF'!$G$2:$G$215,Shares!$A$1)</f>
        <v>0.3353667402885338</v>
      </c>
      <c r="G157" s="9">
        <f ca="1">SUMIFS('Stock-AF'!P$2:P$215,'Stock-AF'!$C$2:$C$215,Shares!$B157,'Stock-AF'!$G$2:$G$215,Shares!$A$1)/SUMIFS('Stock-AF'!P$2:P$215,'Stock-AF'!$C$2:$C$215,Shares!$A157,'Stock-AF'!$G$2:$G$215,Shares!$A$1)</f>
        <v>1.4732583940004547E-2</v>
      </c>
      <c r="H157" s="9">
        <f ca="1">SUMIFS('Stock-AF'!Q$2:Q$215,'Stock-AF'!$C$2:$C$215,Shares!$B157,'Stock-AF'!$G$2:$G$215,Shares!$A$1)/SUMIFS('Stock-AF'!Q$2:Q$215,'Stock-AF'!$C$2:$C$215,Shares!$A157,'Stock-AF'!$G$2:$G$215,Shares!$A$1)</f>
        <v>0.15792852490101966</v>
      </c>
      <c r="I157" s="9">
        <f ca="1">SUMIFS('Stock-AF'!R$2:R$215,'Stock-AF'!$C$2:$C$215,Shares!$B157,'Stock-AF'!$G$2:$G$215,Shares!$A$1)/SUMIFS('Stock-AF'!R$2:R$215,'Stock-AF'!$C$2:$C$215,Shares!$A157,'Stock-AF'!$G$2:$G$215,Shares!$A$1)</f>
        <v>0</v>
      </c>
      <c r="J157" s="9">
        <f ca="1">SUMIFS('Stock-AF'!S$2:S$215,'Stock-AF'!$C$2:$C$215,Shares!$B157,'Stock-AF'!$G$2:$G$215,Shares!$A$1)/SUMIFS('Stock-AF'!S$2:S$215,'Stock-AF'!$C$2:$C$215,Shares!$A157,'Stock-AF'!$G$2:$G$215,Shares!$A$1)</f>
        <v>0.2350735478108803</v>
      </c>
      <c r="K157" s="9">
        <f ca="1">SUMIFS('Stock-AF'!T$2:T$215,'Stock-AF'!$C$2:$C$215,Shares!$B157,'Stock-AF'!$G$2:$G$215,Shares!$A$1)/SUMIFS('Stock-AF'!T$2:T$215,'Stock-AF'!$C$2:$C$215,Shares!$A157,'Stock-AF'!$G$2:$G$215,Shares!$A$1)</f>
        <v>0.33232153241066614</v>
      </c>
      <c r="L157" s="9">
        <f ca="1">SUMIFS('Stock-AF'!U$2:U$215,'Stock-AF'!$C$2:$C$215,Shares!$B157,'Stock-AF'!$G$2:$G$215,Shares!$A$1)/SUMIFS('Stock-AF'!U$2:U$215,'Stock-AF'!$C$2:$C$215,Shares!$A157,'Stock-AF'!$G$2:$G$215,Shares!$A$1)</f>
        <v>0.13265296225223966</v>
      </c>
      <c r="M157" s="9">
        <f ca="1">SUMIFS('Stock-AF'!V$2:V$215,'Stock-AF'!$C$2:$C$215,Shares!$B157,'Stock-AF'!$G$2:$G$215,Shares!$A$1)/SUMIFS('Stock-AF'!V$2:V$215,'Stock-AF'!$C$2:$C$215,Shares!$A157,'Stock-AF'!$G$2:$G$215,Shares!$A$1)</f>
        <v>3.4258670791926842E-2</v>
      </c>
      <c r="N157" s="9">
        <f ca="1">SUMIFS('Stock-AF'!W$2:W$215,'Stock-AF'!$C$2:$C$215,Shares!$B157,'Stock-AF'!$G$2:$G$215,Shares!$A$1)/SUMIFS('Stock-AF'!W$2:W$215,'Stock-AF'!$C$2:$C$215,Shares!$A157,'Stock-AF'!$G$2:$G$215,Shares!$A$1)</f>
        <v>3.0977043115777807E-2</v>
      </c>
      <c r="O157" s="9">
        <f ca="1">SUMIFS('Stock-AF'!X$2:X$215,'Stock-AF'!$C$2:$C$215,Shares!$B157,'Stock-AF'!$G$2:$G$215,Shares!$A$1)/SUMIFS('Stock-AF'!X$2:X$215,'Stock-AF'!$C$2:$C$215,Shares!$A157,'Stock-AF'!$G$2:$G$215,Shares!$A$1)</f>
        <v>0.16440244363636056</v>
      </c>
      <c r="P157" s="9">
        <f ca="1">SUMIFS('Stock-AF'!Y$2:Y$215,'Stock-AF'!$C$2:$C$215,Shares!$B157,'Stock-AF'!$G$2:$G$215,Shares!$A$1)/SUMIFS('Stock-AF'!Y$2:Y$215,'Stock-AF'!$C$2:$C$215,Shares!$A157,'Stock-AF'!$G$2:$G$215,Shares!$A$1)</f>
        <v>5.048120066573061E-3</v>
      </c>
      <c r="Q157" s="9">
        <f ca="1">SUMIFS('Stock-AF'!Z$2:Z$215,'Stock-AF'!$C$2:$C$215,Shares!$B157,'Stock-AF'!$G$2:$G$215,Shares!$A$1)/SUMIFS('Stock-AF'!Z$2:Z$215,'Stock-AF'!$C$2:$C$215,Shares!$A157,'Stock-AF'!$G$2:$G$215,Shares!$A$1)</f>
        <v>0.27431519805423094</v>
      </c>
      <c r="R157" s="9">
        <f ca="1">SUMIFS('Stock-AF'!AA$2:AA$215,'Stock-AF'!$C$2:$C$215,Shares!$B157,'Stock-AF'!$G$2:$G$215,Shares!$A$1)/SUMIFS('Stock-AF'!AA$2:AA$215,'Stock-AF'!$C$2:$C$215,Shares!$A157,'Stock-AF'!$G$2:$G$215,Shares!$A$1)</f>
        <v>0.12997215331738401</v>
      </c>
      <c r="S157" s="9">
        <f ca="1">SUMIFS('Stock-AF'!AB$2:AB$215,'Stock-AF'!$C$2:$C$215,Shares!$B157,'Stock-AF'!$G$2:$G$215,Shares!$A$1)/SUMIFS('Stock-AF'!AB$2:AB$215,'Stock-AF'!$C$2:$C$215,Shares!$A157,'Stock-AF'!$G$2:$G$215,Shares!$A$1)</f>
        <v>0.30589194821334792</v>
      </c>
      <c r="T157" s="9">
        <f ca="1">SUMIFS('Stock-AF'!AC$2:AC$215,'Stock-AF'!$C$2:$C$215,Shares!$B157,'Stock-AF'!$G$2:$G$215,Shares!$A$1)/SUMIFS('Stock-AF'!AC$2:AC$215,'Stock-AF'!$C$2:$C$215,Shares!$A157,'Stock-AF'!$G$2:$G$215,Shares!$A$1)</f>
        <v>0.13103368405711205</v>
      </c>
      <c r="U157" s="9">
        <f ca="1">SUMIFS('Stock-AF'!AD$2:AD$215,'Stock-AF'!$C$2:$C$215,Shares!$B157,'Stock-AF'!$G$2:$G$215,Shares!$A$1)/SUMIFS('Stock-AF'!AD$2:AD$215,'Stock-AF'!$C$2:$C$215,Shares!$A157,'Stock-AF'!$G$2:$G$215,Shares!$A$1)</f>
        <v>0</v>
      </c>
      <c r="V157" s="9">
        <f ca="1">SUMIFS('Stock-AF'!AE$2:AE$215,'Stock-AF'!$C$2:$C$215,Shares!$B157,'Stock-AF'!$G$2:$G$215,Shares!$A$1)/SUMIFS('Stock-AF'!AE$2:AE$215,'Stock-AF'!$C$2:$C$215,Shares!$A157,'Stock-AF'!$G$2:$G$215,Shares!$A$1)</f>
        <v>0.41883228984878046</v>
      </c>
      <c r="W157" s="9">
        <f ca="1">SUMIFS('Stock-AF'!AF$2:AF$215,'Stock-AF'!$C$2:$C$215,Shares!$B157,'Stock-AF'!$G$2:$G$215,Shares!$A$1)/SUMIFS('Stock-AF'!AF$2:AF$215,'Stock-AF'!$C$2:$C$215,Shares!$A157,'Stock-AF'!$G$2:$G$215,Shares!$A$1)</f>
        <v>0</v>
      </c>
      <c r="X157" s="9">
        <f ca="1">SUMIFS('Stock-AF'!AG$2:AG$215,'Stock-AF'!$C$2:$C$215,Shares!$B157,'Stock-AF'!$G$2:$G$215,Shares!$A$1)/SUMIFS('Stock-AF'!AG$2:AG$215,'Stock-AF'!$C$2:$C$215,Shares!$A157,'Stock-AF'!$G$2:$G$215,Shares!$A$1)</f>
        <v>7.7104812752260707E-2</v>
      </c>
      <c r="Y157" s="9">
        <f ca="1">SUMIFS('Stock-AF'!AH$2:AH$215,'Stock-AF'!$C$2:$C$215,Shares!$B157,'Stock-AF'!$G$2:$G$215,Shares!$A$1)/SUMIFS('Stock-AF'!AH$2:AH$215,'Stock-AF'!$C$2:$C$215,Shares!$A157,'Stock-AF'!$G$2:$G$215,Shares!$A$1)</f>
        <v>0.38499843850465637</v>
      </c>
      <c r="Z157" s="9">
        <f ca="1">SUMIFS('Stock-AF'!AI$2:AI$215,'Stock-AF'!$C$2:$C$215,Shares!$B157,'Stock-AF'!$G$2:$G$215,Shares!$A$1)/SUMIFS('Stock-AF'!AI$2:AI$215,'Stock-AF'!$C$2:$C$215,Shares!$A157,'Stock-AF'!$G$2:$G$215,Shares!$A$1)</f>
        <v>6.1580363985015492E-2</v>
      </c>
      <c r="AA157" s="9">
        <f ca="1">SUMIFS('Stock-AF'!AJ$2:AJ$215,'Stock-AF'!$C$2:$C$215,Shares!$B157,'Stock-AF'!$G$2:$G$215,Shares!$A$1)/SUMIFS('Stock-AF'!AJ$2:AJ$215,'Stock-AF'!$C$2:$C$215,Shares!$A157,'Stock-AF'!$G$2:$G$215,Shares!$A$1)</f>
        <v>0</v>
      </c>
      <c r="AB157" s="9">
        <f ca="1">SUMIFS('Stock-AF'!AK$2:AK$215,'Stock-AF'!$C$2:$C$215,Shares!$B157,'Stock-AF'!$G$2:$G$215,Shares!$A$1)/SUMIFS('Stock-AF'!AK$2:AK$215,'Stock-AF'!$C$2:$C$215,Shares!$A157,'Stock-AF'!$G$2:$G$215,Shares!$A$1)</f>
        <v>0</v>
      </c>
      <c r="AC157" s="9">
        <f ca="1">SUMIFS('Stock-AF'!AL$2:AL$215,'Stock-AF'!$C$2:$C$215,Shares!$B157,'Stock-AF'!$G$2:$G$215,Shares!$A$1)/SUMIFS('Stock-AF'!AL$2:AL$215,'Stock-AF'!$C$2:$C$215,Shares!$A157,'Stock-AF'!$G$2:$G$215,Shares!$A$1)</f>
        <v>0</v>
      </c>
      <c r="AD157" s="9">
        <f ca="1">SUMIFS('Stock-AF'!AM$2:AM$215,'Stock-AF'!$C$2:$C$215,Shares!$B157,'Stock-AF'!$G$2:$G$215,Shares!$A$1)/SUMIFS('Stock-AF'!AM$2:AM$215,'Stock-AF'!$C$2:$C$215,Shares!$A157,'Stock-AF'!$G$2:$G$215,Shares!$A$1)</f>
        <v>0.54980784387344228</v>
      </c>
      <c r="AE157" s="9">
        <f ca="1">SUMIFS('Stock-AF'!AN$2:AN$215,'Stock-AF'!$C$2:$C$215,Shares!$B157,'Stock-AF'!$G$2:$G$215,Shares!$A$1)/SUMIFS('Stock-AF'!AN$2:AN$215,'Stock-AF'!$C$2:$C$215,Shares!$A157,'Stock-AF'!$G$2:$G$215,Shares!$A$1)</f>
        <v>1.0121135611416254E-3</v>
      </c>
      <c r="AF157" s="9">
        <f ca="1">SUMIFS('Stock-AF'!AO$2:AO$215,'Stock-AF'!$C$2:$C$215,Shares!$B157,'Stock-AF'!$G$2:$G$215,Shares!$A$1)/SUMIFS('Stock-AF'!AO$2:AO$215,'Stock-AF'!$C$2:$C$215,Shares!$A157,'Stock-AF'!$G$2:$G$215,Shares!$A$1)</f>
        <v>0.11654578248087166</v>
      </c>
      <c r="AG157" s="9">
        <f ca="1">SUMIFS('Stock-AF'!AP$2:AP$215,'Stock-AF'!$C$2:$C$215,Shares!$B157,'Stock-AF'!$G$2:$G$215,Shares!$A$1)/SUMIFS('Stock-AF'!AP$2:AP$215,'Stock-AF'!$C$2:$C$215,Shares!$A157,'Stock-AF'!$G$2:$G$215,Shares!$A$1)</f>
        <v>5.3713827260682676E-2</v>
      </c>
      <c r="AH157" s="9">
        <f ca="1">SUMIFS('Stock-AF'!AQ$2:AQ$215,'Stock-AF'!$C$2:$C$215,Shares!$B157,'Stock-AF'!$G$2:$G$215,Shares!$A$1)/SUMIFS('Stock-AF'!AQ$2:AQ$215,'Stock-AF'!$C$2:$C$215,Shares!$A157,'Stock-AF'!$G$2:$G$215,Shares!$A$1)</f>
        <v>0.14905467100323622</v>
      </c>
      <c r="AI157" s="9">
        <f ca="1">SUMIFS('Stock-AF'!AR$2:AR$215,'Stock-AF'!$C$2:$C$215,Shares!$B157,'Stock-AF'!$G$2:$G$215,Shares!$A$1)/SUMIFS('Stock-AF'!AR$2:AR$215,'Stock-AF'!$C$2:$C$215,Shares!$A157,'Stock-AF'!$G$2:$G$215,Shares!$A$1)</f>
        <v>5.3035830222372286E-2</v>
      </c>
      <c r="AJ157" s="9">
        <f ca="1">SUMIFS('Stock-AF'!AS$2:AS$215,'Stock-AF'!$C$2:$C$215,Shares!$B157,'Stock-AF'!$G$2:$G$215,Shares!$A$1)/SUMIFS('Stock-AF'!AS$2:AS$215,'Stock-AF'!$C$2:$C$215,Shares!$A157,'Stock-AF'!$G$2:$G$215,Shares!$A$1)</f>
        <v>1.2689521351455194E-2</v>
      </c>
      <c r="AK157" s="9">
        <f ca="1">SUMIFS('Stock-AF'!AT$2:AT$215,'Stock-AF'!$C$2:$C$215,Shares!$B157,'Stock-AF'!$G$2:$G$215,Shares!$A$1)/SUMIFS('Stock-AF'!AT$2:AT$215,'Stock-AF'!$C$2:$C$215,Shares!$A157,'Stock-AF'!$G$2:$G$215,Shares!$A$1)</f>
        <v>6.6630812706425888E-2</v>
      </c>
      <c r="AL157" s="9">
        <f ca="1">SUMIFS('Stock-AF'!AU$2:AU$215,'Stock-AF'!$C$2:$C$215,Shares!$B157,'Stock-AF'!$G$2:$G$215,Shares!$A$1)/SUMIFS('Stock-AF'!AU$2:AU$215,'Stock-AF'!$C$2:$C$215,Shares!$A157,'Stock-AF'!$G$2:$G$215,Shares!$A$1)</f>
        <v>0.40338105188350265</v>
      </c>
      <c r="AM157" s="9">
        <f ca="1">SUMIFS('Stock-AF'!AV$2:AV$215,'Stock-AF'!$C$2:$C$215,Shares!$B157,'Stock-AF'!$G$2:$G$215,Shares!$A$1)/SUMIFS('Stock-AF'!AV$2:AV$215,'Stock-AF'!$C$2:$C$215,Shares!$A157,'Stock-AF'!$G$2:$G$215,Shares!$A$1)</f>
        <v>0.60785943205703119</v>
      </c>
    </row>
    <row r="158" spans="1:39">
      <c r="A158" t="str">
        <f t="shared" si="2"/>
        <v>R_ES-SH-DH*</v>
      </c>
      <c r="B158" s="4" t="s">
        <v>75</v>
      </c>
      <c r="C158" s="9">
        <f ca="1">SUMIFS('Stock-AF'!L$2:L$215,'Stock-AF'!$C$2:$C$215,Shares!$B158,'Stock-AF'!$G$2:$G$215,Shares!$A$1)/SUMIFS('Stock-AF'!L$2:L$215,'Stock-AF'!$C$2:$C$215,Shares!$A158,'Stock-AF'!$G$2:$G$215,Shares!$A$1)</f>
        <v>0</v>
      </c>
      <c r="D158" s="9">
        <f ca="1">SUMIFS('Stock-AF'!M$2:M$215,'Stock-AF'!$C$2:$C$215,Shares!$B158,'Stock-AF'!$G$2:$G$215,Shares!$A$1)/SUMIFS('Stock-AF'!M$2:M$215,'Stock-AF'!$C$2:$C$215,Shares!$A158,'Stock-AF'!$G$2:$G$215,Shares!$A$1)</f>
        <v>0</v>
      </c>
      <c r="E158" s="9">
        <f ca="1">SUMIFS('Stock-AF'!N$2:N$215,'Stock-AF'!$C$2:$C$215,Shares!$B158,'Stock-AF'!$G$2:$G$215,Shares!$A$1)/SUMIFS('Stock-AF'!N$2:N$215,'Stock-AF'!$C$2:$C$215,Shares!$A158,'Stock-AF'!$G$2:$G$215,Shares!$A$1)</f>
        <v>0</v>
      </c>
      <c r="F158" s="9">
        <f ca="1">SUMIFS('Stock-AF'!O$2:O$215,'Stock-AF'!$C$2:$C$215,Shares!$B158,'Stock-AF'!$G$2:$G$215,Shares!$A$1)/SUMIFS('Stock-AF'!O$2:O$215,'Stock-AF'!$C$2:$C$215,Shares!$A158,'Stock-AF'!$G$2:$G$215,Shares!$A$1)</f>
        <v>0</v>
      </c>
      <c r="G158" s="9">
        <f ca="1">SUMIFS('Stock-AF'!P$2:P$215,'Stock-AF'!$C$2:$C$215,Shares!$B158,'Stock-AF'!$G$2:$G$215,Shares!$A$1)/SUMIFS('Stock-AF'!P$2:P$215,'Stock-AF'!$C$2:$C$215,Shares!$A158,'Stock-AF'!$G$2:$G$215,Shares!$A$1)</f>
        <v>0</v>
      </c>
      <c r="H158" s="9">
        <f ca="1">SUMIFS('Stock-AF'!Q$2:Q$215,'Stock-AF'!$C$2:$C$215,Shares!$B158,'Stock-AF'!$G$2:$G$215,Shares!$A$1)/SUMIFS('Stock-AF'!Q$2:Q$215,'Stock-AF'!$C$2:$C$215,Shares!$A158,'Stock-AF'!$G$2:$G$215,Shares!$A$1)</f>
        <v>3.4422365561203289E-2</v>
      </c>
      <c r="I158" s="9">
        <f ca="1">SUMIFS('Stock-AF'!R$2:R$215,'Stock-AF'!$C$2:$C$215,Shares!$B158,'Stock-AF'!$G$2:$G$215,Shares!$A$1)/SUMIFS('Stock-AF'!R$2:R$215,'Stock-AF'!$C$2:$C$215,Shares!$A158,'Stock-AF'!$G$2:$G$215,Shares!$A$1)</f>
        <v>1.0255794422830938E-3</v>
      </c>
      <c r="J158" s="9">
        <f ca="1">SUMIFS('Stock-AF'!S$2:S$215,'Stock-AF'!$C$2:$C$215,Shares!$B158,'Stock-AF'!$G$2:$G$215,Shares!$A$1)/SUMIFS('Stock-AF'!S$2:S$215,'Stock-AF'!$C$2:$C$215,Shares!$A158,'Stock-AF'!$G$2:$G$215,Shares!$A$1)</f>
        <v>0</v>
      </c>
      <c r="K158" s="9">
        <f ca="1">SUMIFS('Stock-AF'!T$2:T$215,'Stock-AF'!$C$2:$C$215,Shares!$B158,'Stock-AF'!$G$2:$G$215,Shares!$A$1)/SUMIFS('Stock-AF'!T$2:T$215,'Stock-AF'!$C$2:$C$215,Shares!$A158,'Stock-AF'!$G$2:$G$215,Shares!$A$1)</f>
        <v>2.5767001226041132E-4</v>
      </c>
      <c r="L158" s="9">
        <f ca="1">SUMIFS('Stock-AF'!U$2:U$215,'Stock-AF'!$C$2:$C$215,Shares!$B158,'Stock-AF'!$G$2:$G$215,Shares!$A$1)/SUMIFS('Stock-AF'!U$2:U$215,'Stock-AF'!$C$2:$C$215,Shares!$A158,'Stock-AF'!$G$2:$G$215,Shares!$A$1)</f>
        <v>0</v>
      </c>
      <c r="M158" s="9">
        <f ca="1">SUMIFS('Stock-AF'!V$2:V$215,'Stock-AF'!$C$2:$C$215,Shares!$B158,'Stock-AF'!$G$2:$G$215,Shares!$A$1)/SUMIFS('Stock-AF'!V$2:V$215,'Stock-AF'!$C$2:$C$215,Shares!$A158,'Stock-AF'!$G$2:$G$215,Shares!$A$1)</f>
        <v>0</v>
      </c>
      <c r="N158" s="9">
        <f ca="1">SUMIFS('Stock-AF'!W$2:W$215,'Stock-AF'!$C$2:$C$215,Shares!$B158,'Stock-AF'!$G$2:$G$215,Shares!$A$1)/SUMIFS('Stock-AF'!W$2:W$215,'Stock-AF'!$C$2:$C$215,Shares!$A158,'Stock-AF'!$G$2:$G$215,Shares!$A$1)</f>
        <v>4.1310610151380181E-5</v>
      </c>
      <c r="O158" s="9">
        <f ca="1">SUMIFS('Stock-AF'!X$2:X$215,'Stock-AF'!$C$2:$C$215,Shares!$B158,'Stock-AF'!$G$2:$G$215,Shares!$A$1)/SUMIFS('Stock-AF'!X$2:X$215,'Stock-AF'!$C$2:$C$215,Shares!$A158,'Stock-AF'!$G$2:$G$215,Shares!$A$1)</f>
        <v>6.2819905387867048E-4</v>
      </c>
      <c r="P158" s="9">
        <f ca="1">SUMIFS('Stock-AF'!Y$2:Y$215,'Stock-AF'!$C$2:$C$215,Shares!$B158,'Stock-AF'!$G$2:$G$215,Shares!$A$1)/SUMIFS('Stock-AF'!Y$2:Y$215,'Stock-AF'!$C$2:$C$215,Shares!$A158,'Stock-AF'!$G$2:$G$215,Shares!$A$1)</f>
        <v>0</v>
      </c>
      <c r="Q158" s="9">
        <f ca="1">SUMIFS('Stock-AF'!Z$2:Z$215,'Stock-AF'!$C$2:$C$215,Shares!$B158,'Stock-AF'!$G$2:$G$215,Shares!$A$1)/SUMIFS('Stock-AF'!Z$2:Z$215,'Stock-AF'!$C$2:$C$215,Shares!$A158,'Stock-AF'!$G$2:$G$215,Shares!$A$1)</f>
        <v>3.965386154488716E-4</v>
      </c>
      <c r="R158" s="9">
        <f ca="1">SUMIFS('Stock-AF'!AA$2:AA$215,'Stock-AF'!$C$2:$C$215,Shares!$B158,'Stock-AF'!$G$2:$G$215,Shares!$A$1)/SUMIFS('Stock-AF'!AA$2:AA$215,'Stock-AF'!$C$2:$C$215,Shares!$A158,'Stock-AF'!$G$2:$G$215,Shares!$A$1)</f>
        <v>0</v>
      </c>
      <c r="S158" s="9">
        <f ca="1">SUMIFS('Stock-AF'!AB$2:AB$215,'Stock-AF'!$C$2:$C$215,Shares!$B158,'Stock-AF'!$G$2:$G$215,Shares!$A$1)/SUMIFS('Stock-AF'!AB$2:AB$215,'Stock-AF'!$C$2:$C$215,Shares!$A158,'Stock-AF'!$G$2:$G$215,Shares!$A$1)</f>
        <v>0</v>
      </c>
      <c r="T158" s="9">
        <f ca="1">SUMIFS('Stock-AF'!AC$2:AC$215,'Stock-AF'!$C$2:$C$215,Shares!$B158,'Stock-AF'!$G$2:$G$215,Shares!$A$1)/SUMIFS('Stock-AF'!AC$2:AC$215,'Stock-AF'!$C$2:$C$215,Shares!$A158,'Stock-AF'!$G$2:$G$215,Shares!$A$1)</f>
        <v>0</v>
      </c>
      <c r="U158" s="9">
        <f ca="1">SUMIFS('Stock-AF'!AD$2:AD$215,'Stock-AF'!$C$2:$C$215,Shares!$B158,'Stock-AF'!$G$2:$G$215,Shares!$A$1)/SUMIFS('Stock-AF'!AD$2:AD$215,'Stock-AF'!$C$2:$C$215,Shares!$A158,'Stock-AF'!$G$2:$G$215,Shares!$A$1)</f>
        <v>0.24276343431452987</v>
      </c>
      <c r="V158" s="9">
        <f ca="1">SUMIFS('Stock-AF'!AE$2:AE$215,'Stock-AF'!$C$2:$C$215,Shares!$B158,'Stock-AF'!$G$2:$G$215,Shares!$A$1)/SUMIFS('Stock-AF'!AE$2:AE$215,'Stock-AF'!$C$2:$C$215,Shares!$A158,'Stock-AF'!$G$2:$G$215,Shares!$A$1)</f>
        <v>4.3276536501279136E-5</v>
      </c>
      <c r="W158" s="9">
        <f ca="1">SUMIFS('Stock-AF'!AF$2:AF$215,'Stock-AF'!$C$2:$C$215,Shares!$B158,'Stock-AF'!$G$2:$G$215,Shares!$A$1)/SUMIFS('Stock-AF'!AF$2:AF$215,'Stock-AF'!$C$2:$C$215,Shares!$A158,'Stock-AF'!$G$2:$G$215,Shares!$A$1)</f>
        <v>0</v>
      </c>
      <c r="X158" s="9">
        <f ca="1">SUMIFS('Stock-AF'!AG$2:AG$215,'Stock-AF'!$C$2:$C$215,Shares!$B158,'Stock-AF'!$G$2:$G$215,Shares!$A$1)/SUMIFS('Stock-AF'!AG$2:AG$215,'Stock-AF'!$C$2:$C$215,Shares!$A158,'Stock-AF'!$G$2:$G$215,Shares!$A$1)</f>
        <v>0</v>
      </c>
      <c r="Y158" s="9">
        <f ca="1">SUMIFS('Stock-AF'!AH$2:AH$215,'Stock-AF'!$C$2:$C$215,Shares!$B158,'Stock-AF'!$G$2:$G$215,Shares!$A$1)/SUMIFS('Stock-AF'!AH$2:AH$215,'Stock-AF'!$C$2:$C$215,Shares!$A158,'Stock-AF'!$G$2:$G$215,Shares!$A$1)</f>
        <v>0</v>
      </c>
      <c r="Z158" s="9">
        <f ca="1">SUMIFS('Stock-AF'!AI$2:AI$215,'Stock-AF'!$C$2:$C$215,Shares!$B158,'Stock-AF'!$G$2:$G$215,Shares!$A$1)/SUMIFS('Stock-AF'!AI$2:AI$215,'Stock-AF'!$C$2:$C$215,Shares!$A158,'Stock-AF'!$G$2:$G$215,Shares!$A$1)</f>
        <v>0</v>
      </c>
      <c r="AA158" s="9">
        <f ca="1">SUMIFS('Stock-AF'!AJ$2:AJ$215,'Stock-AF'!$C$2:$C$215,Shares!$B158,'Stock-AF'!$G$2:$G$215,Shares!$A$1)/SUMIFS('Stock-AF'!AJ$2:AJ$215,'Stock-AF'!$C$2:$C$215,Shares!$A158,'Stock-AF'!$G$2:$G$215,Shares!$A$1)</f>
        <v>0</v>
      </c>
      <c r="AB158" s="9">
        <f ca="1">SUMIFS('Stock-AF'!AK$2:AK$215,'Stock-AF'!$C$2:$C$215,Shares!$B158,'Stock-AF'!$G$2:$G$215,Shares!$A$1)/SUMIFS('Stock-AF'!AK$2:AK$215,'Stock-AF'!$C$2:$C$215,Shares!$A158,'Stock-AF'!$G$2:$G$215,Shares!$A$1)</f>
        <v>0</v>
      </c>
      <c r="AC158" s="9">
        <f ca="1">SUMIFS('Stock-AF'!AL$2:AL$215,'Stock-AF'!$C$2:$C$215,Shares!$B158,'Stock-AF'!$G$2:$G$215,Shares!$A$1)/SUMIFS('Stock-AF'!AL$2:AL$215,'Stock-AF'!$C$2:$C$215,Shares!$A158,'Stock-AF'!$G$2:$G$215,Shares!$A$1)</f>
        <v>0</v>
      </c>
      <c r="AD158" s="9">
        <f ca="1">SUMIFS('Stock-AF'!AM$2:AM$215,'Stock-AF'!$C$2:$C$215,Shares!$B158,'Stock-AF'!$G$2:$G$215,Shares!$A$1)/SUMIFS('Stock-AF'!AM$2:AM$215,'Stock-AF'!$C$2:$C$215,Shares!$A158,'Stock-AF'!$G$2:$G$215,Shares!$A$1)</f>
        <v>0</v>
      </c>
      <c r="AE158" s="9">
        <f ca="1">SUMIFS('Stock-AF'!AN$2:AN$215,'Stock-AF'!$C$2:$C$215,Shares!$B158,'Stock-AF'!$G$2:$G$215,Shares!$A$1)/SUMIFS('Stock-AF'!AN$2:AN$215,'Stock-AF'!$C$2:$C$215,Shares!$A158,'Stock-AF'!$G$2:$G$215,Shares!$A$1)</f>
        <v>0</v>
      </c>
      <c r="AF158" s="9">
        <f ca="1">SUMIFS('Stock-AF'!AO$2:AO$215,'Stock-AF'!$C$2:$C$215,Shares!$B158,'Stock-AF'!$G$2:$G$215,Shares!$A$1)/SUMIFS('Stock-AF'!AO$2:AO$215,'Stock-AF'!$C$2:$C$215,Shares!$A158,'Stock-AF'!$G$2:$G$215,Shares!$A$1)</f>
        <v>4.8545839391549232E-4</v>
      </c>
      <c r="AG158" s="9">
        <f ca="1">SUMIFS('Stock-AF'!AP$2:AP$215,'Stock-AF'!$C$2:$C$215,Shares!$B158,'Stock-AF'!$G$2:$G$215,Shares!$A$1)/SUMIFS('Stock-AF'!AP$2:AP$215,'Stock-AF'!$C$2:$C$215,Shares!$A158,'Stock-AF'!$G$2:$G$215,Shares!$A$1)</f>
        <v>0</v>
      </c>
      <c r="AH158" s="9">
        <f ca="1">SUMIFS('Stock-AF'!AQ$2:AQ$215,'Stock-AF'!$C$2:$C$215,Shares!$B158,'Stock-AF'!$G$2:$G$215,Shares!$A$1)/SUMIFS('Stock-AF'!AQ$2:AQ$215,'Stock-AF'!$C$2:$C$215,Shares!$A158,'Stock-AF'!$G$2:$G$215,Shares!$A$1)</f>
        <v>1.4409187979683659E-3</v>
      </c>
      <c r="AI158" s="9">
        <f ca="1">SUMIFS('Stock-AF'!AR$2:AR$215,'Stock-AF'!$C$2:$C$215,Shares!$B158,'Stock-AF'!$G$2:$G$215,Shares!$A$1)/SUMIFS('Stock-AF'!AR$2:AR$215,'Stock-AF'!$C$2:$C$215,Shares!$A158,'Stock-AF'!$G$2:$G$215,Shares!$A$1)</f>
        <v>0</v>
      </c>
      <c r="AJ158" s="9">
        <f ca="1">SUMIFS('Stock-AF'!AS$2:AS$215,'Stock-AF'!$C$2:$C$215,Shares!$B158,'Stock-AF'!$G$2:$G$215,Shares!$A$1)/SUMIFS('Stock-AF'!AS$2:AS$215,'Stock-AF'!$C$2:$C$215,Shares!$A158,'Stock-AF'!$G$2:$G$215,Shares!$A$1)</f>
        <v>0</v>
      </c>
      <c r="AK158" s="9">
        <f ca="1">SUMIFS('Stock-AF'!AT$2:AT$215,'Stock-AF'!$C$2:$C$215,Shares!$B158,'Stock-AF'!$G$2:$G$215,Shares!$A$1)/SUMIFS('Stock-AF'!AT$2:AT$215,'Stock-AF'!$C$2:$C$215,Shares!$A158,'Stock-AF'!$G$2:$G$215,Shares!$A$1)</f>
        <v>7.6665877782894666E-3</v>
      </c>
      <c r="AL158" s="9">
        <f ca="1">SUMIFS('Stock-AF'!AU$2:AU$215,'Stock-AF'!$C$2:$C$215,Shares!$B158,'Stock-AF'!$G$2:$G$215,Shares!$A$1)/SUMIFS('Stock-AF'!AU$2:AU$215,'Stock-AF'!$C$2:$C$215,Shares!$A158,'Stock-AF'!$G$2:$G$215,Shares!$A$1)</f>
        <v>0</v>
      </c>
      <c r="AM158" s="9">
        <f ca="1">SUMIFS('Stock-AF'!AV$2:AV$215,'Stock-AF'!$C$2:$C$215,Shares!$B158,'Stock-AF'!$G$2:$G$215,Shares!$A$1)/SUMIFS('Stock-AF'!AV$2:AV$215,'Stock-AF'!$C$2:$C$215,Shares!$A158,'Stock-AF'!$G$2:$G$215,Shares!$A$1)</f>
        <v>0</v>
      </c>
    </row>
    <row r="159" spans="1:39">
      <c r="A159" t="str">
        <f t="shared" si="2"/>
        <v>R_ES-SH-DH*</v>
      </c>
      <c r="B159" s="4" t="s">
        <v>76</v>
      </c>
      <c r="C159" s="9">
        <f ca="1">SUMIFS('Stock-AF'!L$2:L$215,'Stock-AF'!$C$2:$C$215,Shares!$B159,'Stock-AF'!$G$2:$G$215,Shares!$A$1)/SUMIFS('Stock-AF'!L$2:L$215,'Stock-AF'!$C$2:$C$215,Shares!$A159,'Stock-AF'!$G$2:$G$215,Shares!$A$1)</f>
        <v>0</v>
      </c>
      <c r="D159" s="9">
        <f ca="1">SUMIFS('Stock-AF'!M$2:M$215,'Stock-AF'!$C$2:$C$215,Shares!$B159,'Stock-AF'!$G$2:$G$215,Shares!$A$1)/SUMIFS('Stock-AF'!M$2:M$215,'Stock-AF'!$C$2:$C$215,Shares!$A159,'Stock-AF'!$G$2:$G$215,Shares!$A$1)</f>
        <v>9.1868067726929653E-2</v>
      </c>
      <c r="E159" s="9">
        <f ca="1">SUMIFS('Stock-AF'!N$2:N$215,'Stock-AF'!$C$2:$C$215,Shares!$B159,'Stock-AF'!$G$2:$G$215,Shares!$A$1)/SUMIFS('Stock-AF'!N$2:N$215,'Stock-AF'!$C$2:$C$215,Shares!$A159,'Stock-AF'!$G$2:$G$215,Shares!$A$1)</f>
        <v>0.11183926179036931</v>
      </c>
      <c r="F159" s="9">
        <f ca="1">SUMIFS('Stock-AF'!O$2:O$215,'Stock-AF'!$C$2:$C$215,Shares!$B159,'Stock-AF'!$G$2:$G$215,Shares!$A$1)/SUMIFS('Stock-AF'!O$2:O$215,'Stock-AF'!$C$2:$C$215,Shares!$A159,'Stock-AF'!$G$2:$G$215,Shares!$A$1)</f>
        <v>1.0770166498484874E-3</v>
      </c>
      <c r="G159" s="9">
        <f ca="1">SUMIFS('Stock-AF'!P$2:P$215,'Stock-AF'!$C$2:$C$215,Shares!$B159,'Stock-AF'!$G$2:$G$215,Shares!$A$1)/SUMIFS('Stock-AF'!P$2:P$215,'Stock-AF'!$C$2:$C$215,Shares!$A159,'Stock-AF'!$G$2:$G$215,Shares!$A$1)</f>
        <v>0.1370861324622544</v>
      </c>
      <c r="H159" s="9">
        <f ca="1">SUMIFS('Stock-AF'!Q$2:Q$215,'Stock-AF'!$C$2:$C$215,Shares!$B159,'Stock-AF'!$G$2:$G$215,Shares!$A$1)/SUMIFS('Stock-AF'!Q$2:Q$215,'Stock-AF'!$C$2:$C$215,Shares!$A159,'Stock-AF'!$G$2:$G$215,Shares!$A$1)</f>
        <v>2.4309661506963287E-2</v>
      </c>
      <c r="I159" s="9">
        <f ca="1">SUMIFS('Stock-AF'!R$2:R$215,'Stock-AF'!$C$2:$C$215,Shares!$B159,'Stock-AF'!$G$2:$G$215,Shares!$A$1)/SUMIFS('Stock-AF'!R$2:R$215,'Stock-AF'!$C$2:$C$215,Shares!$A159,'Stock-AF'!$G$2:$G$215,Shares!$A$1)</f>
        <v>0</v>
      </c>
      <c r="J159" s="9">
        <f ca="1">SUMIFS('Stock-AF'!S$2:S$215,'Stock-AF'!$C$2:$C$215,Shares!$B159,'Stock-AF'!$G$2:$G$215,Shares!$A$1)/SUMIFS('Stock-AF'!S$2:S$215,'Stock-AF'!$C$2:$C$215,Shares!$A159,'Stock-AF'!$G$2:$G$215,Shares!$A$1)</f>
        <v>0.1365796459760879</v>
      </c>
      <c r="K159" s="9">
        <f ca="1">SUMIFS('Stock-AF'!T$2:T$215,'Stock-AF'!$C$2:$C$215,Shares!$B159,'Stock-AF'!$G$2:$G$215,Shares!$A$1)/SUMIFS('Stock-AF'!T$2:T$215,'Stock-AF'!$C$2:$C$215,Shares!$A159,'Stock-AF'!$G$2:$G$215,Shares!$A$1)</f>
        <v>7.2452657807618989E-2</v>
      </c>
      <c r="L159" s="9">
        <f ca="1">SUMIFS('Stock-AF'!U$2:U$215,'Stock-AF'!$C$2:$C$215,Shares!$B159,'Stock-AF'!$G$2:$G$215,Shares!$A$1)/SUMIFS('Stock-AF'!U$2:U$215,'Stock-AF'!$C$2:$C$215,Shares!$A159,'Stock-AF'!$G$2:$G$215,Shares!$A$1)</f>
        <v>0.37173418809953773</v>
      </c>
      <c r="M159" s="9">
        <f ca="1">SUMIFS('Stock-AF'!V$2:V$215,'Stock-AF'!$C$2:$C$215,Shares!$B159,'Stock-AF'!$G$2:$G$215,Shares!$A$1)/SUMIFS('Stock-AF'!V$2:V$215,'Stock-AF'!$C$2:$C$215,Shares!$A159,'Stock-AF'!$G$2:$G$215,Shares!$A$1)</f>
        <v>0.25493755108185057</v>
      </c>
      <c r="N159" s="9">
        <f ca="1">SUMIFS('Stock-AF'!W$2:W$215,'Stock-AF'!$C$2:$C$215,Shares!$B159,'Stock-AF'!$G$2:$G$215,Shares!$A$1)/SUMIFS('Stock-AF'!W$2:W$215,'Stock-AF'!$C$2:$C$215,Shares!$A159,'Stock-AF'!$G$2:$G$215,Shares!$A$1)</f>
        <v>7.8029398493131901E-3</v>
      </c>
      <c r="O159" s="9">
        <f ca="1">SUMIFS('Stock-AF'!X$2:X$215,'Stock-AF'!$C$2:$C$215,Shares!$B159,'Stock-AF'!$G$2:$G$215,Shares!$A$1)/SUMIFS('Stock-AF'!X$2:X$215,'Stock-AF'!$C$2:$C$215,Shares!$A159,'Stock-AF'!$G$2:$G$215,Shares!$A$1)</f>
        <v>0</v>
      </c>
      <c r="P159" s="9">
        <f ca="1">SUMIFS('Stock-AF'!Y$2:Y$215,'Stock-AF'!$C$2:$C$215,Shares!$B159,'Stock-AF'!$G$2:$G$215,Shares!$A$1)/SUMIFS('Stock-AF'!Y$2:Y$215,'Stock-AF'!$C$2:$C$215,Shares!$A159,'Stock-AF'!$G$2:$G$215,Shares!$A$1)</f>
        <v>0.21319162576691747</v>
      </c>
      <c r="Q159" s="9">
        <f ca="1">SUMIFS('Stock-AF'!Z$2:Z$215,'Stock-AF'!$C$2:$C$215,Shares!$B159,'Stock-AF'!$G$2:$G$215,Shares!$A$1)/SUMIFS('Stock-AF'!Z$2:Z$215,'Stock-AF'!$C$2:$C$215,Shares!$A159,'Stock-AF'!$G$2:$G$215,Shares!$A$1)</f>
        <v>4.2497975498996421E-2</v>
      </c>
      <c r="R159" s="9">
        <f ca="1">SUMIFS('Stock-AF'!AA$2:AA$215,'Stock-AF'!$C$2:$C$215,Shares!$B159,'Stock-AF'!$G$2:$G$215,Shares!$A$1)/SUMIFS('Stock-AF'!AA$2:AA$215,'Stock-AF'!$C$2:$C$215,Shares!$A159,'Stock-AF'!$G$2:$G$215,Shares!$A$1)</f>
        <v>4.1845446423220786E-2</v>
      </c>
      <c r="S159" s="9">
        <f ca="1">SUMIFS('Stock-AF'!AB$2:AB$215,'Stock-AF'!$C$2:$C$215,Shares!$B159,'Stock-AF'!$G$2:$G$215,Shares!$A$1)/SUMIFS('Stock-AF'!AB$2:AB$215,'Stock-AF'!$C$2:$C$215,Shares!$A159,'Stock-AF'!$G$2:$G$215,Shares!$A$1)</f>
        <v>6.3441608753700779E-2</v>
      </c>
      <c r="T159" s="9">
        <f ca="1">SUMIFS('Stock-AF'!AC$2:AC$215,'Stock-AF'!$C$2:$C$215,Shares!$B159,'Stock-AF'!$G$2:$G$215,Shares!$A$1)/SUMIFS('Stock-AF'!AC$2:AC$215,'Stock-AF'!$C$2:$C$215,Shares!$A159,'Stock-AF'!$G$2:$G$215,Shares!$A$1)</f>
        <v>0</v>
      </c>
      <c r="U159" s="9">
        <f ca="1">SUMIFS('Stock-AF'!AD$2:AD$215,'Stock-AF'!$C$2:$C$215,Shares!$B159,'Stock-AF'!$G$2:$G$215,Shares!$A$1)/SUMIFS('Stock-AF'!AD$2:AD$215,'Stock-AF'!$C$2:$C$215,Shares!$A159,'Stock-AF'!$G$2:$G$215,Shares!$A$1)</f>
        <v>0.20587656733190593</v>
      </c>
      <c r="V159" s="9">
        <f ca="1">SUMIFS('Stock-AF'!AE$2:AE$215,'Stock-AF'!$C$2:$C$215,Shares!$B159,'Stock-AF'!$G$2:$G$215,Shares!$A$1)/SUMIFS('Stock-AF'!AE$2:AE$215,'Stock-AF'!$C$2:$C$215,Shares!$A159,'Stock-AF'!$G$2:$G$215,Shares!$A$1)</f>
        <v>3.318616402193822E-3</v>
      </c>
      <c r="W159" s="9">
        <f ca="1">SUMIFS('Stock-AF'!AF$2:AF$215,'Stock-AF'!$C$2:$C$215,Shares!$B159,'Stock-AF'!$G$2:$G$215,Shares!$A$1)/SUMIFS('Stock-AF'!AF$2:AF$215,'Stock-AF'!$C$2:$C$215,Shares!$A159,'Stock-AF'!$G$2:$G$215,Shares!$A$1)</f>
        <v>6.8564692366965647E-3</v>
      </c>
      <c r="X159" s="9">
        <f ca="1">SUMIFS('Stock-AF'!AG$2:AG$215,'Stock-AF'!$C$2:$C$215,Shares!$B159,'Stock-AF'!$G$2:$G$215,Shares!$A$1)/SUMIFS('Stock-AF'!AG$2:AG$215,'Stock-AF'!$C$2:$C$215,Shares!$A159,'Stock-AF'!$G$2:$G$215,Shares!$A$1)</f>
        <v>0.29132772857633427</v>
      </c>
      <c r="Y159" s="9">
        <f ca="1">SUMIFS('Stock-AF'!AH$2:AH$215,'Stock-AF'!$C$2:$C$215,Shares!$B159,'Stock-AF'!$G$2:$G$215,Shares!$A$1)/SUMIFS('Stock-AF'!AH$2:AH$215,'Stock-AF'!$C$2:$C$215,Shares!$A159,'Stock-AF'!$G$2:$G$215,Shares!$A$1)</f>
        <v>0</v>
      </c>
      <c r="Z159" s="9">
        <f ca="1">SUMIFS('Stock-AF'!AI$2:AI$215,'Stock-AF'!$C$2:$C$215,Shares!$B159,'Stock-AF'!$G$2:$G$215,Shares!$A$1)/SUMIFS('Stock-AF'!AI$2:AI$215,'Stock-AF'!$C$2:$C$215,Shares!$A159,'Stock-AF'!$G$2:$G$215,Shares!$A$1)</f>
        <v>0.22967109864832741</v>
      </c>
      <c r="AA159" s="9">
        <f ca="1">SUMIFS('Stock-AF'!AJ$2:AJ$215,'Stock-AF'!$C$2:$C$215,Shares!$B159,'Stock-AF'!$G$2:$G$215,Shares!$A$1)/SUMIFS('Stock-AF'!AJ$2:AJ$215,'Stock-AF'!$C$2:$C$215,Shares!$A159,'Stock-AF'!$G$2:$G$215,Shares!$A$1)</f>
        <v>0</v>
      </c>
      <c r="AB159" s="9">
        <f ca="1">SUMIFS('Stock-AF'!AK$2:AK$215,'Stock-AF'!$C$2:$C$215,Shares!$B159,'Stock-AF'!$G$2:$G$215,Shares!$A$1)/SUMIFS('Stock-AF'!AK$2:AK$215,'Stock-AF'!$C$2:$C$215,Shares!$A159,'Stock-AF'!$G$2:$G$215,Shares!$A$1)</f>
        <v>7.6283340772176744E-2</v>
      </c>
      <c r="AC159" s="9">
        <f ca="1">SUMIFS('Stock-AF'!AL$2:AL$215,'Stock-AF'!$C$2:$C$215,Shares!$B159,'Stock-AF'!$G$2:$G$215,Shares!$A$1)/SUMIFS('Stock-AF'!AL$2:AL$215,'Stock-AF'!$C$2:$C$215,Shares!$A159,'Stock-AF'!$G$2:$G$215,Shares!$A$1)</f>
        <v>0</v>
      </c>
      <c r="AD159" s="9">
        <f ca="1">SUMIFS('Stock-AF'!AM$2:AM$215,'Stock-AF'!$C$2:$C$215,Shares!$B159,'Stock-AF'!$G$2:$G$215,Shares!$A$1)/SUMIFS('Stock-AF'!AM$2:AM$215,'Stock-AF'!$C$2:$C$215,Shares!$A159,'Stock-AF'!$G$2:$G$215,Shares!$A$1)</f>
        <v>1.9070055265554609E-2</v>
      </c>
      <c r="AE159" s="9">
        <f ca="1">SUMIFS('Stock-AF'!AN$2:AN$215,'Stock-AF'!$C$2:$C$215,Shares!$B159,'Stock-AF'!$G$2:$G$215,Shares!$A$1)/SUMIFS('Stock-AF'!AN$2:AN$215,'Stock-AF'!$C$2:$C$215,Shares!$A159,'Stock-AF'!$G$2:$G$215,Shares!$A$1)</f>
        <v>2.5566356361597656E-2</v>
      </c>
      <c r="AF159" s="9">
        <f ca="1">SUMIFS('Stock-AF'!AO$2:AO$215,'Stock-AF'!$C$2:$C$215,Shares!$B159,'Stock-AF'!$G$2:$G$215,Shares!$A$1)/SUMIFS('Stock-AF'!AO$2:AO$215,'Stock-AF'!$C$2:$C$215,Shares!$A159,'Stock-AF'!$G$2:$G$215,Shares!$A$1)</f>
        <v>0.17130756869513381</v>
      </c>
      <c r="AG159" s="9">
        <f ca="1">SUMIFS('Stock-AF'!AP$2:AP$215,'Stock-AF'!$C$2:$C$215,Shares!$B159,'Stock-AF'!$G$2:$G$215,Shares!$A$1)/SUMIFS('Stock-AF'!AP$2:AP$215,'Stock-AF'!$C$2:$C$215,Shares!$A159,'Stock-AF'!$G$2:$G$215,Shares!$A$1)</f>
        <v>4.6942567949836067E-4</v>
      </c>
      <c r="AH159" s="9">
        <f ca="1">SUMIFS('Stock-AF'!AQ$2:AQ$215,'Stock-AF'!$C$2:$C$215,Shares!$B159,'Stock-AF'!$G$2:$G$215,Shares!$A$1)/SUMIFS('Stock-AF'!AQ$2:AQ$215,'Stock-AF'!$C$2:$C$215,Shares!$A159,'Stock-AF'!$G$2:$G$215,Shares!$A$1)</f>
        <v>8.7294386959815048E-2</v>
      </c>
      <c r="AI159" s="9">
        <f ca="1">SUMIFS('Stock-AF'!AR$2:AR$215,'Stock-AF'!$C$2:$C$215,Shares!$B159,'Stock-AF'!$G$2:$G$215,Shares!$A$1)/SUMIFS('Stock-AF'!AR$2:AR$215,'Stock-AF'!$C$2:$C$215,Shares!$A159,'Stock-AF'!$G$2:$G$215,Shares!$A$1)</f>
        <v>0.10468434096536228</v>
      </c>
      <c r="AJ159" s="9">
        <f ca="1">SUMIFS('Stock-AF'!AS$2:AS$215,'Stock-AF'!$C$2:$C$215,Shares!$B159,'Stock-AF'!$G$2:$G$215,Shares!$A$1)/SUMIFS('Stock-AF'!AS$2:AS$215,'Stock-AF'!$C$2:$C$215,Shares!$A159,'Stock-AF'!$G$2:$G$215,Shares!$A$1)</f>
        <v>0.31852626274135387</v>
      </c>
      <c r="AK159" s="9">
        <f ca="1">SUMIFS('Stock-AF'!AT$2:AT$215,'Stock-AF'!$C$2:$C$215,Shares!$B159,'Stock-AF'!$G$2:$G$215,Shares!$A$1)/SUMIFS('Stock-AF'!AT$2:AT$215,'Stock-AF'!$C$2:$C$215,Shares!$A159,'Stock-AF'!$G$2:$G$215,Shares!$A$1)</f>
        <v>7.0742328381809036E-2</v>
      </c>
      <c r="AL159" s="9">
        <f ca="1">SUMIFS('Stock-AF'!AU$2:AU$215,'Stock-AF'!$C$2:$C$215,Shares!$B159,'Stock-AF'!$G$2:$G$215,Shares!$A$1)/SUMIFS('Stock-AF'!AU$2:AU$215,'Stock-AF'!$C$2:$C$215,Shares!$A159,'Stock-AF'!$G$2:$G$215,Shares!$A$1)</f>
        <v>0.16564092783969273</v>
      </c>
      <c r="AM159" s="9">
        <f ca="1">SUMIFS('Stock-AF'!AV$2:AV$215,'Stock-AF'!$C$2:$C$215,Shares!$B159,'Stock-AF'!$G$2:$G$215,Shares!$A$1)/SUMIFS('Stock-AF'!AV$2:AV$215,'Stock-AF'!$C$2:$C$215,Shares!$A159,'Stock-AF'!$G$2:$G$215,Shares!$A$1)</f>
        <v>1.1089582176439321E-3</v>
      </c>
    </row>
    <row r="160" spans="1:39">
      <c r="A160" t="str">
        <f t="shared" si="2"/>
        <v>R_ES-SH-DH*</v>
      </c>
      <c r="B160" s="4" t="s">
        <v>77</v>
      </c>
      <c r="C160" s="9">
        <f ca="1">SUMIFS('Stock-AF'!L$2:L$215,'Stock-AF'!$C$2:$C$215,Shares!$B160,'Stock-AF'!$G$2:$G$215,Shares!$A$1)/SUMIFS('Stock-AF'!L$2:L$215,'Stock-AF'!$C$2:$C$215,Shares!$A160,'Stock-AF'!$G$2:$G$215,Shares!$A$1)</f>
        <v>0</v>
      </c>
      <c r="D160" s="9">
        <f ca="1">SUMIFS('Stock-AF'!M$2:M$215,'Stock-AF'!$C$2:$C$215,Shares!$B160,'Stock-AF'!$G$2:$G$215,Shares!$A$1)/SUMIFS('Stock-AF'!M$2:M$215,'Stock-AF'!$C$2:$C$215,Shares!$A160,'Stock-AF'!$G$2:$G$215,Shares!$A$1)</f>
        <v>1.4317092779387269E-3</v>
      </c>
      <c r="E160" s="9">
        <f ca="1">SUMIFS('Stock-AF'!N$2:N$215,'Stock-AF'!$C$2:$C$215,Shares!$B160,'Stock-AF'!$G$2:$G$215,Shares!$A$1)/SUMIFS('Stock-AF'!N$2:N$215,'Stock-AF'!$C$2:$C$215,Shares!$A160,'Stock-AF'!$G$2:$G$215,Shares!$A$1)</f>
        <v>0</v>
      </c>
      <c r="F160" s="9">
        <f ca="1">SUMIFS('Stock-AF'!O$2:O$215,'Stock-AF'!$C$2:$C$215,Shares!$B160,'Stock-AF'!$G$2:$G$215,Shares!$A$1)/SUMIFS('Stock-AF'!O$2:O$215,'Stock-AF'!$C$2:$C$215,Shares!$A160,'Stock-AF'!$G$2:$G$215,Shares!$A$1)</f>
        <v>1.3826673846304869E-3</v>
      </c>
      <c r="G160" s="9">
        <f ca="1">SUMIFS('Stock-AF'!P$2:P$215,'Stock-AF'!$C$2:$C$215,Shares!$B160,'Stock-AF'!$G$2:$G$215,Shares!$A$1)/SUMIFS('Stock-AF'!P$2:P$215,'Stock-AF'!$C$2:$C$215,Shares!$A160,'Stock-AF'!$G$2:$G$215,Shares!$A$1)</f>
        <v>1.5649754505527138E-3</v>
      </c>
      <c r="H160" s="9">
        <f ca="1">SUMIFS('Stock-AF'!Q$2:Q$215,'Stock-AF'!$C$2:$C$215,Shares!$B160,'Stock-AF'!$G$2:$G$215,Shares!$A$1)/SUMIFS('Stock-AF'!Q$2:Q$215,'Stock-AF'!$C$2:$C$215,Shares!$A160,'Stock-AF'!$G$2:$G$215,Shares!$A$1)</f>
        <v>0</v>
      </c>
      <c r="I160" s="9">
        <f ca="1">SUMIFS('Stock-AF'!R$2:R$215,'Stock-AF'!$C$2:$C$215,Shares!$B160,'Stock-AF'!$G$2:$G$215,Shares!$A$1)/SUMIFS('Stock-AF'!R$2:R$215,'Stock-AF'!$C$2:$C$215,Shares!$A160,'Stock-AF'!$G$2:$G$215,Shares!$A$1)</f>
        <v>1.5840941350234828E-2</v>
      </c>
      <c r="J160" s="9">
        <f ca="1">SUMIFS('Stock-AF'!S$2:S$215,'Stock-AF'!$C$2:$C$215,Shares!$B160,'Stock-AF'!$G$2:$G$215,Shares!$A$1)/SUMIFS('Stock-AF'!S$2:S$215,'Stock-AF'!$C$2:$C$215,Shares!$A160,'Stock-AF'!$G$2:$G$215,Shares!$A$1)</f>
        <v>0</v>
      </c>
      <c r="K160" s="9">
        <f ca="1">SUMIFS('Stock-AF'!T$2:T$215,'Stock-AF'!$C$2:$C$215,Shares!$B160,'Stock-AF'!$G$2:$G$215,Shares!$A$1)/SUMIFS('Stock-AF'!T$2:T$215,'Stock-AF'!$C$2:$C$215,Shares!$A160,'Stock-AF'!$G$2:$G$215,Shares!$A$1)</f>
        <v>2.6987962403070688E-3</v>
      </c>
      <c r="L160" s="9">
        <f ca="1">SUMIFS('Stock-AF'!U$2:U$215,'Stock-AF'!$C$2:$C$215,Shares!$B160,'Stock-AF'!$G$2:$G$215,Shares!$A$1)/SUMIFS('Stock-AF'!U$2:U$215,'Stock-AF'!$C$2:$C$215,Shares!$A160,'Stock-AF'!$G$2:$G$215,Shares!$A$1)</f>
        <v>8.3499625711165669E-4</v>
      </c>
      <c r="M160" s="9">
        <f ca="1">SUMIFS('Stock-AF'!V$2:V$215,'Stock-AF'!$C$2:$C$215,Shares!$B160,'Stock-AF'!$G$2:$G$215,Shares!$A$1)/SUMIFS('Stock-AF'!V$2:V$215,'Stock-AF'!$C$2:$C$215,Shares!$A160,'Stock-AF'!$G$2:$G$215,Shares!$A$1)</f>
        <v>0</v>
      </c>
      <c r="N160" s="9">
        <f ca="1">SUMIFS('Stock-AF'!W$2:W$215,'Stock-AF'!$C$2:$C$215,Shares!$B160,'Stock-AF'!$G$2:$G$215,Shares!$A$1)/SUMIFS('Stock-AF'!W$2:W$215,'Stock-AF'!$C$2:$C$215,Shares!$A160,'Stock-AF'!$G$2:$G$215,Shares!$A$1)</f>
        <v>0</v>
      </c>
      <c r="O160" s="9">
        <f ca="1">SUMIFS('Stock-AF'!X$2:X$215,'Stock-AF'!$C$2:$C$215,Shares!$B160,'Stock-AF'!$G$2:$G$215,Shares!$A$1)/SUMIFS('Stock-AF'!X$2:X$215,'Stock-AF'!$C$2:$C$215,Shares!$A160,'Stock-AF'!$G$2:$G$215,Shares!$A$1)</f>
        <v>1.8404571812820344E-2</v>
      </c>
      <c r="P160" s="9">
        <f ca="1">SUMIFS('Stock-AF'!Y$2:Y$215,'Stock-AF'!$C$2:$C$215,Shares!$B160,'Stock-AF'!$G$2:$G$215,Shares!$A$1)/SUMIFS('Stock-AF'!Y$2:Y$215,'Stock-AF'!$C$2:$C$215,Shares!$A160,'Stock-AF'!$G$2:$G$215,Shares!$A$1)</f>
        <v>0</v>
      </c>
      <c r="Q160" s="9">
        <f ca="1">SUMIFS('Stock-AF'!Z$2:Z$215,'Stock-AF'!$C$2:$C$215,Shares!$B160,'Stock-AF'!$G$2:$G$215,Shares!$A$1)/SUMIFS('Stock-AF'!Z$2:Z$215,'Stock-AF'!$C$2:$C$215,Shares!$A160,'Stock-AF'!$G$2:$G$215,Shares!$A$1)</f>
        <v>6.4224688899396504E-3</v>
      </c>
      <c r="R160" s="9">
        <f ca="1">SUMIFS('Stock-AF'!AA$2:AA$215,'Stock-AF'!$C$2:$C$215,Shares!$B160,'Stock-AF'!$G$2:$G$215,Shares!$A$1)/SUMIFS('Stock-AF'!AA$2:AA$215,'Stock-AF'!$C$2:$C$215,Shares!$A160,'Stock-AF'!$G$2:$G$215,Shares!$A$1)</f>
        <v>4.7503716086283888E-3</v>
      </c>
      <c r="S160" s="9">
        <f ca="1">SUMIFS('Stock-AF'!AB$2:AB$215,'Stock-AF'!$C$2:$C$215,Shares!$B160,'Stock-AF'!$G$2:$G$215,Shares!$A$1)/SUMIFS('Stock-AF'!AB$2:AB$215,'Stock-AF'!$C$2:$C$215,Shares!$A160,'Stock-AF'!$G$2:$G$215,Shares!$A$1)</f>
        <v>4.8579605254585132E-3</v>
      </c>
      <c r="T160" s="9">
        <f ca="1">SUMIFS('Stock-AF'!AC$2:AC$215,'Stock-AF'!$C$2:$C$215,Shares!$B160,'Stock-AF'!$G$2:$G$215,Shares!$A$1)/SUMIFS('Stock-AF'!AC$2:AC$215,'Stock-AF'!$C$2:$C$215,Shares!$A160,'Stock-AF'!$G$2:$G$215,Shares!$A$1)</f>
        <v>5.0920581925147611E-3</v>
      </c>
      <c r="U160" s="9">
        <f ca="1">SUMIFS('Stock-AF'!AD$2:AD$215,'Stock-AF'!$C$2:$C$215,Shares!$B160,'Stock-AF'!$G$2:$G$215,Shares!$A$1)/SUMIFS('Stock-AF'!AD$2:AD$215,'Stock-AF'!$C$2:$C$215,Shares!$A160,'Stock-AF'!$G$2:$G$215,Shares!$A$1)</f>
        <v>0</v>
      </c>
      <c r="V160" s="9">
        <f ca="1">SUMIFS('Stock-AF'!AE$2:AE$215,'Stock-AF'!$C$2:$C$215,Shares!$B160,'Stock-AF'!$G$2:$G$215,Shares!$A$1)/SUMIFS('Stock-AF'!AE$2:AE$215,'Stock-AF'!$C$2:$C$215,Shares!$A160,'Stock-AF'!$G$2:$G$215,Shares!$A$1)</f>
        <v>1.3224075585315522E-2</v>
      </c>
      <c r="W160" s="9">
        <f ca="1">SUMIFS('Stock-AF'!AF$2:AF$215,'Stock-AF'!$C$2:$C$215,Shares!$B160,'Stock-AF'!$G$2:$G$215,Shares!$A$1)/SUMIFS('Stock-AF'!AF$2:AF$215,'Stock-AF'!$C$2:$C$215,Shares!$A160,'Stock-AF'!$G$2:$G$215,Shares!$A$1)</f>
        <v>4.3338674384981162E-3</v>
      </c>
      <c r="X160" s="9">
        <f ca="1">SUMIFS('Stock-AF'!AG$2:AG$215,'Stock-AF'!$C$2:$C$215,Shares!$B160,'Stock-AF'!$G$2:$G$215,Shares!$A$1)/SUMIFS('Stock-AF'!AG$2:AG$215,'Stock-AF'!$C$2:$C$215,Shares!$A160,'Stock-AF'!$G$2:$G$215,Shares!$A$1)</f>
        <v>0</v>
      </c>
      <c r="Y160" s="9">
        <f ca="1">SUMIFS('Stock-AF'!AH$2:AH$215,'Stock-AF'!$C$2:$C$215,Shares!$B160,'Stock-AF'!$G$2:$G$215,Shares!$A$1)/SUMIFS('Stock-AF'!AH$2:AH$215,'Stock-AF'!$C$2:$C$215,Shares!$A160,'Stock-AF'!$G$2:$G$215,Shares!$A$1)</f>
        <v>0</v>
      </c>
      <c r="Z160" s="9">
        <f ca="1">SUMIFS('Stock-AF'!AI$2:AI$215,'Stock-AF'!$C$2:$C$215,Shares!$B160,'Stock-AF'!$G$2:$G$215,Shares!$A$1)/SUMIFS('Stock-AF'!AI$2:AI$215,'Stock-AF'!$C$2:$C$215,Shares!$A160,'Stock-AF'!$G$2:$G$215,Shares!$A$1)</f>
        <v>0</v>
      </c>
      <c r="AA160" s="9">
        <f ca="1">SUMIFS('Stock-AF'!AJ$2:AJ$215,'Stock-AF'!$C$2:$C$215,Shares!$B160,'Stock-AF'!$G$2:$G$215,Shares!$A$1)/SUMIFS('Stock-AF'!AJ$2:AJ$215,'Stock-AF'!$C$2:$C$215,Shares!$A160,'Stock-AF'!$G$2:$G$215,Shares!$A$1)</f>
        <v>0</v>
      </c>
      <c r="AB160" s="9">
        <f ca="1">SUMIFS('Stock-AF'!AK$2:AK$215,'Stock-AF'!$C$2:$C$215,Shares!$B160,'Stock-AF'!$G$2:$G$215,Shares!$A$1)/SUMIFS('Stock-AF'!AK$2:AK$215,'Stock-AF'!$C$2:$C$215,Shares!$A160,'Stock-AF'!$G$2:$G$215,Shares!$A$1)</f>
        <v>0</v>
      </c>
      <c r="AC160" s="9">
        <f ca="1">SUMIFS('Stock-AF'!AL$2:AL$215,'Stock-AF'!$C$2:$C$215,Shares!$B160,'Stock-AF'!$G$2:$G$215,Shares!$A$1)/SUMIFS('Stock-AF'!AL$2:AL$215,'Stock-AF'!$C$2:$C$215,Shares!$A160,'Stock-AF'!$G$2:$G$215,Shares!$A$1)</f>
        <v>0.24260241433469279</v>
      </c>
      <c r="AD160" s="9">
        <f ca="1">SUMIFS('Stock-AF'!AM$2:AM$215,'Stock-AF'!$C$2:$C$215,Shares!$B160,'Stock-AF'!$G$2:$G$215,Shares!$A$1)/SUMIFS('Stock-AF'!AM$2:AM$215,'Stock-AF'!$C$2:$C$215,Shares!$A160,'Stock-AF'!$G$2:$G$215,Shares!$A$1)</f>
        <v>0</v>
      </c>
      <c r="AE160" s="9">
        <f ca="1">SUMIFS('Stock-AF'!AN$2:AN$215,'Stock-AF'!$C$2:$C$215,Shares!$B160,'Stock-AF'!$G$2:$G$215,Shares!$A$1)/SUMIFS('Stock-AF'!AN$2:AN$215,'Stock-AF'!$C$2:$C$215,Shares!$A160,'Stock-AF'!$G$2:$G$215,Shares!$A$1)</f>
        <v>0</v>
      </c>
      <c r="AF160" s="9">
        <f ca="1">SUMIFS('Stock-AF'!AO$2:AO$215,'Stock-AF'!$C$2:$C$215,Shares!$B160,'Stock-AF'!$G$2:$G$215,Shares!$A$1)/SUMIFS('Stock-AF'!AO$2:AO$215,'Stock-AF'!$C$2:$C$215,Shares!$A160,'Stock-AF'!$G$2:$G$215,Shares!$A$1)</f>
        <v>0</v>
      </c>
      <c r="AG160" s="9">
        <f ca="1">SUMIFS('Stock-AF'!AP$2:AP$215,'Stock-AF'!$C$2:$C$215,Shares!$B160,'Stock-AF'!$G$2:$G$215,Shares!$A$1)/SUMIFS('Stock-AF'!AP$2:AP$215,'Stock-AF'!$C$2:$C$215,Shares!$A160,'Stock-AF'!$G$2:$G$215,Shares!$A$1)</f>
        <v>1.9013230321540571E-2</v>
      </c>
      <c r="AH160" s="9">
        <f ca="1">SUMIFS('Stock-AF'!AQ$2:AQ$215,'Stock-AF'!$C$2:$C$215,Shares!$B160,'Stock-AF'!$G$2:$G$215,Shares!$A$1)/SUMIFS('Stock-AF'!AQ$2:AQ$215,'Stock-AF'!$C$2:$C$215,Shares!$A160,'Stock-AF'!$G$2:$G$215,Shares!$A$1)</f>
        <v>0</v>
      </c>
      <c r="AI160" s="9">
        <f ca="1">SUMIFS('Stock-AF'!AR$2:AR$215,'Stock-AF'!$C$2:$C$215,Shares!$B160,'Stock-AF'!$G$2:$G$215,Shares!$A$1)/SUMIFS('Stock-AF'!AR$2:AR$215,'Stock-AF'!$C$2:$C$215,Shares!$A160,'Stock-AF'!$G$2:$G$215,Shares!$A$1)</f>
        <v>1.6811829832953516E-3</v>
      </c>
      <c r="AJ160" s="9">
        <f ca="1">SUMIFS('Stock-AF'!AS$2:AS$215,'Stock-AF'!$C$2:$C$215,Shares!$B160,'Stock-AF'!$G$2:$G$215,Shares!$A$1)/SUMIFS('Stock-AF'!AS$2:AS$215,'Stock-AF'!$C$2:$C$215,Shares!$A160,'Stock-AF'!$G$2:$G$215,Shares!$A$1)</f>
        <v>0</v>
      </c>
      <c r="AK160" s="9">
        <f ca="1">SUMIFS('Stock-AF'!AT$2:AT$215,'Stock-AF'!$C$2:$C$215,Shares!$B160,'Stock-AF'!$G$2:$G$215,Shares!$A$1)/SUMIFS('Stock-AF'!AT$2:AT$215,'Stock-AF'!$C$2:$C$215,Shares!$A160,'Stock-AF'!$G$2:$G$215,Shares!$A$1)</f>
        <v>5.8474981213081133E-3</v>
      </c>
      <c r="AL160" s="9">
        <f ca="1">SUMIFS('Stock-AF'!AU$2:AU$215,'Stock-AF'!$C$2:$C$215,Shares!$B160,'Stock-AF'!$G$2:$G$215,Shares!$A$1)/SUMIFS('Stock-AF'!AU$2:AU$215,'Stock-AF'!$C$2:$C$215,Shares!$A160,'Stock-AF'!$G$2:$G$215,Shares!$A$1)</f>
        <v>0</v>
      </c>
      <c r="AM160" s="9">
        <f ca="1">SUMIFS('Stock-AF'!AV$2:AV$215,'Stock-AF'!$C$2:$C$215,Shares!$B160,'Stock-AF'!$G$2:$G$215,Shares!$A$1)/SUMIFS('Stock-AF'!AV$2:AV$215,'Stock-AF'!$C$2:$C$215,Shares!$A160,'Stock-AF'!$G$2:$G$215,Shares!$A$1)</f>
        <v>1.7455397670002927E-3</v>
      </c>
    </row>
    <row r="161" spans="1:39">
      <c r="A161" t="str">
        <f t="shared" si="2"/>
        <v>R_ES-SH-DH*</v>
      </c>
      <c r="B161" s="4" t="s">
        <v>78</v>
      </c>
      <c r="C161" s="9">
        <f ca="1">SUMIFS('Stock-AF'!L$2:L$215,'Stock-AF'!$C$2:$C$215,Shares!$B161,'Stock-AF'!$G$2:$G$215,Shares!$A$1)/SUMIFS('Stock-AF'!L$2:L$215,'Stock-AF'!$C$2:$C$215,Shares!$A161,'Stock-AF'!$G$2:$G$215,Shares!$A$1)</f>
        <v>9.5482506825424317E-3</v>
      </c>
      <c r="D161" s="9">
        <f ca="1">SUMIFS('Stock-AF'!M$2:M$215,'Stock-AF'!$C$2:$C$215,Shares!$B161,'Stock-AF'!$G$2:$G$215,Shares!$A$1)/SUMIFS('Stock-AF'!M$2:M$215,'Stock-AF'!$C$2:$C$215,Shares!$A161,'Stock-AF'!$G$2:$G$215,Shares!$A$1)</f>
        <v>0.16330792567534427</v>
      </c>
      <c r="E161" s="9">
        <f ca="1">SUMIFS('Stock-AF'!N$2:N$215,'Stock-AF'!$C$2:$C$215,Shares!$B161,'Stock-AF'!$G$2:$G$215,Shares!$A$1)/SUMIFS('Stock-AF'!N$2:N$215,'Stock-AF'!$C$2:$C$215,Shares!$A161,'Stock-AF'!$G$2:$G$215,Shares!$A$1)</f>
        <v>0</v>
      </c>
      <c r="F161" s="9">
        <f ca="1">SUMIFS('Stock-AF'!O$2:O$215,'Stock-AF'!$C$2:$C$215,Shares!$B161,'Stock-AF'!$G$2:$G$215,Shares!$A$1)/SUMIFS('Stock-AF'!O$2:O$215,'Stock-AF'!$C$2:$C$215,Shares!$A161,'Stock-AF'!$G$2:$G$215,Shares!$A$1)</f>
        <v>0.24188430437865391</v>
      </c>
      <c r="G161" s="9">
        <f ca="1">SUMIFS('Stock-AF'!P$2:P$215,'Stock-AF'!$C$2:$C$215,Shares!$B161,'Stock-AF'!$G$2:$G$215,Shares!$A$1)/SUMIFS('Stock-AF'!P$2:P$215,'Stock-AF'!$C$2:$C$215,Shares!$A161,'Stock-AF'!$G$2:$G$215,Shares!$A$1)</f>
        <v>9.0765725644653119E-4</v>
      </c>
      <c r="H161" s="9">
        <f ca="1">SUMIFS('Stock-AF'!Q$2:Q$215,'Stock-AF'!$C$2:$C$215,Shares!$B161,'Stock-AF'!$G$2:$G$215,Shares!$A$1)/SUMIFS('Stock-AF'!Q$2:Q$215,'Stock-AF'!$C$2:$C$215,Shares!$A161,'Stock-AF'!$G$2:$G$215,Shares!$A$1)</f>
        <v>0.34868340797821673</v>
      </c>
      <c r="I161" s="9">
        <f ca="1">SUMIFS('Stock-AF'!R$2:R$215,'Stock-AF'!$C$2:$C$215,Shares!$B161,'Stock-AF'!$G$2:$G$215,Shares!$A$1)/SUMIFS('Stock-AF'!R$2:R$215,'Stock-AF'!$C$2:$C$215,Shares!$A161,'Stock-AF'!$G$2:$G$215,Shares!$A$1)</f>
        <v>0.10344394184765233</v>
      </c>
      <c r="J161" s="9">
        <f ca="1">SUMIFS('Stock-AF'!S$2:S$215,'Stock-AF'!$C$2:$C$215,Shares!$B161,'Stock-AF'!$G$2:$G$215,Shares!$A$1)/SUMIFS('Stock-AF'!S$2:S$215,'Stock-AF'!$C$2:$C$215,Shares!$A161,'Stock-AF'!$G$2:$G$215,Shares!$A$1)</f>
        <v>0</v>
      </c>
      <c r="K161" s="9">
        <f ca="1">SUMIFS('Stock-AF'!T$2:T$215,'Stock-AF'!$C$2:$C$215,Shares!$B161,'Stock-AF'!$G$2:$G$215,Shares!$A$1)/SUMIFS('Stock-AF'!T$2:T$215,'Stock-AF'!$C$2:$C$215,Shares!$A161,'Stock-AF'!$G$2:$G$215,Shares!$A$1)</f>
        <v>0.18332863683794795</v>
      </c>
      <c r="L161" s="9">
        <f ca="1">SUMIFS('Stock-AF'!U$2:U$215,'Stock-AF'!$C$2:$C$215,Shares!$B161,'Stock-AF'!$G$2:$G$215,Shares!$A$1)/SUMIFS('Stock-AF'!U$2:U$215,'Stock-AF'!$C$2:$C$215,Shares!$A161,'Stock-AF'!$G$2:$G$215,Shares!$A$1)</f>
        <v>7.7359282910954993E-2</v>
      </c>
      <c r="M161" s="9">
        <f ca="1">SUMIFS('Stock-AF'!V$2:V$215,'Stock-AF'!$C$2:$C$215,Shares!$B161,'Stock-AF'!$G$2:$G$215,Shares!$A$1)/SUMIFS('Stock-AF'!V$2:V$215,'Stock-AF'!$C$2:$C$215,Shares!$A161,'Stock-AF'!$G$2:$G$215,Shares!$A$1)</f>
        <v>2.745632088223949E-3</v>
      </c>
      <c r="N161" s="9">
        <f ca="1">SUMIFS('Stock-AF'!W$2:W$215,'Stock-AF'!$C$2:$C$215,Shares!$B161,'Stock-AF'!$G$2:$G$215,Shares!$A$1)/SUMIFS('Stock-AF'!W$2:W$215,'Stock-AF'!$C$2:$C$215,Shares!$A161,'Stock-AF'!$G$2:$G$215,Shares!$A$1)</f>
        <v>0.2838396537865871</v>
      </c>
      <c r="O161" s="9">
        <f ca="1">SUMIFS('Stock-AF'!X$2:X$215,'Stock-AF'!$C$2:$C$215,Shares!$B161,'Stock-AF'!$G$2:$G$215,Shares!$A$1)/SUMIFS('Stock-AF'!X$2:X$215,'Stock-AF'!$C$2:$C$215,Shares!$A161,'Stock-AF'!$G$2:$G$215,Shares!$A$1)</f>
        <v>8.4119680392405458E-2</v>
      </c>
      <c r="P161" s="9">
        <f ca="1">SUMIFS('Stock-AF'!Y$2:Y$215,'Stock-AF'!$C$2:$C$215,Shares!$B161,'Stock-AF'!$G$2:$G$215,Shares!$A$1)/SUMIFS('Stock-AF'!Y$2:Y$215,'Stock-AF'!$C$2:$C$215,Shares!$A161,'Stock-AF'!$G$2:$G$215,Shares!$A$1)</f>
        <v>6.9189874708033408E-2</v>
      </c>
      <c r="Q161" s="9">
        <f ca="1">SUMIFS('Stock-AF'!Z$2:Z$215,'Stock-AF'!$C$2:$C$215,Shares!$B161,'Stock-AF'!$G$2:$G$215,Shares!$A$1)/SUMIFS('Stock-AF'!Z$2:Z$215,'Stock-AF'!$C$2:$C$215,Shares!$A161,'Stock-AF'!$G$2:$G$215,Shares!$A$1)</f>
        <v>0.13156196187944522</v>
      </c>
      <c r="R161" s="9">
        <f ca="1">SUMIFS('Stock-AF'!AA$2:AA$215,'Stock-AF'!$C$2:$C$215,Shares!$B161,'Stock-AF'!$G$2:$G$215,Shares!$A$1)/SUMIFS('Stock-AF'!AA$2:AA$215,'Stock-AF'!$C$2:$C$215,Shares!$A161,'Stock-AF'!$G$2:$G$215,Shares!$A$1)</f>
        <v>3.7327388200487407E-2</v>
      </c>
      <c r="S161" s="9">
        <f ca="1">SUMIFS('Stock-AF'!AB$2:AB$215,'Stock-AF'!$C$2:$C$215,Shares!$B161,'Stock-AF'!$G$2:$G$215,Shares!$A$1)/SUMIFS('Stock-AF'!AB$2:AB$215,'Stock-AF'!$C$2:$C$215,Shares!$A161,'Stock-AF'!$G$2:$G$215,Shares!$A$1)</f>
        <v>0</v>
      </c>
      <c r="T161" s="9">
        <f ca="1">SUMIFS('Stock-AF'!AC$2:AC$215,'Stock-AF'!$C$2:$C$215,Shares!$B161,'Stock-AF'!$G$2:$G$215,Shares!$A$1)/SUMIFS('Stock-AF'!AC$2:AC$215,'Stock-AF'!$C$2:$C$215,Shares!$A161,'Stock-AF'!$G$2:$G$215,Shares!$A$1)</f>
        <v>0.23042566749435717</v>
      </c>
      <c r="U161" s="9">
        <f ca="1">SUMIFS('Stock-AF'!AD$2:AD$215,'Stock-AF'!$C$2:$C$215,Shares!$B161,'Stock-AF'!$G$2:$G$215,Shares!$A$1)/SUMIFS('Stock-AF'!AD$2:AD$215,'Stock-AF'!$C$2:$C$215,Shares!$A161,'Stock-AF'!$G$2:$G$215,Shares!$A$1)</f>
        <v>2.2374504800031676E-3</v>
      </c>
      <c r="V161" s="9">
        <f ca="1">SUMIFS('Stock-AF'!AE$2:AE$215,'Stock-AF'!$C$2:$C$215,Shares!$B161,'Stock-AF'!$G$2:$G$215,Shares!$A$1)/SUMIFS('Stock-AF'!AE$2:AE$215,'Stock-AF'!$C$2:$C$215,Shares!$A161,'Stock-AF'!$G$2:$G$215,Shares!$A$1)</f>
        <v>4.3638533018595535E-2</v>
      </c>
      <c r="W161" s="9">
        <f ca="1">SUMIFS('Stock-AF'!AF$2:AF$215,'Stock-AF'!$C$2:$C$215,Shares!$B161,'Stock-AF'!$G$2:$G$215,Shares!$A$1)/SUMIFS('Stock-AF'!AF$2:AF$215,'Stock-AF'!$C$2:$C$215,Shares!$A161,'Stock-AF'!$G$2:$G$215,Shares!$A$1)</f>
        <v>2.4878115055433747E-2</v>
      </c>
      <c r="X161" s="9">
        <f ca="1">SUMIFS('Stock-AF'!AG$2:AG$215,'Stock-AF'!$C$2:$C$215,Shares!$B161,'Stock-AF'!$G$2:$G$215,Shares!$A$1)/SUMIFS('Stock-AF'!AG$2:AG$215,'Stock-AF'!$C$2:$C$215,Shares!$A161,'Stock-AF'!$G$2:$G$215,Shares!$A$1)</f>
        <v>3.4482526425688191E-3</v>
      </c>
      <c r="Y161" s="9">
        <f ca="1">SUMIFS('Stock-AF'!AH$2:AH$215,'Stock-AF'!$C$2:$C$215,Shares!$B161,'Stock-AF'!$G$2:$G$215,Shares!$A$1)/SUMIFS('Stock-AF'!AH$2:AH$215,'Stock-AF'!$C$2:$C$215,Shares!$A161,'Stock-AF'!$G$2:$G$215,Shares!$A$1)</f>
        <v>0.29497851051289842</v>
      </c>
      <c r="Z161" s="9">
        <f ca="1">SUMIFS('Stock-AF'!AI$2:AI$215,'Stock-AF'!$C$2:$C$215,Shares!$B161,'Stock-AF'!$G$2:$G$215,Shares!$A$1)/SUMIFS('Stock-AF'!AI$2:AI$215,'Stock-AF'!$C$2:$C$215,Shares!$A161,'Stock-AF'!$G$2:$G$215,Shares!$A$1)</f>
        <v>1.4879065619134253E-2</v>
      </c>
      <c r="AA161" s="9">
        <f ca="1">SUMIFS('Stock-AF'!AJ$2:AJ$215,'Stock-AF'!$C$2:$C$215,Shares!$B161,'Stock-AF'!$G$2:$G$215,Shares!$A$1)/SUMIFS('Stock-AF'!AJ$2:AJ$215,'Stock-AF'!$C$2:$C$215,Shares!$A161,'Stock-AF'!$G$2:$G$215,Shares!$A$1)</f>
        <v>0</v>
      </c>
      <c r="AB161" s="9">
        <f ca="1">SUMIFS('Stock-AF'!AK$2:AK$215,'Stock-AF'!$C$2:$C$215,Shares!$B161,'Stock-AF'!$G$2:$G$215,Shares!$A$1)/SUMIFS('Stock-AF'!AK$2:AK$215,'Stock-AF'!$C$2:$C$215,Shares!$A161,'Stock-AF'!$G$2:$G$215,Shares!$A$1)</f>
        <v>6.6743982377107394E-2</v>
      </c>
      <c r="AC161" s="9">
        <f ca="1">SUMIFS('Stock-AF'!AL$2:AL$215,'Stock-AF'!$C$2:$C$215,Shares!$B161,'Stock-AF'!$G$2:$G$215,Shares!$A$1)/SUMIFS('Stock-AF'!AL$2:AL$215,'Stock-AF'!$C$2:$C$215,Shares!$A161,'Stock-AF'!$G$2:$G$215,Shares!$A$1)</f>
        <v>0</v>
      </c>
      <c r="AD161" s="9">
        <f ca="1">SUMIFS('Stock-AF'!AM$2:AM$215,'Stock-AF'!$C$2:$C$215,Shares!$B161,'Stock-AF'!$G$2:$G$215,Shares!$A$1)/SUMIFS('Stock-AF'!AM$2:AM$215,'Stock-AF'!$C$2:$C$215,Shares!$A161,'Stock-AF'!$G$2:$G$215,Shares!$A$1)</f>
        <v>7.8707138000517856E-4</v>
      </c>
      <c r="AE161" s="9">
        <f ca="1">SUMIFS('Stock-AF'!AN$2:AN$215,'Stock-AF'!$C$2:$C$215,Shares!$B161,'Stock-AF'!$G$2:$G$215,Shares!$A$1)/SUMIFS('Stock-AF'!AN$2:AN$215,'Stock-AF'!$C$2:$C$215,Shares!$A161,'Stock-AF'!$G$2:$G$215,Shares!$A$1)</f>
        <v>4.3132278575875878E-2</v>
      </c>
      <c r="AF161" s="9">
        <f ca="1">SUMIFS('Stock-AF'!AO$2:AO$215,'Stock-AF'!$C$2:$C$215,Shares!$B161,'Stock-AF'!$G$2:$G$215,Shares!$A$1)/SUMIFS('Stock-AF'!AO$2:AO$215,'Stock-AF'!$C$2:$C$215,Shares!$A161,'Stock-AF'!$G$2:$G$215,Shares!$A$1)</f>
        <v>3.4838129097139172E-3</v>
      </c>
      <c r="AG161" s="9">
        <f ca="1">SUMIFS('Stock-AF'!AP$2:AP$215,'Stock-AF'!$C$2:$C$215,Shares!$B161,'Stock-AF'!$G$2:$G$215,Shares!$A$1)/SUMIFS('Stock-AF'!AP$2:AP$215,'Stock-AF'!$C$2:$C$215,Shares!$A161,'Stock-AF'!$G$2:$G$215,Shares!$A$1)</f>
        <v>2.957908641447806E-2</v>
      </c>
      <c r="AH161" s="9">
        <f ca="1">SUMIFS('Stock-AF'!AQ$2:AQ$215,'Stock-AF'!$C$2:$C$215,Shares!$B161,'Stock-AF'!$G$2:$G$215,Shares!$A$1)/SUMIFS('Stock-AF'!AQ$2:AQ$215,'Stock-AF'!$C$2:$C$215,Shares!$A161,'Stock-AF'!$G$2:$G$215,Shares!$A$1)</f>
        <v>1.4647802613755889E-3</v>
      </c>
      <c r="AI161" s="9">
        <f ca="1">SUMIFS('Stock-AF'!AR$2:AR$215,'Stock-AF'!$C$2:$C$215,Shares!$B161,'Stock-AF'!$G$2:$G$215,Shares!$A$1)/SUMIFS('Stock-AF'!AR$2:AR$215,'Stock-AF'!$C$2:$C$215,Shares!$A161,'Stock-AF'!$G$2:$G$215,Shares!$A$1)</f>
        <v>2.5289667578516357E-4</v>
      </c>
      <c r="AJ161" s="9">
        <f ca="1">SUMIFS('Stock-AF'!AS$2:AS$215,'Stock-AF'!$C$2:$C$215,Shares!$B161,'Stock-AF'!$G$2:$G$215,Shares!$A$1)/SUMIFS('Stock-AF'!AS$2:AS$215,'Stock-AF'!$C$2:$C$215,Shares!$A161,'Stock-AF'!$G$2:$G$215,Shares!$A$1)</f>
        <v>5.7210204102400228E-3</v>
      </c>
      <c r="AK161" s="9">
        <f ca="1">SUMIFS('Stock-AF'!AT$2:AT$215,'Stock-AF'!$C$2:$C$215,Shares!$B161,'Stock-AF'!$G$2:$G$215,Shares!$A$1)/SUMIFS('Stock-AF'!AT$2:AT$215,'Stock-AF'!$C$2:$C$215,Shares!$A161,'Stock-AF'!$G$2:$G$215,Shares!$A$1)</f>
        <v>0.16636693324882298</v>
      </c>
      <c r="AL161" s="9">
        <f ca="1">SUMIFS('Stock-AF'!AU$2:AU$215,'Stock-AF'!$C$2:$C$215,Shares!$B161,'Stock-AF'!$G$2:$G$215,Shares!$A$1)/SUMIFS('Stock-AF'!AU$2:AU$215,'Stock-AF'!$C$2:$C$215,Shares!$A161,'Stock-AF'!$G$2:$G$215,Shares!$A$1)</f>
        <v>0</v>
      </c>
      <c r="AM161" s="9">
        <f ca="1">SUMIFS('Stock-AF'!AV$2:AV$215,'Stock-AF'!$C$2:$C$215,Shares!$B161,'Stock-AF'!$G$2:$G$215,Shares!$A$1)/SUMIFS('Stock-AF'!AV$2:AV$215,'Stock-AF'!$C$2:$C$215,Shares!$A161,'Stock-AF'!$G$2:$G$215,Shares!$A$1)</f>
        <v>5.3566192636382334E-2</v>
      </c>
    </row>
    <row r="162" spans="1:39">
      <c r="A162" t="str">
        <f t="shared" si="2"/>
        <v>R_ES-SH-DH*</v>
      </c>
      <c r="B162" s="4" t="s">
        <v>404</v>
      </c>
      <c r="C162" s="9">
        <f ca="1">SUMIFS('Stock-AF'!L$2:L$215,'Stock-AF'!$C$2:$C$215,Shares!$B162,'Stock-AF'!$G$2:$G$215,Shares!$A$1)/SUMIFS('Stock-AF'!L$2:L$215,'Stock-AF'!$C$2:$C$215,Shares!$A162,'Stock-AF'!$G$2:$G$215,Shares!$A$1)</f>
        <v>0.54983805373992156</v>
      </c>
      <c r="D162" s="9">
        <f ca="1">SUMIFS('Stock-AF'!M$2:M$215,'Stock-AF'!$C$2:$C$215,Shares!$B162,'Stock-AF'!$G$2:$G$215,Shares!$A$1)/SUMIFS('Stock-AF'!M$2:M$215,'Stock-AF'!$C$2:$C$215,Shares!$A162,'Stock-AF'!$G$2:$G$215,Shares!$A$1)</f>
        <v>9.3678427689018573E-2</v>
      </c>
      <c r="E162" s="9">
        <f ca="1">SUMIFS('Stock-AF'!N$2:N$215,'Stock-AF'!$C$2:$C$215,Shares!$B162,'Stock-AF'!$G$2:$G$215,Shares!$A$1)/SUMIFS('Stock-AF'!N$2:N$215,'Stock-AF'!$C$2:$C$215,Shares!$A162,'Stock-AF'!$G$2:$G$215,Shares!$A$1)</f>
        <v>0.21511463697244879</v>
      </c>
      <c r="F162" s="9">
        <f ca="1">SUMIFS('Stock-AF'!O$2:O$215,'Stock-AF'!$C$2:$C$215,Shares!$B162,'Stock-AF'!$G$2:$G$215,Shares!$A$1)/SUMIFS('Stock-AF'!O$2:O$215,'Stock-AF'!$C$2:$C$215,Shares!$A162,'Stock-AF'!$G$2:$G$215,Shares!$A$1)</f>
        <v>2.0124343448138564E-2</v>
      </c>
      <c r="G162" s="9">
        <f ca="1">SUMIFS('Stock-AF'!P$2:P$215,'Stock-AF'!$C$2:$C$215,Shares!$B162,'Stock-AF'!$G$2:$G$215,Shares!$A$1)/SUMIFS('Stock-AF'!P$2:P$215,'Stock-AF'!$C$2:$C$215,Shares!$A162,'Stock-AF'!$G$2:$G$215,Shares!$A$1)</f>
        <v>0.23916621992519282</v>
      </c>
      <c r="H162" s="9">
        <f ca="1">SUMIFS('Stock-AF'!Q$2:Q$215,'Stock-AF'!$C$2:$C$215,Shares!$B162,'Stock-AF'!$G$2:$G$215,Shares!$A$1)/SUMIFS('Stock-AF'!Q$2:Q$215,'Stock-AF'!$C$2:$C$215,Shares!$A162,'Stock-AF'!$G$2:$G$215,Shares!$A$1)</f>
        <v>2.8602500237130887E-2</v>
      </c>
      <c r="I162" s="9">
        <f ca="1">SUMIFS('Stock-AF'!R$2:R$215,'Stock-AF'!$C$2:$C$215,Shares!$B162,'Stock-AF'!$G$2:$G$215,Shares!$A$1)/SUMIFS('Stock-AF'!R$2:R$215,'Stock-AF'!$C$2:$C$215,Shares!$A162,'Stock-AF'!$G$2:$G$215,Shares!$A$1)</f>
        <v>3.1901222003765405E-2</v>
      </c>
      <c r="J162" s="9">
        <f ca="1">SUMIFS('Stock-AF'!S$2:S$215,'Stock-AF'!$C$2:$C$215,Shares!$B162,'Stock-AF'!$G$2:$G$215,Shares!$A$1)/SUMIFS('Stock-AF'!S$2:S$215,'Stock-AF'!$C$2:$C$215,Shares!$A162,'Stock-AF'!$G$2:$G$215,Shares!$A$1)</f>
        <v>8.1973987750577404E-2</v>
      </c>
      <c r="K162" s="9">
        <f ca="1">SUMIFS('Stock-AF'!T$2:T$215,'Stock-AF'!$C$2:$C$215,Shares!$B162,'Stock-AF'!$G$2:$G$215,Shares!$A$1)/SUMIFS('Stock-AF'!T$2:T$215,'Stock-AF'!$C$2:$C$215,Shares!$A162,'Stock-AF'!$G$2:$G$215,Shares!$A$1)</f>
        <v>2.9955931237723433E-2</v>
      </c>
      <c r="L162" s="9">
        <f ca="1">SUMIFS('Stock-AF'!U$2:U$215,'Stock-AF'!$C$2:$C$215,Shares!$B162,'Stock-AF'!$G$2:$G$215,Shares!$A$1)/SUMIFS('Stock-AF'!U$2:U$215,'Stock-AF'!$C$2:$C$215,Shares!$A162,'Stock-AF'!$G$2:$G$215,Shares!$A$1)</f>
        <v>5.1967127781342486E-2</v>
      </c>
      <c r="M162" s="9">
        <f ca="1">SUMIFS('Stock-AF'!V$2:V$215,'Stock-AF'!$C$2:$C$215,Shares!$B162,'Stock-AF'!$G$2:$G$215,Shares!$A$1)/SUMIFS('Stock-AF'!V$2:V$215,'Stock-AF'!$C$2:$C$215,Shares!$A162,'Stock-AF'!$G$2:$G$215,Shares!$A$1)</f>
        <v>0.19646396580389666</v>
      </c>
      <c r="N162" s="9">
        <f ca="1">SUMIFS('Stock-AF'!W$2:W$215,'Stock-AF'!$C$2:$C$215,Shares!$B162,'Stock-AF'!$G$2:$G$215,Shares!$A$1)/SUMIFS('Stock-AF'!W$2:W$215,'Stock-AF'!$C$2:$C$215,Shares!$A162,'Stock-AF'!$G$2:$G$215,Shares!$A$1)</f>
        <v>0.10894021862900634</v>
      </c>
      <c r="O162" s="9">
        <f ca="1">SUMIFS('Stock-AF'!X$2:X$215,'Stock-AF'!$C$2:$C$215,Shares!$B162,'Stock-AF'!$G$2:$G$215,Shares!$A$1)/SUMIFS('Stock-AF'!X$2:X$215,'Stock-AF'!$C$2:$C$215,Shares!$A162,'Stock-AF'!$G$2:$G$215,Shares!$A$1)</f>
        <v>0.11699768826508825</v>
      </c>
      <c r="P162" s="9">
        <f ca="1">SUMIFS('Stock-AF'!Y$2:Y$215,'Stock-AF'!$C$2:$C$215,Shares!$B162,'Stock-AF'!$G$2:$G$215,Shares!$A$1)/SUMIFS('Stock-AF'!Y$2:Y$215,'Stock-AF'!$C$2:$C$215,Shares!$A162,'Stock-AF'!$G$2:$G$215,Shares!$A$1)</f>
        <v>0.14158486335761247</v>
      </c>
      <c r="Q162" s="9">
        <f ca="1">SUMIFS('Stock-AF'!Z$2:Z$215,'Stock-AF'!$C$2:$C$215,Shares!$B162,'Stock-AF'!$G$2:$G$215,Shares!$A$1)/SUMIFS('Stock-AF'!Z$2:Z$215,'Stock-AF'!$C$2:$C$215,Shares!$A162,'Stock-AF'!$G$2:$G$215,Shares!$A$1)</f>
        <v>6.4413240556172521E-2</v>
      </c>
      <c r="R162" s="9">
        <f ca="1">SUMIFS('Stock-AF'!AA$2:AA$215,'Stock-AF'!$C$2:$C$215,Shares!$B162,'Stock-AF'!$G$2:$G$215,Shares!$A$1)/SUMIFS('Stock-AF'!AA$2:AA$215,'Stock-AF'!$C$2:$C$215,Shares!$A162,'Stock-AF'!$G$2:$G$215,Shares!$A$1)</f>
        <v>0.28310589109803747</v>
      </c>
      <c r="S162" s="9">
        <f ca="1">SUMIFS('Stock-AF'!AB$2:AB$215,'Stock-AF'!$C$2:$C$215,Shares!$B162,'Stock-AF'!$G$2:$G$215,Shares!$A$1)/SUMIFS('Stock-AF'!AB$2:AB$215,'Stock-AF'!$C$2:$C$215,Shares!$A162,'Stock-AF'!$G$2:$G$215,Shares!$A$1)</f>
        <v>0.11238668632127935</v>
      </c>
      <c r="T162" s="9">
        <f ca="1">SUMIFS('Stock-AF'!AC$2:AC$215,'Stock-AF'!$C$2:$C$215,Shares!$B162,'Stock-AF'!$G$2:$G$215,Shares!$A$1)/SUMIFS('Stock-AF'!AC$2:AC$215,'Stock-AF'!$C$2:$C$215,Shares!$A162,'Stock-AF'!$G$2:$G$215,Shares!$A$1)</f>
        <v>4.9033028991967527E-3</v>
      </c>
      <c r="U162" s="9">
        <f ca="1">SUMIFS('Stock-AF'!AD$2:AD$215,'Stock-AF'!$C$2:$C$215,Shares!$B162,'Stock-AF'!$G$2:$G$215,Shares!$A$1)/SUMIFS('Stock-AF'!AD$2:AD$215,'Stock-AF'!$C$2:$C$215,Shares!$A162,'Stock-AF'!$G$2:$G$215,Shares!$A$1)</f>
        <v>0</v>
      </c>
      <c r="V162" s="9">
        <f ca="1">SUMIFS('Stock-AF'!AE$2:AE$215,'Stock-AF'!$C$2:$C$215,Shares!$B162,'Stock-AF'!$G$2:$G$215,Shares!$A$1)/SUMIFS('Stock-AF'!AE$2:AE$215,'Stock-AF'!$C$2:$C$215,Shares!$A162,'Stock-AF'!$G$2:$G$215,Shares!$A$1)</f>
        <v>8.8164794072316893E-2</v>
      </c>
      <c r="W162" s="9">
        <f ca="1">SUMIFS('Stock-AF'!AF$2:AF$215,'Stock-AF'!$C$2:$C$215,Shares!$B162,'Stock-AF'!$G$2:$G$215,Shares!$A$1)/SUMIFS('Stock-AF'!AF$2:AF$215,'Stock-AF'!$C$2:$C$215,Shares!$A162,'Stock-AF'!$G$2:$G$215,Shares!$A$1)</f>
        <v>0.4503111101416718</v>
      </c>
      <c r="X162" s="9">
        <f ca="1">SUMIFS('Stock-AF'!AG$2:AG$215,'Stock-AF'!$C$2:$C$215,Shares!$B162,'Stock-AF'!$G$2:$G$215,Shares!$A$1)/SUMIFS('Stock-AF'!AG$2:AG$215,'Stock-AF'!$C$2:$C$215,Shares!$A162,'Stock-AF'!$G$2:$G$215,Shares!$A$1)</f>
        <v>0.13395470919289754</v>
      </c>
      <c r="Y162" s="9">
        <f ca="1">SUMIFS('Stock-AF'!AH$2:AH$215,'Stock-AF'!$C$2:$C$215,Shares!$B162,'Stock-AF'!$G$2:$G$215,Shares!$A$1)/SUMIFS('Stock-AF'!AH$2:AH$215,'Stock-AF'!$C$2:$C$215,Shares!$A162,'Stock-AF'!$G$2:$G$215,Shares!$A$1)</f>
        <v>9.7171234755430332E-3</v>
      </c>
      <c r="Z162" s="9">
        <f ca="1">SUMIFS('Stock-AF'!AI$2:AI$215,'Stock-AF'!$C$2:$C$215,Shares!$B162,'Stock-AF'!$G$2:$G$215,Shares!$A$1)/SUMIFS('Stock-AF'!AI$2:AI$215,'Stock-AF'!$C$2:$C$215,Shares!$A162,'Stock-AF'!$G$2:$G$215,Shares!$A$1)</f>
        <v>0.18923954739998106</v>
      </c>
      <c r="AA162" s="9">
        <f ca="1">SUMIFS('Stock-AF'!AJ$2:AJ$215,'Stock-AF'!$C$2:$C$215,Shares!$B162,'Stock-AF'!$G$2:$G$215,Shares!$A$1)/SUMIFS('Stock-AF'!AJ$2:AJ$215,'Stock-AF'!$C$2:$C$215,Shares!$A162,'Stock-AF'!$G$2:$G$215,Shares!$A$1)</f>
        <v>0.53317435924277379</v>
      </c>
      <c r="AB162" s="9">
        <f ca="1">SUMIFS('Stock-AF'!AK$2:AK$215,'Stock-AF'!$C$2:$C$215,Shares!$B162,'Stock-AF'!$G$2:$G$215,Shares!$A$1)/SUMIFS('Stock-AF'!AK$2:AK$215,'Stock-AF'!$C$2:$C$215,Shares!$A162,'Stock-AF'!$G$2:$G$215,Shares!$A$1)</f>
        <v>0.34136279707132694</v>
      </c>
      <c r="AC162" s="9">
        <f ca="1">SUMIFS('Stock-AF'!AL$2:AL$215,'Stock-AF'!$C$2:$C$215,Shares!$B162,'Stock-AF'!$G$2:$G$215,Shares!$A$1)/SUMIFS('Stock-AF'!AL$2:AL$215,'Stock-AF'!$C$2:$C$215,Shares!$A162,'Stock-AF'!$G$2:$G$215,Shares!$A$1)</f>
        <v>2.8479620288913664E-2</v>
      </c>
      <c r="AD162" s="9">
        <f ca="1">SUMIFS('Stock-AF'!AM$2:AM$215,'Stock-AF'!$C$2:$C$215,Shares!$B162,'Stock-AF'!$G$2:$G$215,Shares!$A$1)/SUMIFS('Stock-AF'!AM$2:AM$215,'Stock-AF'!$C$2:$C$215,Shares!$A162,'Stock-AF'!$G$2:$G$215,Shares!$A$1)</f>
        <v>1.3256451933369327E-2</v>
      </c>
      <c r="AE162" s="9">
        <f ca="1">SUMIFS('Stock-AF'!AN$2:AN$215,'Stock-AF'!$C$2:$C$215,Shares!$B162,'Stock-AF'!$G$2:$G$215,Shares!$A$1)/SUMIFS('Stock-AF'!AN$2:AN$215,'Stock-AF'!$C$2:$C$215,Shares!$A162,'Stock-AF'!$G$2:$G$215,Shares!$A$1)</f>
        <v>0.12525517476809778</v>
      </c>
      <c r="AF162" s="9">
        <f ca="1">SUMIFS('Stock-AF'!AO$2:AO$215,'Stock-AF'!$C$2:$C$215,Shares!$B162,'Stock-AF'!$G$2:$G$215,Shares!$A$1)/SUMIFS('Stock-AF'!AO$2:AO$215,'Stock-AF'!$C$2:$C$215,Shares!$A162,'Stock-AF'!$G$2:$G$215,Shares!$A$1)</f>
        <v>5.796371862117309E-2</v>
      </c>
      <c r="AG162" s="9">
        <f ca="1">SUMIFS('Stock-AF'!AP$2:AP$215,'Stock-AF'!$C$2:$C$215,Shares!$B162,'Stock-AF'!$G$2:$G$215,Shares!$A$1)/SUMIFS('Stock-AF'!AP$2:AP$215,'Stock-AF'!$C$2:$C$215,Shares!$A162,'Stock-AF'!$G$2:$G$215,Shares!$A$1)</f>
        <v>0.43192102920813968</v>
      </c>
      <c r="AH162" s="9">
        <f ca="1">SUMIFS('Stock-AF'!AQ$2:AQ$215,'Stock-AF'!$C$2:$C$215,Shares!$B162,'Stock-AF'!$G$2:$G$215,Shares!$A$1)/SUMIFS('Stock-AF'!AQ$2:AQ$215,'Stock-AF'!$C$2:$C$215,Shares!$A162,'Stock-AF'!$G$2:$G$215,Shares!$A$1)</f>
        <v>0.24474046359377885</v>
      </c>
      <c r="AI162" s="9">
        <f ca="1">SUMIFS('Stock-AF'!AR$2:AR$215,'Stock-AF'!$C$2:$C$215,Shares!$B162,'Stock-AF'!$G$2:$G$215,Shares!$A$1)/SUMIFS('Stock-AF'!AR$2:AR$215,'Stock-AF'!$C$2:$C$215,Shares!$A162,'Stock-AF'!$G$2:$G$215,Shares!$A$1)</f>
        <v>0.27915493752855081</v>
      </c>
      <c r="AJ162" s="9">
        <f ca="1">SUMIFS('Stock-AF'!AS$2:AS$215,'Stock-AF'!$C$2:$C$215,Shares!$B162,'Stock-AF'!$G$2:$G$215,Shares!$A$1)/SUMIFS('Stock-AF'!AS$2:AS$215,'Stock-AF'!$C$2:$C$215,Shares!$A162,'Stock-AF'!$G$2:$G$215,Shares!$A$1)</f>
        <v>2.0287963156058225E-2</v>
      </c>
      <c r="AK162" s="9">
        <f ca="1">SUMIFS('Stock-AF'!AT$2:AT$215,'Stock-AF'!$C$2:$C$215,Shares!$B162,'Stock-AF'!$G$2:$G$215,Shares!$A$1)/SUMIFS('Stock-AF'!AT$2:AT$215,'Stock-AF'!$C$2:$C$215,Shares!$A162,'Stock-AF'!$G$2:$G$215,Shares!$A$1)</f>
        <v>0.17045999512200133</v>
      </c>
      <c r="AL162" s="9">
        <f ca="1">SUMIFS('Stock-AF'!AU$2:AU$215,'Stock-AF'!$C$2:$C$215,Shares!$B162,'Stock-AF'!$G$2:$G$215,Shares!$A$1)/SUMIFS('Stock-AF'!AU$2:AU$215,'Stock-AF'!$C$2:$C$215,Shares!$A162,'Stock-AF'!$G$2:$G$215,Shares!$A$1)</f>
        <v>7.1544927013157513E-3</v>
      </c>
      <c r="AM162" s="9">
        <f ca="1">SUMIFS('Stock-AF'!AV$2:AV$215,'Stock-AF'!$C$2:$C$215,Shares!$B162,'Stock-AF'!$G$2:$G$215,Shares!$A$1)/SUMIFS('Stock-AF'!AV$2:AV$215,'Stock-AF'!$C$2:$C$215,Shares!$A162,'Stock-AF'!$G$2:$G$215,Shares!$A$1)</f>
        <v>5.3525836220315592E-3</v>
      </c>
    </row>
    <row r="163" spans="1:39">
      <c r="A163" t="str">
        <f t="shared" si="2"/>
        <v>R_ES-SH-DH*</v>
      </c>
      <c r="B163" s="4" t="s">
        <v>405</v>
      </c>
      <c r="C163" s="9">
        <f ca="1">SUMIFS('Stock-AF'!L$2:L$215,'Stock-AF'!$C$2:$C$215,Shares!$B163,'Stock-AF'!$G$2:$G$215,Shares!$A$1)/SUMIFS('Stock-AF'!L$2:L$215,'Stock-AF'!$C$2:$C$215,Shares!$A163,'Stock-AF'!$G$2:$G$215,Shares!$A$1)</f>
        <v>0</v>
      </c>
      <c r="D163" s="9">
        <f ca="1">SUMIFS('Stock-AF'!M$2:M$215,'Stock-AF'!$C$2:$C$215,Shares!$B163,'Stock-AF'!$G$2:$G$215,Shares!$A$1)/SUMIFS('Stock-AF'!M$2:M$215,'Stock-AF'!$C$2:$C$215,Shares!$A163,'Stock-AF'!$G$2:$G$215,Shares!$A$1)</f>
        <v>3.2678815144357772E-3</v>
      </c>
      <c r="E163" s="9">
        <f ca="1">SUMIFS('Stock-AF'!N$2:N$215,'Stock-AF'!$C$2:$C$215,Shares!$B163,'Stock-AF'!$G$2:$G$215,Shares!$A$1)/SUMIFS('Stock-AF'!N$2:N$215,'Stock-AF'!$C$2:$C$215,Shares!$A163,'Stock-AF'!$G$2:$G$215,Shares!$A$1)</f>
        <v>0.13093565587437841</v>
      </c>
      <c r="F163" s="9">
        <f ca="1">SUMIFS('Stock-AF'!O$2:O$215,'Stock-AF'!$C$2:$C$215,Shares!$B163,'Stock-AF'!$G$2:$G$215,Shares!$A$1)/SUMIFS('Stock-AF'!O$2:O$215,'Stock-AF'!$C$2:$C$215,Shares!$A163,'Stock-AF'!$G$2:$G$215,Shares!$A$1)</f>
        <v>4.8590551874965774E-3</v>
      </c>
      <c r="G163" s="9">
        <f ca="1">SUMIFS('Stock-AF'!P$2:P$215,'Stock-AF'!$C$2:$C$215,Shares!$B163,'Stock-AF'!$G$2:$G$215,Shares!$A$1)/SUMIFS('Stock-AF'!P$2:P$215,'Stock-AF'!$C$2:$C$215,Shares!$A163,'Stock-AF'!$G$2:$G$215,Shares!$A$1)</f>
        <v>5.9448193940731593E-2</v>
      </c>
      <c r="H163" s="9">
        <f ca="1">SUMIFS('Stock-AF'!Q$2:Q$215,'Stock-AF'!$C$2:$C$215,Shares!$B163,'Stock-AF'!$G$2:$G$215,Shares!$A$1)/SUMIFS('Stock-AF'!Q$2:Q$215,'Stock-AF'!$C$2:$C$215,Shares!$A163,'Stock-AF'!$G$2:$G$215,Shares!$A$1)</f>
        <v>5.4947515399691505E-4</v>
      </c>
      <c r="I163" s="9">
        <f ca="1">SUMIFS('Stock-AF'!R$2:R$215,'Stock-AF'!$C$2:$C$215,Shares!$B163,'Stock-AF'!$G$2:$G$215,Shares!$A$1)/SUMIFS('Stock-AF'!R$2:R$215,'Stock-AF'!$C$2:$C$215,Shares!$A163,'Stock-AF'!$G$2:$G$215,Shares!$A$1)</f>
        <v>0</v>
      </c>
      <c r="J163" s="9">
        <f ca="1">SUMIFS('Stock-AF'!S$2:S$215,'Stock-AF'!$C$2:$C$215,Shares!$B163,'Stock-AF'!$G$2:$G$215,Shares!$A$1)/SUMIFS('Stock-AF'!S$2:S$215,'Stock-AF'!$C$2:$C$215,Shares!$A163,'Stock-AF'!$G$2:$G$215,Shares!$A$1)</f>
        <v>4.7300141529683648E-2</v>
      </c>
      <c r="K163" s="9">
        <f ca="1">SUMIFS('Stock-AF'!T$2:T$215,'Stock-AF'!$C$2:$C$215,Shares!$B163,'Stock-AF'!$G$2:$G$215,Shares!$A$1)/SUMIFS('Stock-AF'!T$2:T$215,'Stock-AF'!$C$2:$C$215,Shares!$A163,'Stock-AF'!$G$2:$G$215,Shares!$A$1)</f>
        <v>4.313127014785853E-3</v>
      </c>
      <c r="L163" s="9">
        <f ca="1">SUMIFS('Stock-AF'!U$2:U$215,'Stock-AF'!$C$2:$C$215,Shares!$B163,'Stock-AF'!$G$2:$G$215,Shares!$A$1)/SUMIFS('Stock-AF'!U$2:U$215,'Stock-AF'!$C$2:$C$215,Shares!$A163,'Stock-AF'!$G$2:$G$215,Shares!$A$1)</f>
        <v>0</v>
      </c>
      <c r="M163" s="9">
        <f ca="1">SUMIFS('Stock-AF'!V$2:V$215,'Stock-AF'!$C$2:$C$215,Shares!$B163,'Stock-AF'!$G$2:$G$215,Shares!$A$1)/SUMIFS('Stock-AF'!V$2:V$215,'Stock-AF'!$C$2:$C$215,Shares!$A163,'Stock-AF'!$G$2:$G$215,Shares!$A$1)</f>
        <v>4.3094261635891759E-3</v>
      </c>
      <c r="N163" s="9">
        <f ca="1">SUMIFS('Stock-AF'!W$2:W$215,'Stock-AF'!$C$2:$C$215,Shares!$B163,'Stock-AF'!$G$2:$G$215,Shares!$A$1)/SUMIFS('Stock-AF'!W$2:W$215,'Stock-AF'!$C$2:$C$215,Shares!$A163,'Stock-AF'!$G$2:$G$215,Shares!$A$1)</f>
        <v>0</v>
      </c>
      <c r="O163" s="9">
        <f ca="1">SUMIFS('Stock-AF'!X$2:X$215,'Stock-AF'!$C$2:$C$215,Shares!$B163,'Stock-AF'!$G$2:$G$215,Shares!$A$1)/SUMIFS('Stock-AF'!X$2:X$215,'Stock-AF'!$C$2:$C$215,Shares!$A163,'Stock-AF'!$G$2:$G$215,Shares!$A$1)</f>
        <v>9.0245331924702476E-3</v>
      </c>
      <c r="P163" s="9">
        <f ca="1">SUMIFS('Stock-AF'!Y$2:Y$215,'Stock-AF'!$C$2:$C$215,Shares!$B163,'Stock-AF'!$G$2:$G$215,Shares!$A$1)/SUMIFS('Stock-AF'!Y$2:Y$215,'Stock-AF'!$C$2:$C$215,Shares!$A163,'Stock-AF'!$G$2:$G$215,Shares!$A$1)</f>
        <v>8.1583808572212302E-4</v>
      </c>
      <c r="Q163" s="9">
        <f ca="1">SUMIFS('Stock-AF'!Z$2:Z$215,'Stock-AF'!$C$2:$C$215,Shares!$B163,'Stock-AF'!$G$2:$G$215,Shares!$A$1)/SUMIFS('Stock-AF'!Z$2:Z$215,'Stock-AF'!$C$2:$C$215,Shares!$A163,'Stock-AF'!$G$2:$G$215,Shares!$A$1)</f>
        <v>1.7819490499530854E-3</v>
      </c>
      <c r="R163" s="9">
        <f ca="1">SUMIFS('Stock-AF'!AA$2:AA$215,'Stock-AF'!$C$2:$C$215,Shares!$B163,'Stock-AF'!$G$2:$G$215,Shares!$A$1)/SUMIFS('Stock-AF'!AA$2:AA$215,'Stock-AF'!$C$2:$C$215,Shares!$A163,'Stock-AF'!$G$2:$G$215,Shares!$A$1)</f>
        <v>1.465045810977167E-3</v>
      </c>
      <c r="S163" s="9">
        <f ca="1">SUMIFS('Stock-AF'!AB$2:AB$215,'Stock-AF'!$C$2:$C$215,Shares!$B163,'Stock-AF'!$G$2:$G$215,Shares!$A$1)/SUMIFS('Stock-AF'!AB$2:AB$215,'Stock-AF'!$C$2:$C$215,Shares!$A163,'Stock-AF'!$G$2:$G$215,Shares!$A$1)</f>
        <v>9.9370808748969197E-3</v>
      </c>
      <c r="T163" s="9">
        <f ca="1">SUMIFS('Stock-AF'!AC$2:AC$215,'Stock-AF'!$C$2:$C$215,Shares!$B163,'Stock-AF'!$G$2:$G$215,Shares!$A$1)/SUMIFS('Stock-AF'!AC$2:AC$215,'Stock-AF'!$C$2:$C$215,Shares!$A163,'Stock-AF'!$G$2:$G$215,Shares!$A$1)</f>
        <v>8.1957036230559721E-2</v>
      </c>
      <c r="U163" s="9">
        <f ca="1">SUMIFS('Stock-AF'!AD$2:AD$215,'Stock-AF'!$C$2:$C$215,Shares!$B163,'Stock-AF'!$G$2:$G$215,Shares!$A$1)/SUMIFS('Stock-AF'!AD$2:AD$215,'Stock-AF'!$C$2:$C$215,Shares!$A163,'Stock-AF'!$G$2:$G$215,Shares!$A$1)</f>
        <v>0</v>
      </c>
      <c r="V163" s="9">
        <f ca="1">SUMIFS('Stock-AF'!AE$2:AE$215,'Stock-AF'!$C$2:$C$215,Shares!$B163,'Stock-AF'!$G$2:$G$215,Shares!$A$1)/SUMIFS('Stock-AF'!AE$2:AE$215,'Stock-AF'!$C$2:$C$215,Shares!$A163,'Stock-AF'!$G$2:$G$215,Shares!$A$1)</f>
        <v>4.703952906295168E-5</v>
      </c>
      <c r="W163" s="9">
        <f ca="1">SUMIFS('Stock-AF'!AF$2:AF$215,'Stock-AF'!$C$2:$C$215,Shares!$B163,'Stock-AF'!$G$2:$G$215,Shares!$A$1)/SUMIFS('Stock-AF'!AF$2:AF$215,'Stock-AF'!$C$2:$C$215,Shares!$A163,'Stock-AF'!$G$2:$G$215,Shares!$A$1)</f>
        <v>4.3094750862184256E-2</v>
      </c>
      <c r="X163" s="9">
        <f ca="1">SUMIFS('Stock-AF'!AG$2:AG$215,'Stock-AF'!$C$2:$C$215,Shares!$B163,'Stock-AF'!$G$2:$G$215,Shares!$A$1)/SUMIFS('Stock-AF'!AG$2:AG$215,'Stock-AF'!$C$2:$C$215,Shares!$A163,'Stock-AF'!$G$2:$G$215,Shares!$A$1)</f>
        <v>1.5360080304383912E-2</v>
      </c>
      <c r="Y163" s="9">
        <f ca="1">SUMIFS('Stock-AF'!AH$2:AH$215,'Stock-AF'!$C$2:$C$215,Shares!$B163,'Stock-AF'!$G$2:$G$215,Shares!$A$1)/SUMIFS('Stock-AF'!AH$2:AH$215,'Stock-AF'!$C$2:$C$215,Shares!$A163,'Stock-AF'!$G$2:$G$215,Shares!$A$1)</f>
        <v>2.6598030001694892E-4</v>
      </c>
      <c r="Z163" s="9">
        <f ca="1">SUMIFS('Stock-AF'!AI$2:AI$215,'Stock-AF'!$C$2:$C$215,Shares!$B163,'Stock-AF'!$G$2:$G$215,Shares!$A$1)/SUMIFS('Stock-AF'!AI$2:AI$215,'Stock-AF'!$C$2:$C$215,Shares!$A163,'Stock-AF'!$G$2:$G$215,Shares!$A$1)</f>
        <v>7.6445826633186539E-3</v>
      </c>
      <c r="AA163" s="9">
        <f ca="1">SUMIFS('Stock-AF'!AJ$2:AJ$215,'Stock-AF'!$C$2:$C$215,Shares!$B163,'Stock-AF'!$G$2:$G$215,Shares!$A$1)/SUMIFS('Stock-AF'!AJ$2:AJ$215,'Stock-AF'!$C$2:$C$215,Shares!$A163,'Stock-AF'!$G$2:$G$215,Shares!$A$1)</f>
        <v>0</v>
      </c>
      <c r="AB163" s="9">
        <f ca="1">SUMIFS('Stock-AF'!AK$2:AK$215,'Stock-AF'!$C$2:$C$215,Shares!$B163,'Stock-AF'!$G$2:$G$215,Shares!$A$1)/SUMIFS('Stock-AF'!AK$2:AK$215,'Stock-AF'!$C$2:$C$215,Shares!$A163,'Stock-AF'!$G$2:$G$215,Shares!$A$1)</f>
        <v>0</v>
      </c>
      <c r="AC163" s="9">
        <f ca="1">SUMIFS('Stock-AF'!AL$2:AL$215,'Stock-AF'!$C$2:$C$215,Shares!$B163,'Stock-AF'!$G$2:$G$215,Shares!$A$1)/SUMIFS('Stock-AF'!AL$2:AL$215,'Stock-AF'!$C$2:$C$215,Shares!$A163,'Stock-AF'!$G$2:$G$215,Shares!$A$1)</f>
        <v>0</v>
      </c>
      <c r="AD163" s="9">
        <f ca="1">SUMIFS('Stock-AF'!AM$2:AM$215,'Stock-AF'!$C$2:$C$215,Shares!$B163,'Stock-AF'!$G$2:$G$215,Shares!$A$1)/SUMIFS('Stock-AF'!AM$2:AM$215,'Stock-AF'!$C$2:$C$215,Shares!$A163,'Stock-AF'!$G$2:$G$215,Shares!$A$1)</f>
        <v>6.7941478365215568E-5</v>
      </c>
      <c r="AE163" s="9">
        <f ca="1">SUMIFS('Stock-AF'!AN$2:AN$215,'Stock-AF'!$C$2:$C$215,Shares!$B163,'Stock-AF'!$G$2:$G$215,Shares!$A$1)/SUMIFS('Stock-AF'!AN$2:AN$215,'Stock-AF'!$C$2:$C$215,Shares!$A163,'Stock-AF'!$G$2:$G$215,Shares!$A$1)</f>
        <v>0</v>
      </c>
      <c r="AF163" s="9">
        <f ca="1">SUMIFS('Stock-AF'!AO$2:AO$215,'Stock-AF'!$C$2:$C$215,Shares!$B163,'Stock-AF'!$G$2:$G$215,Shares!$A$1)/SUMIFS('Stock-AF'!AO$2:AO$215,'Stock-AF'!$C$2:$C$215,Shares!$A163,'Stock-AF'!$G$2:$G$215,Shares!$A$1)</f>
        <v>0.15010374503526783</v>
      </c>
      <c r="AG163" s="9">
        <f ca="1">SUMIFS('Stock-AF'!AP$2:AP$215,'Stock-AF'!$C$2:$C$215,Shares!$B163,'Stock-AF'!$G$2:$G$215,Shares!$A$1)/SUMIFS('Stock-AF'!AP$2:AP$215,'Stock-AF'!$C$2:$C$215,Shares!$A163,'Stock-AF'!$G$2:$G$215,Shares!$A$1)</f>
        <v>0</v>
      </c>
      <c r="AH163" s="9">
        <f ca="1">SUMIFS('Stock-AF'!AQ$2:AQ$215,'Stock-AF'!$C$2:$C$215,Shares!$B163,'Stock-AF'!$G$2:$G$215,Shares!$A$1)/SUMIFS('Stock-AF'!AQ$2:AQ$215,'Stock-AF'!$C$2:$C$215,Shares!$A163,'Stock-AF'!$G$2:$G$215,Shares!$A$1)</f>
        <v>8.1129518567475754E-4</v>
      </c>
      <c r="AI163" s="9">
        <f ca="1">SUMIFS('Stock-AF'!AR$2:AR$215,'Stock-AF'!$C$2:$C$215,Shares!$B163,'Stock-AF'!$G$2:$G$215,Shares!$A$1)/SUMIFS('Stock-AF'!AR$2:AR$215,'Stock-AF'!$C$2:$C$215,Shares!$A163,'Stock-AF'!$G$2:$G$215,Shares!$A$1)</f>
        <v>6.6197524270713001E-2</v>
      </c>
      <c r="AJ163" s="9">
        <f ca="1">SUMIFS('Stock-AF'!AS$2:AS$215,'Stock-AF'!$C$2:$C$215,Shares!$B163,'Stock-AF'!$G$2:$G$215,Shares!$A$1)/SUMIFS('Stock-AF'!AS$2:AS$215,'Stock-AF'!$C$2:$C$215,Shares!$A163,'Stock-AF'!$G$2:$G$215,Shares!$A$1)</f>
        <v>0</v>
      </c>
      <c r="AK163" s="9">
        <f ca="1">SUMIFS('Stock-AF'!AT$2:AT$215,'Stock-AF'!$C$2:$C$215,Shares!$B163,'Stock-AF'!$G$2:$G$215,Shares!$A$1)/SUMIFS('Stock-AF'!AT$2:AT$215,'Stock-AF'!$C$2:$C$215,Shares!$A163,'Stock-AF'!$G$2:$G$215,Shares!$A$1)</f>
        <v>5.0994172359767698E-4</v>
      </c>
      <c r="AL163" s="9">
        <f ca="1">SUMIFS('Stock-AF'!AU$2:AU$215,'Stock-AF'!$C$2:$C$215,Shares!$B163,'Stock-AF'!$G$2:$G$215,Shares!$A$1)/SUMIFS('Stock-AF'!AU$2:AU$215,'Stock-AF'!$C$2:$C$215,Shares!$A163,'Stock-AF'!$G$2:$G$215,Shares!$A$1)</f>
        <v>8.9792520737803673E-3</v>
      </c>
      <c r="AM163" s="9">
        <f ca="1">SUMIFS('Stock-AF'!AV$2:AV$215,'Stock-AF'!$C$2:$C$215,Shares!$B163,'Stock-AF'!$G$2:$G$215,Shares!$A$1)/SUMIFS('Stock-AF'!AV$2:AV$215,'Stock-AF'!$C$2:$C$215,Shares!$A163,'Stock-AF'!$G$2:$G$215,Shares!$A$1)</f>
        <v>3.4471437070883629E-3</v>
      </c>
    </row>
    <row r="164" spans="1:39">
      <c r="A164" t="str">
        <f t="shared" si="2"/>
        <v>R_ES-SH-DH*</v>
      </c>
      <c r="B164" s="4" t="s">
        <v>631</v>
      </c>
      <c r="C164" s="9">
        <f ca="1">SUMIFS('Stock-AF'!L$2:L$215,'Stock-AF'!$C$2:$C$215,Shares!$B164,'Stock-AF'!$G$2:$G$215,Shares!$A$1)/SUMIFS('Stock-AF'!L$2:L$215,'Stock-AF'!$C$2:$C$215,Shares!$A164,'Stock-AF'!$G$2:$G$215,Shares!$A$1)</f>
        <v>0</v>
      </c>
      <c r="D164" s="9">
        <f ca="1">SUMIFS('Stock-AF'!M$2:M$215,'Stock-AF'!$C$2:$C$215,Shares!$B164,'Stock-AF'!$G$2:$G$215,Shares!$A$1)/SUMIFS('Stock-AF'!M$2:M$215,'Stock-AF'!$C$2:$C$215,Shares!$A164,'Stock-AF'!$G$2:$G$215,Shares!$A$1)</f>
        <v>1.8656787610039822E-3</v>
      </c>
      <c r="E164" s="9">
        <f ca="1">SUMIFS('Stock-AF'!N$2:N$215,'Stock-AF'!$C$2:$C$215,Shares!$B164,'Stock-AF'!$G$2:$G$215,Shares!$A$1)/SUMIFS('Stock-AF'!N$2:N$215,'Stock-AF'!$C$2:$C$215,Shares!$A164,'Stock-AF'!$G$2:$G$215,Shares!$A$1)</f>
        <v>0</v>
      </c>
      <c r="F164" s="9">
        <f ca="1">SUMIFS('Stock-AF'!O$2:O$215,'Stock-AF'!$C$2:$C$215,Shares!$B164,'Stock-AF'!$G$2:$G$215,Shares!$A$1)/SUMIFS('Stock-AF'!O$2:O$215,'Stock-AF'!$C$2:$C$215,Shares!$A164,'Stock-AF'!$G$2:$G$215,Shares!$A$1)</f>
        <v>2.5643687252142302E-5</v>
      </c>
      <c r="G164" s="9">
        <f ca="1">SUMIFS('Stock-AF'!P$2:P$215,'Stock-AF'!$C$2:$C$215,Shares!$B164,'Stock-AF'!$G$2:$G$215,Shares!$A$1)/SUMIFS('Stock-AF'!P$2:P$215,'Stock-AF'!$C$2:$C$215,Shares!$A164,'Stock-AF'!$G$2:$G$215,Shares!$A$1)</f>
        <v>0</v>
      </c>
      <c r="H164" s="9">
        <f ca="1">SUMIFS('Stock-AF'!Q$2:Q$215,'Stock-AF'!$C$2:$C$215,Shares!$B164,'Stock-AF'!$G$2:$G$215,Shares!$A$1)/SUMIFS('Stock-AF'!Q$2:Q$215,'Stock-AF'!$C$2:$C$215,Shares!$A164,'Stock-AF'!$G$2:$G$215,Shares!$A$1)</f>
        <v>5.8133911102872908E-3</v>
      </c>
      <c r="I164" s="9">
        <f ca="1">SUMIFS('Stock-AF'!R$2:R$215,'Stock-AF'!$C$2:$C$215,Shares!$B164,'Stock-AF'!$G$2:$G$215,Shares!$A$1)/SUMIFS('Stock-AF'!R$2:R$215,'Stock-AF'!$C$2:$C$215,Shares!$A164,'Stock-AF'!$G$2:$G$215,Shares!$A$1)</f>
        <v>0</v>
      </c>
      <c r="J164" s="9">
        <f ca="1">SUMIFS('Stock-AF'!S$2:S$215,'Stock-AF'!$C$2:$C$215,Shares!$B164,'Stock-AF'!$G$2:$G$215,Shares!$A$1)/SUMIFS('Stock-AF'!S$2:S$215,'Stock-AF'!$C$2:$C$215,Shares!$A164,'Stock-AF'!$G$2:$G$215,Shares!$A$1)</f>
        <v>1.0599363468879507E-3</v>
      </c>
      <c r="K164" s="9">
        <f ca="1">SUMIFS('Stock-AF'!T$2:T$215,'Stock-AF'!$C$2:$C$215,Shares!$B164,'Stock-AF'!$G$2:$G$215,Shares!$A$1)/SUMIFS('Stock-AF'!T$2:T$215,'Stock-AF'!$C$2:$C$215,Shares!$A164,'Stock-AF'!$G$2:$G$215,Shares!$A$1)</f>
        <v>9.9225682749123499E-4</v>
      </c>
      <c r="L164" s="9">
        <f ca="1">SUMIFS('Stock-AF'!U$2:U$215,'Stock-AF'!$C$2:$C$215,Shares!$B164,'Stock-AF'!$G$2:$G$215,Shares!$A$1)/SUMIFS('Stock-AF'!U$2:U$215,'Stock-AF'!$C$2:$C$215,Shares!$A164,'Stock-AF'!$G$2:$G$215,Shares!$A$1)</f>
        <v>1.5159567448201573E-3</v>
      </c>
      <c r="M164" s="9">
        <f ca="1">SUMIFS('Stock-AF'!V$2:V$215,'Stock-AF'!$C$2:$C$215,Shares!$B164,'Stock-AF'!$G$2:$G$215,Shares!$A$1)/SUMIFS('Stock-AF'!V$2:V$215,'Stock-AF'!$C$2:$C$215,Shares!$A164,'Stock-AF'!$G$2:$G$215,Shares!$A$1)</f>
        <v>7.1276252703712699E-3</v>
      </c>
      <c r="N164" s="9">
        <f ca="1">SUMIFS('Stock-AF'!W$2:W$215,'Stock-AF'!$C$2:$C$215,Shares!$B164,'Stock-AF'!$G$2:$G$215,Shares!$A$1)/SUMIFS('Stock-AF'!W$2:W$215,'Stock-AF'!$C$2:$C$215,Shares!$A164,'Stock-AF'!$G$2:$G$215,Shares!$A$1)</f>
        <v>0</v>
      </c>
      <c r="O164" s="9">
        <f ca="1">SUMIFS('Stock-AF'!X$2:X$215,'Stock-AF'!$C$2:$C$215,Shares!$B164,'Stock-AF'!$G$2:$G$215,Shares!$A$1)/SUMIFS('Stock-AF'!X$2:X$215,'Stock-AF'!$C$2:$C$215,Shares!$A164,'Stock-AF'!$G$2:$G$215,Shares!$A$1)</f>
        <v>3.6620526261748462E-3</v>
      </c>
      <c r="P164" s="9">
        <f ca="1">SUMIFS('Stock-AF'!Y$2:Y$215,'Stock-AF'!$C$2:$C$215,Shares!$B164,'Stock-AF'!$G$2:$G$215,Shares!$A$1)/SUMIFS('Stock-AF'!Y$2:Y$215,'Stock-AF'!$C$2:$C$215,Shares!$A164,'Stock-AF'!$G$2:$G$215,Shares!$A$1)</f>
        <v>3.374042619303274E-2</v>
      </c>
      <c r="Q164" s="9">
        <f ca="1">SUMIFS('Stock-AF'!Z$2:Z$215,'Stock-AF'!$C$2:$C$215,Shares!$B164,'Stock-AF'!$G$2:$G$215,Shares!$A$1)/SUMIFS('Stock-AF'!Z$2:Z$215,'Stock-AF'!$C$2:$C$215,Shares!$A164,'Stock-AF'!$G$2:$G$215,Shares!$A$1)</f>
        <v>8.5700972154596541E-3</v>
      </c>
      <c r="R164" s="9">
        <f ca="1">SUMIFS('Stock-AF'!AA$2:AA$215,'Stock-AF'!$C$2:$C$215,Shares!$B164,'Stock-AF'!$G$2:$G$215,Shares!$A$1)/SUMIFS('Stock-AF'!AA$2:AA$215,'Stock-AF'!$C$2:$C$215,Shares!$A164,'Stock-AF'!$G$2:$G$215,Shares!$A$1)</f>
        <v>0</v>
      </c>
      <c r="S164" s="9">
        <f ca="1">SUMIFS('Stock-AF'!AB$2:AB$215,'Stock-AF'!$C$2:$C$215,Shares!$B164,'Stock-AF'!$G$2:$G$215,Shares!$A$1)/SUMIFS('Stock-AF'!AB$2:AB$215,'Stock-AF'!$C$2:$C$215,Shares!$A164,'Stock-AF'!$G$2:$G$215,Shares!$A$1)</f>
        <v>6.8393868912178748E-5</v>
      </c>
      <c r="T164" s="9">
        <f ca="1">SUMIFS('Stock-AF'!AC$2:AC$215,'Stock-AF'!$C$2:$C$215,Shares!$B164,'Stock-AF'!$G$2:$G$215,Shares!$A$1)/SUMIFS('Stock-AF'!AC$2:AC$215,'Stock-AF'!$C$2:$C$215,Shares!$A164,'Stock-AF'!$G$2:$G$215,Shares!$A$1)</f>
        <v>4.1513946503265125E-4</v>
      </c>
      <c r="U164" s="9">
        <f ca="1">SUMIFS('Stock-AF'!AD$2:AD$215,'Stock-AF'!$C$2:$C$215,Shares!$B164,'Stock-AF'!$G$2:$G$215,Shares!$A$1)/SUMIFS('Stock-AF'!AD$2:AD$215,'Stock-AF'!$C$2:$C$215,Shares!$A164,'Stock-AF'!$G$2:$G$215,Shares!$A$1)</f>
        <v>0</v>
      </c>
      <c r="V164" s="9">
        <f ca="1">SUMIFS('Stock-AF'!AE$2:AE$215,'Stock-AF'!$C$2:$C$215,Shares!$B164,'Stock-AF'!$G$2:$G$215,Shares!$A$1)/SUMIFS('Stock-AF'!AE$2:AE$215,'Stock-AF'!$C$2:$C$215,Shares!$A164,'Stock-AF'!$G$2:$G$215,Shares!$A$1)</f>
        <v>1.1518991205394457E-3</v>
      </c>
      <c r="W164" s="9">
        <f ca="1">SUMIFS('Stock-AF'!AF$2:AF$215,'Stock-AF'!$C$2:$C$215,Shares!$B164,'Stock-AF'!$G$2:$G$215,Shares!$A$1)/SUMIFS('Stock-AF'!AF$2:AF$215,'Stock-AF'!$C$2:$C$215,Shares!$A164,'Stock-AF'!$G$2:$G$215,Shares!$A$1)</f>
        <v>0</v>
      </c>
      <c r="X164" s="9">
        <f ca="1">SUMIFS('Stock-AF'!AG$2:AG$215,'Stock-AF'!$C$2:$C$215,Shares!$B164,'Stock-AF'!$G$2:$G$215,Shares!$A$1)/SUMIFS('Stock-AF'!AG$2:AG$215,'Stock-AF'!$C$2:$C$215,Shares!$A164,'Stock-AF'!$G$2:$G$215,Shares!$A$1)</f>
        <v>9.1428839326512771E-5</v>
      </c>
      <c r="Y164" s="9">
        <f ca="1">SUMIFS('Stock-AF'!AH$2:AH$215,'Stock-AF'!$C$2:$C$215,Shares!$B164,'Stock-AF'!$G$2:$G$215,Shares!$A$1)/SUMIFS('Stock-AF'!AH$2:AH$215,'Stock-AF'!$C$2:$C$215,Shares!$A164,'Stock-AF'!$G$2:$G$215,Shares!$A$1)</f>
        <v>0</v>
      </c>
      <c r="Z164" s="9">
        <f ca="1">SUMIFS('Stock-AF'!AI$2:AI$215,'Stock-AF'!$C$2:$C$215,Shares!$B164,'Stock-AF'!$G$2:$G$215,Shares!$A$1)/SUMIFS('Stock-AF'!AI$2:AI$215,'Stock-AF'!$C$2:$C$215,Shares!$A164,'Stock-AF'!$G$2:$G$215,Shares!$A$1)</f>
        <v>0</v>
      </c>
      <c r="AA164" s="9">
        <f ca="1">SUMIFS('Stock-AF'!AJ$2:AJ$215,'Stock-AF'!$C$2:$C$215,Shares!$B164,'Stock-AF'!$G$2:$G$215,Shares!$A$1)/SUMIFS('Stock-AF'!AJ$2:AJ$215,'Stock-AF'!$C$2:$C$215,Shares!$A164,'Stock-AF'!$G$2:$G$215,Shares!$A$1)</f>
        <v>0</v>
      </c>
      <c r="AB164" s="9">
        <f ca="1">SUMIFS('Stock-AF'!AK$2:AK$215,'Stock-AF'!$C$2:$C$215,Shares!$B164,'Stock-AF'!$G$2:$G$215,Shares!$A$1)/SUMIFS('Stock-AF'!AK$2:AK$215,'Stock-AF'!$C$2:$C$215,Shares!$A164,'Stock-AF'!$G$2:$G$215,Shares!$A$1)</f>
        <v>0</v>
      </c>
      <c r="AC164" s="9">
        <f ca="1">SUMIFS('Stock-AF'!AL$2:AL$215,'Stock-AF'!$C$2:$C$215,Shares!$B164,'Stock-AF'!$G$2:$G$215,Shares!$A$1)/SUMIFS('Stock-AF'!AL$2:AL$215,'Stock-AF'!$C$2:$C$215,Shares!$A164,'Stock-AF'!$G$2:$G$215,Shares!$A$1)</f>
        <v>0</v>
      </c>
      <c r="AD164" s="9">
        <f ca="1">SUMIFS('Stock-AF'!AM$2:AM$215,'Stock-AF'!$C$2:$C$215,Shares!$B164,'Stock-AF'!$G$2:$G$215,Shares!$A$1)/SUMIFS('Stock-AF'!AM$2:AM$215,'Stock-AF'!$C$2:$C$215,Shares!$A164,'Stock-AF'!$G$2:$G$215,Shares!$A$1)</f>
        <v>5.7723476679212939E-4</v>
      </c>
      <c r="AE164" s="9">
        <f ca="1">SUMIFS('Stock-AF'!AN$2:AN$215,'Stock-AF'!$C$2:$C$215,Shares!$B164,'Stock-AF'!$G$2:$G$215,Shares!$A$1)/SUMIFS('Stock-AF'!AN$2:AN$215,'Stock-AF'!$C$2:$C$215,Shares!$A164,'Stock-AF'!$G$2:$G$215,Shares!$A$1)</f>
        <v>0.12493053025611707</v>
      </c>
      <c r="AF164" s="9">
        <f ca="1">SUMIFS('Stock-AF'!AO$2:AO$215,'Stock-AF'!$C$2:$C$215,Shares!$B164,'Stock-AF'!$G$2:$G$215,Shares!$A$1)/SUMIFS('Stock-AF'!AO$2:AO$215,'Stock-AF'!$C$2:$C$215,Shares!$A164,'Stock-AF'!$G$2:$G$215,Shares!$A$1)</f>
        <v>6.3254358744462902E-5</v>
      </c>
      <c r="AG164" s="9">
        <f ca="1">SUMIFS('Stock-AF'!AP$2:AP$215,'Stock-AF'!$C$2:$C$215,Shares!$B164,'Stock-AF'!$G$2:$G$215,Shares!$A$1)/SUMIFS('Stock-AF'!AP$2:AP$215,'Stock-AF'!$C$2:$C$215,Shares!$A164,'Stock-AF'!$G$2:$G$215,Shares!$A$1)</f>
        <v>1.4728061383289831E-2</v>
      </c>
      <c r="AH164" s="9">
        <f ca="1">SUMIFS('Stock-AF'!AQ$2:AQ$215,'Stock-AF'!$C$2:$C$215,Shares!$B164,'Stock-AF'!$G$2:$G$215,Shares!$A$1)/SUMIFS('Stock-AF'!AQ$2:AQ$215,'Stock-AF'!$C$2:$C$215,Shares!$A164,'Stock-AF'!$G$2:$G$215,Shares!$A$1)</f>
        <v>0</v>
      </c>
      <c r="AI164" s="9">
        <f ca="1">SUMIFS('Stock-AF'!AR$2:AR$215,'Stock-AF'!$C$2:$C$215,Shares!$B164,'Stock-AF'!$G$2:$G$215,Shares!$A$1)/SUMIFS('Stock-AF'!AR$2:AR$215,'Stock-AF'!$C$2:$C$215,Shares!$A164,'Stock-AF'!$G$2:$G$215,Shares!$A$1)</f>
        <v>0</v>
      </c>
      <c r="AJ164" s="9">
        <f ca="1">SUMIFS('Stock-AF'!AS$2:AS$215,'Stock-AF'!$C$2:$C$215,Shares!$B164,'Stock-AF'!$G$2:$G$215,Shares!$A$1)/SUMIFS('Stock-AF'!AS$2:AS$215,'Stock-AF'!$C$2:$C$215,Shares!$A164,'Stock-AF'!$G$2:$G$215,Shares!$A$1)</f>
        <v>3.9626504793568107E-2</v>
      </c>
      <c r="AK164" s="9">
        <f ca="1">SUMIFS('Stock-AF'!AT$2:AT$215,'Stock-AF'!$C$2:$C$215,Shares!$B164,'Stock-AF'!$G$2:$G$215,Shares!$A$1)/SUMIFS('Stock-AF'!AT$2:AT$215,'Stock-AF'!$C$2:$C$215,Shares!$A164,'Stock-AF'!$G$2:$G$215,Shares!$A$1)</f>
        <v>0</v>
      </c>
      <c r="AL164" s="9">
        <f ca="1">SUMIFS('Stock-AF'!AU$2:AU$215,'Stock-AF'!$C$2:$C$215,Shares!$B164,'Stock-AF'!$G$2:$G$215,Shares!$A$1)/SUMIFS('Stock-AF'!AU$2:AU$215,'Stock-AF'!$C$2:$C$215,Shares!$A164,'Stock-AF'!$G$2:$G$215,Shares!$A$1)</f>
        <v>2.7433713628101982E-4</v>
      </c>
      <c r="AM164" s="9">
        <f ca="1">SUMIFS('Stock-AF'!AV$2:AV$215,'Stock-AF'!$C$2:$C$215,Shares!$B164,'Stock-AF'!$G$2:$G$215,Shares!$A$1)/SUMIFS('Stock-AF'!AV$2:AV$215,'Stock-AF'!$C$2:$C$215,Shares!$A164,'Stock-AF'!$G$2:$G$215,Shares!$A$1)</f>
        <v>2.7044014508296332E-4</v>
      </c>
    </row>
    <row r="165" spans="1:39">
      <c r="A165" t="str">
        <f t="shared" si="2"/>
        <v>R_ES-SH-DH*</v>
      </c>
      <c r="B165" s="4" t="s">
        <v>632</v>
      </c>
      <c r="C165" s="9">
        <f ca="1">SUMIFS('Stock-AF'!L$2:L$215,'Stock-AF'!$C$2:$C$215,Shares!$B165,'Stock-AF'!$G$2:$G$215,Shares!$A$1)/SUMIFS('Stock-AF'!L$2:L$215,'Stock-AF'!$C$2:$C$215,Shares!$A165,'Stock-AF'!$G$2:$G$215,Shares!$A$1)</f>
        <v>0</v>
      </c>
      <c r="D165" s="9">
        <f ca="1">SUMIFS('Stock-AF'!M$2:M$215,'Stock-AF'!$C$2:$C$215,Shares!$B165,'Stock-AF'!$G$2:$G$215,Shares!$A$1)/SUMIFS('Stock-AF'!M$2:M$215,'Stock-AF'!$C$2:$C$215,Shares!$A165,'Stock-AF'!$G$2:$G$215,Shares!$A$1)</f>
        <v>6.1306188142889488E-3</v>
      </c>
      <c r="E165" s="9">
        <f ca="1">SUMIFS('Stock-AF'!N$2:N$215,'Stock-AF'!$C$2:$C$215,Shares!$B165,'Stock-AF'!$G$2:$G$215,Shares!$A$1)/SUMIFS('Stock-AF'!N$2:N$215,'Stock-AF'!$C$2:$C$215,Shares!$A165,'Stock-AF'!$G$2:$G$215,Shares!$A$1)</f>
        <v>0</v>
      </c>
      <c r="F165" s="9">
        <f ca="1">SUMIFS('Stock-AF'!O$2:O$215,'Stock-AF'!$C$2:$C$215,Shares!$B165,'Stock-AF'!$G$2:$G$215,Shares!$A$1)/SUMIFS('Stock-AF'!O$2:O$215,'Stock-AF'!$C$2:$C$215,Shares!$A165,'Stock-AF'!$G$2:$G$215,Shares!$A$1)</f>
        <v>1.7404572730352894E-5</v>
      </c>
      <c r="G165" s="9">
        <f ca="1">SUMIFS('Stock-AF'!P$2:P$215,'Stock-AF'!$C$2:$C$215,Shares!$B165,'Stock-AF'!$G$2:$G$215,Shares!$A$1)/SUMIFS('Stock-AF'!P$2:P$215,'Stock-AF'!$C$2:$C$215,Shares!$A165,'Stock-AF'!$G$2:$G$215,Shares!$A$1)</f>
        <v>0</v>
      </c>
      <c r="H165" s="9">
        <f ca="1">SUMIFS('Stock-AF'!Q$2:Q$215,'Stock-AF'!$C$2:$C$215,Shares!$B165,'Stock-AF'!$G$2:$G$215,Shares!$A$1)/SUMIFS('Stock-AF'!Q$2:Q$215,'Stock-AF'!$C$2:$C$215,Shares!$A165,'Stock-AF'!$G$2:$G$215,Shares!$A$1)</f>
        <v>4.4623745891466584E-3</v>
      </c>
      <c r="I165" s="9">
        <f ca="1">SUMIFS('Stock-AF'!R$2:R$215,'Stock-AF'!$C$2:$C$215,Shares!$B165,'Stock-AF'!$G$2:$G$215,Shares!$A$1)/SUMIFS('Stock-AF'!R$2:R$215,'Stock-AF'!$C$2:$C$215,Shares!$A165,'Stock-AF'!$G$2:$G$215,Shares!$A$1)</f>
        <v>0</v>
      </c>
      <c r="J165" s="9">
        <f ca="1">SUMIFS('Stock-AF'!S$2:S$215,'Stock-AF'!$C$2:$C$215,Shares!$B165,'Stock-AF'!$G$2:$G$215,Shares!$A$1)/SUMIFS('Stock-AF'!S$2:S$215,'Stock-AF'!$C$2:$C$215,Shares!$A165,'Stock-AF'!$G$2:$G$215,Shares!$A$1)</f>
        <v>9.5344130257393517E-4</v>
      </c>
      <c r="K165" s="9">
        <f ca="1">SUMIFS('Stock-AF'!T$2:T$215,'Stock-AF'!$C$2:$C$215,Shares!$B165,'Stock-AF'!$G$2:$G$215,Shares!$A$1)/SUMIFS('Stock-AF'!T$2:T$215,'Stock-AF'!$C$2:$C$215,Shares!$A165,'Stock-AF'!$G$2:$G$215,Shares!$A$1)</f>
        <v>1.6279824808098863E-3</v>
      </c>
      <c r="L165" s="9">
        <f ca="1">SUMIFS('Stock-AF'!U$2:U$215,'Stock-AF'!$C$2:$C$215,Shares!$B165,'Stock-AF'!$G$2:$G$215,Shares!$A$1)/SUMIFS('Stock-AF'!U$2:U$215,'Stock-AF'!$C$2:$C$215,Shares!$A165,'Stock-AF'!$G$2:$G$215,Shares!$A$1)</f>
        <v>4.4208460721134395E-4</v>
      </c>
      <c r="M165" s="9">
        <f ca="1">SUMIFS('Stock-AF'!V$2:V$215,'Stock-AF'!$C$2:$C$215,Shares!$B165,'Stock-AF'!$G$2:$G$215,Shares!$A$1)/SUMIFS('Stock-AF'!V$2:V$215,'Stock-AF'!$C$2:$C$215,Shares!$A165,'Stock-AF'!$G$2:$G$215,Shares!$A$1)</f>
        <v>7.4279242145191703E-4</v>
      </c>
      <c r="N165" s="9">
        <f ca="1">SUMIFS('Stock-AF'!W$2:W$215,'Stock-AF'!$C$2:$C$215,Shares!$B165,'Stock-AF'!$G$2:$G$215,Shares!$A$1)/SUMIFS('Stock-AF'!W$2:W$215,'Stock-AF'!$C$2:$C$215,Shares!$A165,'Stock-AF'!$G$2:$G$215,Shares!$A$1)</f>
        <v>0</v>
      </c>
      <c r="O165" s="9">
        <f ca="1">SUMIFS('Stock-AF'!X$2:X$215,'Stock-AF'!$C$2:$C$215,Shares!$B165,'Stock-AF'!$G$2:$G$215,Shares!$A$1)/SUMIFS('Stock-AF'!X$2:X$215,'Stock-AF'!$C$2:$C$215,Shares!$A165,'Stock-AF'!$G$2:$G$215,Shares!$A$1)</f>
        <v>0</v>
      </c>
      <c r="P165" s="9">
        <f ca="1">SUMIFS('Stock-AF'!Y$2:Y$215,'Stock-AF'!$C$2:$C$215,Shares!$B165,'Stock-AF'!$G$2:$G$215,Shares!$A$1)/SUMIFS('Stock-AF'!Y$2:Y$215,'Stock-AF'!$C$2:$C$215,Shares!$A165,'Stock-AF'!$G$2:$G$215,Shares!$A$1)</f>
        <v>3.8737718261415868E-3</v>
      </c>
      <c r="Q165" s="9">
        <f ca="1">SUMIFS('Stock-AF'!Z$2:Z$215,'Stock-AF'!$C$2:$C$215,Shares!$B165,'Stock-AF'!$G$2:$G$215,Shares!$A$1)/SUMIFS('Stock-AF'!Z$2:Z$215,'Stock-AF'!$C$2:$C$215,Shares!$A165,'Stock-AF'!$G$2:$G$215,Shares!$A$1)</f>
        <v>1.2443449366089199E-3</v>
      </c>
      <c r="R165" s="9">
        <f ca="1">SUMIFS('Stock-AF'!AA$2:AA$215,'Stock-AF'!$C$2:$C$215,Shares!$B165,'Stock-AF'!$G$2:$G$215,Shares!$A$1)/SUMIFS('Stock-AF'!AA$2:AA$215,'Stock-AF'!$C$2:$C$215,Shares!$A165,'Stock-AF'!$G$2:$G$215,Shares!$A$1)</f>
        <v>0</v>
      </c>
      <c r="S165" s="9">
        <f ca="1">SUMIFS('Stock-AF'!AB$2:AB$215,'Stock-AF'!$C$2:$C$215,Shares!$B165,'Stock-AF'!$G$2:$G$215,Shares!$A$1)/SUMIFS('Stock-AF'!AB$2:AB$215,'Stock-AF'!$C$2:$C$215,Shares!$A165,'Stock-AF'!$G$2:$G$215,Shares!$A$1)</f>
        <v>8.2322142109932358E-5</v>
      </c>
      <c r="T165" s="9">
        <f ca="1">SUMIFS('Stock-AF'!AC$2:AC$215,'Stock-AF'!$C$2:$C$215,Shares!$B165,'Stock-AF'!$G$2:$G$215,Shares!$A$1)/SUMIFS('Stock-AF'!AC$2:AC$215,'Stock-AF'!$C$2:$C$215,Shares!$A165,'Stock-AF'!$G$2:$G$215,Shares!$A$1)</f>
        <v>5.727760256491487E-4</v>
      </c>
      <c r="U165" s="9">
        <f ca="1">SUMIFS('Stock-AF'!AD$2:AD$215,'Stock-AF'!$C$2:$C$215,Shares!$B165,'Stock-AF'!$G$2:$G$215,Shares!$A$1)/SUMIFS('Stock-AF'!AD$2:AD$215,'Stock-AF'!$C$2:$C$215,Shares!$A165,'Stock-AF'!$G$2:$G$215,Shares!$A$1)</f>
        <v>0</v>
      </c>
      <c r="V165" s="9">
        <f ca="1">SUMIFS('Stock-AF'!AE$2:AE$215,'Stock-AF'!$C$2:$C$215,Shares!$B165,'Stock-AF'!$G$2:$G$215,Shares!$A$1)/SUMIFS('Stock-AF'!AE$2:AE$215,'Stock-AF'!$C$2:$C$215,Shares!$A165,'Stock-AF'!$G$2:$G$215,Shares!$A$1)</f>
        <v>5.7398744768821472E-7</v>
      </c>
      <c r="W165" s="9">
        <f ca="1">SUMIFS('Stock-AF'!AF$2:AF$215,'Stock-AF'!$C$2:$C$215,Shares!$B165,'Stock-AF'!$G$2:$G$215,Shares!$A$1)/SUMIFS('Stock-AF'!AF$2:AF$215,'Stock-AF'!$C$2:$C$215,Shares!$A165,'Stock-AF'!$G$2:$G$215,Shares!$A$1)</f>
        <v>0</v>
      </c>
      <c r="X165" s="9">
        <f ca="1">SUMIFS('Stock-AF'!AG$2:AG$215,'Stock-AF'!$C$2:$C$215,Shares!$B165,'Stock-AF'!$G$2:$G$215,Shares!$A$1)/SUMIFS('Stock-AF'!AG$2:AG$215,'Stock-AF'!$C$2:$C$215,Shares!$A165,'Stock-AF'!$G$2:$G$215,Shares!$A$1)</f>
        <v>2.3281052133141845E-4</v>
      </c>
      <c r="Y165" s="9">
        <f ca="1">SUMIFS('Stock-AF'!AH$2:AH$215,'Stock-AF'!$C$2:$C$215,Shares!$B165,'Stock-AF'!$G$2:$G$215,Shares!$A$1)/SUMIFS('Stock-AF'!AH$2:AH$215,'Stock-AF'!$C$2:$C$215,Shares!$A165,'Stock-AF'!$G$2:$G$215,Shares!$A$1)</f>
        <v>0</v>
      </c>
      <c r="Z165" s="9">
        <f ca="1">SUMIFS('Stock-AF'!AI$2:AI$215,'Stock-AF'!$C$2:$C$215,Shares!$B165,'Stock-AF'!$G$2:$G$215,Shares!$A$1)/SUMIFS('Stock-AF'!AI$2:AI$215,'Stock-AF'!$C$2:$C$215,Shares!$A165,'Stock-AF'!$G$2:$G$215,Shares!$A$1)</f>
        <v>0</v>
      </c>
      <c r="AA165" s="9">
        <f ca="1">SUMIFS('Stock-AF'!AJ$2:AJ$215,'Stock-AF'!$C$2:$C$215,Shares!$B165,'Stock-AF'!$G$2:$G$215,Shares!$A$1)/SUMIFS('Stock-AF'!AJ$2:AJ$215,'Stock-AF'!$C$2:$C$215,Shares!$A165,'Stock-AF'!$G$2:$G$215,Shares!$A$1)</f>
        <v>0</v>
      </c>
      <c r="AB165" s="9">
        <f ca="1">SUMIFS('Stock-AF'!AK$2:AK$215,'Stock-AF'!$C$2:$C$215,Shares!$B165,'Stock-AF'!$G$2:$G$215,Shares!$A$1)/SUMIFS('Stock-AF'!AK$2:AK$215,'Stock-AF'!$C$2:$C$215,Shares!$A165,'Stock-AF'!$G$2:$G$215,Shares!$A$1)</f>
        <v>0</v>
      </c>
      <c r="AC165" s="9">
        <f ca="1">SUMIFS('Stock-AF'!AL$2:AL$215,'Stock-AF'!$C$2:$C$215,Shares!$B165,'Stock-AF'!$G$2:$G$215,Shares!$A$1)/SUMIFS('Stock-AF'!AL$2:AL$215,'Stock-AF'!$C$2:$C$215,Shares!$A165,'Stock-AF'!$G$2:$G$215,Shares!$A$1)</f>
        <v>0</v>
      </c>
      <c r="AD165" s="9">
        <f ca="1">SUMIFS('Stock-AF'!AM$2:AM$215,'Stock-AF'!$C$2:$C$215,Shares!$B165,'Stock-AF'!$G$2:$G$215,Shares!$A$1)/SUMIFS('Stock-AF'!AM$2:AM$215,'Stock-AF'!$C$2:$C$215,Shares!$A165,'Stock-AF'!$G$2:$G$215,Shares!$A$1)</f>
        <v>1.1702295577827896E-3</v>
      </c>
      <c r="AE165" s="9">
        <f ca="1">SUMIFS('Stock-AF'!AN$2:AN$215,'Stock-AF'!$C$2:$C$215,Shares!$B165,'Stock-AF'!$G$2:$G$215,Shares!$A$1)/SUMIFS('Stock-AF'!AN$2:AN$215,'Stock-AF'!$C$2:$C$215,Shares!$A165,'Stock-AF'!$G$2:$G$215,Shares!$A$1)</f>
        <v>6.0066803927964294E-3</v>
      </c>
      <c r="AF165" s="9">
        <f ca="1">SUMIFS('Stock-AF'!AO$2:AO$215,'Stock-AF'!$C$2:$C$215,Shares!$B165,'Stock-AF'!$G$2:$G$215,Shares!$A$1)/SUMIFS('Stock-AF'!AO$2:AO$215,'Stock-AF'!$C$2:$C$215,Shares!$A165,'Stock-AF'!$G$2:$G$215,Shares!$A$1)</f>
        <v>2.171732983559892E-4</v>
      </c>
      <c r="AG165" s="9">
        <f ca="1">SUMIFS('Stock-AF'!AP$2:AP$215,'Stock-AF'!$C$2:$C$215,Shares!$B165,'Stock-AF'!$G$2:$G$215,Shares!$A$1)/SUMIFS('Stock-AF'!AP$2:AP$215,'Stock-AF'!$C$2:$C$215,Shares!$A165,'Stock-AF'!$G$2:$G$215,Shares!$A$1)</f>
        <v>0</v>
      </c>
      <c r="AH165" s="9">
        <f ca="1">SUMIFS('Stock-AF'!AQ$2:AQ$215,'Stock-AF'!$C$2:$C$215,Shares!$B165,'Stock-AF'!$G$2:$G$215,Shares!$A$1)/SUMIFS('Stock-AF'!AQ$2:AQ$215,'Stock-AF'!$C$2:$C$215,Shares!$A165,'Stock-AF'!$G$2:$G$215,Shares!$A$1)</f>
        <v>0</v>
      </c>
      <c r="AI165" s="9">
        <f ca="1">SUMIFS('Stock-AF'!AR$2:AR$215,'Stock-AF'!$C$2:$C$215,Shares!$B165,'Stock-AF'!$G$2:$G$215,Shares!$A$1)/SUMIFS('Stock-AF'!AR$2:AR$215,'Stock-AF'!$C$2:$C$215,Shares!$A165,'Stock-AF'!$G$2:$G$215,Shares!$A$1)</f>
        <v>0</v>
      </c>
      <c r="AJ165" s="9">
        <f ca="1">SUMIFS('Stock-AF'!AS$2:AS$215,'Stock-AF'!$C$2:$C$215,Shares!$B165,'Stock-AF'!$G$2:$G$215,Shares!$A$1)/SUMIFS('Stock-AF'!AS$2:AS$215,'Stock-AF'!$C$2:$C$215,Shares!$A165,'Stock-AF'!$G$2:$G$215,Shares!$A$1)</f>
        <v>2.9589195001865215E-2</v>
      </c>
      <c r="AK165" s="9">
        <f ca="1">SUMIFS('Stock-AF'!AT$2:AT$215,'Stock-AF'!$C$2:$C$215,Shares!$B165,'Stock-AF'!$G$2:$G$215,Shares!$A$1)/SUMIFS('Stock-AF'!AT$2:AT$215,'Stock-AF'!$C$2:$C$215,Shares!$A165,'Stock-AF'!$G$2:$G$215,Shares!$A$1)</f>
        <v>0</v>
      </c>
      <c r="AL165" s="9">
        <f ca="1">SUMIFS('Stock-AF'!AU$2:AU$215,'Stock-AF'!$C$2:$C$215,Shares!$B165,'Stock-AF'!$G$2:$G$215,Shares!$A$1)/SUMIFS('Stock-AF'!AU$2:AU$215,'Stock-AF'!$C$2:$C$215,Shares!$A165,'Stock-AF'!$G$2:$G$215,Shares!$A$1)</f>
        <v>1.9360418933028891E-4</v>
      </c>
      <c r="AM165" s="9">
        <f ca="1">SUMIFS('Stock-AF'!AV$2:AV$215,'Stock-AF'!$C$2:$C$215,Shares!$B165,'Stock-AF'!$G$2:$G$215,Shares!$A$1)/SUMIFS('Stock-AF'!AV$2:AV$215,'Stock-AF'!$C$2:$C$215,Shares!$A165,'Stock-AF'!$G$2:$G$215,Shares!$A$1)</f>
        <v>1.7311597324383841E-4</v>
      </c>
    </row>
    <row r="166" spans="1:39">
      <c r="A166" t="str">
        <f t="shared" si="2"/>
        <v>R_ES-SH-DH*</v>
      </c>
      <c r="B166" s="4" t="s">
        <v>633</v>
      </c>
      <c r="C166" s="9">
        <f ca="1">SUMIFS('Stock-AF'!L$2:L$215,'Stock-AF'!$C$2:$C$215,Shares!$B166,'Stock-AF'!$G$2:$G$215,Shares!$A$1)/SUMIFS('Stock-AF'!L$2:L$215,'Stock-AF'!$C$2:$C$215,Shares!$A166,'Stock-AF'!$G$2:$G$215,Shares!$A$1)</f>
        <v>3.1252975008742627E-2</v>
      </c>
      <c r="D166" s="9">
        <f ca="1">SUMIFS('Stock-AF'!M$2:M$215,'Stock-AF'!$C$2:$C$215,Shares!$B166,'Stock-AF'!$G$2:$G$215,Shares!$A$1)/SUMIFS('Stock-AF'!M$2:M$215,'Stock-AF'!$C$2:$C$215,Shares!$A166,'Stock-AF'!$G$2:$G$215,Shares!$A$1)</f>
        <v>1.9675491616754026E-2</v>
      </c>
      <c r="E166" s="9">
        <f ca="1">SUMIFS('Stock-AF'!N$2:N$215,'Stock-AF'!$C$2:$C$215,Shares!$B166,'Stock-AF'!$G$2:$G$215,Shares!$A$1)/SUMIFS('Stock-AF'!N$2:N$215,'Stock-AF'!$C$2:$C$215,Shares!$A166,'Stock-AF'!$G$2:$G$215,Shares!$A$1)</f>
        <v>1.1474100582972458E-2</v>
      </c>
      <c r="F166" s="9">
        <f ca="1">SUMIFS('Stock-AF'!O$2:O$215,'Stock-AF'!$C$2:$C$215,Shares!$B166,'Stock-AF'!$G$2:$G$215,Shares!$A$1)/SUMIFS('Stock-AF'!O$2:O$215,'Stock-AF'!$C$2:$C$215,Shares!$A166,'Stock-AF'!$G$2:$G$215,Shares!$A$1)</f>
        <v>1.4263346719944467E-2</v>
      </c>
      <c r="G166" s="9">
        <f ca="1">SUMIFS('Stock-AF'!P$2:P$215,'Stock-AF'!$C$2:$C$215,Shares!$B166,'Stock-AF'!$G$2:$G$215,Shares!$A$1)/SUMIFS('Stock-AF'!P$2:P$215,'Stock-AF'!$C$2:$C$215,Shares!$A166,'Stock-AF'!$G$2:$G$215,Shares!$A$1)</f>
        <v>4.4881635103823772E-2</v>
      </c>
      <c r="H166" s="9">
        <f ca="1">SUMIFS('Stock-AF'!Q$2:Q$215,'Stock-AF'!$C$2:$C$215,Shares!$B166,'Stock-AF'!$G$2:$G$215,Shares!$A$1)/SUMIFS('Stock-AF'!Q$2:Q$215,'Stock-AF'!$C$2:$C$215,Shares!$A166,'Stock-AF'!$G$2:$G$215,Shares!$A$1)</f>
        <v>1.0180339716978031E-2</v>
      </c>
      <c r="I166" s="9">
        <f ca="1">SUMIFS('Stock-AF'!R$2:R$215,'Stock-AF'!$C$2:$C$215,Shares!$B166,'Stock-AF'!$G$2:$G$215,Shares!$A$1)/SUMIFS('Stock-AF'!R$2:R$215,'Stock-AF'!$C$2:$C$215,Shares!$A166,'Stock-AF'!$G$2:$G$215,Shares!$A$1)</f>
        <v>0.12286411959303165</v>
      </c>
      <c r="J166" s="9">
        <f ca="1">SUMIFS('Stock-AF'!S$2:S$215,'Stock-AF'!$C$2:$C$215,Shares!$B166,'Stock-AF'!$G$2:$G$215,Shares!$A$1)/SUMIFS('Stock-AF'!S$2:S$215,'Stock-AF'!$C$2:$C$215,Shares!$A166,'Stock-AF'!$G$2:$G$215,Shares!$A$1)</f>
        <v>2.0689843816918768E-2</v>
      </c>
      <c r="K166" s="9">
        <f ca="1">SUMIFS('Stock-AF'!T$2:T$215,'Stock-AF'!$C$2:$C$215,Shares!$B166,'Stock-AF'!$G$2:$G$215,Shares!$A$1)/SUMIFS('Stock-AF'!T$2:T$215,'Stock-AF'!$C$2:$C$215,Shares!$A166,'Stock-AF'!$G$2:$G$215,Shares!$A$1)</f>
        <v>1.2306492693509216E-2</v>
      </c>
      <c r="L166" s="9">
        <f ca="1">SUMIFS('Stock-AF'!U$2:U$215,'Stock-AF'!$C$2:$C$215,Shares!$B166,'Stock-AF'!$G$2:$G$215,Shares!$A$1)/SUMIFS('Stock-AF'!U$2:U$215,'Stock-AF'!$C$2:$C$215,Shares!$A166,'Stock-AF'!$G$2:$G$215,Shares!$A$1)</f>
        <v>6.9335974671797874E-4</v>
      </c>
      <c r="M166" s="9">
        <f ca="1">SUMIFS('Stock-AF'!V$2:V$215,'Stock-AF'!$C$2:$C$215,Shares!$B166,'Stock-AF'!$G$2:$G$215,Shares!$A$1)/SUMIFS('Stock-AF'!V$2:V$215,'Stock-AF'!$C$2:$C$215,Shares!$A166,'Stock-AF'!$G$2:$G$215,Shares!$A$1)</f>
        <v>2.1986050091902373E-3</v>
      </c>
      <c r="N166" s="9">
        <f ca="1">SUMIFS('Stock-AF'!W$2:W$215,'Stock-AF'!$C$2:$C$215,Shares!$B166,'Stock-AF'!$G$2:$G$215,Shares!$A$1)/SUMIFS('Stock-AF'!W$2:W$215,'Stock-AF'!$C$2:$C$215,Shares!$A166,'Stock-AF'!$G$2:$G$215,Shares!$A$1)</f>
        <v>1.1905050245998493E-2</v>
      </c>
      <c r="O166" s="9">
        <f ca="1">SUMIFS('Stock-AF'!X$2:X$215,'Stock-AF'!$C$2:$C$215,Shares!$B166,'Stock-AF'!$G$2:$G$215,Shares!$A$1)/SUMIFS('Stock-AF'!X$2:X$215,'Stock-AF'!$C$2:$C$215,Shares!$A166,'Stock-AF'!$G$2:$G$215,Shares!$A$1)</f>
        <v>9.5338680892597977E-2</v>
      </c>
      <c r="P166" s="9">
        <f ca="1">SUMIFS('Stock-AF'!Y$2:Y$215,'Stock-AF'!$C$2:$C$215,Shares!$B166,'Stock-AF'!$G$2:$G$215,Shares!$A$1)/SUMIFS('Stock-AF'!Y$2:Y$215,'Stock-AF'!$C$2:$C$215,Shares!$A166,'Stock-AF'!$G$2:$G$215,Shares!$A$1)</f>
        <v>2.9956692252700826E-2</v>
      </c>
      <c r="Q166" s="9">
        <f ca="1">SUMIFS('Stock-AF'!Z$2:Z$215,'Stock-AF'!$C$2:$C$215,Shares!$B166,'Stock-AF'!$G$2:$G$215,Shares!$A$1)/SUMIFS('Stock-AF'!Z$2:Z$215,'Stock-AF'!$C$2:$C$215,Shares!$A166,'Stock-AF'!$G$2:$G$215,Shares!$A$1)</f>
        <v>2.9810385582653778E-2</v>
      </c>
      <c r="R166" s="9">
        <f ca="1">SUMIFS('Stock-AF'!AA$2:AA$215,'Stock-AF'!$C$2:$C$215,Shares!$B166,'Stock-AF'!$G$2:$G$215,Shares!$A$1)/SUMIFS('Stock-AF'!AA$2:AA$215,'Stock-AF'!$C$2:$C$215,Shares!$A166,'Stock-AF'!$G$2:$G$215,Shares!$A$1)</f>
        <v>2.8595147395707658E-3</v>
      </c>
      <c r="S166" s="9">
        <f ca="1">SUMIFS('Stock-AF'!AB$2:AB$215,'Stock-AF'!$C$2:$C$215,Shares!$B166,'Stock-AF'!$G$2:$G$215,Shares!$A$1)/SUMIFS('Stock-AF'!AB$2:AB$215,'Stock-AF'!$C$2:$C$215,Shares!$A166,'Stock-AF'!$G$2:$G$215,Shares!$A$1)</f>
        <v>1.9603395234487835E-2</v>
      </c>
      <c r="T166" s="9">
        <f ca="1">SUMIFS('Stock-AF'!AC$2:AC$215,'Stock-AF'!$C$2:$C$215,Shares!$B166,'Stock-AF'!$G$2:$G$215,Shares!$A$1)/SUMIFS('Stock-AF'!AC$2:AC$215,'Stock-AF'!$C$2:$C$215,Shares!$A166,'Stock-AF'!$G$2:$G$215,Shares!$A$1)</f>
        <v>3.3021919773807341E-2</v>
      </c>
      <c r="U166" s="9">
        <f ca="1">SUMIFS('Stock-AF'!AD$2:AD$215,'Stock-AF'!$C$2:$C$215,Shares!$B166,'Stock-AF'!$G$2:$G$215,Shares!$A$1)/SUMIFS('Stock-AF'!AD$2:AD$215,'Stock-AF'!$C$2:$C$215,Shares!$A166,'Stock-AF'!$G$2:$G$215,Shares!$A$1)</f>
        <v>3.6982624762190018E-2</v>
      </c>
      <c r="V166" s="9">
        <f ca="1">SUMIFS('Stock-AF'!AE$2:AE$215,'Stock-AF'!$C$2:$C$215,Shares!$B166,'Stock-AF'!$G$2:$G$215,Shares!$A$1)/SUMIFS('Stock-AF'!AE$2:AE$215,'Stock-AF'!$C$2:$C$215,Shares!$A166,'Stock-AF'!$G$2:$G$215,Shares!$A$1)</f>
        <v>1.0386413276010233E-4</v>
      </c>
      <c r="W166" s="9">
        <f ca="1">SUMIFS('Stock-AF'!AF$2:AF$215,'Stock-AF'!$C$2:$C$215,Shares!$B166,'Stock-AF'!$G$2:$G$215,Shares!$A$1)/SUMIFS('Stock-AF'!AF$2:AF$215,'Stock-AF'!$C$2:$C$215,Shares!$A166,'Stock-AF'!$G$2:$G$215,Shares!$A$1)</f>
        <v>9.5748007654675674E-3</v>
      </c>
      <c r="X166" s="9">
        <f ca="1">SUMIFS('Stock-AF'!AG$2:AG$215,'Stock-AF'!$C$2:$C$215,Shares!$B166,'Stock-AF'!$G$2:$G$215,Shares!$A$1)/SUMIFS('Stock-AF'!AG$2:AG$215,'Stock-AF'!$C$2:$C$215,Shares!$A166,'Stock-AF'!$G$2:$G$215,Shares!$A$1)</f>
        <v>1.0210281624787306E-3</v>
      </c>
      <c r="Y166" s="9">
        <f ca="1">SUMIFS('Stock-AF'!AH$2:AH$215,'Stock-AF'!$C$2:$C$215,Shares!$B166,'Stock-AF'!$G$2:$G$215,Shares!$A$1)/SUMIFS('Stock-AF'!AH$2:AH$215,'Stock-AF'!$C$2:$C$215,Shares!$A166,'Stock-AF'!$G$2:$G$215,Shares!$A$1)</f>
        <v>5.626090387222905E-3</v>
      </c>
      <c r="Z166" s="9">
        <f ca="1">SUMIFS('Stock-AF'!AI$2:AI$215,'Stock-AF'!$C$2:$C$215,Shares!$B166,'Stock-AF'!$G$2:$G$215,Shares!$A$1)/SUMIFS('Stock-AF'!AI$2:AI$215,'Stock-AF'!$C$2:$C$215,Shares!$A166,'Stock-AF'!$G$2:$G$215,Shares!$A$1)</f>
        <v>2.5214849192393162E-3</v>
      </c>
      <c r="AA166" s="9">
        <f ca="1">SUMIFS('Stock-AF'!AJ$2:AJ$215,'Stock-AF'!$C$2:$C$215,Shares!$B166,'Stock-AF'!$G$2:$G$215,Shares!$A$1)/SUMIFS('Stock-AF'!AJ$2:AJ$215,'Stock-AF'!$C$2:$C$215,Shares!$A166,'Stock-AF'!$G$2:$G$215,Shares!$A$1)</f>
        <v>1.1971481525984325E-2</v>
      </c>
      <c r="AB166" s="9">
        <f ca="1">SUMIFS('Stock-AF'!AK$2:AK$215,'Stock-AF'!$C$2:$C$215,Shares!$B166,'Stock-AF'!$G$2:$G$215,Shares!$A$1)/SUMIFS('Stock-AF'!AK$2:AK$215,'Stock-AF'!$C$2:$C$215,Shares!$A166,'Stock-AF'!$G$2:$G$215,Shares!$A$1)</f>
        <v>1.2734628980263908E-2</v>
      </c>
      <c r="AC166" s="9">
        <f ca="1">SUMIFS('Stock-AF'!AL$2:AL$215,'Stock-AF'!$C$2:$C$215,Shares!$B166,'Stock-AF'!$G$2:$G$215,Shares!$A$1)/SUMIFS('Stock-AF'!AL$2:AL$215,'Stock-AF'!$C$2:$C$215,Shares!$A166,'Stock-AF'!$G$2:$G$215,Shares!$A$1)</f>
        <v>0.22880047070117748</v>
      </c>
      <c r="AD166" s="9">
        <f ca="1">SUMIFS('Stock-AF'!AM$2:AM$215,'Stock-AF'!$C$2:$C$215,Shares!$B166,'Stock-AF'!$G$2:$G$215,Shares!$A$1)/SUMIFS('Stock-AF'!AM$2:AM$215,'Stock-AF'!$C$2:$C$215,Shares!$A166,'Stock-AF'!$G$2:$G$215,Shares!$A$1)</f>
        <v>4.4420471050258536E-3</v>
      </c>
      <c r="AE166" s="9">
        <f ca="1">SUMIFS('Stock-AF'!AN$2:AN$215,'Stock-AF'!$C$2:$C$215,Shares!$B166,'Stock-AF'!$G$2:$G$215,Shares!$A$1)/SUMIFS('Stock-AF'!AN$2:AN$215,'Stock-AF'!$C$2:$C$215,Shares!$A166,'Stock-AF'!$G$2:$G$215,Shares!$A$1)</f>
        <v>0.143969371432071</v>
      </c>
      <c r="AF166" s="9">
        <f ca="1">SUMIFS('Stock-AF'!AO$2:AO$215,'Stock-AF'!$C$2:$C$215,Shares!$B166,'Stock-AF'!$G$2:$G$215,Shares!$A$1)/SUMIFS('Stock-AF'!AO$2:AO$215,'Stock-AF'!$C$2:$C$215,Shares!$A166,'Stock-AF'!$G$2:$G$215,Shares!$A$1)</f>
        <v>2.0396989367026473E-3</v>
      </c>
      <c r="AG166" s="9">
        <f ca="1">SUMIFS('Stock-AF'!AP$2:AP$215,'Stock-AF'!$C$2:$C$215,Shares!$B166,'Stock-AF'!$G$2:$G$215,Shares!$A$1)/SUMIFS('Stock-AF'!AP$2:AP$215,'Stock-AF'!$C$2:$C$215,Shares!$A166,'Stock-AF'!$G$2:$G$215,Shares!$A$1)</f>
        <v>1.1979372788926804E-2</v>
      </c>
      <c r="AH166" s="9">
        <f ca="1">SUMIFS('Stock-AF'!AQ$2:AQ$215,'Stock-AF'!$C$2:$C$215,Shares!$B166,'Stock-AF'!$G$2:$G$215,Shares!$A$1)/SUMIFS('Stock-AF'!AQ$2:AQ$215,'Stock-AF'!$C$2:$C$215,Shares!$A166,'Stock-AF'!$G$2:$G$215,Shares!$A$1)</f>
        <v>9.1227054589485372E-3</v>
      </c>
      <c r="AI166" s="9">
        <f ca="1">SUMIFS('Stock-AF'!AR$2:AR$215,'Stock-AF'!$C$2:$C$215,Shares!$B166,'Stock-AF'!$G$2:$G$215,Shares!$A$1)/SUMIFS('Stock-AF'!AR$2:AR$215,'Stock-AF'!$C$2:$C$215,Shares!$A166,'Stock-AF'!$G$2:$G$215,Shares!$A$1)</f>
        <v>8.7379950783036502E-3</v>
      </c>
      <c r="AJ166" s="9">
        <f ca="1">SUMIFS('Stock-AF'!AS$2:AS$215,'Stock-AF'!$C$2:$C$215,Shares!$B166,'Stock-AF'!$G$2:$G$215,Shares!$A$1)/SUMIFS('Stock-AF'!AS$2:AS$215,'Stock-AF'!$C$2:$C$215,Shares!$A166,'Stock-AF'!$G$2:$G$215,Shares!$A$1)</f>
        <v>6.7286641264102345E-2</v>
      </c>
      <c r="AK166" s="9">
        <f ca="1">SUMIFS('Stock-AF'!AT$2:AT$215,'Stock-AF'!$C$2:$C$215,Shares!$B166,'Stock-AF'!$G$2:$G$215,Shares!$A$1)/SUMIFS('Stock-AF'!AT$2:AT$215,'Stock-AF'!$C$2:$C$215,Shares!$A166,'Stock-AF'!$G$2:$G$215,Shares!$A$1)</f>
        <v>1.3644104088131487E-2</v>
      </c>
      <c r="AL166" s="9">
        <f ca="1">SUMIFS('Stock-AF'!AU$2:AU$215,'Stock-AF'!$C$2:$C$215,Shares!$B166,'Stock-AF'!$G$2:$G$215,Shares!$A$1)/SUMIFS('Stock-AF'!AU$2:AU$215,'Stock-AF'!$C$2:$C$215,Shares!$A166,'Stock-AF'!$G$2:$G$215,Shares!$A$1)</f>
        <v>1.5298656747953217E-2</v>
      </c>
      <c r="AM166" s="9">
        <f ca="1">SUMIFS('Stock-AF'!AV$2:AV$215,'Stock-AF'!$C$2:$C$215,Shares!$B166,'Stock-AF'!$G$2:$G$215,Shares!$A$1)/SUMIFS('Stock-AF'!AV$2:AV$215,'Stock-AF'!$C$2:$C$215,Shares!$A166,'Stock-AF'!$G$2:$G$215,Shares!$A$1)</f>
        <v>2.3533348943511681E-2</v>
      </c>
    </row>
    <row r="167" spans="1:39">
      <c r="A167" t="str">
        <f t="shared" si="2"/>
        <v>R_ES-SH-DH*</v>
      </c>
      <c r="B167" s="4" t="s">
        <v>406</v>
      </c>
      <c r="C167" s="9">
        <f ca="1">SUMIFS('Stock-AF'!L$2:L$215,'Stock-AF'!$C$2:$C$215,Shares!$B167,'Stock-AF'!$G$2:$G$215,Shares!$A$1)/SUMIFS('Stock-AF'!L$2:L$215,'Stock-AF'!$C$2:$C$215,Shares!$A167,'Stock-AF'!$G$2:$G$215,Shares!$A$1)</f>
        <v>0</v>
      </c>
      <c r="D167" s="9">
        <f ca="1">SUMIFS('Stock-AF'!M$2:M$215,'Stock-AF'!$C$2:$C$215,Shares!$B167,'Stock-AF'!$G$2:$G$215,Shares!$A$1)/SUMIFS('Stock-AF'!M$2:M$215,'Stock-AF'!$C$2:$C$215,Shares!$A167,'Stock-AF'!$G$2:$G$215,Shares!$A$1)</f>
        <v>8.1993011306632113E-2</v>
      </c>
      <c r="E167" s="9">
        <f ca="1">SUMIFS('Stock-AF'!N$2:N$215,'Stock-AF'!$C$2:$C$215,Shares!$B167,'Stock-AF'!$G$2:$G$215,Shares!$A$1)/SUMIFS('Stock-AF'!N$2:N$215,'Stock-AF'!$C$2:$C$215,Shares!$A167,'Stock-AF'!$G$2:$G$215,Shares!$A$1)</f>
        <v>5.4171254079891512E-2</v>
      </c>
      <c r="F167" s="9">
        <f ca="1">SUMIFS('Stock-AF'!O$2:O$215,'Stock-AF'!$C$2:$C$215,Shares!$B167,'Stock-AF'!$G$2:$G$215,Shares!$A$1)/SUMIFS('Stock-AF'!O$2:O$215,'Stock-AF'!$C$2:$C$215,Shares!$A167,'Stock-AF'!$G$2:$G$215,Shares!$A$1)</f>
        <v>0.17745532495415756</v>
      </c>
      <c r="G167" s="9">
        <f ca="1">SUMIFS('Stock-AF'!P$2:P$215,'Stock-AF'!$C$2:$C$215,Shares!$B167,'Stock-AF'!$G$2:$G$215,Shares!$A$1)/SUMIFS('Stock-AF'!P$2:P$215,'Stock-AF'!$C$2:$C$215,Shares!$A167,'Stock-AF'!$G$2:$G$215,Shares!$A$1)</f>
        <v>1.4401804427475684E-2</v>
      </c>
      <c r="H167" s="9">
        <f ca="1">SUMIFS('Stock-AF'!Q$2:Q$215,'Stock-AF'!$C$2:$C$215,Shares!$B167,'Stock-AF'!$G$2:$G$215,Shares!$A$1)/SUMIFS('Stock-AF'!Q$2:Q$215,'Stock-AF'!$C$2:$C$215,Shares!$A167,'Stock-AF'!$G$2:$G$215,Shares!$A$1)</f>
        <v>8.0312098675396501E-2</v>
      </c>
      <c r="I167" s="9">
        <f ca="1">SUMIFS('Stock-AF'!R$2:R$215,'Stock-AF'!$C$2:$C$215,Shares!$B167,'Stock-AF'!$G$2:$G$215,Shares!$A$1)/SUMIFS('Stock-AF'!R$2:R$215,'Stock-AF'!$C$2:$C$215,Shares!$A167,'Stock-AF'!$G$2:$G$215,Shares!$A$1)</f>
        <v>0</v>
      </c>
      <c r="J167" s="9">
        <f ca="1">SUMIFS('Stock-AF'!S$2:S$215,'Stock-AF'!$C$2:$C$215,Shares!$B167,'Stock-AF'!$G$2:$G$215,Shares!$A$1)/SUMIFS('Stock-AF'!S$2:S$215,'Stock-AF'!$C$2:$C$215,Shares!$A167,'Stock-AF'!$G$2:$G$215,Shares!$A$1)</f>
        <v>0.1406709571045773</v>
      </c>
      <c r="K167" s="9">
        <f ca="1">SUMIFS('Stock-AF'!T$2:T$215,'Stock-AF'!$C$2:$C$215,Shares!$B167,'Stock-AF'!$G$2:$G$215,Shares!$A$1)/SUMIFS('Stock-AF'!T$2:T$215,'Stock-AF'!$C$2:$C$215,Shares!$A167,'Stock-AF'!$G$2:$G$215,Shares!$A$1)</f>
        <v>0.13331612389677994</v>
      </c>
      <c r="L167" s="9">
        <f ca="1">SUMIFS('Stock-AF'!U$2:U$215,'Stock-AF'!$C$2:$C$215,Shares!$B167,'Stock-AF'!$G$2:$G$215,Shares!$A$1)/SUMIFS('Stock-AF'!U$2:U$215,'Stock-AF'!$C$2:$C$215,Shares!$A167,'Stock-AF'!$G$2:$G$215,Shares!$A$1)</f>
        <v>4.8809006369478235E-2</v>
      </c>
      <c r="M167" s="9">
        <f ca="1">SUMIFS('Stock-AF'!V$2:V$215,'Stock-AF'!$C$2:$C$215,Shares!$B167,'Stock-AF'!$G$2:$G$215,Shares!$A$1)/SUMIFS('Stock-AF'!V$2:V$215,'Stock-AF'!$C$2:$C$215,Shares!$A167,'Stock-AF'!$G$2:$G$215,Shares!$A$1)</f>
        <v>2.7310159392553077E-2</v>
      </c>
      <c r="N167" s="9">
        <f ca="1">SUMIFS('Stock-AF'!W$2:W$215,'Stock-AF'!$C$2:$C$215,Shares!$B167,'Stock-AF'!$G$2:$G$215,Shares!$A$1)/SUMIFS('Stock-AF'!W$2:W$215,'Stock-AF'!$C$2:$C$215,Shares!$A167,'Stock-AF'!$G$2:$G$215,Shares!$A$1)</f>
        <v>4.5533294876455833E-2</v>
      </c>
      <c r="O167" s="9">
        <f ca="1">SUMIFS('Stock-AF'!X$2:X$215,'Stock-AF'!$C$2:$C$215,Shares!$B167,'Stock-AF'!$G$2:$G$215,Shares!$A$1)/SUMIFS('Stock-AF'!X$2:X$215,'Stock-AF'!$C$2:$C$215,Shares!$A167,'Stock-AF'!$G$2:$G$215,Shares!$A$1)</f>
        <v>0.19554336970747674</v>
      </c>
      <c r="P167" s="9">
        <f ca="1">SUMIFS('Stock-AF'!Y$2:Y$215,'Stock-AF'!$C$2:$C$215,Shares!$B167,'Stock-AF'!$G$2:$G$215,Shares!$A$1)/SUMIFS('Stock-AF'!Y$2:Y$215,'Stock-AF'!$C$2:$C$215,Shares!$A167,'Stock-AF'!$G$2:$G$215,Shares!$A$1)</f>
        <v>5.3428000047685094E-3</v>
      </c>
      <c r="Q167" s="9">
        <f ca="1">SUMIFS('Stock-AF'!Z$2:Z$215,'Stock-AF'!$C$2:$C$215,Shares!$B167,'Stock-AF'!$G$2:$G$215,Shares!$A$1)/SUMIFS('Stock-AF'!Z$2:Z$215,'Stock-AF'!$C$2:$C$215,Shares!$A167,'Stock-AF'!$G$2:$G$215,Shares!$A$1)</f>
        <v>0.13051786093132095</v>
      </c>
      <c r="R167" s="9">
        <f ca="1">SUMIFS('Stock-AF'!AA$2:AA$215,'Stock-AF'!$C$2:$C$215,Shares!$B167,'Stock-AF'!$G$2:$G$215,Shares!$A$1)/SUMIFS('Stock-AF'!AA$2:AA$215,'Stock-AF'!$C$2:$C$215,Shares!$A167,'Stock-AF'!$G$2:$G$215,Shares!$A$1)</f>
        <v>0.13555879115945482</v>
      </c>
      <c r="S167" s="9">
        <f ca="1">SUMIFS('Stock-AF'!AB$2:AB$215,'Stock-AF'!$C$2:$C$215,Shares!$B167,'Stock-AF'!$G$2:$G$215,Shares!$A$1)/SUMIFS('Stock-AF'!AB$2:AB$215,'Stock-AF'!$C$2:$C$215,Shares!$A167,'Stock-AF'!$G$2:$G$215,Shares!$A$1)</f>
        <v>0.25742500861748852</v>
      </c>
      <c r="T167" s="9">
        <f ca="1">SUMIFS('Stock-AF'!AC$2:AC$215,'Stock-AF'!$C$2:$C$215,Shares!$B167,'Stock-AF'!$G$2:$G$215,Shares!$A$1)/SUMIFS('Stock-AF'!AC$2:AC$215,'Stock-AF'!$C$2:$C$215,Shares!$A167,'Stock-AF'!$G$2:$G$215,Shares!$A$1)</f>
        <v>0.14388622443089349</v>
      </c>
      <c r="U167" s="9">
        <f ca="1">SUMIFS('Stock-AF'!AD$2:AD$215,'Stock-AF'!$C$2:$C$215,Shares!$B167,'Stock-AF'!$G$2:$G$215,Shares!$A$1)/SUMIFS('Stock-AF'!AD$2:AD$215,'Stock-AF'!$C$2:$C$215,Shares!$A167,'Stock-AF'!$G$2:$G$215,Shares!$A$1)</f>
        <v>0</v>
      </c>
      <c r="V167" s="9">
        <f ca="1">SUMIFS('Stock-AF'!AE$2:AE$215,'Stock-AF'!$C$2:$C$215,Shares!$B167,'Stock-AF'!$G$2:$G$215,Shares!$A$1)/SUMIFS('Stock-AF'!AE$2:AE$215,'Stock-AF'!$C$2:$C$215,Shares!$A167,'Stock-AF'!$G$2:$G$215,Shares!$A$1)</f>
        <v>0.24166977710980678</v>
      </c>
      <c r="W167" s="9">
        <f ca="1">SUMIFS('Stock-AF'!AF$2:AF$215,'Stock-AF'!$C$2:$C$215,Shares!$B167,'Stock-AF'!$G$2:$G$215,Shares!$A$1)/SUMIFS('Stock-AF'!AF$2:AF$215,'Stock-AF'!$C$2:$C$215,Shares!$A167,'Stock-AF'!$G$2:$G$215,Shares!$A$1)</f>
        <v>0</v>
      </c>
      <c r="X167" s="9">
        <f ca="1">SUMIFS('Stock-AF'!AG$2:AG$215,'Stock-AF'!$C$2:$C$215,Shares!$B167,'Stock-AF'!$G$2:$G$215,Shares!$A$1)/SUMIFS('Stock-AF'!AG$2:AG$215,'Stock-AF'!$C$2:$C$215,Shares!$A167,'Stock-AF'!$G$2:$G$215,Shares!$A$1)</f>
        <v>4.3059332448641657E-2</v>
      </c>
      <c r="Y167" s="9">
        <f ca="1">SUMIFS('Stock-AF'!AH$2:AH$215,'Stock-AF'!$C$2:$C$215,Shares!$B167,'Stock-AF'!$G$2:$G$215,Shares!$A$1)/SUMIFS('Stock-AF'!AH$2:AH$215,'Stock-AF'!$C$2:$C$215,Shares!$A167,'Stock-AF'!$G$2:$G$215,Shares!$A$1)</f>
        <v>0.14961509884403396</v>
      </c>
      <c r="Z167" s="9">
        <f ca="1">SUMIFS('Stock-AF'!AI$2:AI$215,'Stock-AF'!$C$2:$C$215,Shares!$B167,'Stock-AF'!$G$2:$G$215,Shares!$A$1)/SUMIFS('Stock-AF'!AI$2:AI$215,'Stock-AF'!$C$2:$C$215,Shares!$A167,'Stock-AF'!$G$2:$G$215,Shares!$A$1)</f>
        <v>4.7939136088732043E-2</v>
      </c>
      <c r="AA167" s="9">
        <f ca="1">SUMIFS('Stock-AF'!AJ$2:AJ$215,'Stock-AF'!$C$2:$C$215,Shares!$B167,'Stock-AF'!$G$2:$G$215,Shares!$A$1)/SUMIFS('Stock-AF'!AJ$2:AJ$215,'Stock-AF'!$C$2:$C$215,Shares!$A167,'Stock-AF'!$G$2:$G$215,Shares!$A$1)</f>
        <v>0</v>
      </c>
      <c r="AB167" s="9">
        <f ca="1">SUMIFS('Stock-AF'!AK$2:AK$215,'Stock-AF'!$C$2:$C$215,Shares!$B167,'Stock-AF'!$G$2:$G$215,Shares!$A$1)/SUMIFS('Stock-AF'!AK$2:AK$215,'Stock-AF'!$C$2:$C$215,Shares!$A167,'Stock-AF'!$G$2:$G$215,Shares!$A$1)</f>
        <v>0</v>
      </c>
      <c r="AC167" s="9">
        <f ca="1">SUMIFS('Stock-AF'!AL$2:AL$215,'Stock-AF'!$C$2:$C$215,Shares!$B167,'Stock-AF'!$G$2:$G$215,Shares!$A$1)/SUMIFS('Stock-AF'!AL$2:AL$215,'Stock-AF'!$C$2:$C$215,Shares!$A167,'Stock-AF'!$G$2:$G$215,Shares!$A$1)</f>
        <v>0</v>
      </c>
      <c r="AD167" s="9">
        <f ca="1">SUMIFS('Stock-AF'!AM$2:AM$215,'Stock-AF'!$C$2:$C$215,Shares!$B167,'Stock-AF'!$G$2:$G$215,Shares!$A$1)/SUMIFS('Stock-AF'!AM$2:AM$215,'Stock-AF'!$C$2:$C$215,Shares!$A167,'Stock-AF'!$G$2:$G$215,Shares!$A$1)</f>
        <v>0.3683925323966894</v>
      </c>
      <c r="AE167" s="9">
        <f ca="1">SUMIFS('Stock-AF'!AN$2:AN$215,'Stock-AF'!$C$2:$C$215,Shares!$B167,'Stock-AF'!$G$2:$G$215,Shares!$A$1)/SUMIFS('Stock-AF'!AN$2:AN$215,'Stock-AF'!$C$2:$C$215,Shares!$A167,'Stock-AF'!$G$2:$G$215,Shares!$A$1)</f>
        <v>8.6009835489201725E-4</v>
      </c>
      <c r="AF167" s="9">
        <f ca="1">SUMIFS('Stock-AF'!AO$2:AO$215,'Stock-AF'!$C$2:$C$215,Shares!$B167,'Stock-AF'!$G$2:$G$215,Shares!$A$1)/SUMIFS('Stock-AF'!AO$2:AO$215,'Stock-AF'!$C$2:$C$215,Shares!$A167,'Stock-AF'!$G$2:$G$215,Shares!$A$1)</f>
        <v>9.0011652813638862E-2</v>
      </c>
      <c r="AG167" s="9">
        <f ca="1">SUMIFS('Stock-AF'!AP$2:AP$215,'Stock-AF'!$C$2:$C$215,Shares!$B167,'Stock-AF'!$G$2:$G$215,Shares!$A$1)/SUMIFS('Stock-AF'!AP$2:AP$215,'Stock-AF'!$C$2:$C$215,Shares!$A167,'Stock-AF'!$G$2:$G$215,Shares!$A$1)</f>
        <v>9.8454458486550073E-2</v>
      </c>
      <c r="AH167" s="9">
        <f ca="1">SUMIFS('Stock-AF'!AQ$2:AQ$215,'Stock-AF'!$C$2:$C$215,Shares!$B167,'Stock-AF'!$G$2:$G$215,Shares!$A$1)/SUMIFS('Stock-AF'!AQ$2:AQ$215,'Stock-AF'!$C$2:$C$215,Shares!$A167,'Stock-AF'!$G$2:$G$215,Shares!$A$1)</f>
        <v>0.19229794454628632</v>
      </c>
      <c r="AI167" s="9">
        <f ca="1">SUMIFS('Stock-AF'!AR$2:AR$215,'Stock-AF'!$C$2:$C$215,Shares!$B167,'Stock-AF'!$G$2:$G$215,Shares!$A$1)/SUMIFS('Stock-AF'!AR$2:AR$215,'Stock-AF'!$C$2:$C$215,Shares!$A167,'Stock-AF'!$G$2:$G$215,Shares!$A$1)</f>
        <v>6.3895008042062093E-2</v>
      </c>
      <c r="AJ167" s="9">
        <f ca="1">SUMIFS('Stock-AF'!AS$2:AS$215,'Stock-AF'!$C$2:$C$215,Shares!$B167,'Stock-AF'!$G$2:$G$215,Shares!$A$1)/SUMIFS('Stock-AF'!AS$2:AS$215,'Stock-AF'!$C$2:$C$215,Shares!$A167,'Stock-AF'!$G$2:$G$215,Shares!$A$1)</f>
        <v>5.5389470356594752E-3</v>
      </c>
      <c r="AK167" s="9">
        <f ca="1">SUMIFS('Stock-AF'!AT$2:AT$215,'Stock-AF'!$C$2:$C$215,Shares!$B167,'Stock-AF'!$G$2:$G$215,Shares!$A$1)/SUMIFS('Stock-AF'!AT$2:AT$215,'Stock-AF'!$C$2:$C$215,Shares!$A167,'Stock-AF'!$G$2:$G$215,Shares!$A$1)</f>
        <v>3.9948144678495119E-2</v>
      </c>
      <c r="AL167" s="9">
        <f ca="1">SUMIFS('Stock-AF'!AU$2:AU$215,'Stock-AF'!$C$2:$C$215,Shares!$B167,'Stock-AF'!$G$2:$G$215,Shares!$A$1)/SUMIFS('Stock-AF'!AU$2:AU$215,'Stock-AF'!$C$2:$C$215,Shares!$A167,'Stock-AF'!$G$2:$G$215,Shares!$A$1)</f>
        <v>0.24579415346719372</v>
      </c>
      <c r="AM167" s="9">
        <f ca="1">SUMIFS('Stock-AF'!AV$2:AV$215,'Stock-AF'!$C$2:$C$215,Shares!$B167,'Stock-AF'!$G$2:$G$215,Shares!$A$1)/SUMIFS('Stock-AF'!AV$2:AV$215,'Stock-AF'!$C$2:$C$215,Shares!$A167,'Stock-AF'!$G$2:$G$215,Shares!$A$1)</f>
        <v>0.16991692821338764</v>
      </c>
    </row>
    <row r="168" spans="1:39">
      <c r="A168" t="str">
        <f t="shared" si="2"/>
        <v>R_ES-SH-DH*</v>
      </c>
      <c r="B168" s="4" t="s">
        <v>407</v>
      </c>
      <c r="C168" s="9">
        <f ca="1">SUMIFS('Stock-AF'!L$2:L$215,'Stock-AF'!$C$2:$C$215,Shares!$B168,'Stock-AF'!$G$2:$G$215,Shares!$A$1)/SUMIFS('Stock-AF'!L$2:L$215,'Stock-AF'!$C$2:$C$215,Shares!$A168,'Stock-AF'!$G$2:$G$215,Shares!$A$1)</f>
        <v>0</v>
      </c>
      <c r="D168" s="9">
        <f ca="1">SUMIFS('Stock-AF'!M$2:M$215,'Stock-AF'!$C$2:$C$215,Shares!$B168,'Stock-AF'!$G$2:$G$215,Shares!$A$1)/SUMIFS('Stock-AF'!M$2:M$215,'Stock-AF'!$C$2:$C$215,Shares!$A168,'Stock-AF'!$G$2:$G$215,Shares!$A$1)</f>
        <v>0</v>
      </c>
      <c r="E168" s="9">
        <f ca="1">SUMIFS('Stock-AF'!N$2:N$215,'Stock-AF'!$C$2:$C$215,Shares!$B168,'Stock-AF'!$G$2:$G$215,Shares!$A$1)/SUMIFS('Stock-AF'!N$2:N$215,'Stock-AF'!$C$2:$C$215,Shares!$A168,'Stock-AF'!$G$2:$G$215,Shares!$A$1)</f>
        <v>0</v>
      </c>
      <c r="F168" s="9">
        <f ca="1">SUMIFS('Stock-AF'!O$2:O$215,'Stock-AF'!$C$2:$C$215,Shares!$B168,'Stock-AF'!$G$2:$G$215,Shares!$A$1)/SUMIFS('Stock-AF'!O$2:O$215,'Stock-AF'!$C$2:$C$215,Shares!$A168,'Stock-AF'!$G$2:$G$215,Shares!$A$1)</f>
        <v>0</v>
      </c>
      <c r="G168" s="9">
        <f ca="1">SUMIFS('Stock-AF'!P$2:P$215,'Stock-AF'!$C$2:$C$215,Shares!$B168,'Stock-AF'!$G$2:$G$215,Shares!$A$1)/SUMIFS('Stock-AF'!P$2:P$215,'Stock-AF'!$C$2:$C$215,Shares!$A168,'Stock-AF'!$G$2:$G$215,Shares!$A$1)</f>
        <v>0</v>
      </c>
      <c r="H168" s="9">
        <f ca="1">SUMIFS('Stock-AF'!Q$2:Q$215,'Stock-AF'!$C$2:$C$215,Shares!$B168,'Stock-AF'!$G$2:$G$215,Shares!$A$1)/SUMIFS('Stock-AF'!Q$2:Q$215,'Stock-AF'!$C$2:$C$215,Shares!$A168,'Stock-AF'!$G$2:$G$215,Shares!$A$1)</f>
        <v>1.7504959419614597E-2</v>
      </c>
      <c r="I168" s="9">
        <f ca="1">SUMIFS('Stock-AF'!R$2:R$215,'Stock-AF'!$C$2:$C$215,Shares!$B168,'Stock-AF'!$G$2:$G$215,Shares!$A$1)/SUMIFS('Stock-AF'!R$2:R$215,'Stock-AF'!$C$2:$C$215,Shares!$A168,'Stock-AF'!$G$2:$G$215,Shares!$A$1)</f>
        <v>5.9522590667497139E-3</v>
      </c>
      <c r="J168" s="9">
        <f ca="1">SUMIFS('Stock-AF'!S$2:S$215,'Stock-AF'!$C$2:$C$215,Shares!$B168,'Stock-AF'!$G$2:$G$215,Shares!$A$1)/SUMIFS('Stock-AF'!S$2:S$215,'Stock-AF'!$C$2:$C$215,Shares!$A168,'Stock-AF'!$G$2:$G$215,Shares!$A$1)</f>
        <v>0</v>
      </c>
      <c r="K168" s="9">
        <f ca="1">SUMIFS('Stock-AF'!T$2:T$215,'Stock-AF'!$C$2:$C$215,Shares!$B168,'Stock-AF'!$G$2:$G$215,Shares!$A$1)/SUMIFS('Stock-AF'!T$2:T$215,'Stock-AF'!$C$2:$C$215,Shares!$A168,'Stock-AF'!$G$2:$G$215,Shares!$A$1)</f>
        <v>1.0336846676713086E-4</v>
      </c>
      <c r="L168" s="9">
        <f ca="1">SUMIFS('Stock-AF'!U$2:U$215,'Stock-AF'!$C$2:$C$215,Shares!$B168,'Stock-AF'!$G$2:$G$215,Shares!$A$1)/SUMIFS('Stock-AF'!U$2:U$215,'Stock-AF'!$C$2:$C$215,Shares!$A168,'Stock-AF'!$G$2:$G$215,Shares!$A$1)</f>
        <v>0</v>
      </c>
      <c r="M168" s="9">
        <f ca="1">SUMIFS('Stock-AF'!V$2:V$215,'Stock-AF'!$C$2:$C$215,Shares!$B168,'Stock-AF'!$G$2:$G$215,Shares!$A$1)/SUMIFS('Stock-AF'!V$2:V$215,'Stock-AF'!$C$2:$C$215,Shares!$A168,'Stock-AF'!$G$2:$G$215,Shares!$A$1)</f>
        <v>0</v>
      </c>
      <c r="N168" s="9">
        <f ca="1">SUMIFS('Stock-AF'!W$2:W$215,'Stock-AF'!$C$2:$C$215,Shares!$B168,'Stock-AF'!$G$2:$G$215,Shares!$A$1)/SUMIFS('Stock-AF'!W$2:W$215,'Stock-AF'!$C$2:$C$215,Shares!$A168,'Stock-AF'!$G$2:$G$215,Shares!$A$1)</f>
        <v>6.0722651497716377E-5</v>
      </c>
      <c r="O168" s="9">
        <f ca="1">SUMIFS('Stock-AF'!X$2:X$215,'Stock-AF'!$C$2:$C$215,Shares!$B168,'Stock-AF'!$G$2:$G$215,Shares!$A$1)/SUMIFS('Stock-AF'!X$2:X$215,'Stock-AF'!$C$2:$C$215,Shares!$A168,'Stock-AF'!$G$2:$G$215,Shares!$A$1)</f>
        <v>7.4719181251461616E-4</v>
      </c>
      <c r="P168" s="9">
        <f ca="1">SUMIFS('Stock-AF'!Y$2:Y$215,'Stock-AF'!$C$2:$C$215,Shares!$B168,'Stock-AF'!$G$2:$G$215,Shares!$A$1)/SUMIFS('Stock-AF'!Y$2:Y$215,'Stock-AF'!$C$2:$C$215,Shares!$A168,'Stock-AF'!$G$2:$G$215,Shares!$A$1)</f>
        <v>0</v>
      </c>
      <c r="Q168" s="9">
        <f ca="1">SUMIFS('Stock-AF'!Z$2:Z$215,'Stock-AF'!$C$2:$C$215,Shares!$B168,'Stock-AF'!$G$2:$G$215,Shares!$A$1)/SUMIFS('Stock-AF'!Z$2:Z$215,'Stock-AF'!$C$2:$C$215,Shares!$A168,'Stock-AF'!$G$2:$G$215,Shares!$A$1)</f>
        <v>1.8867117911134637E-4</v>
      </c>
      <c r="R168" s="9">
        <f ca="1">SUMIFS('Stock-AF'!AA$2:AA$215,'Stock-AF'!$C$2:$C$215,Shares!$B168,'Stock-AF'!$G$2:$G$215,Shares!$A$1)/SUMIFS('Stock-AF'!AA$2:AA$215,'Stock-AF'!$C$2:$C$215,Shares!$A168,'Stock-AF'!$G$2:$G$215,Shares!$A$1)</f>
        <v>0</v>
      </c>
      <c r="S168" s="9">
        <f ca="1">SUMIFS('Stock-AF'!AB$2:AB$215,'Stock-AF'!$C$2:$C$215,Shares!$B168,'Stock-AF'!$G$2:$G$215,Shares!$A$1)/SUMIFS('Stock-AF'!AB$2:AB$215,'Stock-AF'!$C$2:$C$215,Shares!$A168,'Stock-AF'!$G$2:$G$215,Shares!$A$1)</f>
        <v>0</v>
      </c>
      <c r="T168" s="9">
        <f ca="1">SUMIFS('Stock-AF'!AC$2:AC$215,'Stock-AF'!$C$2:$C$215,Shares!$B168,'Stock-AF'!$G$2:$G$215,Shares!$A$1)/SUMIFS('Stock-AF'!AC$2:AC$215,'Stock-AF'!$C$2:$C$215,Shares!$A168,'Stock-AF'!$G$2:$G$215,Shares!$A$1)</f>
        <v>0</v>
      </c>
      <c r="U168" s="9">
        <f ca="1">SUMIFS('Stock-AF'!AD$2:AD$215,'Stock-AF'!$C$2:$C$215,Shares!$B168,'Stock-AF'!$G$2:$G$215,Shares!$A$1)/SUMIFS('Stock-AF'!AD$2:AD$215,'Stock-AF'!$C$2:$C$215,Shares!$A168,'Stock-AF'!$G$2:$G$215,Shares!$A$1)</f>
        <v>0.25693455403365251</v>
      </c>
      <c r="V168" s="9">
        <f ca="1">SUMIFS('Stock-AF'!AE$2:AE$215,'Stock-AF'!$C$2:$C$215,Shares!$B168,'Stock-AF'!$G$2:$G$215,Shares!$A$1)/SUMIFS('Stock-AF'!AE$2:AE$215,'Stock-AF'!$C$2:$C$215,Shares!$A168,'Stock-AF'!$G$2:$G$215,Shares!$A$1)</f>
        <v>2.4970927943795005E-5</v>
      </c>
      <c r="W168" s="9">
        <f ca="1">SUMIFS('Stock-AF'!AF$2:AF$215,'Stock-AF'!$C$2:$C$215,Shares!$B168,'Stock-AF'!$G$2:$G$215,Shares!$A$1)/SUMIFS('Stock-AF'!AF$2:AF$215,'Stock-AF'!$C$2:$C$215,Shares!$A168,'Stock-AF'!$G$2:$G$215,Shares!$A$1)</f>
        <v>0</v>
      </c>
      <c r="X168" s="9">
        <f ca="1">SUMIFS('Stock-AF'!AG$2:AG$215,'Stock-AF'!$C$2:$C$215,Shares!$B168,'Stock-AF'!$G$2:$G$215,Shares!$A$1)/SUMIFS('Stock-AF'!AG$2:AG$215,'Stock-AF'!$C$2:$C$215,Shares!$A168,'Stock-AF'!$G$2:$G$215,Shares!$A$1)</f>
        <v>0</v>
      </c>
      <c r="Y168" s="9">
        <f ca="1">SUMIFS('Stock-AF'!AH$2:AH$215,'Stock-AF'!$C$2:$C$215,Shares!$B168,'Stock-AF'!$G$2:$G$215,Shares!$A$1)/SUMIFS('Stock-AF'!AH$2:AH$215,'Stock-AF'!$C$2:$C$215,Shares!$A168,'Stock-AF'!$G$2:$G$215,Shares!$A$1)</f>
        <v>0</v>
      </c>
      <c r="Z168" s="9">
        <f ca="1">SUMIFS('Stock-AF'!AI$2:AI$215,'Stock-AF'!$C$2:$C$215,Shares!$B168,'Stock-AF'!$G$2:$G$215,Shares!$A$1)/SUMIFS('Stock-AF'!AI$2:AI$215,'Stock-AF'!$C$2:$C$215,Shares!$A168,'Stock-AF'!$G$2:$G$215,Shares!$A$1)</f>
        <v>0</v>
      </c>
      <c r="AA168" s="9">
        <f ca="1">SUMIFS('Stock-AF'!AJ$2:AJ$215,'Stock-AF'!$C$2:$C$215,Shares!$B168,'Stock-AF'!$G$2:$G$215,Shares!$A$1)/SUMIFS('Stock-AF'!AJ$2:AJ$215,'Stock-AF'!$C$2:$C$215,Shares!$A168,'Stock-AF'!$G$2:$G$215,Shares!$A$1)</f>
        <v>0</v>
      </c>
      <c r="AB168" s="9">
        <f ca="1">SUMIFS('Stock-AF'!AK$2:AK$215,'Stock-AF'!$C$2:$C$215,Shares!$B168,'Stock-AF'!$G$2:$G$215,Shares!$A$1)/SUMIFS('Stock-AF'!AK$2:AK$215,'Stock-AF'!$C$2:$C$215,Shares!$A168,'Stock-AF'!$G$2:$G$215,Shares!$A$1)</f>
        <v>0</v>
      </c>
      <c r="AC168" s="9">
        <f ca="1">SUMIFS('Stock-AF'!AL$2:AL$215,'Stock-AF'!$C$2:$C$215,Shares!$B168,'Stock-AF'!$G$2:$G$215,Shares!$A$1)/SUMIFS('Stock-AF'!AL$2:AL$215,'Stock-AF'!$C$2:$C$215,Shares!$A168,'Stock-AF'!$G$2:$G$215,Shares!$A$1)</f>
        <v>0</v>
      </c>
      <c r="AD168" s="9">
        <f ca="1">SUMIFS('Stock-AF'!AM$2:AM$215,'Stock-AF'!$C$2:$C$215,Shares!$B168,'Stock-AF'!$G$2:$G$215,Shares!$A$1)/SUMIFS('Stock-AF'!AM$2:AM$215,'Stock-AF'!$C$2:$C$215,Shares!$A168,'Stock-AF'!$G$2:$G$215,Shares!$A$1)</f>
        <v>0</v>
      </c>
      <c r="AE168" s="9">
        <f ca="1">SUMIFS('Stock-AF'!AN$2:AN$215,'Stock-AF'!$C$2:$C$215,Shares!$B168,'Stock-AF'!$G$2:$G$215,Shares!$A$1)/SUMIFS('Stock-AF'!AN$2:AN$215,'Stock-AF'!$C$2:$C$215,Shares!$A168,'Stock-AF'!$G$2:$G$215,Shares!$A$1)</f>
        <v>0</v>
      </c>
      <c r="AF168" s="9">
        <f ca="1">SUMIFS('Stock-AF'!AO$2:AO$215,'Stock-AF'!$C$2:$C$215,Shares!$B168,'Stock-AF'!$G$2:$G$215,Shares!$A$1)/SUMIFS('Stock-AF'!AO$2:AO$215,'Stock-AF'!$C$2:$C$215,Shares!$A168,'Stock-AF'!$G$2:$G$215,Shares!$A$1)</f>
        <v>3.7493345085876486E-4</v>
      </c>
      <c r="AG168" s="9">
        <f ca="1">SUMIFS('Stock-AF'!AP$2:AP$215,'Stock-AF'!$C$2:$C$215,Shares!$B168,'Stock-AF'!$G$2:$G$215,Shares!$A$1)/SUMIFS('Stock-AF'!AP$2:AP$215,'Stock-AF'!$C$2:$C$215,Shares!$A168,'Stock-AF'!$G$2:$G$215,Shares!$A$1)</f>
        <v>0</v>
      </c>
      <c r="AH168" s="9">
        <f ca="1">SUMIFS('Stock-AF'!AQ$2:AQ$215,'Stock-AF'!$C$2:$C$215,Shares!$B168,'Stock-AF'!$G$2:$G$215,Shares!$A$1)/SUMIFS('Stock-AF'!AQ$2:AQ$215,'Stock-AF'!$C$2:$C$215,Shares!$A168,'Stock-AF'!$G$2:$G$215,Shares!$A$1)</f>
        <v>1.8589536392415763E-3</v>
      </c>
      <c r="AI168" s="9">
        <f ca="1">SUMIFS('Stock-AF'!AR$2:AR$215,'Stock-AF'!$C$2:$C$215,Shares!$B168,'Stock-AF'!$G$2:$G$215,Shares!$A$1)/SUMIFS('Stock-AF'!AR$2:AR$215,'Stock-AF'!$C$2:$C$215,Shares!$A168,'Stock-AF'!$G$2:$G$215,Shares!$A$1)</f>
        <v>0</v>
      </c>
      <c r="AJ168" s="9">
        <f ca="1">SUMIFS('Stock-AF'!AS$2:AS$215,'Stock-AF'!$C$2:$C$215,Shares!$B168,'Stock-AF'!$G$2:$G$215,Shares!$A$1)/SUMIFS('Stock-AF'!AS$2:AS$215,'Stock-AF'!$C$2:$C$215,Shares!$A168,'Stock-AF'!$G$2:$G$215,Shares!$A$1)</f>
        <v>0</v>
      </c>
      <c r="AK168" s="9">
        <f ca="1">SUMIFS('Stock-AF'!AT$2:AT$215,'Stock-AF'!$C$2:$C$215,Shares!$B168,'Stock-AF'!$G$2:$G$215,Shares!$A$1)/SUMIFS('Stock-AF'!AT$2:AT$215,'Stock-AF'!$C$2:$C$215,Shares!$A168,'Stock-AF'!$G$2:$G$215,Shares!$A$1)</f>
        <v>4.596461386519415E-3</v>
      </c>
      <c r="AL168" s="9">
        <f ca="1">SUMIFS('Stock-AF'!AU$2:AU$215,'Stock-AF'!$C$2:$C$215,Shares!$B168,'Stock-AF'!$G$2:$G$215,Shares!$A$1)/SUMIFS('Stock-AF'!AU$2:AU$215,'Stock-AF'!$C$2:$C$215,Shares!$A168,'Stock-AF'!$G$2:$G$215,Shares!$A$1)</f>
        <v>0</v>
      </c>
      <c r="AM168" s="9">
        <f ca="1">SUMIFS('Stock-AF'!AV$2:AV$215,'Stock-AF'!$C$2:$C$215,Shares!$B168,'Stock-AF'!$G$2:$G$215,Shares!$A$1)/SUMIFS('Stock-AF'!AV$2:AV$215,'Stock-AF'!$C$2:$C$215,Shares!$A168,'Stock-AF'!$G$2:$G$215,Shares!$A$1)</f>
        <v>0</v>
      </c>
    </row>
    <row r="169" spans="1:39">
      <c r="A169" t="str">
        <f t="shared" si="2"/>
        <v>R_ES-SH-DH*</v>
      </c>
      <c r="B169" s="4" t="s">
        <v>395</v>
      </c>
      <c r="C169" s="9">
        <f ca="1">SUMIFS('Stock-AF'!L$2:L$215,'Stock-AF'!$C$2:$C$215,Shares!$B169,'Stock-AF'!$G$2:$G$215,Shares!$A$1)/SUMIFS('Stock-AF'!L$2:L$215,'Stock-AF'!$C$2:$C$215,Shares!$A169,'Stock-AF'!$G$2:$G$215,Shares!$A$1)</f>
        <v>0</v>
      </c>
      <c r="D169" s="9">
        <f ca="1">SUMIFS('Stock-AF'!M$2:M$215,'Stock-AF'!$C$2:$C$215,Shares!$B169,'Stock-AF'!$G$2:$G$215,Shares!$A$1)/SUMIFS('Stock-AF'!M$2:M$215,'Stock-AF'!$C$2:$C$215,Shares!$A169,'Stock-AF'!$G$2:$G$215,Shares!$A$1)</f>
        <v>4.6718079112227411E-2</v>
      </c>
      <c r="E169" s="9">
        <f ca="1">SUMIFS('Stock-AF'!N$2:N$215,'Stock-AF'!$C$2:$C$215,Shares!$B169,'Stock-AF'!$G$2:$G$215,Shares!$A$1)/SUMIFS('Stock-AF'!N$2:N$215,'Stock-AF'!$C$2:$C$215,Shares!$A169,'Stock-AF'!$G$2:$G$215,Shares!$A$1)</f>
        <v>0.1347385437646926</v>
      </c>
      <c r="F169" s="9">
        <f ca="1">SUMIFS('Stock-AF'!O$2:O$215,'Stock-AF'!$C$2:$C$215,Shares!$B169,'Stock-AF'!$G$2:$G$215,Shares!$A$1)/SUMIFS('Stock-AF'!O$2:O$215,'Stock-AF'!$C$2:$C$215,Shares!$A169,'Stock-AF'!$G$2:$G$215,Shares!$A$1)</f>
        <v>5.6989056045172689E-4</v>
      </c>
      <c r="G169" s="9">
        <f ca="1">SUMIFS('Stock-AF'!P$2:P$215,'Stock-AF'!$C$2:$C$215,Shares!$B169,'Stock-AF'!$G$2:$G$215,Shares!$A$1)/SUMIFS('Stock-AF'!P$2:P$215,'Stock-AF'!$C$2:$C$215,Shares!$A169,'Stock-AF'!$G$2:$G$215,Shares!$A$1)</f>
        <v>0.13400824169611375</v>
      </c>
      <c r="H169" s="9">
        <f ca="1">SUMIFS('Stock-AF'!Q$2:Q$215,'Stock-AF'!$C$2:$C$215,Shares!$B169,'Stock-AF'!$G$2:$G$215,Shares!$A$1)/SUMIFS('Stock-AF'!Q$2:Q$215,'Stock-AF'!$C$2:$C$215,Shares!$A169,'Stock-AF'!$G$2:$G$215,Shares!$A$1)</f>
        <v>1.2362300825239552E-2</v>
      </c>
      <c r="I169" s="9">
        <f ca="1">SUMIFS('Stock-AF'!R$2:R$215,'Stock-AF'!$C$2:$C$215,Shares!$B169,'Stock-AF'!$G$2:$G$215,Shares!$A$1)/SUMIFS('Stock-AF'!R$2:R$215,'Stock-AF'!$C$2:$C$215,Shares!$A169,'Stock-AF'!$G$2:$G$215,Shares!$A$1)</f>
        <v>0</v>
      </c>
      <c r="J169" s="9">
        <f ca="1">SUMIFS('Stock-AF'!S$2:S$215,'Stock-AF'!$C$2:$C$215,Shares!$B169,'Stock-AF'!$G$2:$G$215,Shares!$A$1)/SUMIFS('Stock-AF'!S$2:S$215,'Stock-AF'!$C$2:$C$215,Shares!$A169,'Stock-AF'!$G$2:$G$215,Shares!$A$1)</f>
        <v>8.1730971857018608E-2</v>
      </c>
      <c r="K169" s="9">
        <f ca="1">SUMIFS('Stock-AF'!T$2:T$215,'Stock-AF'!$C$2:$C$215,Shares!$B169,'Stock-AF'!$G$2:$G$215,Shares!$A$1)/SUMIFS('Stock-AF'!T$2:T$215,'Stock-AF'!$C$2:$C$215,Shares!$A169,'Stock-AF'!$G$2:$G$215,Shares!$A$1)</f>
        <v>2.9065548160133382E-2</v>
      </c>
      <c r="L169" s="9">
        <f ca="1">SUMIFS('Stock-AF'!U$2:U$215,'Stock-AF'!$C$2:$C$215,Shares!$B169,'Stock-AF'!$G$2:$G$215,Shares!$A$1)/SUMIFS('Stock-AF'!U$2:U$215,'Stock-AF'!$C$2:$C$215,Shares!$A169,'Stock-AF'!$G$2:$G$215,Shares!$A$1)</f>
        <v>0.13677776995437468</v>
      </c>
      <c r="M169" s="9">
        <f ca="1">SUMIFS('Stock-AF'!V$2:V$215,'Stock-AF'!$C$2:$C$215,Shares!$B169,'Stock-AF'!$G$2:$G$215,Shares!$A$1)/SUMIFS('Stock-AF'!V$2:V$215,'Stock-AF'!$C$2:$C$215,Shares!$A169,'Stock-AF'!$G$2:$G$215,Shares!$A$1)</f>
        <v>0.20322986835885021</v>
      </c>
      <c r="N169" s="9">
        <f ca="1">SUMIFS('Stock-AF'!W$2:W$215,'Stock-AF'!$C$2:$C$215,Shares!$B169,'Stock-AF'!$G$2:$G$215,Shares!$A$1)/SUMIFS('Stock-AF'!W$2:W$215,'Stock-AF'!$C$2:$C$215,Shares!$A169,'Stock-AF'!$G$2:$G$215,Shares!$A$1)</f>
        <v>1.1469576348333297E-2</v>
      </c>
      <c r="O169" s="9">
        <f ca="1">SUMIFS('Stock-AF'!X$2:X$215,'Stock-AF'!$C$2:$C$215,Shares!$B169,'Stock-AF'!$G$2:$G$215,Shares!$A$1)/SUMIFS('Stock-AF'!X$2:X$215,'Stock-AF'!$C$2:$C$215,Shares!$A169,'Stock-AF'!$G$2:$G$215,Shares!$A$1)</f>
        <v>0</v>
      </c>
      <c r="P169" s="9">
        <f ca="1">SUMIFS('Stock-AF'!Y$2:Y$215,'Stock-AF'!$C$2:$C$215,Shares!$B169,'Stock-AF'!$G$2:$G$215,Shares!$A$1)/SUMIFS('Stock-AF'!Y$2:Y$215,'Stock-AF'!$C$2:$C$215,Shares!$A169,'Stock-AF'!$G$2:$G$215,Shares!$A$1)</f>
        <v>0.22563651500811668</v>
      </c>
      <c r="Q169" s="9">
        <f ca="1">SUMIFS('Stock-AF'!Z$2:Z$215,'Stock-AF'!$C$2:$C$215,Shares!$B169,'Stock-AF'!$G$2:$G$215,Shares!$A$1)/SUMIFS('Stock-AF'!Z$2:Z$215,'Stock-AF'!$C$2:$C$215,Shares!$A169,'Stock-AF'!$G$2:$G$215,Shares!$A$1)</f>
        <v>2.0220333745212718E-2</v>
      </c>
      <c r="R169" s="9">
        <f ca="1">SUMIFS('Stock-AF'!AA$2:AA$215,'Stock-AF'!$C$2:$C$215,Shares!$B169,'Stock-AF'!$G$2:$G$215,Shares!$A$1)/SUMIFS('Stock-AF'!AA$2:AA$215,'Stock-AF'!$C$2:$C$215,Shares!$A169,'Stock-AF'!$G$2:$G$215,Shares!$A$1)</f>
        <v>4.3644103662786864E-2</v>
      </c>
      <c r="S169" s="9">
        <f ca="1">SUMIFS('Stock-AF'!AB$2:AB$215,'Stock-AF'!$C$2:$C$215,Shares!$B169,'Stock-AF'!$G$2:$G$215,Shares!$A$1)/SUMIFS('Stock-AF'!AB$2:AB$215,'Stock-AF'!$C$2:$C$215,Shares!$A169,'Stock-AF'!$G$2:$G$215,Shares!$A$1)</f>
        <v>5.3389625897371326E-2</v>
      </c>
      <c r="T169" s="9">
        <f ca="1">SUMIFS('Stock-AF'!AC$2:AC$215,'Stock-AF'!$C$2:$C$215,Shares!$B169,'Stock-AF'!$G$2:$G$215,Shares!$A$1)/SUMIFS('Stock-AF'!AC$2:AC$215,'Stock-AF'!$C$2:$C$215,Shares!$A169,'Stock-AF'!$G$2:$G$215,Shares!$A$1)</f>
        <v>0</v>
      </c>
      <c r="U169" s="9">
        <f ca="1">SUMIFS('Stock-AF'!AD$2:AD$215,'Stock-AF'!$C$2:$C$215,Shares!$B169,'Stock-AF'!$G$2:$G$215,Shares!$A$1)/SUMIFS('Stock-AF'!AD$2:AD$215,'Stock-AF'!$C$2:$C$215,Shares!$A169,'Stock-AF'!$G$2:$G$215,Shares!$A$1)</f>
        <v>0.21789444593566115</v>
      </c>
      <c r="V169" s="9">
        <f ca="1">SUMIFS('Stock-AF'!AE$2:AE$215,'Stock-AF'!$C$2:$C$215,Shares!$B169,'Stock-AF'!$G$2:$G$215,Shares!$A$1)/SUMIFS('Stock-AF'!AE$2:AE$215,'Stock-AF'!$C$2:$C$215,Shares!$A169,'Stock-AF'!$G$2:$G$215,Shares!$A$1)</f>
        <v>1.9148697597329335E-3</v>
      </c>
      <c r="W169" s="9">
        <f ca="1">SUMIFS('Stock-AF'!AF$2:AF$215,'Stock-AF'!$C$2:$C$215,Shares!$B169,'Stock-AF'!$G$2:$G$215,Shares!$A$1)/SUMIFS('Stock-AF'!AF$2:AF$215,'Stock-AF'!$C$2:$C$215,Shares!$A169,'Stock-AF'!$G$2:$G$215,Shares!$A$1)</f>
        <v>8.2603431525820267E-3</v>
      </c>
      <c r="X169" s="9">
        <f ca="1">SUMIFS('Stock-AF'!AG$2:AG$215,'Stock-AF'!$C$2:$C$215,Shares!$B169,'Stock-AF'!$G$2:$G$215,Shares!$A$1)/SUMIFS('Stock-AF'!AG$2:AG$215,'Stock-AF'!$C$2:$C$215,Shares!$A169,'Stock-AF'!$G$2:$G$215,Shares!$A$1)</f>
        <v>0.16269253589372393</v>
      </c>
      <c r="Y169" s="9">
        <f ca="1">SUMIFS('Stock-AF'!AH$2:AH$215,'Stock-AF'!$C$2:$C$215,Shares!$B169,'Stock-AF'!$G$2:$G$215,Shares!$A$1)/SUMIFS('Stock-AF'!AH$2:AH$215,'Stock-AF'!$C$2:$C$215,Shares!$A169,'Stock-AF'!$G$2:$G$215,Shares!$A$1)</f>
        <v>0</v>
      </c>
      <c r="Z169" s="9">
        <f ca="1">SUMIFS('Stock-AF'!AI$2:AI$215,'Stock-AF'!$C$2:$C$215,Shares!$B169,'Stock-AF'!$G$2:$G$215,Shares!$A$1)/SUMIFS('Stock-AF'!AI$2:AI$215,'Stock-AF'!$C$2:$C$215,Shares!$A169,'Stock-AF'!$G$2:$G$215,Shares!$A$1)</f>
        <v>0.17879455951949161</v>
      </c>
      <c r="AA169" s="9">
        <f ca="1">SUMIFS('Stock-AF'!AJ$2:AJ$215,'Stock-AF'!$C$2:$C$215,Shares!$B169,'Stock-AF'!$G$2:$G$215,Shares!$A$1)/SUMIFS('Stock-AF'!AJ$2:AJ$215,'Stock-AF'!$C$2:$C$215,Shares!$A169,'Stock-AF'!$G$2:$G$215,Shares!$A$1)</f>
        <v>0</v>
      </c>
      <c r="AB169" s="9">
        <f ca="1">SUMIFS('Stock-AF'!AK$2:AK$215,'Stock-AF'!$C$2:$C$215,Shares!$B169,'Stock-AF'!$G$2:$G$215,Shares!$A$1)/SUMIFS('Stock-AF'!AK$2:AK$215,'Stock-AF'!$C$2:$C$215,Shares!$A169,'Stock-AF'!$G$2:$G$215,Shares!$A$1)</f>
        <v>7.4294368558195045E-2</v>
      </c>
      <c r="AC169" s="9">
        <f ca="1">SUMIFS('Stock-AF'!AL$2:AL$215,'Stock-AF'!$C$2:$C$215,Shares!$B169,'Stock-AF'!$G$2:$G$215,Shares!$A$1)/SUMIFS('Stock-AF'!AL$2:AL$215,'Stock-AF'!$C$2:$C$215,Shares!$A169,'Stock-AF'!$G$2:$G$215,Shares!$A$1)</f>
        <v>0</v>
      </c>
      <c r="AD169" s="9">
        <f ca="1">SUMIFS('Stock-AF'!AM$2:AM$215,'Stock-AF'!$C$2:$C$215,Shares!$B169,'Stock-AF'!$G$2:$G$215,Shares!$A$1)/SUMIFS('Stock-AF'!AM$2:AM$215,'Stock-AF'!$C$2:$C$215,Shares!$A169,'Stock-AF'!$G$2:$G$215,Shares!$A$1)</f>
        <v>1.2777675019564875E-2</v>
      </c>
      <c r="AE169" s="9">
        <f ca="1">SUMIFS('Stock-AF'!AN$2:AN$215,'Stock-AF'!$C$2:$C$215,Shares!$B169,'Stock-AF'!$G$2:$G$215,Shares!$A$1)/SUMIFS('Stock-AF'!AN$2:AN$215,'Stock-AF'!$C$2:$C$215,Shares!$A169,'Stock-AF'!$G$2:$G$215,Shares!$A$1)</f>
        <v>2.1726397008641762E-2</v>
      </c>
      <c r="AF169" s="9">
        <f ca="1">SUMIFS('Stock-AF'!AO$2:AO$215,'Stock-AF'!$C$2:$C$215,Shares!$B169,'Stock-AF'!$G$2:$G$215,Shares!$A$1)/SUMIFS('Stock-AF'!AO$2:AO$215,'Stock-AF'!$C$2:$C$215,Shares!$A169,'Stock-AF'!$G$2:$G$215,Shares!$A$1)</f>
        <v>0.13230575203582115</v>
      </c>
      <c r="AG169" s="9">
        <f ca="1">SUMIFS('Stock-AF'!AP$2:AP$215,'Stock-AF'!$C$2:$C$215,Shares!$B169,'Stock-AF'!$G$2:$G$215,Shares!$A$1)/SUMIFS('Stock-AF'!AP$2:AP$215,'Stock-AF'!$C$2:$C$215,Shares!$A169,'Stock-AF'!$G$2:$G$215,Shares!$A$1)</f>
        <v>8.6043116701389223E-4</v>
      </c>
      <c r="AH169" s="9">
        <f ca="1">SUMIFS('Stock-AF'!AQ$2:AQ$215,'Stock-AF'!$C$2:$C$215,Shares!$B169,'Stock-AF'!$G$2:$G$215,Shares!$A$1)/SUMIFS('Stock-AF'!AQ$2:AQ$215,'Stock-AF'!$C$2:$C$215,Shares!$A169,'Stock-AF'!$G$2:$G$215,Shares!$A$1)</f>
        <v>0.11261996064810416</v>
      </c>
      <c r="AI169" s="9">
        <f ca="1">SUMIFS('Stock-AF'!AR$2:AR$215,'Stock-AF'!$C$2:$C$215,Shares!$B169,'Stock-AF'!$G$2:$G$215,Shares!$A$1)/SUMIFS('Stock-AF'!AR$2:AR$215,'Stock-AF'!$C$2:$C$215,Shares!$A169,'Stock-AF'!$G$2:$G$215,Shares!$A$1)</f>
        <v>0.1261186405457308</v>
      </c>
      <c r="AJ169" s="9">
        <f ca="1">SUMIFS('Stock-AF'!AS$2:AS$215,'Stock-AF'!$C$2:$C$215,Shares!$B169,'Stock-AF'!$G$2:$G$215,Shares!$A$1)/SUMIFS('Stock-AF'!AS$2:AS$215,'Stock-AF'!$C$2:$C$215,Shares!$A169,'Stock-AF'!$G$2:$G$215,Shares!$A$1)</f>
        <v>0.13903598488280086</v>
      </c>
      <c r="AK169" s="9">
        <f ca="1">SUMIFS('Stock-AF'!AT$2:AT$215,'Stock-AF'!$C$2:$C$215,Shares!$B169,'Stock-AF'!$G$2:$G$215,Shares!$A$1)/SUMIFS('Stock-AF'!AT$2:AT$215,'Stock-AF'!$C$2:$C$215,Shares!$A169,'Stock-AF'!$G$2:$G$215,Shares!$A$1)</f>
        <v>4.2413181744331022E-2</v>
      </c>
      <c r="AL169" s="9">
        <f ca="1">SUMIFS('Stock-AF'!AU$2:AU$215,'Stock-AF'!$C$2:$C$215,Shares!$B169,'Stock-AF'!$G$2:$G$215,Shares!$A$1)/SUMIFS('Stock-AF'!AU$2:AU$215,'Stock-AF'!$C$2:$C$215,Shares!$A169,'Stock-AF'!$G$2:$G$215,Shares!$A$1)</f>
        <v>0.10093079842936217</v>
      </c>
      <c r="AM169" s="9">
        <f ca="1">SUMIFS('Stock-AF'!AV$2:AV$215,'Stock-AF'!$C$2:$C$215,Shares!$B169,'Stock-AF'!$G$2:$G$215,Shares!$A$1)/SUMIFS('Stock-AF'!AV$2:AV$215,'Stock-AF'!$C$2:$C$215,Shares!$A169,'Stock-AF'!$G$2:$G$215,Shares!$A$1)</f>
        <v>3.0999070495852949E-4</v>
      </c>
    </row>
    <row r="170" spans="1:39">
      <c r="A170" t="str">
        <f t="shared" si="2"/>
        <v>R_ES-SH-DH*</v>
      </c>
      <c r="B170" s="4" t="s">
        <v>408</v>
      </c>
      <c r="C170" s="9">
        <f ca="1">SUMIFS('Stock-AF'!L$2:L$215,'Stock-AF'!$C$2:$C$215,Shares!$B170,'Stock-AF'!$G$2:$G$215,Shares!$A$1)/SUMIFS('Stock-AF'!L$2:L$215,'Stock-AF'!$C$2:$C$215,Shares!$A170,'Stock-AF'!$G$2:$G$215,Shares!$A$1)</f>
        <v>0</v>
      </c>
      <c r="D170" s="9">
        <f ca="1">SUMIFS('Stock-AF'!M$2:M$215,'Stock-AF'!$C$2:$C$215,Shares!$B170,'Stock-AF'!$G$2:$G$215,Shares!$A$1)/SUMIFS('Stock-AF'!M$2:M$215,'Stock-AF'!$C$2:$C$215,Shares!$A170,'Stock-AF'!$G$2:$G$215,Shares!$A$1)</f>
        <v>7.2807351855126105E-4</v>
      </c>
      <c r="E170" s="9">
        <f ca="1">SUMIFS('Stock-AF'!N$2:N$215,'Stock-AF'!$C$2:$C$215,Shares!$B170,'Stock-AF'!$G$2:$G$215,Shares!$A$1)/SUMIFS('Stock-AF'!N$2:N$215,'Stock-AF'!$C$2:$C$215,Shares!$A170,'Stock-AF'!$G$2:$G$215,Shares!$A$1)</f>
        <v>0</v>
      </c>
      <c r="F170" s="9">
        <f ca="1">SUMIFS('Stock-AF'!O$2:O$215,'Stock-AF'!$C$2:$C$215,Shares!$B170,'Stock-AF'!$G$2:$G$215,Shares!$A$1)/SUMIFS('Stock-AF'!O$2:O$215,'Stock-AF'!$C$2:$C$215,Shares!$A170,'Stock-AF'!$G$2:$G$215,Shares!$A$1)</f>
        <v>7.3162201425228113E-4</v>
      </c>
      <c r="G170" s="9">
        <f ca="1">SUMIFS('Stock-AF'!P$2:P$215,'Stock-AF'!$C$2:$C$215,Shares!$B170,'Stock-AF'!$G$2:$G$215,Shares!$A$1)/SUMIFS('Stock-AF'!P$2:P$215,'Stock-AF'!$C$2:$C$215,Shares!$A170,'Stock-AF'!$G$2:$G$215,Shares!$A$1)</f>
        <v>1.5298382459210196E-3</v>
      </c>
      <c r="H170" s="9">
        <f ca="1">SUMIFS('Stock-AF'!Q$2:Q$215,'Stock-AF'!$C$2:$C$215,Shares!$B170,'Stock-AF'!$G$2:$G$215,Shares!$A$1)/SUMIFS('Stock-AF'!Q$2:Q$215,'Stock-AF'!$C$2:$C$215,Shares!$A170,'Stock-AF'!$G$2:$G$215,Shares!$A$1)</f>
        <v>0</v>
      </c>
      <c r="I170" s="9">
        <f ca="1">SUMIFS('Stock-AF'!R$2:R$215,'Stock-AF'!$C$2:$C$215,Shares!$B170,'Stock-AF'!$G$2:$G$215,Shares!$A$1)/SUMIFS('Stock-AF'!R$2:R$215,'Stock-AF'!$C$2:$C$215,Shares!$A170,'Stock-AF'!$G$2:$G$215,Shares!$A$1)</f>
        <v>9.1937672393162334E-2</v>
      </c>
      <c r="J170" s="9">
        <f ca="1">SUMIFS('Stock-AF'!S$2:S$215,'Stock-AF'!$C$2:$C$215,Shares!$B170,'Stock-AF'!$G$2:$G$215,Shares!$A$1)/SUMIFS('Stock-AF'!S$2:S$215,'Stock-AF'!$C$2:$C$215,Shares!$A170,'Stock-AF'!$G$2:$G$215,Shares!$A$1)</f>
        <v>0</v>
      </c>
      <c r="K170" s="9">
        <f ca="1">SUMIFS('Stock-AF'!T$2:T$215,'Stock-AF'!$C$2:$C$215,Shares!$B170,'Stock-AF'!$G$2:$G$215,Shares!$A$1)/SUMIFS('Stock-AF'!T$2:T$215,'Stock-AF'!$C$2:$C$215,Shares!$A170,'Stock-AF'!$G$2:$G$215,Shares!$A$1)</f>
        <v>1.0826654876528626E-3</v>
      </c>
      <c r="L170" s="9">
        <f ca="1">SUMIFS('Stock-AF'!U$2:U$215,'Stock-AF'!$C$2:$C$215,Shares!$B170,'Stock-AF'!$G$2:$G$215,Shares!$A$1)/SUMIFS('Stock-AF'!U$2:U$215,'Stock-AF'!$C$2:$C$215,Shares!$A170,'Stock-AF'!$G$2:$G$215,Shares!$A$1)</f>
        <v>3.0723277445065129E-4</v>
      </c>
      <c r="M170" s="9">
        <f ca="1">SUMIFS('Stock-AF'!V$2:V$215,'Stock-AF'!$C$2:$C$215,Shares!$B170,'Stock-AF'!$G$2:$G$215,Shares!$A$1)/SUMIFS('Stock-AF'!V$2:V$215,'Stock-AF'!$C$2:$C$215,Shares!$A170,'Stock-AF'!$G$2:$G$215,Shares!$A$1)</f>
        <v>0</v>
      </c>
      <c r="N170" s="9">
        <f ca="1">SUMIFS('Stock-AF'!W$2:W$215,'Stock-AF'!$C$2:$C$215,Shares!$B170,'Stock-AF'!$G$2:$G$215,Shares!$A$1)/SUMIFS('Stock-AF'!W$2:W$215,'Stock-AF'!$C$2:$C$215,Shares!$A170,'Stock-AF'!$G$2:$G$215,Shares!$A$1)</f>
        <v>0</v>
      </c>
      <c r="O170" s="9">
        <f ca="1">SUMIFS('Stock-AF'!X$2:X$215,'Stock-AF'!$C$2:$C$215,Shares!$B170,'Stock-AF'!$G$2:$G$215,Shares!$A$1)/SUMIFS('Stock-AF'!X$2:X$215,'Stock-AF'!$C$2:$C$215,Shares!$A170,'Stock-AF'!$G$2:$G$215,Shares!$A$1)</f>
        <v>2.1890745117283606E-2</v>
      </c>
      <c r="P170" s="9">
        <f ca="1">SUMIFS('Stock-AF'!Y$2:Y$215,'Stock-AF'!$C$2:$C$215,Shares!$B170,'Stock-AF'!$G$2:$G$215,Shares!$A$1)/SUMIFS('Stock-AF'!Y$2:Y$215,'Stock-AF'!$C$2:$C$215,Shares!$A170,'Stock-AF'!$G$2:$G$215,Shares!$A$1)</f>
        <v>0</v>
      </c>
      <c r="Q170" s="9">
        <f ca="1">SUMIFS('Stock-AF'!Z$2:Z$215,'Stock-AF'!$C$2:$C$215,Shares!$B170,'Stock-AF'!$G$2:$G$215,Shares!$A$1)/SUMIFS('Stock-AF'!Z$2:Z$215,'Stock-AF'!$C$2:$C$215,Shares!$A170,'Stock-AF'!$G$2:$G$215,Shares!$A$1)</f>
        <v>3.0557800200598276E-3</v>
      </c>
      <c r="R170" s="9">
        <f ca="1">SUMIFS('Stock-AF'!AA$2:AA$215,'Stock-AF'!$C$2:$C$215,Shares!$B170,'Stock-AF'!$G$2:$G$215,Shares!$A$1)/SUMIFS('Stock-AF'!AA$2:AA$215,'Stock-AF'!$C$2:$C$215,Shares!$A170,'Stock-AF'!$G$2:$G$215,Shares!$A$1)</f>
        <v>4.9545584680078369E-3</v>
      </c>
      <c r="S170" s="9">
        <f ca="1">SUMIFS('Stock-AF'!AB$2:AB$215,'Stock-AF'!$C$2:$C$215,Shares!$B170,'Stock-AF'!$G$2:$G$215,Shares!$A$1)/SUMIFS('Stock-AF'!AB$2:AB$215,'Stock-AF'!$C$2:$C$215,Shares!$A170,'Stock-AF'!$G$2:$G$215,Shares!$A$1)</f>
        <v>4.088242719149174E-3</v>
      </c>
      <c r="T170" s="9">
        <f ca="1">SUMIFS('Stock-AF'!AC$2:AC$215,'Stock-AF'!$C$2:$C$215,Shares!$B170,'Stock-AF'!$G$2:$G$215,Shares!$A$1)/SUMIFS('Stock-AF'!AC$2:AC$215,'Stock-AF'!$C$2:$C$215,Shares!$A170,'Stock-AF'!$G$2:$G$215,Shares!$A$1)</f>
        <v>5.5915166636389731E-3</v>
      </c>
      <c r="U170" s="9">
        <f ca="1">SUMIFS('Stock-AF'!AD$2:AD$215,'Stock-AF'!$C$2:$C$215,Shares!$B170,'Stock-AF'!$G$2:$G$215,Shares!$A$1)/SUMIFS('Stock-AF'!AD$2:AD$215,'Stock-AF'!$C$2:$C$215,Shares!$A170,'Stock-AF'!$G$2:$G$215,Shares!$A$1)</f>
        <v>0</v>
      </c>
      <c r="V170" s="9">
        <f ca="1">SUMIFS('Stock-AF'!AE$2:AE$215,'Stock-AF'!$C$2:$C$215,Shares!$B170,'Stock-AF'!$G$2:$G$215,Shares!$A$1)/SUMIFS('Stock-AF'!AE$2:AE$215,'Stock-AF'!$C$2:$C$215,Shares!$A170,'Stock-AF'!$G$2:$G$215,Shares!$A$1)</f>
        <v>7.6304035687895268E-3</v>
      </c>
      <c r="W170" s="9">
        <f ca="1">SUMIFS('Stock-AF'!AF$2:AF$215,'Stock-AF'!$C$2:$C$215,Shares!$B170,'Stock-AF'!$G$2:$G$215,Shares!$A$1)/SUMIFS('Stock-AF'!AF$2:AF$215,'Stock-AF'!$C$2:$C$215,Shares!$A170,'Stock-AF'!$G$2:$G$215,Shares!$A$1)</f>
        <v>5.221234280202827E-3</v>
      </c>
      <c r="X170" s="9">
        <f ca="1">SUMIFS('Stock-AF'!AG$2:AG$215,'Stock-AF'!$C$2:$C$215,Shares!$B170,'Stock-AF'!$G$2:$G$215,Shares!$A$1)/SUMIFS('Stock-AF'!AG$2:AG$215,'Stock-AF'!$C$2:$C$215,Shares!$A170,'Stock-AF'!$G$2:$G$215,Shares!$A$1)</f>
        <v>0</v>
      </c>
      <c r="Y170" s="9">
        <f ca="1">SUMIFS('Stock-AF'!AH$2:AH$215,'Stock-AF'!$C$2:$C$215,Shares!$B170,'Stock-AF'!$G$2:$G$215,Shares!$A$1)/SUMIFS('Stock-AF'!AH$2:AH$215,'Stock-AF'!$C$2:$C$215,Shares!$A170,'Stock-AF'!$G$2:$G$215,Shares!$A$1)</f>
        <v>0</v>
      </c>
      <c r="Z170" s="9">
        <f ca="1">SUMIFS('Stock-AF'!AI$2:AI$215,'Stock-AF'!$C$2:$C$215,Shares!$B170,'Stock-AF'!$G$2:$G$215,Shares!$A$1)/SUMIFS('Stock-AF'!AI$2:AI$215,'Stock-AF'!$C$2:$C$215,Shares!$A170,'Stock-AF'!$G$2:$G$215,Shares!$A$1)</f>
        <v>0</v>
      </c>
      <c r="AA170" s="9">
        <f ca="1">SUMIFS('Stock-AF'!AJ$2:AJ$215,'Stock-AF'!$C$2:$C$215,Shares!$B170,'Stock-AF'!$G$2:$G$215,Shares!$A$1)/SUMIFS('Stock-AF'!AJ$2:AJ$215,'Stock-AF'!$C$2:$C$215,Shares!$A170,'Stock-AF'!$G$2:$G$215,Shares!$A$1)</f>
        <v>0</v>
      </c>
      <c r="AB170" s="9">
        <f ca="1">SUMIFS('Stock-AF'!AK$2:AK$215,'Stock-AF'!$C$2:$C$215,Shares!$B170,'Stock-AF'!$G$2:$G$215,Shares!$A$1)/SUMIFS('Stock-AF'!AK$2:AK$215,'Stock-AF'!$C$2:$C$215,Shares!$A170,'Stock-AF'!$G$2:$G$215,Shares!$A$1)</f>
        <v>0</v>
      </c>
      <c r="AC170" s="9">
        <f ca="1">SUMIFS('Stock-AF'!AL$2:AL$215,'Stock-AF'!$C$2:$C$215,Shares!$B170,'Stock-AF'!$G$2:$G$215,Shares!$A$1)/SUMIFS('Stock-AF'!AL$2:AL$215,'Stock-AF'!$C$2:$C$215,Shares!$A170,'Stock-AF'!$G$2:$G$215,Shares!$A$1)</f>
        <v>0.23944715529832158</v>
      </c>
      <c r="AD170" s="9">
        <f ca="1">SUMIFS('Stock-AF'!AM$2:AM$215,'Stock-AF'!$C$2:$C$215,Shares!$B170,'Stock-AF'!$G$2:$G$215,Shares!$A$1)/SUMIFS('Stock-AF'!AM$2:AM$215,'Stock-AF'!$C$2:$C$215,Shares!$A170,'Stock-AF'!$G$2:$G$215,Shares!$A$1)</f>
        <v>0</v>
      </c>
      <c r="AE170" s="9">
        <f ca="1">SUMIFS('Stock-AF'!AN$2:AN$215,'Stock-AF'!$C$2:$C$215,Shares!$B170,'Stock-AF'!$G$2:$G$215,Shares!$A$1)/SUMIFS('Stock-AF'!AN$2:AN$215,'Stock-AF'!$C$2:$C$215,Shares!$A170,'Stock-AF'!$G$2:$G$215,Shares!$A$1)</f>
        <v>0</v>
      </c>
      <c r="AF170" s="9">
        <f ca="1">SUMIFS('Stock-AF'!AO$2:AO$215,'Stock-AF'!$C$2:$C$215,Shares!$B170,'Stock-AF'!$G$2:$G$215,Shares!$A$1)/SUMIFS('Stock-AF'!AO$2:AO$215,'Stock-AF'!$C$2:$C$215,Shares!$A170,'Stock-AF'!$G$2:$G$215,Shares!$A$1)</f>
        <v>0</v>
      </c>
      <c r="AG170" s="9">
        <f ca="1">SUMIFS('Stock-AF'!AP$2:AP$215,'Stock-AF'!$C$2:$C$215,Shares!$B170,'Stock-AF'!$G$2:$G$215,Shares!$A$1)/SUMIFS('Stock-AF'!AP$2:AP$215,'Stock-AF'!$C$2:$C$215,Shares!$A170,'Stock-AF'!$G$2:$G$215,Shares!$A$1)</f>
        <v>3.4850193904494689E-2</v>
      </c>
      <c r="AH170" s="9">
        <f ca="1">SUMIFS('Stock-AF'!AQ$2:AQ$215,'Stock-AF'!$C$2:$C$215,Shares!$B170,'Stock-AF'!$G$2:$G$215,Shares!$A$1)/SUMIFS('Stock-AF'!AQ$2:AQ$215,'Stock-AF'!$C$2:$C$215,Shares!$A170,'Stock-AF'!$G$2:$G$215,Shares!$A$1)</f>
        <v>0</v>
      </c>
      <c r="AI170" s="9">
        <f ca="1">SUMIFS('Stock-AF'!AR$2:AR$215,'Stock-AF'!$C$2:$C$215,Shares!$B170,'Stock-AF'!$G$2:$G$215,Shares!$A$1)/SUMIFS('Stock-AF'!AR$2:AR$215,'Stock-AF'!$C$2:$C$215,Shares!$A170,'Stock-AF'!$G$2:$G$215,Shares!$A$1)</f>
        <v>2.0254081021724227E-3</v>
      </c>
      <c r="AJ170" s="9">
        <f ca="1">SUMIFS('Stock-AF'!AS$2:AS$215,'Stock-AF'!$C$2:$C$215,Shares!$B170,'Stock-AF'!$G$2:$G$215,Shares!$A$1)/SUMIFS('Stock-AF'!AS$2:AS$215,'Stock-AF'!$C$2:$C$215,Shares!$A170,'Stock-AF'!$G$2:$G$215,Shares!$A$1)</f>
        <v>0</v>
      </c>
      <c r="AK170" s="9">
        <f ca="1">SUMIFS('Stock-AF'!AT$2:AT$215,'Stock-AF'!$C$2:$C$215,Shares!$B170,'Stock-AF'!$G$2:$G$215,Shares!$A$1)/SUMIFS('Stock-AF'!AT$2:AT$215,'Stock-AF'!$C$2:$C$215,Shares!$A170,'Stock-AF'!$G$2:$G$215,Shares!$A$1)</f>
        <v>3.5058359859194343E-3</v>
      </c>
      <c r="AL170" s="9">
        <f ca="1">SUMIFS('Stock-AF'!AU$2:AU$215,'Stock-AF'!$C$2:$C$215,Shares!$B170,'Stock-AF'!$G$2:$G$215,Shares!$A$1)/SUMIFS('Stock-AF'!AU$2:AU$215,'Stock-AF'!$C$2:$C$215,Shares!$A170,'Stock-AF'!$G$2:$G$215,Shares!$A$1)</f>
        <v>0</v>
      </c>
      <c r="AM170" s="9">
        <f ca="1">SUMIFS('Stock-AF'!AV$2:AV$215,'Stock-AF'!$C$2:$C$215,Shares!$B170,'Stock-AF'!$G$2:$G$215,Shares!$A$1)/SUMIFS('Stock-AF'!AV$2:AV$215,'Stock-AF'!$C$2:$C$215,Shares!$A170,'Stock-AF'!$G$2:$G$215,Shares!$A$1)</f>
        <v>4.8793642023337936E-4</v>
      </c>
    </row>
    <row r="171" spans="1:39">
      <c r="A171" t="str">
        <f t="shared" si="2"/>
        <v>R_ES-SH-DH*</v>
      </c>
      <c r="B171" s="4" t="s">
        <v>409</v>
      </c>
      <c r="C171" s="9">
        <f ca="1">SUMIFS('Stock-AF'!L$2:L$215,'Stock-AF'!$C$2:$C$215,Shares!$B171,'Stock-AF'!$G$2:$G$215,Shares!$A$1)/SUMIFS('Stock-AF'!L$2:L$215,'Stock-AF'!$C$2:$C$215,Shares!$A171,'Stock-AF'!$G$2:$G$215,Shares!$A$1)</f>
        <v>1.4035016584945836E-2</v>
      </c>
      <c r="D171" s="9">
        <f ca="1">SUMIFS('Stock-AF'!M$2:M$215,'Stock-AF'!$C$2:$C$215,Shares!$B171,'Stock-AF'!$G$2:$G$215,Shares!$A$1)/SUMIFS('Stock-AF'!M$2:M$215,'Stock-AF'!$C$2:$C$215,Shares!$A171,'Stock-AF'!$G$2:$G$215,Shares!$A$1)</f>
        <v>8.3047709395960387E-2</v>
      </c>
      <c r="E171" s="9">
        <f ca="1">SUMIFS('Stock-AF'!N$2:N$215,'Stock-AF'!$C$2:$C$215,Shares!$B171,'Stock-AF'!$G$2:$G$215,Shares!$A$1)/SUMIFS('Stock-AF'!N$2:N$215,'Stock-AF'!$C$2:$C$215,Shares!$A171,'Stock-AF'!$G$2:$G$215,Shares!$A$1)</f>
        <v>0</v>
      </c>
      <c r="F171" s="9">
        <f ca="1">SUMIFS('Stock-AF'!O$2:O$215,'Stock-AF'!$C$2:$C$215,Shares!$B171,'Stock-AF'!$G$2:$G$215,Shares!$A$1)/SUMIFS('Stock-AF'!O$2:O$215,'Stock-AF'!$C$2:$C$215,Shares!$A171,'Stock-AF'!$G$2:$G$215,Shares!$A$1)</f>
        <v>0.12799020498542821</v>
      </c>
      <c r="G171" s="9">
        <f ca="1">SUMIFS('Stock-AF'!P$2:P$215,'Stock-AF'!$C$2:$C$215,Shares!$B171,'Stock-AF'!$G$2:$G$215,Shares!$A$1)/SUMIFS('Stock-AF'!P$2:P$215,'Stock-AF'!$C$2:$C$215,Shares!$A171,'Stock-AF'!$G$2:$G$215,Shares!$A$1)</f>
        <v>8.8727831775843005E-4</v>
      </c>
      <c r="H171" s="9">
        <f ca="1">SUMIFS('Stock-AF'!Q$2:Q$215,'Stock-AF'!$C$2:$C$215,Shares!$B171,'Stock-AF'!$G$2:$G$215,Shares!$A$1)/SUMIFS('Stock-AF'!Q$2:Q$215,'Stock-AF'!$C$2:$C$215,Shares!$A171,'Stock-AF'!$G$2:$G$215,Shares!$A$1)</f>
        <v>0.17731753200108194</v>
      </c>
      <c r="I171" s="9">
        <f ca="1">SUMIFS('Stock-AF'!R$2:R$215,'Stock-AF'!$C$2:$C$215,Shares!$B171,'Stock-AF'!$G$2:$G$215,Shares!$A$1)/SUMIFS('Stock-AF'!R$2:R$215,'Stock-AF'!$C$2:$C$215,Shares!$A171,'Stock-AF'!$G$2:$G$215,Shares!$A$1)</f>
        <v>0.60036806060808079</v>
      </c>
      <c r="J171" s="9">
        <f ca="1">SUMIFS('Stock-AF'!S$2:S$215,'Stock-AF'!$C$2:$C$215,Shares!$B171,'Stock-AF'!$G$2:$G$215,Shares!$A$1)/SUMIFS('Stock-AF'!S$2:S$215,'Stock-AF'!$C$2:$C$215,Shares!$A171,'Stock-AF'!$G$2:$G$215,Shares!$A$1)</f>
        <v>0</v>
      </c>
      <c r="K171" s="9">
        <f ca="1">SUMIFS('Stock-AF'!T$2:T$215,'Stock-AF'!$C$2:$C$215,Shares!$B171,'Stock-AF'!$G$2:$G$215,Shares!$A$1)/SUMIFS('Stock-AF'!T$2:T$215,'Stock-AF'!$C$2:$C$215,Shares!$A171,'Stock-AF'!$G$2:$G$215,Shares!$A$1)</f>
        <v>7.354522917977277E-2</v>
      </c>
      <c r="L171" s="9">
        <f ca="1">SUMIFS('Stock-AF'!U$2:U$215,'Stock-AF'!$C$2:$C$215,Shares!$B171,'Stock-AF'!$G$2:$G$215,Shares!$A$1)/SUMIFS('Stock-AF'!U$2:U$215,'Stock-AF'!$C$2:$C$215,Shares!$A171,'Stock-AF'!$G$2:$G$215,Shares!$A$1)</f>
        <v>2.8463968449941847E-2</v>
      </c>
      <c r="M171" s="9">
        <f ca="1">SUMIFS('Stock-AF'!V$2:V$215,'Stock-AF'!$C$2:$C$215,Shares!$B171,'Stock-AF'!$G$2:$G$215,Shares!$A$1)/SUMIFS('Stock-AF'!V$2:V$215,'Stock-AF'!$C$2:$C$215,Shares!$A171,'Stock-AF'!$G$2:$G$215,Shares!$A$1)</f>
        <v>2.1887495407549315E-3</v>
      </c>
      <c r="N171" s="9">
        <f ca="1">SUMIFS('Stock-AF'!W$2:W$215,'Stock-AF'!$C$2:$C$215,Shares!$B171,'Stock-AF'!$G$2:$G$215,Shares!$A$1)/SUMIFS('Stock-AF'!W$2:W$215,'Stock-AF'!$C$2:$C$215,Shares!$A171,'Stock-AF'!$G$2:$G$215,Shares!$A$1)</f>
        <v>0.4172171825823181</v>
      </c>
      <c r="O171" s="9">
        <f ca="1">SUMIFS('Stock-AF'!X$2:X$215,'Stock-AF'!$C$2:$C$215,Shares!$B171,'Stock-AF'!$G$2:$G$215,Shares!$A$1)/SUMIFS('Stock-AF'!X$2:X$215,'Stock-AF'!$C$2:$C$215,Shares!$A171,'Stock-AF'!$G$2:$G$215,Shares!$A$1)</f>
        <v>0.10005353569458084</v>
      </c>
      <c r="P171" s="9">
        <f ca="1">SUMIFS('Stock-AF'!Y$2:Y$215,'Stock-AF'!$C$2:$C$215,Shares!$B171,'Stock-AF'!$G$2:$G$215,Shares!$A$1)/SUMIFS('Stock-AF'!Y$2:Y$215,'Stock-AF'!$C$2:$C$215,Shares!$A171,'Stock-AF'!$G$2:$G$215,Shares!$A$1)</f>
        <v>7.3228777850952512E-2</v>
      </c>
      <c r="Q171" s="9">
        <f ca="1">SUMIFS('Stock-AF'!Z$2:Z$215,'Stock-AF'!$C$2:$C$215,Shares!$B171,'Stock-AF'!$G$2:$G$215,Shares!$A$1)/SUMIFS('Stock-AF'!Z$2:Z$215,'Stock-AF'!$C$2:$C$215,Shares!$A171,'Stock-AF'!$G$2:$G$215,Shares!$A$1)</f>
        <v>6.2596553039100986E-2</v>
      </c>
      <c r="R171" s="9">
        <f ca="1">SUMIFS('Stock-AF'!AA$2:AA$215,'Stock-AF'!$C$2:$C$215,Shares!$B171,'Stock-AF'!$G$2:$G$215,Shares!$A$1)/SUMIFS('Stock-AF'!AA$2:AA$215,'Stock-AF'!$C$2:$C$215,Shares!$A171,'Stock-AF'!$G$2:$G$215,Shares!$A$1)</f>
        <v>3.893184418697291E-2</v>
      </c>
      <c r="S171" s="9">
        <f ca="1">SUMIFS('Stock-AF'!AB$2:AB$215,'Stock-AF'!$C$2:$C$215,Shares!$B171,'Stock-AF'!$G$2:$G$215,Shares!$A$1)/SUMIFS('Stock-AF'!AB$2:AB$215,'Stock-AF'!$C$2:$C$215,Shares!$A171,'Stock-AF'!$G$2:$G$215,Shares!$A$1)</f>
        <v>0</v>
      </c>
      <c r="T171" s="9">
        <f ca="1">SUMIFS('Stock-AF'!AC$2:AC$215,'Stock-AF'!$C$2:$C$215,Shares!$B171,'Stock-AF'!$G$2:$G$215,Shares!$A$1)/SUMIFS('Stock-AF'!AC$2:AC$215,'Stock-AF'!$C$2:$C$215,Shares!$A171,'Stock-AF'!$G$2:$G$215,Shares!$A$1)</f>
        <v>0.25302714753315331</v>
      </c>
      <c r="U171" s="9">
        <f ca="1">SUMIFS('Stock-AF'!AD$2:AD$215,'Stock-AF'!$C$2:$C$215,Shares!$B171,'Stock-AF'!$G$2:$G$215,Shares!$A$1)/SUMIFS('Stock-AF'!AD$2:AD$215,'Stock-AF'!$C$2:$C$215,Shares!$A171,'Stock-AF'!$G$2:$G$215,Shares!$A$1)</f>
        <v>2.3680598475434651E-3</v>
      </c>
      <c r="V171" s="9">
        <f ca="1">SUMIFS('Stock-AF'!AE$2:AE$215,'Stock-AF'!$C$2:$C$215,Shares!$B171,'Stock-AF'!$G$2:$G$215,Shares!$A$1)/SUMIFS('Stock-AF'!AE$2:AE$215,'Stock-AF'!$C$2:$C$215,Shares!$A171,'Stock-AF'!$G$2:$G$215,Shares!$A$1)</f>
        <v>2.5179802998977534E-2</v>
      </c>
      <c r="W171" s="9">
        <f ca="1">SUMIFS('Stock-AF'!AF$2:AF$215,'Stock-AF'!$C$2:$C$215,Shares!$B171,'Stock-AF'!$G$2:$G$215,Shares!$A$1)/SUMIFS('Stock-AF'!AF$2:AF$215,'Stock-AF'!$C$2:$C$215,Shares!$A171,'Stock-AF'!$G$2:$G$215,Shares!$A$1)</f>
        <v>2.9971952072275536E-2</v>
      </c>
      <c r="X171" s="9">
        <f ca="1">SUMIFS('Stock-AF'!AG$2:AG$215,'Stock-AF'!$C$2:$C$215,Shares!$B171,'Stock-AF'!$G$2:$G$215,Shares!$A$1)/SUMIFS('Stock-AF'!AG$2:AG$215,'Stock-AF'!$C$2:$C$215,Shares!$A171,'Stock-AF'!$G$2:$G$215,Shares!$A$1)</f>
        <v>1.9256833860727424E-3</v>
      </c>
      <c r="Y171" s="9">
        <f ca="1">SUMIFS('Stock-AF'!AH$2:AH$215,'Stock-AF'!$C$2:$C$215,Shares!$B171,'Stock-AF'!$G$2:$G$215,Shares!$A$1)/SUMIFS('Stock-AF'!AH$2:AH$215,'Stock-AF'!$C$2:$C$215,Shares!$A171,'Stock-AF'!$G$2:$G$215,Shares!$A$1)</f>
        <v>0.11463225455840304</v>
      </c>
      <c r="Z171" s="9">
        <f ca="1">SUMIFS('Stock-AF'!AI$2:AI$215,'Stock-AF'!$C$2:$C$215,Shares!$B171,'Stock-AF'!$G$2:$G$215,Shares!$A$1)/SUMIFS('Stock-AF'!AI$2:AI$215,'Stock-AF'!$C$2:$C$215,Shares!$A171,'Stock-AF'!$G$2:$G$215,Shares!$A$1)</f>
        <v>1.1583068131302636E-2</v>
      </c>
      <c r="AA171" s="9">
        <f ca="1">SUMIFS('Stock-AF'!AJ$2:AJ$215,'Stock-AF'!$C$2:$C$215,Shares!$B171,'Stock-AF'!$G$2:$G$215,Shares!$A$1)/SUMIFS('Stock-AF'!AJ$2:AJ$215,'Stock-AF'!$C$2:$C$215,Shares!$A171,'Stock-AF'!$G$2:$G$215,Shares!$A$1)</f>
        <v>0</v>
      </c>
      <c r="AB171" s="9">
        <f ca="1">SUMIFS('Stock-AF'!AK$2:AK$215,'Stock-AF'!$C$2:$C$215,Shares!$B171,'Stock-AF'!$G$2:$G$215,Shares!$A$1)/SUMIFS('Stock-AF'!AK$2:AK$215,'Stock-AF'!$C$2:$C$215,Shares!$A171,'Stock-AF'!$G$2:$G$215,Shares!$A$1)</f>
        <v>6.5003734440208488E-2</v>
      </c>
      <c r="AC171" s="9">
        <f ca="1">SUMIFS('Stock-AF'!AL$2:AL$215,'Stock-AF'!$C$2:$C$215,Shares!$B171,'Stock-AF'!$G$2:$G$215,Shares!$A$1)/SUMIFS('Stock-AF'!AL$2:AL$215,'Stock-AF'!$C$2:$C$215,Shares!$A171,'Stock-AF'!$G$2:$G$215,Shares!$A$1)</f>
        <v>0</v>
      </c>
      <c r="AD171" s="9">
        <f ca="1">SUMIFS('Stock-AF'!AM$2:AM$215,'Stock-AF'!$C$2:$C$215,Shares!$B171,'Stock-AF'!$G$2:$G$215,Shares!$A$1)/SUMIFS('Stock-AF'!AM$2:AM$215,'Stock-AF'!$C$2:$C$215,Shares!$A171,'Stock-AF'!$G$2:$G$215,Shares!$A$1)</f>
        <v>5.2736828346124456E-4</v>
      </c>
      <c r="AE171" s="9">
        <f ca="1">SUMIFS('Stock-AF'!AN$2:AN$215,'Stock-AF'!$C$2:$C$215,Shares!$B171,'Stock-AF'!$G$2:$G$215,Shares!$A$1)/SUMIFS('Stock-AF'!AN$2:AN$215,'Stock-AF'!$C$2:$C$215,Shares!$A171,'Stock-AF'!$G$2:$G$215,Shares!$A$1)</f>
        <v>3.6653991478989678E-2</v>
      </c>
      <c r="AF171" s="9">
        <f ca="1">SUMIFS('Stock-AF'!AO$2:AO$215,'Stock-AF'!$C$2:$C$215,Shares!$B171,'Stock-AF'!$G$2:$G$215,Shares!$A$1)/SUMIFS('Stock-AF'!AO$2:AO$215,'Stock-AF'!$C$2:$C$215,Shares!$A171,'Stock-AF'!$G$2:$G$215,Shares!$A$1)</f>
        <v>2.6906486997786442E-3</v>
      </c>
      <c r="AG171" s="9">
        <f ca="1">SUMIFS('Stock-AF'!AP$2:AP$215,'Stock-AF'!$C$2:$C$215,Shares!$B171,'Stock-AF'!$G$2:$G$215,Shares!$A$1)/SUMIFS('Stock-AF'!AP$2:AP$215,'Stock-AF'!$C$2:$C$215,Shares!$A171,'Stock-AF'!$G$2:$G$215,Shares!$A$1)</f>
        <v>5.4216820583848788E-2</v>
      </c>
      <c r="AH171" s="9">
        <f ca="1">SUMIFS('Stock-AF'!AQ$2:AQ$215,'Stock-AF'!$C$2:$C$215,Shares!$B171,'Stock-AF'!$G$2:$G$215,Shares!$A$1)/SUMIFS('Stock-AF'!AQ$2:AQ$215,'Stock-AF'!$C$2:$C$215,Shares!$A171,'Stock-AF'!$G$2:$G$215,Shares!$A$1)</f>
        <v>1.8897377155552711E-3</v>
      </c>
      <c r="AI171" s="9">
        <f ca="1">SUMIFS('Stock-AF'!AR$2:AR$215,'Stock-AF'!$C$2:$C$215,Shares!$B171,'Stock-AF'!$G$2:$G$215,Shares!$A$1)/SUMIFS('Stock-AF'!AR$2:AR$215,'Stock-AF'!$C$2:$C$215,Shares!$A171,'Stock-AF'!$G$2:$G$215,Shares!$A$1)</f>
        <v>3.0467770685123439E-4</v>
      </c>
      <c r="AJ171" s="9">
        <f ca="1">SUMIFS('Stock-AF'!AS$2:AS$215,'Stock-AF'!$C$2:$C$215,Shares!$B171,'Stock-AF'!$G$2:$G$215,Shares!$A$1)/SUMIFS('Stock-AF'!AS$2:AS$215,'Stock-AF'!$C$2:$C$215,Shares!$A171,'Stock-AF'!$G$2:$G$215,Shares!$A$1)</f>
        <v>2.4972123190928844E-3</v>
      </c>
      <c r="AK171" s="9">
        <f ca="1">SUMIFS('Stock-AF'!AT$2:AT$215,'Stock-AF'!$C$2:$C$215,Shares!$B171,'Stock-AF'!$G$2:$G$215,Shares!$A$1)/SUMIFS('Stock-AF'!AT$2:AT$215,'Stock-AF'!$C$2:$C$215,Shares!$A171,'Stock-AF'!$G$2:$G$215,Shares!$A$1)</f>
        <v>9.9744398262466227E-2</v>
      </c>
      <c r="AL171" s="9">
        <f ca="1">SUMIFS('Stock-AF'!AU$2:AU$215,'Stock-AF'!$C$2:$C$215,Shares!$B171,'Stock-AF'!$G$2:$G$215,Shares!$A$1)/SUMIFS('Stock-AF'!AU$2:AU$215,'Stock-AF'!$C$2:$C$215,Shares!$A171,'Stock-AF'!$G$2:$G$215,Shares!$A$1)</f>
        <v>0</v>
      </c>
      <c r="AM171" s="9">
        <f ca="1">SUMIFS('Stock-AF'!AV$2:AV$215,'Stock-AF'!$C$2:$C$215,Shares!$B171,'Stock-AF'!$G$2:$G$215,Shares!$A$1)/SUMIFS('Stock-AF'!AV$2:AV$215,'Stock-AF'!$C$2:$C$215,Shares!$A171,'Stock-AF'!$G$2:$G$215,Shares!$A$1)</f>
        <v>1.4973532413669522E-2</v>
      </c>
    </row>
    <row r="172" spans="1:39">
      <c r="A172" t="str">
        <f t="shared" si="2"/>
        <v>R_ES-SH-FL*</v>
      </c>
      <c r="B172" s="4" t="s">
        <v>79</v>
      </c>
      <c r="C172" s="9">
        <f ca="1">SUMIFS('Stock-AF'!L$2:L$215,'Stock-AF'!$C$2:$C$215,Shares!$B172,'Stock-AF'!$G$2:$G$215,Shares!$A$1)/SUMIFS('Stock-AF'!L$2:L$215,'Stock-AF'!$C$2:$C$215,Shares!$A172,'Stock-AF'!$G$2:$G$215,Shares!$A$1)</f>
        <v>0.92390184911449946</v>
      </c>
      <c r="D172" s="9">
        <f ca="1">SUMIFS('Stock-AF'!M$2:M$215,'Stock-AF'!$C$2:$C$215,Shares!$B172,'Stock-AF'!$G$2:$G$215,Shares!$A$1)/SUMIFS('Stock-AF'!M$2:M$215,'Stock-AF'!$C$2:$C$215,Shares!$A172,'Stock-AF'!$G$2:$G$215,Shares!$A$1)</f>
        <v>0.27789097030690657</v>
      </c>
      <c r="E172" s="9">
        <f ca="1">SUMIFS('Stock-AF'!N$2:N$215,'Stock-AF'!$C$2:$C$215,Shares!$B172,'Stock-AF'!$G$2:$G$215,Shares!$A$1)/SUMIFS('Stock-AF'!N$2:N$215,'Stock-AF'!$C$2:$C$215,Shares!$A172,'Stock-AF'!$G$2:$G$215,Shares!$A$1)</f>
        <v>0.39366979666986518</v>
      </c>
      <c r="F172" s="9">
        <f ca="1">SUMIFS('Stock-AF'!O$2:O$215,'Stock-AF'!$C$2:$C$215,Shares!$B172,'Stock-AF'!$G$2:$G$215,Shares!$A$1)/SUMIFS('Stock-AF'!O$2:O$215,'Stock-AF'!$C$2:$C$215,Shares!$A172,'Stock-AF'!$G$2:$G$215,Shares!$A$1)</f>
        <v>5.8156650815599641E-2</v>
      </c>
      <c r="G172" s="9">
        <f ca="1">SUMIFS('Stock-AF'!P$2:P$215,'Stock-AF'!$C$2:$C$215,Shares!$B172,'Stock-AF'!$G$2:$G$215,Shares!$A$1)/SUMIFS('Stock-AF'!P$2:P$215,'Stock-AF'!$C$2:$C$215,Shares!$A172,'Stock-AF'!$G$2:$G$215,Shares!$A$1)</f>
        <v>0.48382559079814624</v>
      </c>
      <c r="H172" s="9">
        <f ca="1">SUMIFS('Stock-AF'!Q$2:Q$215,'Stock-AF'!$C$2:$C$215,Shares!$B172,'Stock-AF'!$G$2:$G$215,Shares!$A$1)/SUMIFS('Stock-AF'!Q$2:Q$215,'Stock-AF'!$C$2:$C$215,Shares!$A172,'Stock-AF'!$G$2:$G$215,Shares!$A$1)</f>
        <v>8.4847458910025875E-2</v>
      </c>
      <c r="I172" s="9">
        <f ca="1">SUMIFS('Stock-AF'!R$2:R$215,'Stock-AF'!$C$2:$C$215,Shares!$B172,'Stock-AF'!$G$2:$G$215,Shares!$A$1)/SUMIFS('Stock-AF'!R$2:R$215,'Stock-AF'!$C$2:$C$215,Shares!$A172,'Stock-AF'!$G$2:$G$215,Shares!$A$1)</f>
        <v>3.7397830451730132E-2</v>
      </c>
      <c r="J172" s="9">
        <f ca="1">SUMIFS('Stock-AF'!S$2:S$215,'Stock-AF'!$C$2:$C$215,Shares!$B172,'Stock-AF'!$G$2:$G$215,Shares!$A$1)/SUMIFS('Stock-AF'!S$2:S$215,'Stock-AF'!$C$2:$C$215,Shares!$A172,'Stock-AF'!$G$2:$G$215,Shares!$A$1)</f>
        <v>0.2189597346692414</v>
      </c>
      <c r="K172" s="9">
        <f ca="1">SUMIFS('Stock-AF'!T$2:T$215,'Stock-AF'!$C$2:$C$215,Shares!$B172,'Stock-AF'!$G$2:$G$215,Shares!$A$1)/SUMIFS('Stock-AF'!T$2:T$215,'Stock-AF'!$C$2:$C$215,Shares!$A172,'Stock-AF'!$G$2:$G$215,Shares!$A$1)</f>
        <v>0.10462807653213975</v>
      </c>
      <c r="L172" s="9">
        <f ca="1">SUMIFS('Stock-AF'!U$2:U$215,'Stock-AF'!$C$2:$C$215,Shares!$B172,'Stock-AF'!$G$2:$G$215,Shares!$A$1)/SUMIFS('Stock-AF'!U$2:U$215,'Stock-AF'!$C$2:$C$215,Shares!$A172,'Stock-AF'!$G$2:$G$215,Shares!$A$1)</f>
        <v>0.19320322236093862</v>
      </c>
      <c r="M172" s="9">
        <f ca="1">SUMIFS('Stock-AF'!V$2:V$215,'Stock-AF'!$C$2:$C$215,Shares!$B172,'Stock-AF'!$G$2:$G$215,Shares!$A$1)/SUMIFS('Stock-AF'!V$2:V$215,'Stock-AF'!$C$2:$C$215,Shares!$A172,'Stock-AF'!$G$2:$G$215,Shares!$A$1)</f>
        <v>0.44291416882934537</v>
      </c>
      <c r="N172" s="9">
        <f ca="1">SUMIFS('Stock-AF'!W$2:W$215,'Stock-AF'!$C$2:$C$215,Shares!$B172,'Stock-AF'!$G$2:$G$215,Shares!$A$1)/SUMIFS('Stock-AF'!W$2:W$215,'Stock-AF'!$C$2:$C$215,Shares!$A172,'Stock-AF'!$G$2:$G$215,Shares!$A$1)</f>
        <v>0.18305402608944452</v>
      </c>
      <c r="O172" s="9">
        <f ca="1">SUMIFS('Stock-AF'!X$2:X$215,'Stock-AF'!$C$2:$C$215,Shares!$B172,'Stock-AF'!$G$2:$G$215,Shares!$A$1)/SUMIFS('Stock-AF'!X$2:X$215,'Stock-AF'!$C$2:$C$215,Shares!$A172,'Stock-AF'!$G$2:$G$215,Shares!$A$1)</f>
        <v>0.21536310908891812</v>
      </c>
      <c r="P172" s="9">
        <f ca="1">SUMIFS('Stock-AF'!Y$2:Y$215,'Stock-AF'!$C$2:$C$215,Shares!$B172,'Stock-AF'!$G$2:$G$215,Shares!$A$1)/SUMIFS('Stock-AF'!Y$2:Y$215,'Stock-AF'!$C$2:$C$215,Shares!$A172,'Stock-AF'!$G$2:$G$215,Shares!$A$1)</f>
        <v>0.27536067177279933</v>
      </c>
      <c r="Q172" s="9">
        <f ca="1">SUMIFS('Stock-AF'!Z$2:Z$215,'Stock-AF'!$C$2:$C$215,Shares!$B172,'Stock-AF'!$G$2:$G$215,Shares!$A$1)/SUMIFS('Stock-AF'!Z$2:Z$215,'Stock-AF'!$C$2:$C$215,Shares!$A172,'Stock-AF'!$G$2:$G$215,Shares!$A$1)</f>
        <v>0.1997934154563652</v>
      </c>
      <c r="R172" s="9">
        <f ca="1">SUMIFS('Stock-AF'!AA$2:AA$215,'Stock-AF'!$C$2:$C$215,Shares!$B172,'Stock-AF'!$G$2:$G$215,Shares!$A$1)/SUMIFS('Stock-AF'!AA$2:AA$215,'Stock-AF'!$C$2:$C$215,Shares!$A172,'Stock-AF'!$G$2:$G$215,Shares!$A$1)</f>
        <v>0.55454444530856239</v>
      </c>
      <c r="S172" s="9">
        <f ca="1">SUMIFS('Stock-AF'!AB$2:AB$215,'Stock-AF'!$C$2:$C$215,Shares!$B172,'Stock-AF'!$G$2:$G$215,Shares!$A$1)/SUMIFS('Stock-AF'!AB$2:AB$215,'Stock-AF'!$C$2:$C$215,Shares!$A172,'Stock-AF'!$G$2:$G$215,Shares!$A$1)</f>
        <v>0.24593308345141099</v>
      </c>
      <c r="T172" s="9">
        <f ca="1">SUMIFS('Stock-AF'!AC$2:AC$215,'Stock-AF'!$C$2:$C$215,Shares!$B172,'Stock-AF'!$G$2:$G$215,Shares!$A$1)/SUMIFS('Stock-AF'!AC$2:AC$215,'Stock-AF'!$C$2:$C$215,Shares!$A172,'Stock-AF'!$G$2:$G$215,Shares!$A$1)</f>
        <v>9.3686215596238825E-3</v>
      </c>
      <c r="U172" s="9">
        <f ca="1">SUMIFS('Stock-AF'!AD$2:AD$215,'Stock-AF'!$C$2:$C$215,Shares!$B172,'Stock-AF'!$G$2:$G$215,Shares!$A$1)/SUMIFS('Stock-AF'!AD$2:AD$215,'Stock-AF'!$C$2:$C$215,Shares!$A172,'Stock-AF'!$G$2:$G$215,Shares!$A$1)</f>
        <v>0</v>
      </c>
      <c r="V172" s="9">
        <f ca="1">SUMIFS('Stock-AF'!AE$2:AE$215,'Stock-AF'!$C$2:$C$215,Shares!$B172,'Stock-AF'!$G$2:$G$215,Shares!$A$1)/SUMIFS('Stock-AF'!AE$2:AE$215,'Stock-AF'!$C$2:$C$215,Shares!$A172,'Stock-AF'!$G$2:$G$215,Shares!$A$1)</f>
        <v>0.24096115540042976</v>
      </c>
      <c r="W172" s="9">
        <f ca="1">SUMIFS('Stock-AF'!AF$2:AF$215,'Stock-AF'!$C$2:$C$215,Shares!$B172,'Stock-AF'!$G$2:$G$215,Shares!$A$1)/SUMIFS('Stock-AF'!AF$2:AF$215,'Stock-AF'!$C$2:$C$215,Shares!$A172,'Stock-AF'!$G$2:$G$215,Shares!$A$1)</f>
        <v>0.82409028814881491</v>
      </c>
      <c r="X172" s="9">
        <f ca="1">SUMIFS('Stock-AF'!AG$2:AG$215,'Stock-AF'!$C$2:$C$215,Shares!$B172,'Stock-AF'!$G$2:$G$215,Shares!$A$1)/SUMIFS('Stock-AF'!AG$2:AG$215,'Stock-AF'!$C$2:$C$215,Shares!$A172,'Stock-AF'!$G$2:$G$215,Shares!$A$1)</f>
        <v>0.37382263519758147</v>
      </c>
      <c r="Y172" s="9">
        <f ca="1">SUMIFS('Stock-AF'!AH$2:AH$215,'Stock-AF'!$C$2:$C$215,Shares!$B172,'Stock-AF'!$G$2:$G$215,Shares!$A$1)/SUMIFS('Stock-AF'!AH$2:AH$215,'Stock-AF'!$C$2:$C$215,Shares!$A172,'Stock-AF'!$G$2:$G$215,Shares!$A$1)</f>
        <v>3.4721801437497153E-2</v>
      </c>
      <c r="Z172" s="9">
        <f ca="1">SUMIFS('Stock-AF'!AI$2:AI$215,'Stock-AF'!$C$2:$C$215,Shares!$B172,'Stock-AF'!$G$2:$G$215,Shares!$A$1)/SUMIFS('Stock-AF'!AI$2:AI$215,'Stock-AF'!$C$2:$C$215,Shares!$A172,'Stock-AF'!$G$2:$G$215,Shares!$A$1)</f>
        <v>0.43232778719805837</v>
      </c>
      <c r="AA172" s="9">
        <f ca="1">SUMIFS('Stock-AF'!AJ$2:AJ$215,'Stock-AF'!$C$2:$C$215,Shares!$B172,'Stock-AF'!$G$2:$G$215,Shares!$A$1)/SUMIFS('Stock-AF'!AJ$2:AJ$215,'Stock-AF'!$C$2:$C$215,Shares!$A172,'Stock-AF'!$G$2:$G$215,Shares!$A$1)</f>
        <v>0.97803985533650539</v>
      </c>
      <c r="AB172" s="9">
        <f ca="1">SUMIFS('Stock-AF'!AK$2:AK$215,'Stock-AF'!$C$2:$C$215,Shares!$B172,'Stock-AF'!$G$2:$G$215,Shares!$A$1)/SUMIFS('Stock-AF'!AK$2:AK$215,'Stock-AF'!$C$2:$C$215,Shares!$A172,'Stock-AF'!$G$2:$G$215,Shares!$A$1)</f>
        <v>0.69186439068185657</v>
      </c>
      <c r="AC172" s="9">
        <f ca="1">SUMIFS('Stock-AF'!AL$2:AL$215,'Stock-AF'!$C$2:$C$215,Shares!$B172,'Stock-AF'!$G$2:$G$215,Shares!$A$1)/SUMIFS('Stock-AF'!AL$2:AL$215,'Stock-AF'!$C$2:$C$215,Shares!$A172,'Stock-AF'!$G$2:$G$215,Shares!$A$1)</f>
        <v>5.7334524131131798E-2</v>
      </c>
      <c r="AD172" s="9">
        <f ca="1">SUMIFS('Stock-AF'!AM$2:AM$215,'Stock-AF'!$C$2:$C$215,Shares!$B172,'Stock-AF'!$G$2:$G$215,Shares!$A$1)/SUMIFS('Stock-AF'!AM$2:AM$215,'Stock-AF'!$C$2:$C$215,Shares!$A172,'Stock-AF'!$G$2:$G$215,Shares!$A$1)</f>
        <v>3.3041058335350711E-2</v>
      </c>
      <c r="AE172" s="9">
        <f ca="1">SUMIFS('Stock-AF'!AN$2:AN$215,'Stock-AF'!$C$2:$C$215,Shares!$B172,'Stock-AF'!$G$2:$G$215,Shares!$A$1)/SUMIFS('Stock-AF'!AN$2:AN$215,'Stock-AF'!$C$2:$C$215,Shares!$A172,'Stock-AF'!$G$2:$G$215,Shares!$A$1)</f>
        <v>0.27264815635550271</v>
      </c>
      <c r="AF172" s="9">
        <f ca="1">SUMIFS('Stock-AF'!AO$2:AO$215,'Stock-AF'!$C$2:$C$215,Shares!$B172,'Stock-AF'!$G$2:$G$215,Shares!$A$1)/SUMIFS('Stock-AF'!AO$2:AO$215,'Stock-AF'!$C$2:$C$215,Shares!$A172,'Stock-AF'!$G$2:$G$215,Shares!$A$1)</f>
        <v>0.13301430075182455</v>
      </c>
      <c r="AG172" s="9">
        <f ca="1">SUMIFS('Stock-AF'!AP$2:AP$215,'Stock-AF'!$C$2:$C$215,Shares!$B172,'Stock-AF'!$G$2:$G$215,Shares!$A$1)/SUMIFS('Stock-AF'!AP$2:AP$215,'Stock-AF'!$C$2:$C$215,Shares!$A172,'Stock-AF'!$G$2:$G$215,Shares!$A$1)</f>
        <v>0.66756430945950351</v>
      </c>
      <c r="AH172" s="9">
        <f ca="1">SUMIFS('Stock-AF'!AQ$2:AQ$215,'Stock-AF'!$C$2:$C$215,Shares!$B172,'Stock-AF'!$G$2:$G$215,Shares!$A$1)/SUMIFS('Stock-AF'!AQ$2:AQ$215,'Stock-AF'!$C$2:$C$215,Shares!$A172,'Stock-AF'!$G$2:$G$215,Shares!$A$1)</f>
        <v>0.43444456765074918</v>
      </c>
      <c r="AI172" s="9">
        <f ca="1">SUMIFS('Stock-AF'!AR$2:AR$215,'Stock-AF'!$C$2:$C$215,Shares!$B172,'Stock-AF'!$G$2:$G$215,Shares!$A$1)/SUMIFS('Stock-AF'!AR$2:AR$215,'Stock-AF'!$C$2:$C$215,Shares!$A172,'Stock-AF'!$G$2:$G$215,Shares!$A$1)</f>
        <v>0.51086652699661861</v>
      </c>
      <c r="AJ172" s="9">
        <f ca="1">SUMIFS('Stock-AF'!AS$2:AS$215,'Stock-AF'!$C$2:$C$215,Shares!$B172,'Stock-AF'!$G$2:$G$215,Shares!$A$1)/SUMIFS('Stock-AF'!AS$2:AS$215,'Stock-AF'!$C$2:$C$215,Shares!$A172,'Stock-AF'!$G$2:$G$215,Shares!$A$1)</f>
        <v>6.6766931087855613E-2</v>
      </c>
      <c r="AK172" s="9">
        <f ca="1">SUMIFS('Stock-AF'!AT$2:AT$215,'Stock-AF'!$C$2:$C$215,Shares!$B172,'Stock-AF'!$G$2:$G$215,Shares!$A$1)/SUMIFS('Stock-AF'!AT$2:AT$215,'Stock-AF'!$C$2:$C$215,Shares!$A172,'Stock-AF'!$G$2:$G$215,Shares!$A$1)</f>
        <v>0.45477577750241532</v>
      </c>
      <c r="AL172" s="9">
        <f ca="1">SUMIFS('Stock-AF'!AU$2:AU$215,'Stock-AF'!$C$2:$C$215,Shares!$B172,'Stock-AF'!$G$2:$G$215,Shares!$A$1)/SUMIFS('Stock-AF'!AU$2:AU$215,'Stock-AF'!$C$2:$C$215,Shares!$A172,'Stock-AF'!$G$2:$G$215,Shares!$A$1)</f>
        <v>1.8895971295658329E-2</v>
      </c>
      <c r="AM172" s="9">
        <f ca="1">SUMIFS('Stock-AF'!AV$2:AV$215,'Stock-AF'!$C$2:$C$215,Shares!$B172,'Stock-AF'!$G$2:$G$215,Shares!$A$1)/SUMIFS('Stock-AF'!AV$2:AV$215,'Stock-AF'!$C$2:$C$215,Shares!$A172,'Stock-AF'!$G$2:$G$215,Shares!$A$1)</f>
        <v>2.4500872581445073E-2</v>
      </c>
    </row>
    <row r="173" spans="1:39">
      <c r="A173" t="str">
        <f t="shared" si="2"/>
        <v>R_ES-SH-FL*</v>
      </c>
      <c r="B173" s="4" t="s">
        <v>80</v>
      </c>
      <c r="C173" s="9">
        <f ca="1">SUMIFS('Stock-AF'!L$2:L$215,'Stock-AF'!$C$2:$C$215,Shares!$B173,'Stock-AF'!$G$2:$G$215,Shares!$A$1)/SUMIFS('Stock-AF'!L$2:L$215,'Stock-AF'!$C$2:$C$215,Shares!$A173,'Stock-AF'!$G$2:$G$215,Shares!$A$1)</f>
        <v>0</v>
      </c>
      <c r="D173" s="9">
        <f ca="1">SUMIFS('Stock-AF'!M$2:M$215,'Stock-AF'!$C$2:$C$215,Shares!$B173,'Stock-AF'!$G$2:$G$215,Shares!$A$1)/SUMIFS('Stock-AF'!M$2:M$215,'Stock-AF'!$C$2:$C$215,Shares!$A173,'Stock-AF'!$G$2:$G$215,Shares!$A$1)</f>
        <v>9.6939582281333567E-3</v>
      </c>
      <c r="E173" s="9">
        <f ca="1">SUMIFS('Stock-AF'!N$2:N$215,'Stock-AF'!$C$2:$C$215,Shares!$B173,'Stock-AF'!$G$2:$G$215,Shares!$A$1)/SUMIFS('Stock-AF'!N$2:N$215,'Stock-AF'!$C$2:$C$215,Shares!$A173,'Stock-AF'!$G$2:$G$215,Shares!$A$1)</f>
        <v>0.23961834373689647</v>
      </c>
      <c r="F173" s="9">
        <f ca="1">SUMIFS('Stock-AF'!O$2:O$215,'Stock-AF'!$C$2:$C$215,Shares!$B173,'Stock-AF'!$G$2:$G$215,Shares!$A$1)/SUMIFS('Stock-AF'!O$2:O$215,'Stock-AF'!$C$2:$C$215,Shares!$A173,'Stock-AF'!$G$2:$G$215,Shares!$A$1)</f>
        <v>1.4042017150085151E-2</v>
      </c>
      <c r="G173" s="9">
        <f ca="1">SUMIFS('Stock-AF'!P$2:P$215,'Stock-AF'!$C$2:$C$215,Shares!$B173,'Stock-AF'!$G$2:$G$215,Shares!$A$1)/SUMIFS('Stock-AF'!P$2:P$215,'Stock-AF'!$C$2:$C$215,Shares!$A173,'Stock-AF'!$G$2:$G$215,Shares!$A$1)</f>
        <v>0.12026178932900114</v>
      </c>
      <c r="H173" s="9">
        <f ca="1">SUMIFS('Stock-AF'!Q$2:Q$215,'Stock-AF'!$C$2:$C$215,Shares!$B173,'Stock-AF'!$G$2:$G$215,Shares!$A$1)/SUMIFS('Stock-AF'!Q$2:Q$215,'Stock-AF'!$C$2:$C$215,Shares!$A173,'Stock-AF'!$G$2:$G$215,Shares!$A$1)</f>
        <v>1.6299823499454284E-3</v>
      </c>
      <c r="I173" s="9">
        <f ca="1">SUMIFS('Stock-AF'!R$2:R$215,'Stock-AF'!$C$2:$C$215,Shares!$B173,'Stock-AF'!$G$2:$G$215,Shares!$A$1)/SUMIFS('Stock-AF'!R$2:R$215,'Stock-AF'!$C$2:$C$215,Shares!$A173,'Stock-AF'!$G$2:$G$215,Shares!$A$1)</f>
        <v>0</v>
      </c>
      <c r="J173" s="9">
        <f ca="1">SUMIFS('Stock-AF'!S$2:S$215,'Stock-AF'!$C$2:$C$215,Shares!$B173,'Stock-AF'!$G$2:$G$215,Shares!$A$1)/SUMIFS('Stock-AF'!S$2:S$215,'Stock-AF'!$C$2:$C$215,Shares!$A173,'Stock-AF'!$G$2:$G$215,Shares!$A$1)</f>
        <v>0.12634284025159059</v>
      </c>
      <c r="K173" s="9">
        <f ca="1">SUMIFS('Stock-AF'!T$2:T$215,'Stock-AF'!$C$2:$C$215,Shares!$B173,'Stock-AF'!$G$2:$G$215,Shares!$A$1)/SUMIFS('Stock-AF'!T$2:T$215,'Stock-AF'!$C$2:$C$215,Shares!$A173,'Stock-AF'!$G$2:$G$215,Shares!$A$1)</f>
        <v>1.5064602058759122E-2</v>
      </c>
      <c r="L173" s="9">
        <f ca="1">SUMIFS('Stock-AF'!U$2:U$215,'Stock-AF'!$C$2:$C$215,Shares!$B173,'Stock-AF'!$G$2:$G$215,Shares!$A$1)/SUMIFS('Stock-AF'!U$2:U$215,'Stock-AF'!$C$2:$C$215,Shares!$A173,'Stock-AF'!$G$2:$G$215,Shares!$A$1)</f>
        <v>0</v>
      </c>
      <c r="M173" s="9">
        <f ca="1">SUMIFS('Stock-AF'!V$2:V$215,'Stock-AF'!$C$2:$C$215,Shares!$B173,'Stock-AF'!$G$2:$G$215,Shares!$A$1)/SUMIFS('Stock-AF'!V$2:V$215,'Stock-AF'!$C$2:$C$215,Shares!$A173,'Stock-AF'!$G$2:$G$215,Shares!$A$1)</f>
        <v>9.7152976606546641E-3</v>
      </c>
      <c r="N173" s="9">
        <f ca="1">SUMIFS('Stock-AF'!W$2:W$215,'Stock-AF'!$C$2:$C$215,Shares!$B173,'Stock-AF'!$G$2:$G$215,Shares!$A$1)/SUMIFS('Stock-AF'!W$2:W$215,'Stock-AF'!$C$2:$C$215,Shares!$A173,'Stock-AF'!$G$2:$G$215,Shares!$A$1)</f>
        <v>0</v>
      </c>
      <c r="O173" s="9">
        <f ca="1">SUMIFS('Stock-AF'!X$2:X$215,'Stock-AF'!$C$2:$C$215,Shares!$B173,'Stock-AF'!$G$2:$G$215,Shares!$A$1)/SUMIFS('Stock-AF'!X$2:X$215,'Stock-AF'!$C$2:$C$215,Shares!$A173,'Stock-AF'!$G$2:$G$215,Shares!$A$1)</f>
        <v>1.6611879732212481E-2</v>
      </c>
      <c r="P173" s="9">
        <f ca="1">SUMIFS('Stock-AF'!Y$2:Y$215,'Stock-AF'!$C$2:$C$215,Shares!$B173,'Stock-AF'!$G$2:$G$215,Shares!$A$1)/SUMIFS('Stock-AF'!Y$2:Y$215,'Stock-AF'!$C$2:$C$215,Shares!$A173,'Stock-AF'!$G$2:$G$215,Shares!$A$1)</f>
        <v>1.5866789571626853E-3</v>
      </c>
      <c r="Q173" s="9">
        <f ca="1">SUMIFS('Stock-AF'!Z$2:Z$215,'Stock-AF'!$C$2:$C$215,Shares!$B173,'Stock-AF'!$G$2:$G$215,Shares!$A$1)/SUMIFS('Stock-AF'!Z$2:Z$215,'Stock-AF'!$C$2:$C$215,Shares!$A173,'Stock-AF'!$G$2:$G$215,Shares!$A$1)</f>
        <v>5.5271506880465006E-3</v>
      </c>
      <c r="R173" s="9">
        <f ca="1">SUMIFS('Stock-AF'!AA$2:AA$215,'Stock-AF'!$C$2:$C$215,Shares!$B173,'Stock-AF'!$G$2:$G$215,Shares!$A$1)/SUMIFS('Stock-AF'!AA$2:AA$215,'Stock-AF'!$C$2:$C$215,Shares!$A173,'Stock-AF'!$G$2:$G$215,Shares!$A$1)</f>
        <v>2.8697142735141139E-3</v>
      </c>
      <c r="S173" s="9">
        <f ca="1">SUMIFS('Stock-AF'!AB$2:AB$215,'Stock-AF'!$C$2:$C$215,Shares!$B173,'Stock-AF'!$G$2:$G$215,Shares!$A$1)/SUMIFS('Stock-AF'!AB$2:AB$215,'Stock-AF'!$C$2:$C$215,Shares!$A173,'Stock-AF'!$G$2:$G$215,Shares!$A$1)</f>
        <v>2.1745075151367945E-2</v>
      </c>
      <c r="T173" s="9">
        <f ca="1">SUMIFS('Stock-AF'!AC$2:AC$215,'Stock-AF'!$C$2:$C$215,Shares!$B173,'Stock-AF'!$G$2:$G$215,Shares!$A$1)/SUMIFS('Stock-AF'!AC$2:AC$215,'Stock-AF'!$C$2:$C$215,Shares!$A173,'Stock-AF'!$G$2:$G$215,Shares!$A$1)</f>
        <v>0.15659331523620038</v>
      </c>
      <c r="U173" s="9">
        <f ca="1">SUMIFS('Stock-AF'!AD$2:AD$215,'Stock-AF'!$C$2:$C$215,Shares!$B173,'Stock-AF'!$G$2:$G$215,Shares!$A$1)/SUMIFS('Stock-AF'!AD$2:AD$215,'Stock-AF'!$C$2:$C$215,Shares!$A173,'Stock-AF'!$G$2:$G$215,Shares!$A$1)</f>
        <v>0</v>
      </c>
      <c r="V173" s="9">
        <f ca="1">SUMIFS('Stock-AF'!AE$2:AE$215,'Stock-AF'!$C$2:$C$215,Shares!$B173,'Stock-AF'!$G$2:$G$215,Shares!$A$1)/SUMIFS('Stock-AF'!AE$2:AE$215,'Stock-AF'!$C$2:$C$215,Shares!$A173,'Stock-AF'!$G$2:$G$215,Shares!$A$1)</f>
        <v>1.2856264670911311E-4</v>
      </c>
      <c r="W173" s="9">
        <f ca="1">SUMIFS('Stock-AF'!AF$2:AF$215,'Stock-AF'!$C$2:$C$215,Shares!$B173,'Stock-AF'!$G$2:$G$215,Shares!$A$1)/SUMIFS('Stock-AF'!AF$2:AF$215,'Stock-AF'!$C$2:$C$215,Shares!$A173,'Stock-AF'!$G$2:$G$215,Shares!$A$1)</f>
        <v>7.8865399622376181E-2</v>
      </c>
      <c r="X173" s="9">
        <f ca="1">SUMIFS('Stock-AF'!AG$2:AG$215,'Stock-AF'!$C$2:$C$215,Shares!$B173,'Stock-AF'!$G$2:$G$215,Shares!$A$1)/SUMIFS('Stock-AF'!AG$2:AG$215,'Stock-AF'!$C$2:$C$215,Shares!$A173,'Stock-AF'!$G$2:$G$215,Shares!$A$1)</f>
        <v>4.2864828947243368E-2</v>
      </c>
      <c r="Y173" s="9">
        <f ca="1">SUMIFS('Stock-AF'!AH$2:AH$215,'Stock-AF'!$C$2:$C$215,Shares!$B173,'Stock-AF'!$G$2:$G$215,Shares!$A$1)/SUMIFS('Stock-AF'!AH$2:AH$215,'Stock-AF'!$C$2:$C$215,Shares!$A173,'Stock-AF'!$G$2:$G$215,Shares!$A$1)</f>
        <v>9.5041656995701956E-4</v>
      </c>
      <c r="Z173" s="9">
        <f ca="1">SUMIFS('Stock-AF'!AI$2:AI$215,'Stock-AF'!$C$2:$C$215,Shares!$B173,'Stock-AF'!$G$2:$G$215,Shares!$A$1)/SUMIFS('Stock-AF'!AI$2:AI$215,'Stock-AF'!$C$2:$C$215,Shares!$A173,'Stock-AF'!$G$2:$G$215,Shares!$A$1)</f>
        <v>1.746445472044876E-2</v>
      </c>
      <c r="AA173" s="9">
        <f ca="1">SUMIFS('Stock-AF'!AJ$2:AJ$215,'Stock-AF'!$C$2:$C$215,Shares!$B173,'Stock-AF'!$G$2:$G$215,Shares!$A$1)/SUMIFS('Stock-AF'!AJ$2:AJ$215,'Stock-AF'!$C$2:$C$215,Shares!$A173,'Stock-AF'!$G$2:$G$215,Shares!$A$1)</f>
        <v>0</v>
      </c>
      <c r="AB173" s="9">
        <f ca="1">SUMIFS('Stock-AF'!AK$2:AK$215,'Stock-AF'!$C$2:$C$215,Shares!$B173,'Stock-AF'!$G$2:$G$215,Shares!$A$1)/SUMIFS('Stock-AF'!AK$2:AK$215,'Stock-AF'!$C$2:$C$215,Shares!$A173,'Stock-AF'!$G$2:$G$215,Shares!$A$1)</f>
        <v>0</v>
      </c>
      <c r="AC173" s="9">
        <f ca="1">SUMIFS('Stock-AF'!AL$2:AL$215,'Stock-AF'!$C$2:$C$215,Shares!$B173,'Stock-AF'!$G$2:$G$215,Shares!$A$1)/SUMIFS('Stock-AF'!AL$2:AL$215,'Stock-AF'!$C$2:$C$215,Shares!$A173,'Stock-AF'!$G$2:$G$215,Shares!$A$1)</f>
        <v>0</v>
      </c>
      <c r="AD173" s="9">
        <f ca="1">SUMIFS('Stock-AF'!AM$2:AM$215,'Stock-AF'!$C$2:$C$215,Shares!$B173,'Stock-AF'!$G$2:$G$215,Shares!$A$1)/SUMIFS('Stock-AF'!AM$2:AM$215,'Stock-AF'!$C$2:$C$215,Shares!$A173,'Stock-AF'!$G$2:$G$215,Shares!$A$1)</f>
        <v>1.6934081316315649E-4</v>
      </c>
      <c r="AE173" s="9">
        <f ca="1">SUMIFS('Stock-AF'!AN$2:AN$215,'Stock-AF'!$C$2:$C$215,Shares!$B173,'Stock-AF'!$G$2:$G$215,Shares!$A$1)/SUMIFS('Stock-AF'!AN$2:AN$215,'Stock-AF'!$C$2:$C$215,Shares!$A173,'Stock-AF'!$G$2:$G$215,Shares!$A$1)</f>
        <v>0</v>
      </c>
      <c r="AF173" s="9">
        <f ca="1">SUMIFS('Stock-AF'!AO$2:AO$215,'Stock-AF'!$C$2:$C$215,Shares!$B173,'Stock-AF'!$G$2:$G$215,Shares!$A$1)/SUMIFS('Stock-AF'!AO$2:AO$215,'Stock-AF'!$C$2:$C$215,Shares!$A173,'Stock-AF'!$G$2:$G$215,Shares!$A$1)</f>
        <v>0.34445589691347206</v>
      </c>
      <c r="AG173" s="9">
        <f ca="1">SUMIFS('Stock-AF'!AP$2:AP$215,'Stock-AF'!$C$2:$C$215,Shares!$B173,'Stock-AF'!$G$2:$G$215,Shares!$A$1)/SUMIFS('Stock-AF'!AP$2:AP$215,'Stock-AF'!$C$2:$C$215,Shares!$A173,'Stock-AF'!$G$2:$G$215,Shares!$A$1)</f>
        <v>0</v>
      </c>
      <c r="AH173" s="9">
        <f ca="1">SUMIFS('Stock-AF'!AQ$2:AQ$215,'Stock-AF'!$C$2:$C$215,Shares!$B173,'Stock-AF'!$G$2:$G$215,Shares!$A$1)/SUMIFS('Stock-AF'!AQ$2:AQ$215,'Stock-AF'!$C$2:$C$215,Shares!$A173,'Stock-AF'!$G$2:$G$215,Shares!$A$1)</f>
        <v>1.4401492135874374E-3</v>
      </c>
      <c r="AI173" s="9">
        <f ca="1">SUMIFS('Stock-AF'!AR$2:AR$215,'Stock-AF'!$C$2:$C$215,Shares!$B173,'Stock-AF'!$G$2:$G$215,Shares!$A$1)/SUMIFS('Stock-AF'!AR$2:AR$215,'Stock-AF'!$C$2:$C$215,Shares!$A173,'Stock-AF'!$G$2:$G$215,Shares!$A$1)</f>
        <v>0.12114455011742267</v>
      </c>
      <c r="AJ173" s="9">
        <f ca="1">SUMIFS('Stock-AF'!AS$2:AS$215,'Stock-AF'!$C$2:$C$215,Shares!$B173,'Stock-AF'!$G$2:$G$215,Shares!$A$1)/SUMIFS('Stock-AF'!AS$2:AS$215,'Stock-AF'!$C$2:$C$215,Shares!$A173,'Stock-AF'!$G$2:$G$215,Shares!$A$1)</f>
        <v>0</v>
      </c>
      <c r="AK173" s="9">
        <f ca="1">SUMIFS('Stock-AF'!AT$2:AT$215,'Stock-AF'!$C$2:$C$215,Shares!$B173,'Stock-AF'!$G$2:$G$215,Shares!$A$1)/SUMIFS('Stock-AF'!AT$2:AT$215,'Stock-AF'!$C$2:$C$215,Shares!$A173,'Stock-AF'!$G$2:$G$215,Shares!$A$1)</f>
        <v>1.3604901470522345E-3</v>
      </c>
      <c r="AL173" s="9">
        <f ca="1">SUMIFS('Stock-AF'!AU$2:AU$215,'Stock-AF'!$C$2:$C$215,Shares!$B173,'Stock-AF'!$G$2:$G$215,Shares!$A$1)/SUMIFS('Stock-AF'!AU$2:AU$215,'Stock-AF'!$C$2:$C$215,Shares!$A173,'Stock-AF'!$G$2:$G$215,Shares!$A$1)</f>
        <v>2.3715404645172158E-2</v>
      </c>
      <c r="AM173" s="9">
        <f ca="1">SUMIFS('Stock-AF'!AV$2:AV$215,'Stock-AF'!$C$2:$C$215,Shares!$B173,'Stock-AF'!$G$2:$G$215,Shares!$A$1)/SUMIFS('Stock-AF'!AV$2:AV$215,'Stock-AF'!$C$2:$C$215,Shares!$A173,'Stock-AF'!$G$2:$G$215,Shares!$A$1)</f>
        <v>1.5778927467787331E-2</v>
      </c>
    </row>
    <row r="174" spans="1:39">
      <c r="A174" t="str">
        <f t="shared" si="2"/>
        <v>R_ES-SH-FL*</v>
      </c>
      <c r="B174" s="4" t="s">
        <v>634</v>
      </c>
      <c r="C174" s="9">
        <f ca="1">SUMIFS('Stock-AF'!L$2:L$215,'Stock-AF'!$C$2:$C$215,Shares!$B174,'Stock-AF'!$G$2:$G$215,Shares!$A$1)/SUMIFS('Stock-AF'!L$2:L$215,'Stock-AF'!$C$2:$C$215,Shares!$A174,'Stock-AF'!$G$2:$G$215,Shares!$A$1)</f>
        <v>0</v>
      </c>
      <c r="D174" s="9">
        <f ca="1">SUMIFS('Stock-AF'!M$2:M$215,'Stock-AF'!$C$2:$C$215,Shares!$B174,'Stock-AF'!$G$2:$G$215,Shares!$A$1)/SUMIFS('Stock-AF'!M$2:M$215,'Stock-AF'!$C$2:$C$215,Shares!$A174,'Stock-AF'!$G$2:$G$215,Shares!$A$1)</f>
        <v>5.5344148483947777E-3</v>
      </c>
      <c r="E174" s="9">
        <f ca="1">SUMIFS('Stock-AF'!N$2:N$215,'Stock-AF'!$C$2:$C$215,Shares!$B174,'Stock-AF'!$G$2:$G$215,Shares!$A$1)/SUMIFS('Stock-AF'!N$2:N$215,'Stock-AF'!$C$2:$C$215,Shares!$A174,'Stock-AF'!$G$2:$G$215,Shares!$A$1)</f>
        <v>0</v>
      </c>
      <c r="F174" s="9">
        <f ca="1">SUMIFS('Stock-AF'!O$2:O$215,'Stock-AF'!$C$2:$C$215,Shares!$B174,'Stock-AF'!$G$2:$G$215,Shares!$A$1)/SUMIFS('Stock-AF'!O$2:O$215,'Stock-AF'!$C$2:$C$215,Shares!$A174,'Stock-AF'!$G$2:$G$215,Shares!$A$1)</f>
        <v>7.4106813421792323E-5</v>
      </c>
      <c r="G174" s="9">
        <f ca="1">SUMIFS('Stock-AF'!P$2:P$215,'Stock-AF'!$C$2:$C$215,Shares!$B174,'Stock-AF'!$G$2:$G$215,Shares!$A$1)/SUMIFS('Stock-AF'!P$2:P$215,'Stock-AF'!$C$2:$C$215,Shares!$A174,'Stock-AF'!$G$2:$G$215,Shares!$A$1)</f>
        <v>0</v>
      </c>
      <c r="H174" s="9">
        <f ca="1">SUMIFS('Stock-AF'!Q$2:Q$215,'Stock-AF'!$C$2:$C$215,Shares!$B174,'Stock-AF'!$G$2:$G$215,Shares!$A$1)/SUMIFS('Stock-AF'!Q$2:Q$215,'Stock-AF'!$C$2:$C$215,Shares!$A174,'Stock-AF'!$G$2:$G$215,Shares!$A$1)</f>
        <v>1.7245047085697986E-2</v>
      </c>
      <c r="I174" s="9">
        <f ca="1">SUMIFS('Stock-AF'!R$2:R$215,'Stock-AF'!$C$2:$C$215,Shares!$B174,'Stock-AF'!$G$2:$G$215,Shares!$A$1)/SUMIFS('Stock-AF'!R$2:R$215,'Stock-AF'!$C$2:$C$215,Shares!$A174,'Stock-AF'!$G$2:$G$215,Shares!$A$1)</f>
        <v>0</v>
      </c>
      <c r="J174" s="9">
        <f ca="1">SUMIFS('Stock-AF'!S$2:S$215,'Stock-AF'!$C$2:$C$215,Shares!$B174,'Stock-AF'!$G$2:$G$215,Shares!$A$1)/SUMIFS('Stock-AF'!S$2:S$215,'Stock-AF'!$C$2:$C$215,Shares!$A174,'Stock-AF'!$G$2:$G$215,Shares!$A$1)</f>
        <v>2.8311832527536714E-3</v>
      </c>
      <c r="K174" s="9">
        <f ca="1">SUMIFS('Stock-AF'!T$2:T$215,'Stock-AF'!$C$2:$C$215,Shares!$B174,'Stock-AF'!$G$2:$G$215,Shares!$A$1)/SUMIFS('Stock-AF'!T$2:T$215,'Stock-AF'!$C$2:$C$215,Shares!$A174,'Stock-AF'!$G$2:$G$215,Shares!$A$1)</f>
        <v>3.4656883961448428E-3</v>
      </c>
      <c r="L174" s="9">
        <f ca="1">SUMIFS('Stock-AF'!U$2:U$215,'Stock-AF'!$C$2:$C$215,Shares!$B174,'Stock-AF'!$G$2:$G$215,Shares!$A$1)/SUMIFS('Stock-AF'!U$2:U$215,'Stock-AF'!$C$2:$C$215,Shares!$A174,'Stock-AF'!$G$2:$G$215,Shares!$A$1)</f>
        <v>5.6360191637184779E-3</v>
      </c>
      <c r="M174" s="9">
        <f ca="1">SUMIFS('Stock-AF'!V$2:V$215,'Stock-AF'!$C$2:$C$215,Shares!$B174,'Stock-AF'!$G$2:$G$215,Shares!$A$1)/SUMIFS('Stock-AF'!V$2:V$215,'Stock-AF'!$C$2:$C$215,Shares!$A174,'Stock-AF'!$G$2:$G$215,Shares!$A$1)</f>
        <v>1.6068728987709936E-2</v>
      </c>
      <c r="N174" s="9">
        <f ca="1">SUMIFS('Stock-AF'!W$2:W$215,'Stock-AF'!$C$2:$C$215,Shares!$B174,'Stock-AF'!$G$2:$G$215,Shares!$A$1)/SUMIFS('Stock-AF'!W$2:W$215,'Stock-AF'!$C$2:$C$215,Shares!$A174,'Stock-AF'!$G$2:$G$215,Shares!$A$1)</f>
        <v>0</v>
      </c>
      <c r="O174" s="9">
        <f ca="1">SUMIFS('Stock-AF'!X$2:X$215,'Stock-AF'!$C$2:$C$215,Shares!$B174,'Stock-AF'!$G$2:$G$215,Shares!$A$1)/SUMIFS('Stock-AF'!X$2:X$215,'Stock-AF'!$C$2:$C$215,Shares!$A174,'Stock-AF'!$G$2:$G$215,Shares!$A$1)</f>
        <v>6.7409113027371561E-3</v>
      </c>
      <c r="P174" s="9">
        <f ca="1">SUMIFS('Stock-AF'!Y$2:Y$215,'Stock-AF'!$C$2:$C$215,Shares!$B174,'Stock-AF'!$G$2:$G$215,Shares!$A$1)/SUMIFS('Stock-AF'!Y$2:Y$215,'Stock-AF'!$C$2:$C$215,Shares!$A174,'Stock-AF'!$G$2:$G$215,Shares!$A$1)</f>
        <v>6.5619913047820375E-2</v>
      </c>
      <c r="Q174" s="9">
        <f ca="1">SUMIFS('Stock-AF'!Z$2:Z$215,'Stock-AF'!$C$2:$C$215,Shares!$B174,'Stock-AF'!$G$2:$G$215,Shares!$A$1)/SUMIFS('Stock-AF'!Z$2:Z$215,'Stock-AF'!$C$2:$C$215,Shares!$A174,'Stock-AF'!$G$2:$G$215,Shares!$A$1)</f>
        <v>2.6582252013490629E-2</v>
      </c>
      <c r="R174" s="9">
        <f ca="1">SUMIFS('Stock-AF'!AA$2:AA$215,'Stock-AF'!$C$2:$C$215,Shares!$B174,'Stock-AF'!$G$2:$G$215,Shares!$A$1)/SUMIFS('Stock-AF'!AA$2:AA$215,'Stock-AF'!$C$2:$C$215,Shares!$A174,'Stock-AF'!$G$2:$G$215,Shares!$A$1)</f>
        <v>0</v>
      </c>
      <c r="S174" s="9">
        <f ca="1">SUMIFS('Stock-AF'!AB$2:AB$215,'Stock-AF'!$C$2:$C$215,Shares!$B174,'Stock-AF'!$G$2:$G$215,Shares!$A$1)/SUMIFS('Stock-AF'!AB$2:AB$215,'Stock-AF'!$C$2:$C$215,Shares!$A174,'Stock-AF'!$G$2:$G$215,Shares!$A$1)</f>
        <v>1.4966465887836185E-4</v>
      </c>
      <c r="T174" s="9">
        <f ca="1">SUMIFS('Stock-AF'!AC$2:AC$215,'Stock-AF'!$C$2:$C$215,Shares!$B174,'Stock-AF'!$G$2:$G$215,Shares!$A$1)/SUMIFS('Stock-AF'!AC$2:AC$215,'Stock-AF'!$C$2:$C$215,Shares!$A174,'Stock-AF'!$G$2:$G$215,Shares!$A$1)</f>
        <v>7.9319687612868384E-4</v>
      </c>
      <c r="U174" s="9">
        <f ca="1">SUMIFS('Stock-AF'!AD$2:AD$215,'Stock-AF'!$C$2:$C$215,Shares!$B174,'Stock-AF'!$G$2:$G$215,Shares!$A$1)/SUMIFS('Stock-AF'!AD$2:AD$215,'Stock-AF'!$C$2:$C$215,Shares!$A174,'Stock-AF'!$G$2:$G$215,Shares!$A$1)</f>
        <v>0</v>
      </c>
      <c r="V174" s="9">
        <f ca="1">SUMIFS('Stock-AF'!AE$2:AE$215,'Stock-AF'!$C$2:$C$215,Shares!$B174,'Stock-AF'!$G$2:$G$215,Shares!$A$1)/SUMIFS('Stock-AF'!AE$2:AE$215,'Stock-AF'!$C$2:$C$215,Shares!$A174,'Stock-AF'!$G$2:$G$215,Shares!$A$1)</f>
        <v>3.1482287903066282E-3</v>
      </c>
      <c r="W174" s="9">
        <f ca="1">SUMIFS('Stock-AF'!AF$2:AF$215,'Stock-AF'!$C$2:$C$215,Shares!$B174,'Stock-AF'!$G$2:$G$215,Shares!$A$1)/SUMIFS('Stock-AF'!AF$2:AF$215,'Stock-AF'!$C$2:$C$215,Shares!$A174,'Stock-AF'!$G$2:$G$215,Shares!$A$1)</f>
        <v>0</v>
      </c>
      <c r="X174" s="9">
        <f ca="1">SUMIFS('Stock-AF'!AG$2:AG$215,'Stock-AF'!$C$2:$C$215,Shares!$B174,'Stock-AF'!$G$2:$G$215,Shares!$A$1)/SUMIFS('Stock-AF'!AG$2:AG$215,'Stock-AF'!$C$2:$C$215,Shares!$A174,'Stock-AF'!$G$2:$G$215,Shares!$A$1)</f>
        <v>2.5514720502193194E-4</v>
      </c>
      <c r="Y174" s="9">
        <f ca="1">SUMIFS('Stock-AF'!AH$2:AH$215,'Stock-AF'!$C$2:$C$215,Shares!$B174,'Stock-AF'!$G$2:$G$215,Shares!$A$1)/SUMIFS('Stock-AF'!AH$2:AH$215,'Stock-AF'!$C$2:$C$215,Shares!$A174,'Stock-AF'!$G$2:$G$215,Shares!$A$1)</f>
        <v>0</v>
      </c>
      <c r="Z174" s="9">
        <f ca="1">SUMIFS('Stock-AF'!AI$2:AI$215,'Stock-AF'!$C$2:$C$215,Shares!$B174,'Stock-AF'!$G$2:$G$215,Shares!$A$1)/SUMIFS('Stock-AF'!AI$2:AI$215,'Stock-AF'!$C$2:$C$215,Shares!$A174,'Stock-AF'!$G$2:$G$215,Shares!$A$1)</f>
        <v>0</v>
      </c>
      <c r="AA174" s="9">
        <f ca="1">SUMIFS('Stock-AF'!AJ$2:AJ$215,'Stock-AF'!$C$2:$C$215,Shares!$B174,'Stock-AF'!$G$2:$G$215,Shares!$A$1)/SUMIFS('Stock-AF'!AJ$2:AJ$215,'Stock-AF'!$C$2:$C$215,Shares!$A174,'Stock-AF'!$G$2:$G$215,Shares!$A$1)</f>
        <v>0</v>
      </c>
      <c r="AB174" s="9">
        <f ca="1">SUMIFS('Stock-AF'!AK$2:AK$215,'Stock-AF'!$C$2:$C$215,Shares!$B174,'Stock-AF'!$G$2:$G$215,Shares!$A$1)/SUMIFS('Stock-AF'!AK$2:AK$215,'Stock-AF'!$C$2:$C$215,Shares!$A174,'Stock-AF'!$G$2:$G$215,Shares!$A$1)</f>
        <v>0</v>
      </c>
      <c r="AC174" s="9">
        <f ca="1">SUMIFS('Stock-AF'!AL$2:AL$215,'Stock-AF'!$C$2:$C$215,Shares!$B174,'Stock-AF'!$G$2:$G$215,Shares!$A$1)/SUMIFS('Stock-AF'!AL$2:AL$215,'Stock-AF'!$C$2:$C$215,Shares!$A174,'Stock-AF'!$G$2:$G$215,Shares!$A$1)</f>
        <v>0</v>
      </c>
      <c r="AD174" s="9">
        <f ca="1">SUMIFS('Stock-AF'!AM$2:AM$215,'Stock-AF'!$C$2:$C$215,Shares!$B174,'Stock-AF'!$G$2:$G$215,Shares!$A$1)/SUMIFS('Stock-AF'!AM$2:AM$215,'Stock-AF'!$C$2:$C$215,Shares!$A174,'Stock-AF'!$G$2:$G$215,Shares!$A$1)</f>
        <v>1.4387294351938882E-3</v>
      </c>
      <c r="AE174" s="9">
        <f ca="1">SUMIFS('Stock-AF'!AN$2:AN$215,'Stock-AF'!$C$2:$C$215,Shares!$B174,'Stock-AF'!$G$2:$G$215,Shares!$A$1)/SUMIFS('Stock-AF'!AN$2:AN$215,'Stock-AF'!$C$2:$C$215,Shares!$A174,'Stock-AF'!$G$2:$G$215,Shares!$A$1)</f>
        <v>0.27194148912337984</v>
      </c>
      <c r="AF174" s="9">
        <f ca="1">SUMIFS('Stock-AF'!AO$2:AO$215,'Stock-AF'!$C$2:$C$215,Shares!$B174,'Stock-AF'!$G$2:$G$215,Shares!$A$1)/SUMIFS('Stock-AF'!AO$2:AO$215,'Stock-AF'!$C$2:$C$215,Shares!$A174,'Stock-AF'!$G$2:$G$215,Shares!$A$1)</f>
        <v>1.4515518496817731E-4</v>
      </c>
      <c r="AG174" s="9">
        <f ca="1">SUMIFS('Stock-AF'!AP$2:AP$215,'Stock-AF'!$C$2:$C$215,Shares!$B174,'Stock-AF'!$G$2:$G$215,Shares!$A$1)/SUMIFS('Stock-AF'!AP$2:AP$215,'Stock-AF'!$C$2:$C$215,Shares!$A174,'Stock-AF'!$G$2:$G$215,Shares!$A$1)</f>
        <v>2.2763254072251105E-2</v>
      </c>
      <c r="AH174" s="9">
        <f ca="1">SUMIFS('Stock-AF'!AQ$2:AQ$215,'Stock-AF'!$C$2:$C$215,Shares!$B174,'Stock-AF'!$G$2:$G$215,Shares!$A$1)/SUMIFS('Stock-AF'!AQ$2:AQ$215,'Stock-AF'!$C$2:$C$215,Shares!$A174,'Stock-AF'!$G$2:$G$215,Shares!$A$1)</f>
        <v>0</v>
      </c>
      <c r="AI174" s="9">
        <f ca="1">SUMIFS('Stock-AF'!AR$2:AR$215,'Stock-AF'!$C$2:$C$215,Shares!$B174,'Stock-AF'!$G$2:$G$215,Shares!$A$1)/SUMIFS('Stock-AF'!AR$2:AR$215,'Stock-AF'!$C$2:$C$215,Shares!$A174,'Stock-AF'!$G$2:$G$215,Shares!$A$1)</f>
        <v>0</v>
      </c>
      <c r="AJ174" s="9">
        <f ca="1">SUMIFS('Stock-AF'!AS$2:AS$215,'Stock-AF'!$C$2:$C$215,Shares!$B174,'Stock-AF'!$G$2:$G$215,Shares!$A$1)/SUMIFS('Stock-AF'!AS$2:AS$215,'Stock-AF'!$C$2:$C$215,Shares!$A174,'Stock-AF'!$G$2:$G$215,Shares!$A$1)</f>
        <v>0.13040935132094195</v>
      </c>
      <c r="AK174" s="9">
        <f ca="1">SUMIFS('Stock-AF'!AT$2:AT$215,'Stock-AF'!$C$2:$C$215,Shares!$B174,'Stock-AF'!$G$2:$G$215,Shares!$A$1)/SUMIFS('Stock-AF'!AT$2:AT$215,'Stock-AF'!$C$2:$C$215,Shares!$A174,'Stock-AF'!$G$2:$G$215,Shares!$A$1)</f>
        <v>0</v>
      </c>
      <c r="AL174" s="9">
        <f ca="1">SUMIFS('Stock-AF'!AU$2:AU$215,'Stock-AF'!$C$2:$C$215,Shares!$B174,'Stock-AF'!$G$2:$G$215,Shares!$A$1)/SUMIFS('Stock-AF'!AU$2:AU$215,'Stock-AF'!$C$2:$C$215,Shares!$A174,'Stock-AF'!$G$2:$G$215,Shares!$A$1)</f>
        <v>7.2456103722712403E-4</v>
      </c>
      <c r="AM174" s="9">
        <f ca="1">SUMIFS('Stock-AF'!AV$2:AV$215,'Stock-AF'!$C$2:$C$215,Shares!$B174,'Stock-AF'!$G$2:$G$215,Shares!$A$1)/SUMIFS('Stock-AF'!AV$2:AV$215,'Stock-AF'!$C$2:$C$215,Shares!$A174,'Stock-AF'!$G$2:$G$215,Shares!$A$1)</f>
        <v>1.2379105126563805E-3</v>
      </c>
    </row>
    <row r="175" spans="1:39">
      <c r="A175" t="str">
        <f t="shared" si="2"/>
        <v>R_ES-SH-FL*</v>
      </c>
      <c r="B175" s="4" t="s">
        <v>635</v>
      </c>
      <c r="C175" s="9">
        <f ca="1">SUMIFS('Stock-AF'!L$2:L$215,'Stock-AF'!$C$2:$C$215,Shares!$B175,'Stock-AF'!$G$2:$G$215,Shares!$A$1)/SUMIFS('Stock-AF'!L$2:L$215,'Stock-AF'!$C$2:$C$215,Shares!$A175,'Stock-AF'!$G$2:$G$215,Shares!$A$1)</f>
        <v>0</v>
      </c>
      <c r="D175" s="9">
        <f ca="1">SUMIFS('Stock-AF'!M$2:M$215,'Stock-AF'!$C$2:$C$215,Shares!$B175,'Stock-AF'!$G$2:$G$215,Shares!$A$1)/SUMIFS('Stock-AF'!M$2:M$215,'Stock-AF'!$C$2:$C$215,Shares!$A175,'Stock-AF'!$G$2:$G$215,Shares!$A$1)</f>
        <v>1.8186082462229861E-2</v>
      </c>
      <c r="E175" s="9">
        <f ca="1">SUMIFS('Stock-AF'!N$2:N$215,'Stock-AF'!$C$2:$C$215,Shares!$B175,'Stock-AF'!$G$2:$G$215,Shares!$A$1)/SUMIFS('Stock-AF'!N$2:N$215,'Stock-AF'!$C$2:$C$215,Shares!$A175,'Stock-AF'!$G$2:$G$215,Shares!$A$1)</f>
        <v>0</v>
      </c>
      <c r="F175" s="9">
        <f ca="1">SUMIFS('Stock-AF'!O$2:O$215,'Stock-AF'!$C$2:$C$215,Shares!$B175,'Stock-AF'!$G$2:$G$215,Shares!$A$1)/SUMIFS('Stock-AF'!O$2:O$215,'Stock-AF'!$C$2:$C$215,Shares!$A175,'Stock-AF'!$G$2:$G$215,Shares!$A$1)</f>
        <v>5.0296878578041754E-5</v>
      </c>
      <c r="G175" s="9">
        <f ca="1">SUMIFS('Stock-AF'!P$2:P$215,'Stock-AF'!$C$2:$C$215,Shares!$B175,'Stock-AF'!$G$2:$G$215,Shares!$A$1)/SUMIFS('Stock-AF'!P$2:P$215,'Stock-AF'!$C$2:$C$215,Shares!$A175,'Stock-AF'!$G$2:$G$215,Shares!$A$1)</f>
        <v>0</v>
      </c>
      <c r="H175" s="9">
        <f ca="1">SUMIFS('Stock-AF'!Q$2:Q$215,'Stock-AF'!$C$2:$C$215,Shares!$B175,'Stock-AF'!$G$2:$G$215,Shares!$A$1)/SUMIFS('Stock-AF'!Q$2:Q$215,'Stock-AF'!$C$2:$C$215,Shares!$A175,'Stock-AF'!$G$2:$G$215,Shares!$A$1)</f>
        <v>1.3237344338948725E-2</v>
      </c>
      <c r="I175" s="9">
        <f ca="1">SUMIFS('Stock-AF'!R$2:R$215,'Stock-AF'!$C$2:$C$215,Shares!$B175,'Stock-AF'!$G$2:$G$215,Shares!$A$1)/SUMIFS('Stock-AF'!R$2:R$215,'Stock-AF'!$C$2:$C$215,Shares!$A175,'Stock-AF'!$G$2:$G$215,Shares!$A$1)</f>
        <v>0</v>
      </c>
      <c r="J175" s="9">
        <f ca="1">SUMIFS('Stock-AF'!S$2:S$215,'Stock-AF'!$C$2:$C$215,Shares!$B175,'Stock-AF'!$G$2:$G$215,Shares!$A$1)/SUMIFS('Stock-AF'!S$2:S$215,'Stock-AF'!$C$2:$C$215,Shares!$A175,'Stock-AF'!$G$2:$G$215,Shares!$A$1)</f>
        <v>2.5467256182472582E-3</v>
      </c>
      <c r="K175" s="9">
        <f ca="1">SUMIFS('Stock-AF'!T$2:T$215,'Stock-AF'!$C$2:$C$215,Shares!$B175,'Stock-AF'!$G$2:$G$215,Shares!$A$1)/SUMIFS('Stock-AF'!T$2:T$215,'Stock-AF'!$C$2:$C$215,Shares!$A175,'Stock-AF'!$G$2:$G$215,Shares!$A$1)</f>
        <v>5.68610851198177E-3</v>
      </c>
      <c r="L175" s="9">
        <f ca="1">SUMIFS('Stock-AF'!U$2:U$215,'Stock-AF'!$C$2:$C$215,Shares!$B175,'Stock-AF'!$G$2:$G$215,Shares!$A$1)/SUMIFS('Stock-AF'!U$2:U$215,'Stock-AF'!$C$2:$C$215,Shares!$A175,'Stock-AF'!$G$2:$G$215,Shares!$A$1)</f>
        <v>1.6435807464438483E-3</v>
      </c>
      <c r="M175" s="9">
        <f ca="1">SUMIFS('Stock-AF'!V$2:V$215,'Stock-AF'!$C$2:$C$215,Shares!$B175,'Stock-AF'!$G$2:$G$215,Shares!$A$1)/SUMIFS('Stock-AF'!V$2:V$215,'Stock-AF'!$C$2:$C$215,Shares!$A175,'Stock-AF'!$G$2:$G$215,Shares!$A$1)</f>
        <v>1.6745731799413111E-3</v>
      </c>
      <c r="N175" s="9">
        <f ca="1">SUMIFS('Stock-AF'!W$2:W$215,'Stock-AF'!$C$2:$C$215,Shares!$B175,'Stock-AF'!$G$2:$G$215,Shares!$A$1)/SUMIFS('Stock-AF'!W$2:W$215,'Stock-AF'!$C$2:$C$215,Shares!$A175,'Stock-AF'!$G$2:$G$215,Shares!$A$1)</f>
        <v>0</v>
      </c>
      <c r="O175" s="9">
        <f ca="1">SUMIFS('Stock-AF'!X$2:X$215,'Stock-AF'!$C$2:$C$215,Shares!$B175,'Stock-AF'!$G$2:$G$215,Shares!$A$1)/SUMIFS('Stock-AF'!X$2:X$215,'Stock-AF'!$C$2:$C$215,Shares!$A175,'Stock-AF'!$G$2:$G$215,Shares!$A$1)</f>
        <v>0</v>
      </c>
      <c r="P175" s="9">
        <f ca="1">SUMIFS('Stock-AF'!Y$2:Y$215,'Stock-AF'!$C$2:$C$215,Shares!$B175,'Stock-AF'!$G$2:$G$215,Shares!$A$1)/SUMIFS('Stock-AF'!Y$2:Y$215,'Stock-AF'!$C$2:$C$215,Shares!$A175,'Stock-AF'!$G$2:$G$215,Shares!$A$1)</f>
        <v>7.5338873594607758E-3</v>
      </c>
      <c r="Q175" s="9">
        <f ca="1">SUMIFS('Stock-AF'!Z$2:Z$215,'Stock-AF'!$C$2:$C$215,Shares!$B175,'Stock-AF'!$G$2:$G$215,Shares!$A$1)/SUMIFS('Stock-AF'!Z$2:Z$215,'Stock-AF'!$C$2:$C$215,Shares!$A175,'Stock-AF'!$G$2:$G$215,Shares!$A$1)</f>
        <v>3.8596400793424667E-3</v>
      </c>
      <c r="R175" s="9">
        <f ca="1">SUMIFS('Stock-AF'!AA$2:AA$215,'Stock-AF'!$C$2:$C$215,Shares!$B175,'Stock-AF'!$G$2:$G$215,Shares!$A$1)/SUMIFS('Stock-AF'!AA$2:AA$215,'Stock-AF'!$C$2:$C$215,Shares!$A175,'Stock-AF'!$G$2:$G$215,Shares!$A$1)</f>
        <v>0</v>
      </c>
      <c r="S175" s="9">
        <f ca="1">SUMIFS('Stock-AF'!AB$2:AB$215,'Stock-AF'!$C$2:$C$215,Shares!$B175,'Stock-AF'!$G$2:$G$215,Shares!$A$1)/SUMIFS('Stock-AF'!AB$2:AB$215,'Stock-AF'!$C$2:$C$215,Shares!$A175,'Stock-AF'!$G$2:$G$215,Shares!$A$1)</f>
        <v>1.8014356422560971E-4</v>
      </c>
      <c r="T175" s="9">
        <f ca="1">SUMIFS('Stock-AF'!AC$2:AC$215,'Stock-AF'!$C$2:$C$215,Shares!$B175,'Stock-AF'!$G$2:$G$215,Shares!$A$1)/SUMIFS('Stock-AF'!AC$2:AC$215,'Stock-AF'!$C$2:$C$215,Shares!$A175,'Stock-AF'!$G$2:$G$215,Shares!$A$1)</f>
        <v>1.0943892174418465E-3</v>
      </c>
      <c r="U175" s="9">
        <f ca="1">SUMIFS('Stock-AF'!AD$2:AD$215,'Stock-AF'!$C$2:$C$215,Shares!$B175,'Stock-AF'!$G$2:$G$215,Shares!$A$1)/SUMIFS('Stock-AF'!AD$2:AD$215,'Stock-AF'!$C$2:$C$215,Shares!$A175,'Stock-AF'!$G$2:$G$215,Shares!$A$1)</f>
        <v>0</v>
      </c>
      <c r="V175" s="9">
        <f ca="1">SUMIFS('Stock-AF'!AE$2:AE$215,'Stock-AF'!$C$2:$C$215,Shares!$B175,'Stock-AF'!$G$2:$G$215,Shares!$A$1)/SUMIFS('Stock-AF'!AE$2:AE$215,'Stock-AF'!$C$2:$C$215,Shares!$A175,'Stock-AF'!$G$2:$G$215,Shares!$A$1)</f>
        <v>1.5687517907300841E-6</v>
      </c>
      <c r="W175" s="9">
        <f ca="1">SUMIFS('Stock-AF'!AF$2:AF$215,'Stock-AF'!$C$2:$C$215,Shares!$B175,'Stock-AF'!$G$2:$G$215,Shares!$A$1)/SUMIFS('Stock-AF'!AF$2:AF$215,'Stock-AF'!$C$2:$C$215,Shares!$A175,'Stock-AF'!$G$2:$G$215,Shares!$A$1)</f>
        <v>0</v>
      </c>
      <c r="X175" s="9">
        <f ca="1">SUMIFS('Stock-AF'!AG$2:AG$215,'Stock-AF'!$C$2:$C$215,Shares!$B175,'Stock-AF'!$G$2:$G$215,Shares!$A$1)/SUMIFS('Stock-AF'!AG$2:AG$215,'Stock-AF'!$C$2:$C$215,Shares!$A175,'Stock-AF'!$G$2:$G$215,Shares!$A$1)</f>
        <v>6.4969602868167277E-4</v>
      </c>
      <c r="Y175" s="9">
        <f ca="1">SUMIFS('Stock-AF'!AH$2:AH$215,'Stock-AF'!$C$2:$C$215,Shares!$B175,'Stock-AF'!$G$2:$G$215,Shares!$A$1)/SUMIFS('Stock-AF'!AH$2:AH$215,'Stock-AF'!$C$2:$C$215,Shares!$A175,'Stock-AF'!$G$2:$G$215,Shares!$A$1)</f>
        <v>0</v>
      </c>
      <c r="Z175" s="9">
        <f ca="1">SUMIFS('Stock-AF'!AI$2:AI$215,'Stock-AF'!$C$2:$C$215,Shares!$B175,'Stock-AF'!$G$2:$G$215,Shares!$A$1)/SUMIFS('Stock-AF'!AI$2:AI$215,'Stock-AF'!$C$2:$C$215,Shares!$A175,'Stock-AF'!$G$2:$G$215,Shares!$A$1)</f>
        <v>0</v>
      </c>
      <c r="AA175" s="9">
        <f ca="1">SUMIFS('Stock-AF'!AJ$2:AJ$215,'Stock-AF'!$C$2:$C$215,Shares!$B175,'Stock-AF'!$G$2:$G$215,Shares!$A$1)/SUMIFS('Stock-AF'!AJ$2:AJ$215,'Stock-AF'!$C$2:$C$215,Shares!$A175,'Stock-AF'!$G$2:$G$215,Shares!$A$1)</f>
        <v>0</v>
      </c>
      <c r="AB175" s="9">
        <f ca="1">SUMIFS('Stock-AF'!AK$2:AK$215,'Stock-AF'!$C$2:$C$215,Shares!$B175,'Stock-AF'!$G$2:$G$215,Shares!$A$1)/SUMIFS('Stock-AF'!AK$2:AK$215,'Stock-AF'!$C$2:$C$215,Shares!$A175,'Stock-AF'!$G$2:$G$215,Shares!$A$1)</f>
        <v>0</v>
      </c>
      <c r="AC175" s="9">
        <f ca="1">SUMIFS('Stock-AF'!AL$2:AL$215,'Stock-AF'!$C$2:$C$215,Shares!$B175,'Stock-AF'!$G$2:$G$215,Shares!$A$1)/SUMIFS('Stock-AF'!AL$2:AL$215,'Stock-AF'!$C$2:$C$215,Shares!$A175,'Stock-AF'!$G$2:$G$215,Shares!$A$1)</f>
        <v>0</v>
      </c>
      <c r="AD175" s="9">
        <f ca="1">SUMIFS('Stock-AF'!AM$2:AM$215,'Stock-AF'!$C$2:$C$215,Shares!$B175,'Stock-AF'!$G$2:$G$215,Shares!$A$1)/SUMIFS('Stock-AF'!AM$2:AM$215,'Stock-AF'!$C$2:$C$215,Shares!$A175,'Stock-AF'!$G$2:$G$215,Shares!$A$1)</f>
        <v>2.9167399601942733E-3</v>
      </c>
      <c r="AE175" s="9">
        <f ca="1">SUMIFS('Stock-AF'!AN$2:AN$215,'Stock-AF'!$C$2:$C$215,Shares!$B175,'Stock-AF'!$G$2:$G$215,Shares!$A$1)/SUMIFS('Stock-AF'!AN$2:AN$215,'Stock-AF'!$C$2:$C$215,Shares!$A175,'Stock-AF'!$G$2:$G$215,Shares!$A$1)</f>
        <v>1.3074991416081752E-2</v>
      </c>
      <c r="AF175" s="9">
        <f ca="1">SUMIFS('Stock-AF'!AO$2:AO$215,'Stock-AF'!$C$2:$C$215,Shares!$B175,'Stock-AF'!$G$2:$G$215,Shares!$A$1)/SUMIFS('Stock-AF'!AO$2:AO$215,'Stock-AF'!$C$2:$C$215,Shares!$A175,'Stock-AF'!$G$2:$G$215,Shares!$A$1)</f>
        <v>4.9836613505740827E-4</v>
      </c>
      <c r="AG175" s="9">
        <f ca="1">SUMIFS('Stock-AF'!AP$2:AP$215,'Stock-AF'!$C$2:$C$215,Shares!$B175,'Stock-AF'!$G$2:$G$215,Shares!$A$1)/SUMIFS('Stock-AF'!AP$2:AP$215,'Stock-AF'!$C$2:$C$215,Shares!$A175,'Stock-AF'!$G$2:$G$215,Shares!$A$1)</f>
        <v>0</v>
      </c>
      <c r="AH175" s="9">
        <f ca="1">SUMIFS('Stock-AF'!AQ$2:AQ$215,'Stock-AF'!$C$2:$C$215,Shares!$B175,'Stock-AF'!$G$2:$G$215,Shares!$A$1)/SUMIFS('Stock-AF'!AQ$2:AQ$215,'Stock-AF'!$C$2:$C$215,Shares!$A175,'Stock-AF'!$G$2:$G$215,Shares!$A$1)</f>
        <v>0</v>
      </c>
      <c r="AI175" s="9">
        <f ca="1">SUMIFS('Stock-AF'!AR$2:AR$215,'Stock-AF'!$C$2:$C$215,Shares!$B175,'Stock-AF'!$G$2:$G$215,Shares!$A$1)/SUMIFS('Stock-AF'!AR$2:AR$215,'Stock-AF'!$C$2:$C$215,Shares!$A175,'Stock-AF'!$G$2:$G$215,Shares!$A$1)</f>
        <v>0</v>
      </c>
      <c r="AJ175" s="9">
        <f ca="1">SUMIFS('Stock-AF'!AS$2:AS$215,'Stock-AF'!$C$2:$C$215,Shares!$B175,'Stock-AF'!$G$2:$G$215,Shares!$A$1)/SUMIFS('Stock-AF'!AS$2:AS$215,'Stock-AF'!$C$2:$C$215,Shares!$A175,'Stock-AF'!$G$2:$G$215,Shares!$A$1)</f>
        <v>9.7376938652646752E-2</v>
      </c>
      <c r="AK175" s="9">
        <f ca="1">SUMIFS('Stock-AF'!AT$2:AT$215,'Stock-AF'!$C$2:$C$215,Shares!$B175,'Stock-AF'!$G$2:$G$215,Shares!$A$1)/SUMIFS('Stock-AF'!AT$2:AT$215,'Stock-AF'!$C$2:$C$215,Shares!$A175,'Stock-AF'!$G$2:$G$215,Shares!$A$1)</f>
        <v>0</v>
      </c>
      <c r="AL175" s="9">
        <f ca="1">SUMIFS('Stock-AF'!AU$2:AU$215,'Stock-AF'!$C$2:$C$215,Shares!$B175,'Stock-AF'!$G$2:$G$215,Shares!$A$1)/SUMIFS('Stock-AF'!AU$2:AU$215,'Stock-AF'!$C$2:$C$215,Shares!$A175,'Stock-AF'!$G$2:$G$215,Shares!$A$1)</f>
        <v>5.1133453579895849E-4</v>
      </c>
      <c r="AM175" s="9">
        <f ca="1">SUMIFS('Stock-AF'!AV$2:AV$215,'Stock-AF'!$C$2:$C$215,Shares!$B175,'Stock-AF'!$G$2:$G$215,Shares!$A$1)/SUMIFS('Stock-AF'!AV$2:AV$215,'Stock-AF'!$C$2:$C$215,Shares!$A175,'Stock-AF'!$G$2:$G$215,Shares!$A$1)</f>
        <v>7.9241964288085168E-4</v>
      </c>
    </row>
    <row r="176" spans="1:39">
      <c r="A176" t="str">
        <f t="shared" si="2"/>
        <v>R_ES-SH-FL*</v>
      </c>
      <c r="B176" s="4" t="s">
        <v>636</v>
      </c>
      <c r="C176" s="9">
        <f ca="1">SUMIFS('Stock-AF'!L$2:L$215,'Stock-AF'!$C$2:$C$215,Shares!$B176,'Stock-AF'!$G$2:$G$215,Shares!$A$1)/SUMIFS('Stock-AF'!L$2:L$215,'Stock-AF'!$C$2:$C$215,Shares!$A176,'Stock-AF'!$G$2:$G$215,Shares!$A$1)</f>
        <v>5.2514883618012369E-2</v>
      </c>
      <c r="D176" s="9">
        <f ca="1">SUMIFS('Stock-AF'!M$2:M$215,'Stock-AF'!$C$2:$C$215,Shares!$B176,'Stock-AF'!$G$2:$G$215,Shares!$A$1)/SUMIFS('Stock-AF'!M$2:M$215,'Stock-AF'!$C$2:$C$215,Shares!$A176,'Stock-AF'!$G$2:$G$215,Shares!$A$1)</f>
        <v>5.8366067743962177E-2</v>
      </c>
      <c r="E176" s="9">
        <f ca="1">SUMIFS('Stock-AF'!N$2:N$215,'Stock-AF'!$C$2:$C$215,Shares!$B176,'Stock-AF'!$G$2:$G$215,Shares!$A$1)/SUMIFS('Stock-AF'!N$2:N$215,'Stock-AF'!$C$2:$C$215,Shares!$A176,'Stock-AF'!$G$2:$G$215,Shares!$A$1)</f>
        <v>2.0998138048815652E-2</v>
      </c>
      <c r="F176" s="9">
        <f ca="1">SUMIFS('Stock-AF'!O$2:O$215,'Stock-AF'!$C$2:$C$215,Shares!$B176,'Stock-AF'!$G$2:$G$215,Shares!$A$1)/SUMIFS('Stock-AF'!O$2:O$215,'Stock-AF'!$C$2:$C$215,Shares!$A176,'Stock-AF'!$G$2:$G$215,Shares!$A$1)</f>
        <v>4.1219157126359068E-2</v>
      </c>
      <c r="G176" s="9">
        <f ca="1">SUMIFS('Stock-AF'!P$2:P$215,'Stock-AF'!$C$2:$C$215,Shares!$B176,'Stock-AF'!$G$2:$G$215,Shares!$A$1)/SUMIFS('Stock-AF'!P$2:P$215,'Stock-AF'!$C$2:$C$215,Shares!$A176,'Stock-AF'!$G$2:$G$215,Shares!$A$1)</f>
        <v>9.079410807632593E-2</v>
      </c>
      <c r="H176" s="9">
        <f ca="1">SUMIFS('Stock-AF'!Q$2:Q$215,'Stock-AF'!$C$2:$C$215,Shares!$B176,'Stock-AF'!$G$2:$G$215,Shares!$A$1)/SUMIFS('Stock-AF'!Q$2:Q$215,'Stock-AF'!$C$2:$C$215,Shares!$A176,'Stock-AF'!$G$2:$G$215,Shares!$A$1)</f>
        <v>3.0199316446646363E-2</v>
      </c>
      <c r="I176" s="9">
        <f ca="1">SUMIFS('Stock-AF'!R$2:R$215,'Stock-AF'!$C$2:$C$215,Shares!$B176,'Stock-AF'!$G$2:$G$215,Shares!$A$1)/SUMIFS('Stock-AF'!R$2:R$215,'Stock-AF'!$C$2:$C$215,Shares!$A176,'Stock-AF'!$G$2:$G$215,Shares!$A$1)</f>
        <v>0.14403371484010738</v>
      </c>
      <c r="J176" s="9">
        <f ca="1">SUMIFS('Stock-AF'!S$2:S$215,'Stock-AF'!$C$2:$C$215,Shares!$B176,'Stock-AF'!$G$2:$G$215,Shares!$A$1)/SUMIFS('Stock-AF'!S$2:S$215,'Stock-AF'!$C$2:$C$215,Shares!$A176,'Stock-AF'!$G$2:$G$215,Shares!$A$1)</f>
        <v>5.5264393459602566E-2</v>
      </c>
      <c r="K176" s="9">
        <f ca="1">SUMIFS('Stock-AF'!T$2:T$215,'Stock-AF'!$C$2:$C$215,Shares!$B176,'Stock-AF'!$G$2:$G$215,Shares!$A$1)/SUMIFS('Stock-AF'!T$2:T$215,'Stock-AF'!$C$2:$C$215,Shares!$A176,'Stock-AF'!$G$2:$G$215,Shares!$A$1)</f>
        <v>4.2983296001067699E-2</v>
      </c>
      <c r="L176" s="9">
        <f ca="1">SUMIFS('Stock-AF'!U$2:U$215,'Stock-AF'!$C$2:$C$215,Shares!$B176,'Stock-AF'!$G$2:$G$215,Shares!$A$1)/SUMIFS('Stock-AF'!U$2:U$215,'Stock-AF'!$C$2:$C$215,Shares!$A176,'Stock-AF'!$G$2:$G$215,Shares!$A$1)</f>
        <v>2.5777706608094025E-3</v>
      </c>
      <c r="M176" s="9">
        <f ca="1">SUMIFS('Stock-AF'!V$2:V$215,'Stock-AF'!$C$2:$C$215,Shares!$B176,'Stock-AF'!$G$2:$G$215,Shares!$A$1)/SUMIFS('Stock-AF'!V$2:V$215,'Stock-AF'!$C$2:$C$215,Shares!$A176,'Stock-AF'!$G$2:$G$215,Shares!$A$1)</f>
        <v>4.9566000881888887E-3</v>
      </c>
      <c r="N176" s="9">
        <f ca="1">SUMIFS('Stock-AF'!W$2:W$215,'Stock-AF'!$C$2:$C$215,Shares!$B176,'Stock-AF'!$G$2:$G$215,Shares!$A$1)/SUMIFS('Stock-AF'!W$2:W$215,'Stock-AF'!$C$2:$C$215,Shares!$A176,'Stock-AF'!$G$2:$G$215,Shares!$A$1)</f>
        <v>2.0004250090121474E-2</v>
      </c>
      <c r="O176" s="9">
        <f ca="1">SUMIFS('Stock-AF'!X$2:X$215,'Stock-AF'!$C$2:$C$215,Shares!$B176,'Stock-AF'!$G$2:$G$215,Shares!$A$1)/SUMIFS('Stock-AF'!X$2:X$215,'Stock-AF'!$C$2:$C$215,Shares!$A176,'Stock-AF'!$G$2:$G$215,Shares!$A$1)</f>
        <v>0.17549436264881141</v>
      </c>
      <c r="P176" s="9">
        <f ca="1">SUMIFS('Stock-AF'!Y$2:Y$215,'Stock-AF'!$C$2:$C$215,Shares!$B176,'Stock-AF'!$G$2:$G$215,Shares!$A$1)/SUMIFS('Stock-AF'!Y$2:Y$215,'Stock-AF'!$C$2:$C$215,Shares!$A176,'Stock-AF'!$G$2:$G$215,Shares!$A$1)</f>
        <v>5.8261135457395988E-2</v>
      </c>
      <c r="Q176" s="9">
        <f ca="1">SUMIFS('Stock-AF'!Z$2:Z$215,'Stock-AF'!$C$2:$C$215,Shares!$B176,'Stock-AF'!$G$2:$G$215,Shares!$A$1)/SUMIFS('Stock-AF'!Z$2:Z$215,'Stock-AF'!$C$2:$C$215,Shares!$A176,'Stock-AF'!$G$2:$G$215,Shares!$A$1)</f>
        <v>9.2464199909887523E-2</v>
      </c>
      <c r="R176" s="9">
        <f ca="1">SUMIFS('Stock-AF'!AA$2:AA$215,'Stock-AF'!$C$2:$C$215,Shares!$B176,'Stock-AF'!$G$2:$G$215,Shares!$A$1)/SUMIFS('Stock-AF'!AA$2:AA$215,'Stock-AF'!$C$2:$C$215,Shares!$A176,'Stock-AF'!$G$2:$G$215,Shares!$A$1)</f>
        <v>5.6011833909800244E-3</v>
      </c>
      <c r="S176" s="9">
        <f ca="1">SUMIFS('Stock-AF'!AB$2:AB$215,'Stock-AF'!$C$2:$C$215,Shares!$B176,'Stock-AF'!$G$2:$G$215,Shares!$A$1)/SUMIFS('Stock-AF'!AB$2:AB$215,'Stock-AF'!$C$2:$C$215,Shares!$A176,'Stock-AF'!$G$2:$G$215,Shares!$A$1)</f>
        <v>4.2897638447601749E-2</v>
      </c>
      <c r="T176" s="9">
        <f ca="1">SUMIFS('Stock-AF'!AC$2:AC$215,'Stock-AF'!$C$2:$C$215,Shares!$B176,'Stock-AF'!$G$2:$G$215,Shares!$A$1)/SUMIFS('Stock-AF'!AC$2:AC$215,'Stock-AF'!$C$2:$C$215,Shares!$A176,'Stock-AF'!$G$2:$G$215,Shares!$A$1)</f>
        <v>6.3094178738935247E-2</v>
      </c>
      <c r="U176" s="9">
        <f ca="1">SUMIFS('Stock-AF'!AD$2:AD$215,'Stock-AF'!$C$2:$C$215,Shares!$B176,'Stock-AF'!$G$2:$G$215,Shares!$A$1)/SUMIFS('Stock-AF'!AD$2:AD$215,'Stock-AF'!$C$2:$C$215,Shares!$A176,'Stock-AF'!$G$2:$G$215,Shares!$A$1)</f>
        <v>7.1925488056703818E-2</v>
      </c>
      <c r="V176" s="9">
        <f ca="1">SUMIFS('Stock-AF'!AE$2:AE$215,'Stock-AF'!$C$2:$C$215,Shares!$B176,'Stock-AF'!$G$2:$G$215,Shares!$A$1)/SUMIFS('Stock-AF'!AE$2:AE$215,'Stock-AF'!$C$2:$C$215,Shares!$A176,'Stock-AF'!$G$2:$G$215,Shares!$A$1)</f>
        <v>2.8386865412524323E-4</v>
      </c>
      <c r="W176" s="9">
        <f ca="1">SUMIFS('Stock-AF'!AF$2:AF$215,'Stock-AF'!$C$2:$C$215,Shares!$B176,'Stock-AF'!$G$2:$G$215,Shares!$A$1)/SUMIFS('Stock-AF'!AF$2:AF$215,'Stock-AF'!$C$2:$C$215,Shares!$A176,'Stock-AF'!$G$2:$G$215,Shares!$A$1)</f>
        <v>1.7522330993120065E-2</v>
      </c>
      <c r="X176" s="9">
        <f ca="1">SUMIFS('Stock-AF'!AG$2:AG$215,'Stock-AF'!$C$2:$C$215,Shares!$B176,'Stock-AF'!$G$2:$G$215,Shares!$A$1)/SUMIFS('Stock-AF'!AG$2:AG$215,'Stock-AF'!$C$2:$C$215,Shares!$A176,'Stock-AF'!$G$2:$G$215,Shares!$A$1)</f>
        <v>2.8493469218697875E-3</v>
      </c>
      <c r="Y176" s="9">
        <f ca="1">SUMIFS('Stock-AF'!AH$2:AH$215,'Stock-AF'!$C$2:$C$215,Shares!$B176,'Stock-AF'!$G$2:$G$215,Shares!$A$1)/SUMIFS('Stock-AF'!AH$2:AH$215,'Stock-AF'!$C$2:$C$215,Shares!$A176,'Stock-AF'!$G$2:$G$215,Shares!$A$1)</f>
        <v>2.0103479572554116E-2</v>
      </c>
      <c r="Z176" s="9">
        <f ca="1">SUMIFS('Stock-AF'!AI$2:AI$215,'Stock-AF'!$C$2:$C$215,Shares!$B176,'Stock-AF'!$G$2:$G$215,Shares!$A$1)/SUMIFS('Stock-AF'!AI$2:AI$215,'Stock-AF'!$C$2:$C$215,Shares!$A176,'Stock-AF'!$G$2:$G$215,Shares!$A$1)</f>
        <v>5.7604660894899082E-3</v>
      </c>
      <c r="AA176" s="9">
        <f ca="1">SUMIFS('Stock-AF'!AJ$2:AJ$215,'Stock-AF'!$C$2:$C$215,Shares!$B176,'Stock-AF'!$G$2:$G$215,Shares!$A$1)/SUMIFS('Stock-AF'!AJ$2:AJ$215,'Stock-AF'!$C$2:$C$215,Shares!$A176,'Stock-AF'!$G$2:$G$215,Shares!$A$1)</f>
        <v>2.1960144663494691E-2</v>
      </c>
      <c r="AB176" s="9">
        <f ca="1">SUMIFS('Stock-AF'!AK$2:AK$215,'Stock-AF'!$C$2:$C$215,Shares!$B176,'Stock-AF'!$G$2:$G$215,Shares!$A$1)/SUMIFS('Stock-AF'!AK$2:AK$215,'Stock-AF'!$C$2:$C$215,Shares!$A176,'Stock-AF'!$G$2:$G$215,Shares!$A$1)</f>
        <v>2.5810183170455067E-2</v>
      </c>
      <c r="AC176" s="9">
        <f ca="1">SUMIFS('Stock-AF'!AL$2:AL$215,'Stock-AF'!$C$2:$C$215,Shares!$B176,'Stock-AF'!$G$2:$G$215,Shares!$A$1)/SUMIFS('Stock-AF'!AL$2:AL$215,'Stock-AF'!$C$2:$C$215,Shares!$A176,'Stock-AF'!$G$2:$G$215,Shares!$A$1)</f>
        <v>0.46061590623585552</v>
      </c>
      <c r="AD176" s="9">
        <f ca="1">SUMIFS('Stock-AF'!AM$2:AM$215,'Stock-AF'!$C$2:$C$215,Shares!$B176,'Stock-AF'!$G$2:$G$215,Shares!$A$1)/SUMIFS('Stock-AF'!AM$2:AM$215,'Stock-AF'!$C$2:$C$215,Shares!$A176,'Stock-AF'!$G$2:$G$215,Shares!$A$1)</f>
        <v>1.1071585237380463E-2</v>
      </c>
      <c r="AE176" s="9">
        <f ca="1">SUMIFS('Stock-AF'!AN$2:AN$215,'Stock-AF'!$C$2:$C$215,Shares!$B176,'Stock-AF'!$G$2:$G$215,Shares!$A$1)/SUMIFS('Stock-AF'!AN$2:AN$215,'Stock-AF'!$C$2:$C$215,Shares!$A176,'Stock-AF'!$G$2:$G$215,Shares!$A$1)</f>
        <v>0.31338412776389701</v>
      </c>
      <c r="AF176" s="9">
        <f ca="1">SUMIFS('Stock-AF'!AO$2:AO$215,'Stock-AF'!$C$2:$C$215,Shares!$B176,'Stock-AF'!$G$2:$G$215,Shares!$A$1)/SUMIFS('Stock-AF'!AO$2:AO$215,'Stock-AF'!$C$2:$C$215,Shares!$A176,'Stock-AF'!$G$2:$G$215,Shares!$A$1)</f>
        <v>4.680671534945959E-3</v>
      </c>
      <c r="AG176" s="9">
        <f ca="1">SUMIFS('Stock-AF'!AP$2:AP$215,'Stock-AF'!$C$2:$C$215,Shares!$B176,'Stock-AF'!$G$2:$G$215,Shares!$A$1)/SUMIFS('Stock-AF'!AP$2:AP$215,'Stock-AF'!$C$2:$C$215,Shares!$A176,'Stock-AF'!$G$2:$G$215,Shares!$A$1)</f>
        <v>1.851496265013803E-2</v>
      </c>
      <c r="AH176" s="9">
        <f ca="1">SUMIFS('Stock-AF'!AQ$2:AQ$215,'Stock-AF'!$C$2:$C$215,Shares!$B176,'Stock-AF'!$G$2:$G$215,Shares!$A$1)/SUMIFS('Stock-AF'!AQ$2:AQ$215,'Stock-AF'!$C$2:$C$215,Shares!$A176,'Stock-AF'!$G$2:$G$215,Shares!$A$1)</f>
        <v>1.6193929564080389E-2</v>
      </c>
      <c r="AI176" s="9">
        <f ca="1">SUMIFS('Stock-AF'!AR$2:AR$215,'Stock-AF'!$C$2:$C$215,Shares!$B176,'Stock-AF'!$G$2:$G$215,Shares!$A$1)/SUMIFS('Stock-AF'!AR$2:AR$215,'Stock-AF'!$C$2:$C$215,Shares!$A176,'Stock-AF'!$G$2:$G$215,Shares!$A$1)</f>
        <v>1.5990937642326307E-2</v>
      </c>
      <c r="AJ176" s="9">
        <f ca="1">SUMIFS('Stock-AF'!AS$2:AS$215,'Stock-AF'!$C$2:$C$215,Shares!$B176,'Stock-AF'!$G$2:$G$215,Shares!$A$1)/SUMIFS('Stock-AF'!AS$2:AS$215,'Stock-AF'!$C$2:$C$215,Shares!$A176,'Stock-AF'!$G$2:$G$215,Shares!$A$1)</f>
        <v>0.22143783019795352</v>
      </c>
      <c r="AK176" s="9">
        <f ca="1">SUMIFS('Stock-AF'!AT$2:AT$215,'Stock-AF'!$C$2:$C$215,Shares!$B176,'Stock-AF'!$G$2:$G$215,Shares!$A$1)/SUMIFS('Stock-AF'!AT$2:AT$215,'Stock-AF'!$C$2:$C$215,Shares!$A176,'Stock-AF'!$G$2:$G$215,Shares!$A$1)</f>
        <v>3.6401550056145676E-2</v>
      </c>
      <c r="AL176" s="9">
        <f ca="1">SUMIFS('Stock-AF'!AU$2:AU$215,'Stock-AF'!$C$2:$C$215,Shares!$B176,'Stock-AF'!$G$2:$G$215,Shares!$A$1)/SUMIFS('Stock-AF'!AU$2:AU$215,'Stock-AF'!$C$2:$C$215,Shares!$A176,'Stock-AF'!$G$2:$G$215,Shares!$A$1)</f>
        <v>4.0405796866392445E-2</v>
      </c>
      <c r="AM176" s="9">
        <f ca="1">SUMIFS('Stock-AF'!AV$2:AV$215,'Stock-AF'!$C$2:$C$215,Shares!$B176,'Stock-AF'!$G$2:$G$215,Shares!$A$1)/SUMIFS('Stock-AF'!AV$2:AV$215,'Stock-AF'!$C$2:$C$215,Shares!$A176,'Stock-AF'!$G$2:$G$215,Shares!$A$1)</f>
        <v>0.1077213593649238</v>
      </c>
    </row>
    <row r="177" spans="1:39">
      <c r="A177" t="str">
        <f t="shared" si="2"/>
        <v>R_ES-SH-FL*</v>
      </c>
      <c r="B177" s="4" t="s">
        <v>81</v>
      </c>
      <c r="C177" s="9">
        <f ca="1">SUMIFS('Stock-AF'!L$2:L$215,'Stock-AF'!$C$2:$C$215,Shares!$B177,'Stock-AF'!$G$2:$G$215,Shares!$A$1)/SUMIFS('Stock-AF'!L$2:L$215,'Stock-AF'!$C$2:$C$215,Shares!$A177,'Stock-AF'!$G$2:$G$215,Shares!$A$1)</f>
        <v>0</v>
      </c>
      <c r="D177" s="9">
        <f ca="1">SUMIFS('Stock-AF'!M$2:M$215,'Stock-AF'!$C$2:$C$215,Shares!$B177,'Stock-AF'!$G$2:$G$215,Shares!$A$1)/SUMIFS('Stock-AF'!M$2:M$215,'Stock-AF'!$C$2:$C$215,Shares!$A177,'Stock-AF'!$G$2:$G$215,Shares!$A$1)</f>
        <v>0.24322694170342191</v>
      </c>
      <c r="E177" s="9">
        <f ca="1">SUMIFS('Stock-AF'!N$2:N$215,'Stock-AF'!$C$2:$C$215,Shares!$B177,'Stock-AF'!$G$2:$G$215,Shares!$A$1)/SUMIFS('Stock-AF'!N$2:N$215,'Stock-AF'!$C$2:$C$215,Shares!$A177,'Stock-AF'!$G$2:$G$215,Shares!$A$1)</f>
        <v>9.9135915989360918E-2</v>
      </c>
      <c r="F177" s="9">
        <f ca="1">SUMIFS('Stock-AF'!O$2:O$215,'Stock-AF'!$C$2:$C$215,Shares!$B177,'Stock-AF'!$G$2:$G$215,Shares!$A$1)/SUMIFS('Stock-AF'!O$2:O$215,'Stock-AF'!$C$2:$C$215,Shares!$A177,'Stock-AF'!$G$2:$G$215,Shares!$A$1)</f>
        <v>0.51282206524269069</v>
      </c>
      <c r="G177" s="9">
        <f ca="1">SUMIFS('Stock-AF'!P$2:P$215,'Stock-AF'!$C$2:$C$215,Shares!$B177,'Stock-AF'!$G$2:$G$215,Shares!$A$1)/SUMIFS('Stock-AF'!P$2:P$215,'Stock-AF'!$C$2:$C$215,Shares!$A177,'Stock-AF'!$G$2:$G$215,Shares!$A$1)</f>
        <v>2.9134388367480186E-2</v>
      </c>
      <c r="H177" s="9">
        <f ca="1">SUMIFS('Stock-AF'!Q$2:Q$215,'Stock-AF'!$C$2:$C$215,Shares!$B177,'Stock-AF'!$G$2:$G$215,Shares!$A$1)/SUMIFS('Stock-AF'!Q$2:Q$215,'Stock-AF'!$C$2:$C$215,Shares!$A177,'Stock-AF'!$G$2:$G$215,Shares!$A$1)</f>
        <v>0.23824062357641534</v>
      </c>
      <c r="I177" s="9">
        <f ca="1">SUMIFS('Stock-AF'!R$2:R$215,'Stock-AF'!$C$2:$C$215,Shares!$B177,'Stock-AF'!$G$2:$G$215,Shares!$A$1)/SUMIFS('Stock-AF'!R$2:R$215,'Stock-AF'!$C$2:$C$215,Shares!$A177,'Stock-AF'!$G$2:$G$215,Shares!$A$1)</f>
        <v>0</v>
      </c>
      <c r="J177" s="9">
        <f ca="1">SUMIFS('Stock-AF'!S$2:S$215,'Stock-AF'!$C$2:$C$215,Shares!$B177,'Stock-AF'!$G$2:$G$215,Shares!$A$1)/SUMIFS('Stock-AF'!S$2:S$215,'Stock-AF'!$C$2:$C$215,Shares!$A177,'Stock-AF'!$G$2:$G$215,Shares!$A$1)</f>
        <v>0.37574450491545847</v>
      </c>
      <c r="K177" s="9">
        <f ca="1">SUMIFS('Stock-AF'!T$2:T$215,'Stock-AF'!$C$2:$C$215,Shares!$B177,'Stock-AF'!$G$2:$G$215,Shares!$A$1)/SUMIFS('Stock-AF'!T$2:T$215,'Stock-AF'!$C$2:$C$215,Shares!$A177,'Stock-AF'!$G$2:$G$215,Shares!$A$1)</f>
        <v>0.46563765630744552</v>
      </c>
      <c r="L177" s="9">
        <f ca="1">SUMIFS('Stock-AF'!U$2:U$215,'Stock-AF'!$C$2:$C$215,Shares!$B177,'Stock-AF'!$G$2:$G$215,Shares!$A$1)/SUMIFS('Stock-AF'!U$2:U$215,'Stock-AF'!$C$2:$C$215,Shares!$A177,'Stock-AF'!$G$2:$G$215,Shares!$A$1)</f>
        <v>0.18146196862171746</v>
      </c>
      <c r="M177" s="9">
        <f ca="1">SUMIFS('Stock-AF'!V$2:V$215,'Stock-AF'!$C$2:$C$215,Shares!$B177,'Stock-AF'!$G$2:$G$215,Shares!$A$1)/SUMIFS('Stock-AF'!V$2:V$215,'Stock-AF'!$C$2:$C$215,Shares!$A177,'Stock-AF'!$G$2:$G$215,Shares!$A$1)</f>
        <v>6.156883018447995E-2</v>
      </c>
      <c r="N177" s="9">
        <f ca="1">SUMIFS('Stock-AF'!W$2:W$215,'Stock-AF'!$C$2:$C$215,Shares!$B177,'Stock-AF'!$G$2:$G$215,Shares!$A$1)/SUMIFS('Stock-AF'!W$2:W$215,'Stock-AF'!$C$2:$C$215,Shares!$A177,'Stock-AF'!$G$2:$G$215,Shares!$A$1)</f>
        <v>7.6510337992233599E-2</v>
      </c>
      <c r="O177" s="9">
        <f ca="1">SUMIFS('Stock-AF'!X$2:X$215,'Stock-AF'!$C$2:$C$215,Shares!$B177,'Stock-AF'!$G$2:$G$215,Shares!$A$1)/SUMIFS('Stock-AF'!X$2:X$215,'Stock-AF'!$C$2:$C$215,Shares!$A177,'Stock-AF'!$G$2:$G$215,Shares!$A$1)</f>
        <v>0.35994581334383702</v>
      </c>
      <c r="P177" s="9">
        <f ca="1">SUMIFS('Stock-AF'!Y$2:Y$215,'Stock-AF'!$C$2:$C$215,Shares!$B177,'Stock-AF'!$G$2:$G$215,Shares!$A$1)/SUMIFS('Stock-AF'!Y$2:Y$215,'Stock-AF'!$C$2:$C$215,Shares!$A177,'Stock-AF'!$G$2:$G$215,Shares!$A$1)</f>
        <v>1.0390920071341594E-2</v>
      </c>
      <c r="Q177" s="9">
        <f ca="1">SUMIFS('Stock-AF'!Z$2:Z$215,'Stock-AF'!$C$2:$C$215,Shares!$B177,'Stock-AF'!$G$2:$G$215,Shares!$A$1)/SUMIFS('Stock-AF'!Z$2:Z$215,'Stock-AF'!$C$2:$C$215,Shares!$A177,'Stock-AF'!$G$2:$G$215,Shares!$A$1)</f>
        <v>0.4048330589855525</v>
      </c>
      <c r="R177" s="9">
        <f ca="1">SUMIFS('Stock-AF'!AA$2:AA$215,'Stock-AF'!$C$2:$C$215,Shares!$B177,'Stock-AF'!$G$2:$G$215,Shares!$A$1)/SUMIFS('Stock-AF'!AA$2:AA$215,'Stock-AF'!$C$2:$C$215,Shares!$A177,'Stock-AF'!$G$2:$G$215,Shares!$A$1)</f>
        <v>0.26553094447683895</v>
      </c>
      <c r="S177" s="9">
        <f ca="1">SUMIFS('Stock-AF'!AB$2:AB$215,'Stock-AF'!$C$2:$C$215,Shares!$B177,'Stock-AF'!$G$2:$G$215,Shares!$A$1)/SUMIFS('Stock-AF'!AB$2:AB$215,'Stock-AF'!$C$2:$C$215,Shares!$A177,'Stock-AF'!$G$2:$G$215,Shares!$A$1)</f>
        <v>0.56331695683083582</v>
      </c>
      <c r="T177" s="9">
        <f ca="1">SUMIFS('Stock-AF'!AC$2:AC$215,'Stock-AF'!$C$2:$C$215,Shares!$B177,'Stock-AF'!$G$2:$G$215,Shares!$A$1)/SUMIFS('Stock-AF'!AC$2:AC$215,'Stock-AF'!$C$2:$C$215,Shares!$A177,'Stock-AF'!$G$2:$G$215,Shares!$A$1)</f>
        <v>0.27491990848800507</v>
      </c>
      <c r="U177" s="9">
        <f ca="1">SUMIFS('Stock-AF'!AD$2:AD$215,'Stock-AF'!$C$2:$C$215,Shares!$B177,'Stock-AF'!$G$2:$G$215,Shares!$A$1)/SUMIFS('Stock-AF'!AD$2:AD$215,'Stock-AF'!$C$2:$C$215,Shares!$A177,'Stock-AF'!$G$2:$G$215,Shares!$A$1)</f>
        <v>0</v>
      </c>
      <c r="V177" s="9">
        <f ca="1">SUMIFS('Stock-AF'!AE$2:AE$215,'Stock-AF'!$C$2:$C$215,Shares!$B177,'Stock-AF'!$G$2:$G$215,Shares!$A$1)/SUMIFS('Stock-AF'!AE$2:AE$215,'Stock-AF'!$C$2:$C$215,Shares!$A177,'Stock-AF'!$G$2:$G$215,Shares!$A$1)</f>
        <v>0.66050206695858837</v>
      </c>
      <c r="W177" s="9">
        <f ca="1">SUMIFS('Stock-AF'!AF$2:AF$215,'Stock-AF'!$C$2:$C$215,Shares!$B177,'Stock-AF'!$G$2:$G$215,Shares!$A$1)/SUMIFS('Stock-AF'!AF$2:AF$215,'Stock-AF'!$C$2:$C$215,Shares!$A177,'Stock-AF'!$G$2:$G$215,Shares!$A$1)</f>
        <v>0</v>
      </c>
      <c r="X177" s="9">
        <f ca="1">SUMIFS('Stock-AF'!AG$2:AG$215,'Stock-AF'!$C$2:$C$215,Shares!$B177,'Stock-AF'!$G$2:$G$215,Shares!$A$1)/SUMIFS('Stock-AF'!AG$2:AG$215,'Stock-AF'!$C$2:$C$215,Shares!$A177,'Stock-AF'!$G$2:$G$215,Shares!$A$1)</f>
        <v>0.12016414520090243</v>
      </c>
      <c r="Y177" s="9">
        <f ca="1">SUMIFS('Stock-AF'!AH$2:AH$215,'Stock-AF'!$C$2:$C$215,Shares!$B177,'Stock-AF'!$G$2:$G$215,Shares!$A$1)/SUMIFS('Stock-AF'!AH$2:AH$215,'Stock-AF'!$C$2:$C$215,Shares!$A177,'Stock-AF'!$G$2:$G$215,Shares!$A$1)</f>
        <v>0.53461353734868966</v>
      </c>
      <c r="Z177" s="9">
        <f ca="1">SUMIFS('Stock-AF'!AI$2:AI$215,'Stock-AF'!$C$2:$C$215,Shares!$B177,'Stock-AF'!$G$2:$G$215,Shares!$A$1)/SUMIFS('Stock-AF'!AI$2:AI$215,'Stock-AF'!$C$2:$C$215,Shares!$A177,'Stock-AF'!$G$2:$G$215,Shares!$A$1)</f>
        <v>0.1095195000737474</v>
      </c>
      <c r="AA177" s="9">
        <f ca="1">SUMIFS('Stock-AF'!AJ$2:AJ$215,'Stock-AF'!$C$2:$C$215,Shares!$B177,'Stock-AF'!$G$2:$G$215,Shares!$A$1)/SUMIFS('Stock-AF'!AJ$2:AJ$215,'Stock-AF'!$C$2:$C$215,Shares!$A177,'Stock-AF'!$G$2:$G$215,Shares!$A$1)</f>
        <v>0</v>
      </c>
      <c r="AB177" s="9">
        <f ca="1">SUMIFS('Stock-AF'!AK$2:AK$215,'Stock-AF'!$C$2:$C$215,Shares!$B177,'Stock-AF'!$G$2:$G$215,Shares!$A$1)/SUMIFS('Stock-AF'!AK$2:AK$215,'Stock-AF'!$C$2:$C$215,Shares!$A177,'Stock-AF'!$G$2:$G$215,Shares!$A$1)</f>
        <v>0</v>
      </c>
      <c r="AC177" s="9">
        <f ca="1">SUMIFS('Stock-AF'!AL$2:AL$215,'Stock-AF'!$C$2:$C$215,Shares!$B177,'Stock-AF'!$G$2:$G$215,Shares!$A$1)/SUMIFS('Stock-AF'!AL$2:AL$215,'Stock-AF'!$C$2:$C$215,Shares!$A177,'Stock-AF'!$G$2:$G$215,Shares!$A$1)</f>
        <v>0</v>
      </c>
      <c r="AD177" s="9">
        <f ca="1">SUMIFS('Stock-AF'!AM$2:AM$215,'Stock-AF'!$C$2:$C$215,Shares!$B177,'Stock-AF'!$G$2:$G$215,Shares!$A$1)/SUMIFS('Stock-AF'!AM$2:AM$215,'Stock-AF'!$C$2:$C$215,Shares!$A177,'Stock-AF'!$G$2:$G$215,Shares!$A$1)</f>
        <v>0.91820037627013162</v>
      </c>
      <c r="AE177" s="9">
        <f ca="1">SUMIFS('Stock-AF'!AN$2:AN$215,'Stock-AF'!$C$2:$C$215,Shares!$B177,'Stock-AF'!$G$2:$G$215,Shares!$A$1)/SUMIFS('Stock-AF'!AN$2:AN$215,'Stock-AF'!$C$2:$C$215,Shares!$A177,'Stock-AF'!$G$2:$G$215,Shares!$A$1)</f>
        <v>1.8722119160336421E-3</v>
      </c>
      <c r="AF177" s="9">
        <f ca="1">SUMIFS('Stock-AF'!AO$2:AO$215,'Stock-AF'!$C$2:$C$215,Shares!$B177,'Stock-AF'!$G$2:$G$215,Shares!$A$1)/SUMIFS('Stock-AF'!AO$2:AO$215,'Stock-AF'!$C$2:$C$215,Shares!$A177,'Stock-AF'!$G$2:$G$215,Shares!$A$1)</f>
        <v>0.20655743529450937</v>
      </c>
      <c r="AG177" s="9">
        <f ca="1">SUMIFS('Stock-AF'!AP$2:AP$215,'Stock-AF'!$C$2:$C$215,Shares!$B177,'Stock-AF'!$G$2:$G$215,Shares!$A$1)/SUMIFS('Stock-AF'!AP$2:AP$215,'Stock-AF'!$C$2:$C$215,Shares!$A177,'Stock-AF'!$G$2:$G$215,Shares!$A$1)</f>
        <v>0.15216828574723293</v>
      </c>
      <c r="AH177" s="9">
        <f ca="1">SUMIFS('Stock-AF'!AQ$2:AQ$215,'Stock-AF'!$C$2:$C$215,Shares!$B177,'Stock-AF'!$G$2:$G$215,Shares!$A$1)/SUMIFS('Stock-AF'!AQ$2:AQ$215,'Stock-AF'!$C$2:$C$215,Shares!$A177,'Stock-AF'!$G$2:$G$215,Shares!$A$1)</f>
        <v>0.34135261554952279</v>
      </c>
      <c r="AI177" s="9">
        <f ca="1">SUMIFS('Stock-AF'!AR$2:AR$215,'Stock-AF'!$C$2:$C$215,Shares!$B177,'Stock-AF'!$G$2:$G$215,Shares!$A$1)/SUMIFS('Stock-AF'!AR$2:AR$215,'Stock-AF'!$C$2:$C$215,Shares!$A177,'Stock-AF'!$G$2:$G$215,Shares!$A$1)</f>
        <v>0.11693083826443468</v>
      </c>
      <c r="AJ177" s="9">
        <f ca="1">SUMIFS('Stock-AF'!AS$2:AS$215,'Stock-AF'!$C$2:$C$215,Shares!$B177,'Stock-AF'!$G$2:$G$215,Shares!$A$1)/SUMIFS('Stock-AF'!AS$2:AS$215,'Stock-AF'!$C$2:$C$215,Shares!$A177,'Stock-AF'!$G$2:$G$215,Shares!$A$1)</f>
        <v>1.8228468387114699E-2</v>
      </c>
      <c r="AK177" s="9">
        <f ca="1">SUMIFS('Stock-AF'!AT$2:AT$215,'Stock-AF'!$C$2:$C$215,Shares!$B177,'Stock-AF'!$G$2:$G$215,Shares!$A$1)/SUMIFS('Stock-AF'!AT$2:AT$215,'Stock-AF'!$C$2:$C$215,Shares!$A177,'Stock-AF'!$G$2:$G$215,Shares!$A$1)</f>
        <v>0.10657895738492064</v>
      </c>
      <c r="AL177" s="9">
        <f ca="1">SUMIFS('Stock-AF'!AU$2:AU$215,'Stock-AF'!$C$2:$C$215,Shares!$B177,'Stock-AF'!$G$2:$G$215,Shares!$A$1)/SUMIFS('Stock-AF'!AU$2:AU$215,'Stock-AF'!$C$2:$C$215,Shares!$A177,'Stock-AF'!$G$2:$G$215,Shares!$A$1)</f>
        <v>0.64917520535069695</v>
      </c>
      <c r="AM177" s="9">
        <f ca="1">SUMIFS('Stock-AF'!AV$2:AV$215,'Stock-AF'!$C$2:$C$215,Shares!$B177,'Stock-AF'!$G$2:$G$215,Shares!$A$1)/SUMIFS('Stock-AF'!AV$2:AV$215,'Stock-AF'!$C$2:$C$215,Shares!$A177,'Stock-AF'!$G$2:$G$215,Shares!$A$1)</f>
        <v>0.77777636027041841</v>
      </c>
    </row>
    <row r="178" spans="1:39">
      <c r="A178" t="str">
        <f t="shared" si="2"/>
        <v>R_ES-SH-FL*</v>
      </c>
      <c r="B178" s="4" t="s">
        <v>82</v>
      </c>
      <c r="C178" s="9">
        <f ca="1">SUMIFS('Stock-AF'!L$2:L$215,'Stock-AF'!$C$2:$C$215,Shares!$B178,'Stock-AF'!$G$2:$G$215,Shares!$A$1)/SUMIFS('Stock-AF'!L$2:L$215,'Stock-AF'!$C$2:$C$215,Shares!$A178,'Stock-AF'!$G$2:$G$215,Shares!$A$1)</f>
        <v>0</v>
      </c>
      <c r="D178" s="9">
        <f ca="1">SUMIFS('Stock-AF'!M$2:M$215,'Stock-AF'!$C$2:$C$215,Shares!$B178,'Stock-AF'!$G$2:$G$215,Shares!$A$1)/SUMIFS('Stock-AF'!M$2:M$215,'Stock-AF'!$C$2:$C$215,Shares!$A178,'Stock-AF'!$G$2:$G$215,Shares!$A$1)</f>
        <v>0</v>
      </c>
      <c r="E178" s="9">
        <f ca="1">SUMIFS('Stock-AF'!N$2:N$215,'Stock-AF'!$C$2:$C$215,Shares!$B178,'Stock-AF'!$G$2:$G$215,Shares!$A$1)/SUMIFS('Stock-AF'!N$2:N$215,'Stock-AF'!$C$2:$C$215,Shares!$A178,'Stock-AF'!$G$2:$G$215,Shares!$A$1)</f>
        <v>0</v>
      </c>
      <c r="F178" s="9">
        <f ca="1">SUMIFS('Stock-AF'!O$2:O$215,'Stock-AF'!$C$2:$C$215,Shares!$B178,'Stock-AF'!$G$2:$G$215,Shares!$A$1)/SUMIFS('Stock-AF'!O$2:O$215,'Stock-AF'!$C$2:$C$215,Shares!$A178,'Stock-AF'!$G$2:$G$215,Shares!$A$1)</f>
        <v>0</v>
      </c>
      <c r="G178" s="9">
        <f ca="1">SUMIFS('Stock-AF'!P$2:P$215,'Stock-AF'!$C$2:$C$215,Shares!$B178,'Stock-AF'!$G$2:$G$215,Shares!$A$1)/SUMIFS('Stock-AF'!P$2:P$215,'Stock-AF'!$C$2:$C$215,Shares!$A178,'Stock-AF'!$G$2:$G$215,Shares!$A$1)</f>
        <v>0</v>
      </c>
      <c r="H178" s="9">
        <f ca="1">SUMIFS('Stock-AF'!Q$2:Q$215,'Stock-AF'!$C$2:$C$215,Shares!$B178,'Stock-AF'!$G$2:$G$215,Shares!$A$1)/SUMIFS('Stock-AF'!Q$2:Q$215,'Stock-AF'!$C$2:$C$215,Shares!$A178,'Stock-AF'!$G$2:$G$215,Shares!$A$1)</f>
        <v>5.1927324980818007E-2</v>
      </c>
      <c r="I178" s="9">
        <f ca="1">SUMIFS('Stock-AF'!R$2:R$215,'Stock-AF'!$C$2:$C$215,Shares!$B178,'Stock-AF'!$G$2:$G$215,Shares!$A$1)/SUMIFS('Stock-AF'!R$2:R$215,'Stock-AF'!$C$2:$C$215,Shares!$A178,'Stock-AF'!$G$2:$G$215,Shares!$A$1)</f>
        <v>6.9778385090328143E-3</v>
      </c>
      <c r="J178" s="9">
        <f ca="1">SUMIFS('Stock-AF'!S$2:S$215,'Stock-AF'!$C$2:$C$215,Shares!$B178,'Stock-AF'!$G$2:$G$215,Shares!$A$1)/SUMIFS('Stock-AF'!S$2:S$215,'Stock-AF'!$C$2:$C$215,Shares!$A178,'Stock-AF'!$G$2:$G$215,Shares!$A$1)</f>
        <v>0</v>
      </c>
      <c r="K178" s="9">
        <f ca="1">SUMIFS('Stock-AF'!T$2:T$215,'Stock-AF'!$C$2:$C$215,Shares!$B178,'Stock-AF'!$G$2:$G$215,Shares!$A$1)/SUMIFS('Stock-AF'!T$2:T$215,'Stock-AF'!$C$2:$C$215,Shares!$A178,'Stock-AF'!$G$2:$G$215,Shares!$A$1)</f>
        <v>3.6103847902754413E-4</v>
      </c>
      <c r="L178" s="9">
        <f ca="1">SUMIFS('Stock-AF'!U$2:U$215,'Stock-AF'!$C$2:$C$215,Shares!$B178,'Stock-AF'!$G$2:$G$215,Shares!$A$1)/SUMIFS('Stock-AF'!U$2:U$215,'Stock-AF'!$C$2:$C$215,Shares!$A178,'Stock-AF'!$G$2:$G$215,Shares!$A$1)</f>
        <v>0</v>
      </c>
      <c r="M178" s="9">
        <f ca="1">SUMIFS('Stock-AF'!V$2:V$215,'Stock-AF'!$C$2:$C$215,Shares!$B178,'Stock-AF'!$G$2:$G$215,Shares!$A$1)/SUMIFS('Stock-AF'!V$2:V$215,'Stock-AF'!$C$2:$C$215,Shares!$A178,'Stock-AF'!$G$2:$G$215,Shares!$A$1)</f>
        <v>0</v>
      </c>
      <c r="N178" s="9">
        <f ca="1">SUMIFS('Stock-AF'!W$2:W$215,'Stock-AF'!$C$2:$C$215,Shares!$B178,'Stock-AF'!$G$2:$G$215,Shares!$A$1)/SUMIFS('Stock-AF'!W$2:W$215,'Stock-AF'!$C$2:$C$215,Shares!$A178,'Stock-AF'!$G$2:$G$215,Shares!$A$1)</f>
        <v>1.0203326164909694E-4</v>
      </c>
      <c r="O178" s="9">
        <f ca="1">SUMIFS('Stock-AF'!X$2:X$215,'Stock-AF'!$C$2:$C$215,Shares!$B178,'Stock-AF'!$G$2:$G$215,Shares!$A$1)/SUMIFS('Stock-AF'!X$2:X$215,'Stock-AF'!$C$2:$C$215,Shares!$A178,'Stock-AF'!$G$2:$G$215,Shares!$A$1)</f>
        <v>1.3753908663932893E-3</v>
      </c>
      <c r="P178" s="9">
        <f ca="1">SUMIFS('Stock-AF'!Y$2:Y$215,'Stock-AF'!$C$2:$C$215,Shares!$B178,'Stock-AF'!$G$2:$G$215,Shares!$A$1)/SUMIFS('Stock-AF'!Y$2:Y$215,'Stock-AF'!$C$2:$C$215,Shares!$A178,'Stock-AF'!$G$2:$G$215,Shares!$A$1)</f>
        <v>0</v>
      </c>
      <c r="Q178" s="9">
        <f ca="1">SUMIFS('Stock-AF'!Z$2:Z$215,'Stock-AF'!$C$2:$C$215,Shares!$B178,'Stock-AF'!$G$2:$G$215,Shares!$A$1)/SUMIFS('Stock-AF'!Z$2:Z$215,'Stock-AF'!$C$2:$C$215,Shares!$A178,'Stock-AF'!$G$2:$G$215,Shares!$A$1)</f>
        <v>5.8520979456021781E-4</v>
      </c>
      <c r="R178" s="9">
        <f ca="1">SUMIFS('Stock-AF'!AA$2:AA$215,'Stock-AF'!$C$2:$C$215,Shares!$B178,'Stock-AF'!$G$2:$G$215,Shares!$A$1)/SUMIFS('Stock-AF'!AA$2:AA$215,'Stock-AF'!$C$2:$C$215,Shares!$A178,'Stock-AF'!$G$2:$G$215,Shares!$A$1)</f>
        <v>0</v>
      </c>
      <c r="S178" s="9">
        <f ca="1">SUMIFS('Stock-AF'!AB$2:AB$215,'Stock-AF'!$C$2:$C$215,Shares!$B178,'Stock-AF'!$G$2:$G$215,Shares!$A$1)/SUMIFS('Stock-AF'!AB$2:AB$215,'Stock-AF'!$C$2:$C$215,Shares!$A178,'Stock-AF'!$G$2:$G$215,Shares!$A$1)</f>
        <v>0</v>
      </c>
      <c r="T178" s="9">
        <f ca="1">SUMIFS('Stock-AF'!AC$2:AC$215,'Stock-AF'!$C$2:$C$215,Shares!$B178,'Stock-AF'!$G$2:$G$215,Shares!$A$1)/SUMIFS('Stock-AF'!AC$2:AC$215,'Stock-AF'!$C$2:$C$215,Shares!$A178,'Stock-AF'!$G$2:$G$215,Shares!$A$1)</f>
        <v>0</v>
      </c>
      <c r="U178" s="9">
        <f ca="1">SUMIFS('Stock-AF'!AD$2:AD$215,'Stock-AF'!$C$2:$C$215,Shares!$B178,'Stock-AF'!$G$2:$G$215,Shares!$A$1)/SUMIFS('Stock-AF'!AD$2:AD$215,'Stock-AF'!$C$2:$C$215,Shares!$A178,'Stock-AF'!$G$2:$G$215,Shares!$A$1)</f>
        <v>0.49969798834818352</v>
      </c>
      <c r="V178" s="9">
        <f ca="1">SUMIFS('Stock-AF'!AE$2:AE$215,'Stock-AF'!$C$2:$C$215,Shares!$B178,'Stock-AF'!$G$2:$G$215,Shares!$A$1)/SUMIFS('Stock-AF'!AE$2:AE$215,'Stock-AF'!$C$2:$C$215,Shares!$A178,'Stock-AF'!$G$2:$G$215,Shares!$A$1)</f>
        <v>6.8247464445073925E-5</v>
      </c>
      <c r="W178" s="9">
        <f ca="1">SUMIFS('Stock-AF'!AF$2:AF$215,'Stock-AF'!$C$2:$C$215,Shares!$B178,'Stock-AF'!$G$2:$G$215,Shares!$A$1)/SUMIFS('Stock-AF'!AF$2:AF$215,'Stock-AF'!$C$2:$C$215,Shares!$A178,'Stock-AF'!$G$2:$G$215,Shares!$A$1)</f>
        <v>0</v>
      </c>
      <c r="X178" s="9">
        <f ca="1">SUMIFS('Stock-AF'!AG$2:AG$215,'Stock-AF'!$C$2:$C$215,Shares!$B178,'Stock-AF'!$G$2:$G$215,Shares!$A$1)/SUMIFS('Stock-AF'!AG$2:AG$215,'Stock-AF'!$C$2:$C$215,Shares!$A178,'Stock-AF'!$G$2:$G$215,Shares!$A$1)</f>
        <v>0</v>
      </c>
      <c r="Y178" s="9">
        <f ca="1">SUMIFS('Stock-AF'!AH$2:AH$215,'Stock-AF'!$C$2:$C$215,Shares!$B178,'Stock-AF'!$G$2:$G$215,Shares!$A$1)/SUMIFS('Stock-AF'!AH$2:AH$215,'Stock-AF'!$C$2:$C$215,Shares!$A178,'Stock-AF'!$G$2:$G$215,Shares!$A$1)</f>
        <v>0</v>
      </c>
      <c r="Z178" s="9">
        <f ca="1">SUMIFS('Stock-AF'!AI$2:AI$215,'Stock-AF'!$C$2:$C$215,Shares!$B178,'Stock-AF'!$G$2:$G$215,Shares!$A$1)/SUMIFS('Stock-AF'!AI$2:AI$215,'Stock-AF'!$C$2:$C$215,Shares!$A178,'Stock-AF'!$G$2:$G$215,Shares!$A$1)</f>
        <v>0</v>
      </c>
      <c r="AA178" s="9">
        <f ca="1">SUMIFS('Stock-AF'!AJ$2:AJ$215,'Stock-AF'!$C$2:$C$215,Shares!$B178,'Stock-AF'!$G$2:$G$215,Shares!$A$1)/SUMIFS('Stock-AF'!AJ$2:AJ$215,'Stock-AF'!$C$2:$C$215,Shares!$A178,'Stock-AF'!$G$2:$G$215,Shares!$A$1)</f>
        <v>0</v>
      </c>
      <c r="AB178" s="9">
        <f ca="1">SUMIFS('Stock-AF'!AK$2:AK$215,'Stock-AF'!$C$2:$C$215,Shares!$B178,'Stock-AF'!$G$2:$G$215,Shares!$A$1)/SUMIFS('Stock-AF'!AK$2:AK$215,'Stock-AF'!$C$2:$C$215,Shares!$A178,'Stock-AF'!$G$2:$G$215,Shares!$A$1)</f>
        <v>0</v>
      </c>
      <c r="AC178" s="9">
        <f ca="1">SUMIFS('Stock-AF'!AL$2:AL$215,'Stock-AF'!$C$2:$C$215,Shares!$B178,'Stock-AF'!$G$2:$G$215,Shares!$A$1)/SUMIFS('Stock-AF'!AL$2:AL$215,'Stock-AF'!$C$2:$C$215,Shares!$A178,'Stock-AF'!$G$2:$G$215,Shares!$A$1)</f>
        <v>0</v>
      </c>
      <c r="AD178" s="9">
        <f ca="1">SUMIFS('Stock-AF'!AM$2:AM$215,'Stock-AF'!$C$2:$C$215,Shares!$B178,'Stock-AF'!$G$2:$G$215,Shares!$A$1)/SUMIFS('Stock-AF'!AM$2:AM$215,'Stock-AF'!$C$2:$C$215,Shares!$A178,'Stock-AF'!$G$2:$G$215,Shares!$A$1)</f>
        <v>0</v>
      </c>
      <c r="AE178" s="9">
        <f ca="1">SUMIFS('Stock-AF'!AN$2:AN$215,'Stock-AF'!$C$2:$C$215,Shares!$B178,'Stock-AF'!$G$2:$G$215,Shares!$A$1)/SUMIFS('Stock-AF'!AN$2:AN$215,'Stock-AF'!$C$2:$C$215,Shares!$A178,'Stock-AF'!$G$2:$G$215,Shares!$A$1)</f>
        <v>0</v>
      </c>
      <c r="AF178" s="9">
        <f ca="1">SUMIFS('Stock-AF'!AO$2:AO$215,'Stock-AF'!$C$2:$C$215,Shares!$B178,'Stock-AF'!$G$2:$G$215,Shares!$A$1)/SUMIFS('Stock-AF'!AO$2:AO$215,'Stock-AF'!$C$2:$C$215,Shares!$A178,'Stock-AF'!$G$2:$G$215,Shares!$A$1)</f>
        <v>8.6039184477426167E-4</v>
      </c>
      <c r="AG178" s="9">
        <f ca="1">SUMIFS('Stock-AF'!AP$2:AP$215,'Stock-AF'!$C$2:$C$215,Shares!$B178,'Stock-AF'!$G$2:$G$215,Shares!$A$1)/SUMIFS('Stock-AF'!AP$2:AP$215,'Stock-AF'!$C$2:$C$215,Shares!$A178,'Stock-AF'!$G$2:$G$215,Shares!$A$1)</f>
        <v>0</v>
      </c>
      <c r="AH178" s="9">
        <f ca="1">SUMIFS('Stock-AF'!AQ$2:AQ$215,'Stock-AF'!$C$2:$C$215,Shares!$B178,'Stock-AF'!$G$2:$G$215,Shares!$A$1)/SUMIFS('Stock-AF'!AQ$2:AQ$215,'Stock-AF'!$C$2:$C$215,Shares!$A178,'Stock-AF'!$G$2:$G$215,Shares!$A$1)</f>
        <v>3.2998724372099472E-3</v>
      </c>
      <c r="AI178" s="9">
        <f ca="1">SUMIFS('Stock-AF'!AR$2:AR$215,'Stock-AF'!$C$2:$C$215,Shares!$B178,'Stock-AF'!$G$2:$G$215,Shares!$A$1)/SUMIFS('Stock-AF'!AR$2:AR$215,'Stock-AF'!$C$2:$C$215,Shares!$A178,'Stock-AF'!$G$2:$G$215,Shares!$A$1)</f>
        <v>0</v>
      </c>
      <c r="AJ178" s="9">
        <f ca="1">SUMIFS('Stock-AF'!AS$2:AS$215,'Stock-AF'!$C$2:$C$215,Shares!$B178,'Stock-AF'!$G$2:$G$215,Shares!$A$1)/SUMIFS('Stock-AF'!AS$2:AS$215,'Stock-AF'!$C$2:$C$215,Shares!$A178,'Stock-AF'!$G$2:$G$215,Shares!$A$1)</f>
        <v>0</v>
      </c>
      <c r="AK178" s="9">
        <f ca="1">SUMIFS('Stock-AF'!AT$2:AT$215,'Stock-AF'!$C$2:$C$215,Shares!$B178,'Stock-AF'!$G$2:$G$215,Shares!$A$1)/SUMIFS('Stock-AF'!AT$2:AT$215,'Stock-AF'!$C$2:$C$215,Shares!$A178,'Stock-AF'!$G$2:$G$215,Shares!$A$1)</f>
        <v>1.2263049164808935E-2</v>
      </c>
      <c r="AL178" s="9">
        <f ca="1">SUMIFS('Stock-AF'!AU$2:AU$215,'Stock-AF'!$C$2:$C$215,Shares!$B178,'Stock-AF'!$G$2:$G$215,Shares!$A$1)/SUMIFS('Stock-AF'!AU$2:AU$215,'Stock-AF'!$C$2:$C$215,Shares!$A178,'Stock-AF'!$G$2:$G$215,Shares!$A$1)</f>
        <v>0</v>
      </c>
      <c r="AM178" s="9">
        <f ca="1">SUMIFS('Stock-AF'!AV$2:AV$215,'Stock-AF'!$C$2:$C$215,Shares!$B178,'Stock-AF'!$G$2:$G$215,Shares!$A$1)/SUMIFS('Stock-AF'!AV$2:AV$215,'Stock-AF'!$C$2:$C$215,Shares!$A178,'Stock-AF'!$G$2:$G$215,Shares!$A$1)</f>
        <v>0</v>
      </c>
    </row>
    <row r="179" spans="1:39">
      <c r="A179" t="str">
        <f t="shared" si="2"/>
        <v>R_ES-SH-FL*</v>
      </c>
      <c r="B179" s="4" t="s">
        <v>83</v>
      </c>
      <c r="C179" s="9">
        <f ca="1">SUMIFS('Stock-AF'!L$2:L$215,'Stock-AF'!$C$2:$C$215,Shares!$B179,'Stock-AF'!$G$2:$G$215,Shares!$A$1)/SUMIFS('Stock-AF'!L$2:L$215,'Stock-AF'!$C$2:$C$215,Shares!$A179,'Stock-AF'!$G$2:$G$215,Shares!$A$1)</f>
        <v>0</v>
      </c>
      <c r="D179" s="9">
        <f ca="1">SUMIFS('Stock-AF'!M$2:M$215,'Stock-AF'!$C$2:$C$215,Shares!$B179,'Stock-AF'!$G$2:$G$215,Shares!$A$1)/SUMIFS('Stock-AF'!M$2:M$215,'Stock-AF'!$C$2:$C$215,Shares!$A179,'Stock-AF'!$G$2:$G$215,Shares!$A$1)</f>
        <v>0.13858614683915663</v>
      </c>
      <c r="E179" s="9">
        <f ca="1">SUMIFS('Stock-AF'!N$2:N$215,'Stock-AF'!$C$2:$C$215,Shares!$B179,'Stock-AF'!$G$2:$G$215,Shares!$A$1)/SUMIFS('Stock-AF'!N$2:N$215,'Stock-AF'!$C$2:$C$215,Shares!$A179,'Stock-AF'!$G$2:$G$215,Shares!$A$1)</f>
        <v>0.24657780555506181</v>
      </c>
      <c r="F179" s="9">
        <f ca="1">SUMIFS('Stock-AF'!O$2:O$215,'Stock-AF'!$C$2:$C$215,Shares!$B179,'Stock-AF'!$G$2:$G$215,Shares!$A$1)/SUMIFS('Stock-AF'!O$2:O$215,'Stock-AF'!$C$2:$C$215,Shares!$A179,'Stock-AF'!$G$2:$G$215,Shares!$A$1)</f>
        <v>1.6469072103002193E-3</v>
      </c>
      <c r="G179" s="9">
        <f ca="1">SUMIFS('Stock-AF'!P$2:P$215,'Stock-AF'!$C$2:$C$215,Shares!$B179,'Stock-AF'!$G$2:$G$215,Shares!$A$1)/SUMIFS('Stock-AF'!P$2:P$215,'Stock-AF'!$C$2:$C$215,Shares!$A179,'Stock-AF'!$G$2:$G$215,Shares!$A$1)</f>
        <v>0.27109437415836762</v>
      </c>
      <c r="H179" s="9">
        <f ca="1">SUMIFS('Stock-AF'!Q$2:Q$215,'Stock-AF'!$C$2:$C$215,Shares!$B179,'Stock-AF'!$G$2:$G$215,Shares!$A$1)/SUMIFS('Stock-AF'!Q$2:Q$215,'Stock-AF'!$C$2:$C$215,Shares!$A179,'Stock-AF'!$G$2:$G$215,Shares!$A$1)</f>
        <v>3.6671962332202893E-2</v>
      </c>
      <c r="I179" s="9">
        <f ca="1">SUMIFS('Stock-AF'!R$2:R$215,'Stock-AF'!$C$2:$C$215,Shares!$B179,'Stock-AF'!$G$2:$G$215,Shares!$A$1)/SUMIFS('Stock-AF'!R$2:R$215,'Stock-AF'!$C$2:$C$215,Shares!$A179,'Stock-AF'!$G$2:$G$215,Shares!$A$1)</f>
        <v>0</v>
      </c>
      <c r="J179" s="9">
        <f ca="1">SUMIFS('Stock-AF'!S$2:S$215,'Stock-AF'!$C$2:$C$215,Shares!$B179,'Stock-AF'!$G$2:$G$215,Shares!$A$1)/SUMIFS('Stock-AF'!S$2:S$215,'Stock-AF'!$C$2:$C$215,Shares!$A179,'Stock-AF'!$G$2:$G$215,Shares!$A$1)</f>
        <v>0.21831061783310604</v>
      </c>
      <c r="K179" s="9">
        <f ca="1">SUMIFS('Stock-AF'!T$2:T$215,'Stock-AF'!$C$2:$C$215,Shares!$B179,'Stock-AF'!$G$2:$G$215,Shares!$A$1)/SUMIFS('Stock-AF'!T$2:T$215,'Stock-AF'!$C$2:$C$215,Shares!$A179,'Stock-AF'!$G$2:$G$215,Shares!$A$1)</f>
        <v>0.1015182059677525</v>
      </c>
      <c r="L179" s="9">
        <f ca="1">SUMIFS('Stock-AF'!U$2:U$215,'Stock-AF'!$C$2:$C$215,Shares!$B179,'Stock-AF'!$G$2:$G$215,Shares!$A$1)/SUMIFS('Stock-AF'!U$2:U$215,'Stock-AF'!$C$2:$C$215,Shares!$A179,'Stock-AF'!$G$2:$G$215,Shares!$A$1)</f>
        <v>0.50851195805391269</v>
      </c>
      <c r="M179" s="9">
        <f ca="1">SUMIFS('Stock-AF'!V$2:V$215,'Stock-AF'!$C$2:$C$215,Shares!$B179,'Stock-AF'!$G$2:$G$215,Shares!$A$1)/SUMIFS('Stock-AF'!V$2:V$215,'Stock-AF'!$C$2:$C$215,Shares!$A179,'Stock-AF'!$G$2:$G$215,Shares!$A$1)</f>
        <v>0.45816741944070111</v>
      </c>
      <c r="N179" s="9">
        <f ca="1">SUMIFS('Stock-AF'!W$2:W$215,'Stock-AF'!$C$2:$C$215,Shares!$B179,'Stock-AF'!$G$2:$G$215,Shares!$A$1)/SUMIFS('Stock-AF'!W$2:W$215,'Stock-AF'!$C$2:$C$215,Shares!$A179,'Stock-AF'!$G$2:$G$215,Shares!$A$1)</f>
        <v>1.9272516197646517E-2</v>
      </c>
      <c r="O179" s="9">
        <f ca="1">SUMIFS('Stock-AF'!X$2:X$215,'Stock-AF'!$C$2:$C$215,Shares!$B179,'Stock-AF'!$G$2:$G$215,Shares!$A$1)/SUMIFS('Stock-AF'!X$2:X$215,'Stock-AF'!$C$2:$C$215,Shares!$A179,'Stock-AF'!$G$2:$G$215,Shares!$A$1)</f>
        <v>0</v>
      </c>
      <c r="P179" s="9">
        <f ca="1">SUMIFS('Stock-AF'!Y$2:Y$215,'Stock-AF'!$C$2:$C$215,Shares!$B179,'Stock-AF'!$G$2:$G$215,Shares!$A$1)/SUMIFS('Stock-AF'!Y$2:Y$215,'Stock-AF'!$C$2:$C$215,Shares!$A179,'Stock-AF'!$G$2:$G$215,Shares!$A$1)</f>
        <v>0.4388281407750334</v>
      </c>
      <c r="Q179" s="9">
        <f ca="1">SUMIFS('Stock-AF'!Z$2:Z$215,'Stock-AF'!$C$2:$C$215,Shares!$B179,'Stock-AF'!$G$2:$G$215,Shares!$A$1)/SUMIFS('Stock-AF'!Z$2:Z$215,'Stock-AF'!$C$2:$C$215,Shares!$A179,'Stock-AF'!$G$2:$G$215,Shares!$A$1)</f>
        <v>6.2718309244209208E-2</v>
      </c>
      <c r="R179" s="9">
        <f ca="1">SUMIFS('Stock-AF'!AA$2:AA$215,'Stock-AF'!$C$2:$C$215,Shares!$B179,'Stock-AF'!$G$2:$G$215,Shares!$A$1)/SUMIFS('Stock-AF'!AA$2:AA$215,'Stock-AF'!$C$2:$C$215,Shares!$A179,'Stock-AF'!$G$2:$G$215,Shares!$A$1)</f>
        <v>8.5489550086007809E-2</v>
      </c>
      <c r="S179" s="9">
        <f ca="1">SUMIFS('Stock-AF'!AB$2:AB$215,'Stock-AF'!$C$2:$C$215,Shares!$B179,'Stock-AF'!$G$2:$G$215,Shares!$A$1)/SUMIFS('Stock-AF'!AB$2:AB$215,'Stock-AF'!$C$2:$C$215,Shares!$A179,'Stock-AF'!$G$2:$G$215,Shares!$A$1)</f>
        <v>0.11683123465107184</v>
      </c>
      <c r="T179" s="9">
        <f ca="1">SUMIFS('Stock-AF'!AC$2:AC$215,'Stock-AF'!$C$2:$C$215,Shares!$B179,'Stock-AF'!$G$2:$G$215,Shares!$A$1)/SUMIFS('Stock-AF'!AC$2:AC$215,'Stock-AF'!$C$2:$C$215,Shares!$A179,'Stock-AF'!$G$2:$G$215,Shares!$A$1)</f>
        <v>0</v>
      </c>
      <c r="U179" s="9">
        <f ca="1">SUMIFS('Stock-AF'!AD$2:AD$215,'Stock-AF'!$C$2:$C$215,Shares!$B179,'Stock-AF'!$G$2:$G$215,Shares!$A$1)/SUMIFS('Stock-AF'!AD$2:AD$215,'Stock-AF'!$C$2:$C$215,Shares!$A179,'Stock-AF'!$G$2:$G$215,Shares!$A$1)</f>
        <v>0.423771013267566</v>
      </c>
      <c r="V179" s="9">
        <f ca="1">SUMIFS('Stock-AF'!AE$2:AE$215,'Stock-AF'!$C$2:$C$215,Shares!$B179,'Stock-AF'!$G$2:$G$215,Shares!$A$1)/SUMIFS('Stock-AF'!AE$2:AE$215,'Stock-AF'!$C$2:$C$215,Shares!$A179,'Stock-AF'!$G$2:$G$215,Shares!$A$1)</f>
        <v>5.2334861619267262E-3</v>
      </c>
      <c r="W179" s="9">
        <f ca="1">SUMIFS('Stock-AF'!AF$2:AF$215,'Stock-AF'!$C$2:$C$215,Shares!$B179,'Stock-AF'!$G$2:$G$215,Shares!$A$1)/SUMIFS('Stock-AF'!AF$2:AF$215,'Stock-AF'!$C$2:$C$215,Shares!$A179,'Stock-AF'!$G$2:$G$215,Shares!$A$1)</f>
        <v>1.5116812389278563E-2</v>
      </c>
      <c r="X179" s="9">
        <f ca="1">SUMIFS('Stock-AF'!AG$2:AG$215,'Stock-AF'!$C$2:$C$215,Shares!$B179,'Stock-AF'!$G$2:$G$215,Shares!$A$1)/SUMIFS('Stock-AF'!AG$2:AG$215,'Stock-AF'!$C$2:$C$215,Shares!$A179,'Stock-AF'!$G$2:$G$215,Shares!$A$1)</f>
        <v>0.45402026447005789</v>
      </c>
      <c r="Y179" s="9">
        <f ca="1">SUMIFS('Stock-AF'!AH$2:AH$215,'Stock-AF'!$C$2:$C$215,Shares!$B179,'Stock-AF'!$G$2:$G$215,Shares!$A$1)/SUMIFS('Stock-AF'!AH$2:AH$215,'Stock-AF'!$C$2:$C$215,Shares!$A179,'Stock-AF'!$G$2:$G$215,Shares!$A$1)</f>
        <v>0</v>
      </c>
      <c r="Z179" s="9">
        <f ca="1">SUMIFS('Stock-AF'!AI$2:AI$215,'Stock-AF'!$C$2:$C$215,Shares!$B179,'Stock-AF'!$G$2:$G$215,Shares!$A$1)/SUMIFS('Stock-AF'!AI$2:AI$215,'Stock-AF'!$C$2:$C$215,Shares!$A179,'Stock-AF'!$G$2:$G$215,Shares!$A$1)</f>
        <v>0.40846565816781871</v>
      </c>
      <c r="AA179" s="9">
        <f ca="1">SUMIFS('Stock-AF'!AJ$2:AJ$215,'Stock-AF'!$C$2:$C$215,Shares!$B179,'Stock-AF'!$G$2:$G$215,Shares!$A$1)/SUMIFS('Stock-AF'!AJ$2:AJ$215,'Stock-AF'!$C$2:$C$215,Shares!$A179,'Stock-AF'!$G$2:$G$215,Shares!$A$1)</f>
        <v>0</v>
      </c>
      <c r="AB179" s="9">
        <f ca="1">SUMIFS('Stock-AF'!AK$2:AK$215,'Stock-AF'!$C$2:$C$215,Shares!$B179,'Stock-AF'!$G$2:$G$215,Shares!$A$1)/SUMIFS('Stock-AF'!AK$2:AK$215,'Stock-AF'!$C$2:$C$215,Shares!$A179,'Stock-AF'!$G$2:$G$215,Shares!$A$1)</f>
        <v>0.15057770933037234</v>
      </c>
      <c r="AC179" s="9">
        <f ca="1">SUMIFS('Stock-AF'!AL$2:AL$215,'Stock-AF'!$C$2:$C$215,Shares!$B179,'Stock-AF'!$G$2:$G$215,Shares!$A$1)/SUMIFS('Stock-AF'!AL$2:AL$215,'Stock-AF'!$C$2:$C$215,Shares!$A179,'Stock-AF'!$G$2:$G$215,Shares!$A$1)</f>
        <v>0</v>
      </c>
      <c r="AD179" s="9">
        <f ca="1">SUMIFS('Stock-AF'!AM$2:AM$215,'Stock-AF'!$C$2:$C$215,Shares!$B179,'Stock-AF'!$G$2:$G$215,Shares!$A$1)/SUMIFS('Stock-AF'!AM$2:AM$215,'Stock-AF'!$C$2:$C$215,Shares!$A179,'Stock-AF'!$G$2:$G$215,Shares!$A$1)</f>
        <v>3.1847730285119488E-2</v>
      </c>
      <c r="AE179" s="9">
        <f ca="1">SUMIFS('Stock-AF'!AN$2:AN$215,'Stock-AF'!$C$2:$C$215,Shares!$B179,'Stock-AF'!$G$2:$G$215,Shares!$A$1)/SUMIFS('Stock-AF'!AN$2:AN$215,'Stock-AF'!$C$2:$C$215,Shares!$A179,'Stock-AF'!$G$2:$G$215,Shares!$A$1)</f>
        <v>4.7292753370239325E-2</v>
      </c>
      <c r="AF179" s="9">
        <f ca="1">SUMIFS('Stock-AF'!AO$2:AO$215,'Stock-AF'!$C$2:$C$215,Shares!$B179,'Stock-AF'!$G$2:$G$215,Shares!$A$1)/SUMIFS('Stock-AF'!AO$2:AO$215,'Stock-AF'!$C$2:$C$215,Shares!$A179,'Stock-AF'!$G$2:$G$215,Shares!$A$1)</f>
        <v>0.3036133207309557</v>
      </c>
      <c r="AG179" s="9">
        <f ca="1">SUMIFS('Stock-AF'!AP$2:AP$215,'Stock-AF'!$C$2:$C$215,Shares!$B179,'Stock-AF'!$G$2:$G$215,Shares!$A$1)/SUMIFS('Stock-AF'!AP$2:AP$215,'Stock-AF'!$C$2:$C$215,Shares!$A179,'Stock-AF'!$G$2:$G$215,Shares!$A$1)</f>
        <v>1.3298568465122537E-3</v>
      </c>
      <c r="AH179" s="9">
        <f ca="1">SUMIFS('Stock-AF'!AQ$2:AQ$215,'Stock-AF'!$C$2:$C$215,Shares!$B179,'Stock-AF'!$G$2:$G$215,Shares!$A$1)/SUMIFS('Stock-AF'!AQ$2:AQ$215,'Stock-AF'!$C$2:$C$215,Shares!$A179,'Stock-AF'!$G$2:$G$215,Shares!$A$1)</f>
        <v>0.19991434760791943</v>
      </c>
      <c r="AI179" s="9">
        <f ca="1">SUMIFS('Stock-AF'!AR$2:AR$215,'Stock-AF'!$C$2:$C$215,Shares!$B179,'Stock-AF'!$G$2:$G$215,Shares!$A$1)/SUMIFS('Stock-AF'!AR$2:AR$215,'Stock-AF'!$C$2:$C$215,Shares!$A179,'Stock-AF'!$G$2:$G$215,Shares!$A$1)</f>
        <v>0.23080298151109344</v>
      </c>
      <c r="AJ179" s="9">
        <f ca="1">SUMIFS('Stock-AF'!AS$2:AS$215,'Stock-AF'!$C$2:$C$215,Shares!$B179,'Stock-AF'!$G$2:$G$215,Shares!$A$1)/SUMIFS('Stock-AF'!AS$2:AS$215,'Stock-AF'!$C$2:$C$215,Shares!$A179,'Stock-AF'!$G$2:$G$215,Shares!$A$1)</f>
        <v>0.45756224762415437</v>
      </c>
      <c r="AK179" s="9">
        <f ca="1">SUMIFS('Stock-AF'!AT$2:AT$215,'Stock-AF'!$C$2:$C$215,Shares!$B179,'Stock-AF'!$G$2:$G$215,Shares!$A$1)/SUMIFS('Stock-AF'!AT$2:AT$215,'Stock-AF'!$C$2:$C$215,Shares!$A179,'Stock-AF'!$G$2:$G$215,Shares!$A$1)</f>
        <v>0.11315551012614043</v>
      </c>
      <c r="AL179" s="9">
        <f ca="1">SUMIFS('Stock-AF'!AU$2:AU$215,'Stock-AF'!$C$2:$C$215,Shares!$B179,'Stock-AF'!$G$2:$G$215,Shares!$A$1)/SUMIFS('Stock-AF'!AU$2:AU$215,'Stock-AF'!$C$2:$C$215,Shares!$A179,'Stock-AF'!$G$2:$G$215,Shares!$A$1)</f>
        <v>0.2665717262690539</v>
      </c>
      <c r="AM179" s="9">
        <f ca="1">SUMIFS('Stock-AF'!AV$2:AV$215,'Stock-AF'!$C$2:$C$215,Shares!$B179,'Stock-AF'!$G$2:$G$215,Shares!$A$1)/SUMIFS('Stock-AF'!AV$2:AV$215,'Stock-AF'!$C$2:$C$215,Shares!$A179,'Stock-AF'!$G$2:$G$215,Shares!$A$1)</f>
        <v>1.4189489226024605E-3</v>
      </c>
    </row>
    <row r="180" spans="1:39">
      <c r="A180" t="str">
        <f t="shared" si="2"/>
        <v>R_ES-SH-FL*</v>
      </c>
      <c r="B180" s="4" t="s">
        <v>84</v>
      </c>
      <c r="C180" s="9">
        <f ca="1">SUMIFS('Stock-AF'!L$2:L$215,'Stock-AF'!$C$2:$C$215,Shares!$B180,'Stock-AF'!$G$2:$G$215,Shares!$A$1)/SUMIFS('Stock-AF'!L$2:L$215,'Stock-AF'!$C$2:$C$215,Shares!$A180,'Stock-AF'!$G$2:$G$215,Shares!$A$1)</f>
        <v>0</v>
      </c>
      <c r="D180" s="9">
        <f ca="1">SUMIFS('Stock-AF'!M$2:M$215,'Stock-AF'!$C$2:$C$215,Shares!$B180,'Stock-AF'!$G$2:$G$215,Shares!$A$1)/SUMIFS('Stock-AF'!M$2:M$215,'Stock-AF'!$C$2:$C$215,Shares!$A180,'Stock-AF'!$G$2:$G$215,Shares!$A$1)</f>
        <v>2.1597827964899888E-3</v>
      </c>
      <c r="E180" s="9">
        <f ca="1">SUMIFS('Stock-AF'!N$2:N$215,'Stock-AF'!$C$2:$C$215,Shares!$B180,'Stock-AF'!$G$2:$G$215,Shares!$A$1)/SUMIFS('Stock-AF'!N$2:N$215,'Stock-AF'!$C$2:$C$215,Shares!$A180,'Stock-AF'!$G$2:$G$215,Shares!$A$1)</f>
        <v>0</v>
      </c>
      <c r="F180" s="9">
        <f ca="1">SUMIFS('Stock-AF'!O$2:O$215,'Stock-AF'!$C$2:$C$215,Shares!$B180,'Stock-AF'!$G$2:$G$215,Shares!$A$1)/SUMIFS('Stock-AF'!O$2:O$215,'Stock-AF'!$C$2:$C$215,Shares!$A180,'Stock-AF'!$G$2:$G$215,Shares!$A$1)</f>
        <v>2.1142893988827603E-3</v>
      </c>
      <c r="G180" s="9">
        <f ca="1">SUMIFS('Stock-AF'!P$2:P$215,'Stock-AF'!$C$2:$C$215,Shares!$B180,'Stock-AF'!$G$2:$G$215,Shares!$A$1)/SUMIFS('Stock-AF'!P$2:P$215,'Stock-AF'!$C$2:$C$215,Shares!$A180,'Stock-AF'!$G$2:$G$215,Shares!$A$1)</f>
        <v>3.0948136964737507E-3</v>
      </c>
      <c r="H180" s="9">
        <f ca="1">SUMIFS('Stock-AF'!Q$2:Q$215,'Stock-AF'!$C$2:$C$215,Shares!$B180,'Stock-AF'!$G$2:$G$215,Shares!$A$1)/SUMIFS('Stock-AF'!Q$2:Q$215,'Stock-AF'!$C$2:$C$215,Shares!$A180,'Stock-AF'!$G$2:$G$215,Shares!$A$1)</f>
        <v>0</v>
      </c>
      <c r="I180" s="9">
        <f ca="1">SUMIFS('Stock-AF'!R$2:R$215,'Stock-AF'!$C$2:$C$215,Shares!$B180,'Stock-AF'!$G$2:$G$215,Shares!$A$1)/SUMIFS('Stock-AF'!R$2:R$215,'Stock-AF'!$C$2:$C$215,Shares!$A180,'Stock-AF'!$G$2:$G$215,Shares!$A$1)</f>
        <v>0.10777861374339746</v>
      </c>
      <c r="J180" s="9">
        <f ca="1">SUMIFS('Stock-AF'!S$2:S$215,'Stock-AF'!$C$2:$C$215,Shares!$B180,'Stock-AF'!$G$2:$G$215,Shares!$A$1)/SUMIFS('Stock-AF'!S$2:S$215,'Stock-AF'!$C$2:$C$215,Shares!$A180,'Stock-AF'!$G$2:$G$215,Shares!$A$1)</f>
        <v>0</v>
      </c>
      <c r="K180" s="9">
        <f ca="1">SUMIFS('Stock-AF'!T$2:T$215,'Stock-AF'!$C$2:$C$215,Shares!$B180,'Stock-AF'!$G$2:$G$215,Shares!$A$1)/SUMIFS('Stock-AF'!T$2:T$215,'Stock-AF'!$C$2:$C$215,Shares!$A180,'Stock-AF'!$G$2:$G$215,Shares!$A$1)</f>
        <v>3.7814617279599296E-3</v>
      </c>
      <c r="L180" s="9">
        <f ca="1">SUMIFS('Stock-AF'!U$2:U$215,'Stock-AF'!$C$2:$C$215,Shares!$B180,'Stock-AF'!$G$2:$G$215,Shares!$A$1)/SUMIFS('Stock-AF'!U$2:U$215,'Stock-AF'!$C$2:$C$215,Shares!$A180,'Stock-AF'!$G$2:$G$215,Shares!$A$1)</f>
        <v>1.1422290315623066E-3</v>
      </c>
      <c r="M180" s="9">
        <f ca="1">SUMIFS('Stock-AF'!V$2:V$215,'Stock-AF'!$C$2:$C$215,Shares!$B180,'Stock-AF'!$G$2:$G$215,Shares!$A$1)/SUMIFS('Stock-AF'!V$2:V$215,'Stock-AF'!$C$2:$C$215,Shares!$A180,'Stock-AF'!$G$2:$G$215,Shares!$A$1)</f>
        <v>0</v>
      </c>
      <c r="N180" s="9">
        <f ca="1">SUMIFS('Stock-AF'!W$2:W$215,'Stock-AF'!$C$2:$C$215,Shares!$B180,'Stock-AF'!$G$2:$G$215,Shares!$A$1)/SUMIFS('Stock-AF'!W$2:W$215,'Stock-AF'!$C$2:$C$215,Shares!$A180,'Stock-AF'!$G$2:$G$215,Shares!$A$1)</f>
        <v>0</v>
      </c>
      <c r="O180" s="9">
        <f ca="1">SUMIFS('Stock-AF'!X$2:X$215,'Stock-AF'!$C$2:$C$215,Shares!$B180,'Stock-AF'!$G$2:$G$215,Shares!$A$1)/SUMIFS('Stock-AF'!X$2:X$215,'Stock-AF'!$C$2:$C$215,Shares!$A180,'Stock-AF'!$G$2:$G$215,Shares!$A$1)</f>
        <v>4.0295316930103971E-2</v>
      </c>
      <c r="P180" s="9">
        <f ca="1">SUMIFS('Stock-AF'!Y$2:Y$215,'Stock-AF'!$C$2:$C$215,Shares!$B180,'Stock-AF'!$G$2:$G$215,Shares!$A$1)/SUMIFS('Stock-AF'!Y$2:Y$215,'Stock-AF'!$C$2:$C$215,Shares!$A180,'Stock-AF'!$G$2:$G$215,Shares!$A$1)</f>
        <v>0</v>
      </c>
      <c r="Q180" s="9">
        <f ca="1">SUMIFS('Stock-AF'!Z$2:Z$215,'Stock-AF'!$C$2:$C$215,Shares!$B180,'Stock-AF'!$G$2:$G$215,Shares!$A$1)/SUMIFS('Stock-AF'!Z$2:Z$215,'Stock-AF'!$C$2:$C$215,Shares!$A180,'Stock-AF'!$G$2:$G$215,Shares!$A$1)</f>
        <v>9.4782489099994524E-3</v>
      </c>
      <c r="R180" s="9">
        <f ca="1">SUMIFS('Stock-AF'!AA$2:AA$215,'Stock-AF'!$C$2:$C$215,Shares!$B180,'Stock-AF'!$G$2:$G$215,Shares!$A$1)/SUMIFS('Stock-AF'!AA$2:AA$215,'Stock-AF'!$C$2:$C$215,Shares!$A180,'Stock-AF'!$G$2:$G$215,Shares!$A$1)</f>
        <v>9.7049300766362361E-3</v>
      </c>
      <c r="S180" s="9">
        <f ca="1">SUMIFS('Stock-AF'!AB$2:AB$215,'Stock-AF'!$C$2:$C$215,Shares!$B180,'Stock-AF'!$G$2:$G$215,Shares!$A$1)/SUMIFS('Stock-AF'!AB$2:AB$215,'Stock-AF'!$C$2:$C$215,Shares!$A180,'Stock-AF'!$G$2:$G$215,Shares!$A$1)</f>
        <v>8.946203244607662E-3</v>
      </c>
      <c r="T180" s="9">
        <f ca="1">SUMIFS('Stock-AF'!AC$2:AC$215,'Stock-AF'!$C$2:$C$215,Shares!$B180,'Stock-AF'!$G$2:$G$215,Shares!$A$1)/SUMIFS('Stock-AF'!AC$2:AC$215,'Stock-AF'!$C$2:$C$215,Shares!$A180,'Stock-AF'!$G$2:$G$215,Shares!$A$1)</f>
        <v>1.0683574856153717E-2</v>
      </c>
      <c r="U180" s="9">
        <f ca="1">SUMIFS('Stock-AF'!AD$2:AD$215,'Stock-AF'!$C$2:$C$215,Shares!$B180,'Stock-AF'!$G$2:$G$215,Shares!$A$1)/SUMIFS('Stock-AF'!AD$2:AD$215,'Stock-AF'!$C$2:$C$215,Shares!$A180,'Stock-AF'!$G$2:$G$215,Shares!$A$1)</f>
        <v>0</v>
      </c>
      <c r="V180" s="9">
        <f ca="1">SUMIFS('Stock-AF'!AE$2:AE$215,'Stock-AF'!$C$2:$C$215,Shares!$B180,'Stock-AF'!$G$2:$G$215,Shares!$A$1)/SUMIFS('Stock-AF'!AE$2:AE$215,'Stock-AF'!$C$2:$C$215,Shares!$A180,'Stock-AF'!$G$2:$G$215,Shares!$A$1)</f>
        <v>2.0854479154104988E-2</v>
      </c>
      <c r="W180" s="9">
        <f ca="1">SUMIFS('Stock-AF'!AF$2:AF$215,'Stock-AF'!$C$2:$C$215,Shares!$B180,'Stock-AF'!$G$2:$G$215,Shares!$A$1)/SUMIFS('Stock-AF'!AF$2:AF$215,'Stock-AF'!$C$2:$C$215,Shares!$A180,'Stock-AF'!$G$2:$G$215,Shares!$A$1)</f>
        <v>9.5551017187009615E-3</v>
      </c>
      <c r="X180" s="9">
        <f ca="1">SUMIFS('Stock-AF'!AG$2:AG$215,'Stock-AF'!$C$2:$C$215,Shares!$B180,'Stock-AF'!$G$2:$G$215,Shares!$A$1)/SUMIFS('Stock-AF'!AG$2:AG$215,'Stock-AF'!$C$2:$C$215,Shares!$A180,'Stock-AF'!$G$2:$G$215,Shares!$A$1)</f>
        <v>0</v>
      </c>
      <c r="Y180" s="9">
        <f ca="1">SUMIFS('Stock-AF'!AH$2:AH$215,'Stock-AF'!$C$2:$C$215,Shares!$B180,'Stock-AF'!$G$2:$G$215,Shares!$A$1)/SUMIFS('Stock-AF'!AH$2:AH$215,'Stock-AF'!$C$2:$C$215,Shares!$A180,'Stock-AF'!$G$2:$G$215,Shares!$A$1)</f>
        <v>0</v>
      </c>
      <c r="Z180" s="9">
        <f ca="1">SUMIFS('Stock-AF'!AI$2:AI$215,'Stock-AF'!$C$2:$C$215,Shares!$B180,'Stock-AF'!$G$2:$G$215,Shares!$A$1)/SUMIFS('Stock-AF'!AI$2:AI$215,'Stock-AF'!$C$2:$C$215,Shares!$A180,'Stock-AF'!$G$2:$G$215,Shares!$A$1)</f>
        <v>0</v>
      </c>
      <c r="AA180" s="9">
        <f ca="1">SUMIFS('Stock-AF'!AJ$2:AJ$215,'Stock-AF'!$C$2:$C$215,Shares!$B180,'Stock-AF'!$G$2:$G$215,Shares!$A$1)/SUMIFS('Stock-AF'!AJ$2:AJ$215,'Stock-AF'!$C$2:$C$215,Shares!$A180,'Stock-AF'!$G$2:$G$215,Shares!$A$1)</f>
        <v>0</v>
      </c>
      <c r="AB180" s="9">
        <f ca="1">SUMIFS('Stock-AF'!AK$2:AK$215,'Stock-AF'!$C$2:$C$215,Shares!$B180,'Stock-AF'!$G$2:$G$215,Shares!$A$1)/SUMIFS('Stock-AF'!AK$2:AK$215,'Stock-AF'!$C$2:$C$215,Shares!$A180,'Stock-AF'!$G$2:$G$215,Shares!$A$1)</f>
        <v>0</v>
      </c>
      <c r="AC180" s="9">
        <f ca="1">SUMIFS('Stock-AF'!AL$2:AL$215,'Stock-AF'!$C$2:$C$215,Shares!$B180,'Stock-AF'!$G$2:$G$215,Shares!$A$1)/SUMIFS('Stock-AF'!AL$2:AL$215,'Stock-AF'!$C$2:$C$215,Shares!$A180,'Stock-AF'!$G$2:$G$215,Shares!$A$1)</f>
        <v>0.48204956963301271</v>
      </c>
      <c r="AD180" s="9">
        <f ca="1">SUMIFS('Stock-AF'!AM$2:AM$215,'Stock-AF'!$C$2:$C$215,Shares!$B180,'Stock-AF'!$G$2:$G$215,Shares!$A$1)/SUMIFS('Stock-AF'!AM$2:AM$215,'Stock-AF'!$C$2:$C$215,Shares!$A180,'Stock-AF'!$G$2:$G$215,Shares!$A$1)</f>
        <v>0</v>
      </c>
      <c r="AE180" s="9">
        <f ca="1">SUMIFS('Stock-AF'!AN$2:AN$215,'Stock-AF'!$C$2:$C$215,Shares!$B180,'Stock-AF'!$G$2:$G$215,Shares!$A$1)/SUMIFS('Stock-AF'!AN$2:AN$215,'Stock-AF'!$C$2:$C$215,Shares!$A180,'Stock-AF'!$G$2:$G$215,Shares!$A$1)</f>
        <v>0</v>
      </c>
      <c r="AF180" s="9">
        <f ca="1">SUMIFS('Stock-AF'!AO$2:AO$215,'Stock-AF'!$C$2:$C$215,Shares!$B180,'Stock-AF'!$G$2:$G$215,Shares!$A$1)/SUMIFS('Stock-AF'!AO$2:AO$215,'Stock-AF'!$C$2:$C$215,Shares!$A180,'Stock-AF'!$G$2:$G$215,Shares!$A$1)</f>
        <v>0</v>
      </c>
      <c r="AG180" s="9">
        <f ca="1">SUMIFS('Stock-AF'!AP$2:AP$215,'Stock-AF'!$C$2:$C$215,Shares!$B180,'Stock-AF'!$G$2:$G$215,Shares!$A$1)/SUMIFS('Stock-AF'!AP$2:AP$215,'Stock-AF'!$C$2:$C$215,Shares!$A180,'Stock-AF'!$G$2:$G$215,Shares!$A$1)</f>
        <v>5.3863424226035315E-2</v>
      </c>
      <c r="AH180" s="9">
        <f ca="1">SUMIFS('Stock-AF'!AQ$2:AQ$215,'Stock-AF'!$C$2:$C$215,Shares!$B180,'Stock-AF'!$G$2:$G$215,Shares!$A$1)/SUMIFS('Stock-AF'!AQ$2:AQ$215,'Stock-AF'!$C$2:$C$215,Shares!$A180,'Stock-AF'!$G$2:$G$215,Shares!$A$1)</f>
        <v>0</v>
      </c>
      <c r="AI180" s="9">
        <f ca="1">SUMIFS('Stock-AF'!AR$2:AR$215,'Stock-AF'!$C$2:$C$215,Shares!$B180,'Stock-AF'!$G$2:$G$215,Shares!$A$1)/SUMIFS('Stock-AF'!AR$2:AR$215,'Stock-AF'!$C$2:$C$215,Shares!$A180,'Stock-AF'!$G$2:$G$215,Shares!$A$1)</f>
        <v>3.7065910854677721E-3</v>
      </c>
      <c r="AJ180" s="9">
        <f ca="1">SUMIFS('Stock-AF'!AS$2:AS$215,'Stock-AF'!$C$2:$C$215,Shares!$B180,'Stock-AF'!$G$2:$G$215,Shares!$A$1)/SUMIFS('Stock-AF'!AS$2:AS$215,'Stock-AF'!$C$2:$C$215,Shares!$A180,'Stock-AF'!$G$2:$G$215,Shares!$A$1)</f>
        <v>0</v>
      </c>
      <c r="AK180" s="9">
        <f ca="1">SUMIFS('Stock-AF'!AT$2:AT$215,'Stock-AF'!$C$2:$C$215,Shares!$B180,'Stock-AF'!$G$2:$G$215,Shares!$A$1)/SUMIFS('Stock-AF'!AT$2:AT$215,'Stock-AF'!$C$2:$C$215,Shares!$A180,'Stock-AF'!$G$2:$G$215,Shares!$A$1)</f>
        <v>9.3533341072275442E-3</v>
      </c>
      <c r="AL180" s="9">
        <f ca="1">SUMIFS('Stock-AF'!AU$2:AU$215,'Stock-AF'!$C$2:$C$215,Shares!$B180,'Stock-AF'!$G$2:$G$215,Shares!$A$1)/SUMIFS('Stock-AF'!AU$2:AU$215,'Stock-AF'!$C$2:$C$215,Shares!$A180,'Stock-AF'!$G$2:$G$215,Shares!$A$1)</f>
        <v>0</v>
      </c>
      <c r="AM180" s="9">
        <f ca="1">SUMIFS('Stock-AF'!AV$2:AV$215,'Stock-AF'!$C$2:$C$215,Shares!$B180,'Stock-AF'!$G$2:$G$215,Shares!$A$1)/SUMIFS('Stock-AF'!AV$2:AV$215,'Stock-AF'!$C$2:$C$215,Shares!$A180,'Stock-AF'!$G$2:$G$215,Shares!$A$1)</f>
        <v>2.2334761872336772E-3</v>
      </c>
    </row>
    <row r="181" spans="1:39">
      <c r="A181" t="str">
        <f t="shared" si="2"/>
        <v>R_ES-SH-FL*</v>
      </c>
      <c r="B181" s="4" t="s">
        <v>85</v>
      </c>
      <c r="C181" s="9">
        <f ca="1">SUMIFS('Stock-AF'!L$2:L$215,'Stock-AF'!$C$2:$C$215,Shares!$B181,'Stock-AF'!$G$2:$G$215,Shares!$A$1)/SUMIFS('Stock-AF'!L$2:L$215,'Stock-AF'!$C$2:$C$215,Shares!$A181,'Stock-AF'!$G$2:$G$215,Shares!$A$1)</f>
        <v>2.3583267267488273E-2</v>
      </c>
      <c r="D181" s="9">
        <f ca="1">SUMIFS('Stock-AF'!M$2:M$215,'Stock-AF'!$C$2:$C$215,Shares!$B181,'Stock-AF'!$G$2:$G$215,Shares!$A$1)/SUMIFS('Stock-AF'!M$2:M$215,'Stock-AF'!$C$2:$C$215,Shares!$A181,'Stock-AF'!$G$2:$G$215,Shares!$A$1)</f>
        <v>0.24635563507130465</v>
      </c>
      <c r="E181" s="9">
        <f ca="1">SUMIFS('Stock-AF'!N$2:N$215,'Stock-AF'!$C$2:$C$215,Shares!$B181,'Stock-AF'!$G$2:$G$215,Shares!$A$1)/SUMIFS('Stock-AF'!N$2:N$215,'Stock-AF'!$C$2:$C$215,Shares!$A181,'Stock-AF'!$G$2:$G$215,Shares!$A$1)</f>
        <v>0</v>
      </c>
      <c r="F181" s="9">
        <f ca="1">SUMIFS('Stock-AF'!O$2:O$215,'Stock-AF'!$C$2:$C$215,Shares!$B181,'Stock-AF'!$G$2:$G$215,Shares!$A$1)/SUMIFS('Stock-AF'!O$2:O$215,'Stock-AF'!$C$2:$C$215,Shares!$A181,'Stock-AF'!$G$2:$G$215,Shares!$A$1)</f>
        <v>0.36987450936408273</v>
      </c>
      <c r="G181" s="9">
        <f ca="1">SUMIFS('Stock-AF'!P$2:P$215,'Stock-AF'!$C$2:$C$215,Shares!$B181,'Stock-AF'!$G$2:$G$215,Shares!$A$1)/SUMIFS('Stock-AF'!P$2:P$215,'Stock-AF'!$C$2:$C$215,Shares!$A181,'Stock-AF'!$G$2:$G$215,Shares!$A$1)</f>
        <v>1.7949355742049678E-3</v>
      </c>
      <c r="H181" s="9">
        <f ca="1">SUMIFS('Stock-AF'!Q$2:Q$215,'Stock-AF'!$C$2:$C$215,Shares!$B181,'Stock-AF'!$G$2:$G$215,Shares!$A$1)/SUMIFS('Stock-AF'!Q$2:Q$215,'Stock-AF'!$C$2:$C$215,Shares!$A181,'Stock-AF'!$G$2:$G$215,Shares!$A$1)</f>
        <v>0.5260009399792992</v>
      </c>
      <c r="I181" s="9">
        <f ca="1">SUMIFS('Stock-AF'!R$2:R$215,'Stock-AF'!$C$2:$C$215,Shares!$B181,'Stock-AF'!$G$2:$G$215,Shares!$A$1)/SUMIFS('Stock-AF'!R$2:R$215,'Stock-AF'!$C$2:$C$215,Shares!$A181,'Stock-AF'!$G$2:$G$215,Shares!$A$1)</f>
        <v>0.70381200245573228</v>
      </c>
      <c r="J181" s="9">
        <f ca="1">SUMIFS('Stock-AF'!S$2:S$215,'Stock-AF'!$C$2:$C$215,Shares!$B181,'Stock-AF'!$G$2:$G$215,Shares!$A$1)/SUMIFS('Stock-AF'!S$2:S$215,'Stock-AF'!$C$2:$C$215,Shares!$A181,'Stock-AF'!$G$2:$G$215,Shares!$A$1)</f>
        <v>0</v>
      </c>
      <c r="K181" s="9">
        <f ca="1">SUMIFS('Stock-AF'!T$2:T$215,'Stock-AF'!$C$2:$C$215,Shares!$B181,'Stock-AF'!$G$2:$G$215,Shares!$A$1)/SUMIFS('Stock-AF'!T$2:T$215,'Stock-AF'!$C$2:$C$215,Shares!$A181,'Stock-AF'!$G$2:$G$215,Shares!$A$1)</f>
        <v>0.25687386601772122</v>
      </c>
      <c r="L181" s="9">
        <f ca="1">SUMIFS('Stock-AF'!U$2:U$215,'Stock-AF'!$C$2:$C$215,Shares!$B181,'Stock-AF'!$G$2:$G$215,Shares!$A$1)/SUMIFS('Stock-AF'!U$2:U$215,'Stock-AF'!$C$2:$C$215,Shares!$A181,'Stock-AF'!$G$2:$G$215,Shares!$A$1)</f>
        <v>0.10582325136089718</v>
      </c>
      <c r="M181" s="9">
        <f ca="1">SUMIFS('Stock-AF'!V$2:V$215,'Stock-AF'!$C$2:$C$215,Shares!$B181,'Stock-AF'!$G$2:$G$215,Shares!$A$1)/SUMIFS('Stock-AF'!V$2:V$215,'Stock-AF'!$C$2:$C$215,Shares!$A181,'Stock-AF'!$G$2:$G$215,Shares!$A$1)</f>
        <v>4.934381628978881E-3</v>
      </c>
      <c r="N181" s="9">
        <f ca="1">SUMIFS('Stock-AF'!W$2:W$215,'Stock-AF'!$C$2:$C$215,Shares!$B181,'Stock-AF'!$G$2:$G$215,Shares!$A$1)/SUMIFS('Stock-AF'!W$2:W$215,'Stock-AF'!$C$2:$C$215,Shares!$A181,'Stock-AF'!$G$2:$G$215,Shares!$A$1)</f>
        <v>0.70105683636890492</v>
      </c>
      <c r="O181" s="9">
        <f ca="1">SUMIFS('Stock-AF'!X$2:X$215,'Stock-AF'!$C$2:$C$215,Shares!$B181,'Stock-AF'!$G$2:$G$215,Shares!$A$1)/SUMIFS('Stock-AF'!X$2:X$215,'Stock-AF'!$C$2:$C$215,Shares!$A181,'Stock-AF'!$G$2:$G$215,Shares!$A$1)</f>
        <v>0.18417321608698653</v>
      </c>
      <c r="P181" s="9">
        <f ca="1">SUMIFS('Stock-AF'!Y$2:Y$215,'Stock-AF'!$C$2:$C$215,Shares!$B181,'Stock-AF'!$G$2:$G$215,Shares!$A$1)/SUMIFS('Stock-AF'!Y$2:Y$215,'Stock-AF'!$C$2:$C$215,Shares!$A181,'Stock-AF'!$G$2:$G$215,Shares!$A$1)</f>
        <v>0.14241865255898589</v>
      </c>
      <c r="Q181" s="9">
        <f ca="1">SUMIFS('Stock-AF'!Z$2:Z$215,'Stock-AF'!$C$2:$C$215,Shares!$B181,'Stock-AF'!$G$2:$G$215,Shares!$A$1)/SUMIFS('Stock-AF'!Z$2:Z$215,'Stock-AF'!$C$2:$C$215,Shares!$A181,'Stock-AF'!$G$2:$G$215,Shares!$A$1)</f>
        <v>0.1941585149185463</v>
      </c>
      <c r="R181" s="9">
        <f ca="1">SUMIFS('Stock-AF'!AA$2:AA$215,'Stock-AF'!$C$2:$C$215,Shares!$B181,'Stock-AF'!$G$2:$G$215,Shares!$A$1)/SUMIFS('Stock-AF'!AA$2:AA$215,'Stock-AF'!$C$2:$C$215,Shares!$A181,'Stock-AF'!$G$2:$G$215,Shares!$A$1)</f>
        <v>7.6259232387460324E-2</v>
      </c>
      <c r="S181" s="9">
        <f ca="1">SUMIFS('Stock-AF'!AB$2:AB$215,'Stock-AF'!$C$2:$C$215,Shares!$B181,'Stock-AF'!$G$2:$G$215,Shares!$A$1)/SUMIFS('Stock-AF'!AB$2:AB$215,'Stock-AF'!$C$2:$C$215,Shares!$A181,'Stock-AF'!$G$2:$G$215,Shares!$A$1)</f>
        <v>0</v>
      </c>
      <c r="T181" s="9">
        <f ca="1">SUMIFS('Stock-AF'!AC$2:AC$215,'Stock-AF'!$C$2:$C$215,Shares!$B181,'Stock-AF'!$G$2:$G$215,Shares!$A$1)/SUMIFS('Stock-AF'!AC$2:AC$215,'Stock-AF'!$C$2:$C$215,Shares!$A181,'Stock-AF'!$G$2:$G$215,Shares!$A$1)</f>
        <v>0.4834528150275112</v>
      </c>
      <c r="U181" s="9">
        <f ca="1">SUMIFS('Stock-AF'!AD$2:AD$215,'Stock-AF'!$C$2:$C$215,Shares!$B181,'Stock-AF'!$G$2:$G$215,Shares!$A$1)/SUMIFS('Stock-AF'!AD$2:AD$215,'Stock-AF'!$C$2:$C$215,Shares!$A181,'Stock-AF'!$G$2:$G$215,Shares!$A$1)</f>
        <v>4.6055103275466471E-3</v>
      </c>
      <c r="V181" s="9">
        <f ca="1">SUMIFS('Stock-AF'!AE$2:AE$215,'Stock-AF'!$C$2:$C$215,Shares!$B181,'Stock-AF'!$G$2:$G$215,Shares!$A$1)/SUMIFS('Stock-AF'!AE$2:AE$215,'Stock-AF'!$C$2:$C$215,Shares!$A181,'Stock-AF'!$G$2:$G$215,Shares!$A$1)</f>
        <v>6.8818336017573312E-2</v>
      </c>
      <c r="W181" s="9">
        <f ca="1">SUMIFS('Stock-AF'!AF$2:AF$215,'Stock-AF'!$C$2:$C$215,Shares!$B181,'Stock-AF'!$G$2:$G$215,Shares!$A$1)/SUMIFS('Stock-AF'!AF$2:AF$215,'Stock-AF'!$C$2:$C$215,Shares!$A181,'Stock-AF'!$G$2:$G$215,Shares!$A$1)</f>
        <v>5.4850067127709269E-2</v>
      </c>
      <c r="X181" s="9">
        <f ca="1">SUMIFS('Stock-AF'!AG$2:AG$215,'Stock-AF'!$C$2:$C$215,Shares!$B181,'Stock-AF'!$G$2:$G$215,Shares!$A$1)/SUMIFS('Stock-AF'!AG$2:AG$215,'Stock-AF'!$C$2:$C$215,Shares!$A181,'Stock-AF'!$G$2:$G$215,Shares!$A$1)</f>
        <v>5.3739360286415572E-3</v>
      </c>
      <c r="Y181" s="9">
        <f ca="1">SUMIFS('Stock-AF'!AH$2:AH$215,'Stock-AF'!$C$2:$C$215,Shares!$B181,'Stock-AF'!$G$2:$G$215,Shares!$A$1)/SUMIFS('Stock-AF'!AH$2:AH$215,'Stock-AF'!$C$2:$C$215,Shares!$A181,'Stock-AF'!$G$2:$G$215,Shares!$A$1)</f>
        <v>0.40961076507130201</v>
      </c>
      <c r="Z181" s="9">
        <f ca="1">SUMIFS('Stock-AF'!AI$2:AI$215,'Stock-AF'!$C$2:$C$215,Shares!$B181,'Stock-AF'!$G$2:$G$215,Shares!$A$1)/SUMIFS('Stock-AF'!AI$2:AI$215,'Stock-AF'!$C$2:$C$215,Shares!$A181,'Stock-AF'!$G$2:$G$215,Shares!$A$1)</f>
        <v>2.6462133750436823E-2</v>
      </c>
      <c r="AA181" s="9">
        <f ca="1">SUMIFS('Stock-AF'!AJ$2:AJ$215,'Stock-AF'!$C$2:$C$215,Shares!$B181,'Stock-AF'!$G$2:$G$215,Shares!$A$1)/SUMIFS('Stock-AF'!AJ$2:AJ$215,'Stock-AF'!$C$2:$C$215,Shares!$A181,'Stock-AF'!$G$2:$G$215,Shares!$A$1)</f>
        <v>0</v>
      </c>
      <c r="AB181" s="9">
        <f ca="1">SUMIFS('Stock-AF'!AK$2:AK$215,'Stock-AF'!$C$2:$C$215,Shares!$B181,'Stock-AF'!$G$2:$G$215,Shares!$A$1)/SUMIFS('Stock-AF'!AK$2:AK$215,'Stock-AF'!$C$2:$C$215,Shares!$A181,'Stock-AF'!$G$2:$G$215,Shares!$A$1)</f>
        <v>0.13174771681731612</v>
      </c>
      <c r="AC181" s="9">
        <f ca="1">SUMIFS('Stock-AF'!AL$2:AL$215,'Stock-AF'!$C$2:$C$215,Shares!$B181,'Stock-AF'!$G$2:$G$215,Shares!$A$1)/SUMIFS('Stock-AF'!AL$2:AL$215,'Stock-AF'!$C$2:$C$215,Shares!$A181,'Stock-AF'!$G$2:$G$215,Shares!$A$1)</f>
        <v>0</v>
      </c>
      <c r="AD181" s="9">
        <f ca="1">SUMIFS('Stock-AF'!AM$2:AM$215,'Stock-AF'!$C$2:$C$215,Shares!$B181,'Stock-AF'!$G$2:$G$215,Shares!$A$1)/SUMIFS('Stock-AF'!AM$2:AM$215,'Stock-AF'!$C$2:$C$215,Shares!$A181,'Stock-AF'!$G$2:$G$215,Shares!$A$1)</f>
        <v>1.3144396634664245E-3</v>
      </c>
      <c r="AE181" s="9">
        <f ca="1">SUMIFS('Stock-AF'!AN$2:AN$215,'Stock-AF'!$C$2:$C$215,Shares!$B181,'Stock-AF'!$G$2:$G$215,Shares!$A$1)/SUMIFS('Stock-AF'!AN$2:AN$215,'Stock-AF'!$C$2:$C$215,Shares!$A181,'Stock-AF'!$G$2:$G$215,Shares!$A$1)</f>
        <v>7.978627005486566E-2</v>
      </c>
      <c r="AF181" s="9">
        <f ca="1">SUMIFS('Stock-AF'!AO$2:AO$215,'Stock-AF'!$C$2:$C$215,Shares!$B181,'Stock-AF'!$G$2:$G$215,Shares!$A$1)/SUMIFS('Stock-AF'!AO$2:AO$215,'Stock-AF'!$C$2:$C$215,Shares!$A181,'Stock-AF'!$G$2:$G$215,Shares!$A$1)</f>
        <v>6.1744616094925753E-3</v>
      </c>
      <c r="AG181" s="9">
        <f ca="1">SUMIFS('Stock-AF'!AP$2:AP$215,'Stock-AF'!$C$2:$C$215,Shares!$B181,'Stock-AF'!$G$2:$G$215,Shares!$A$1)/SUMIFS('Stock-AF'!AP$2:AP$215,'Stock-AF'!$C$2:$C$215,Shares!$A181,'Stock-AF'!$G$2:$G$215,Shares!$A$1)</f>
        <v>8.3795906998326827E-2</v>
      </c>
      <c r="AH181" s="9">
        <f ca="1">SUMIFS('Stock-AF'!AQ$2:AQ$215,'Stock-AF'!$C$2:$C$215,Shares!$B181,'Stock-AF'!$G$2:$G$215,Shares!$A$1)/SUMIFS('Stock-AF'!AQ$2:AQ$215,'Stock-AF'!$C$2:$C$215,Shares!$A181,'Stock-AF'!$G$2:$G$215,Shares!$A$1)</f>
        <v>3.3545179769308782E-3</v>
      </c>
      <c r="AI181" s="9">
        <f ca="1">SUMIFS('Stock-AF'!AR$2:AR$215,'Stock-AF'!$C$2:$C$215,Shares!$B181,'Stock-AF'!$G$2:$G$215,Shares!$A$1)/SUMIFS('Stock-AF'!AR$2:AR$215,'Stock-AF'!$C$2:$C$215,Shares!$A181,'Stock-AF'!$G$2:$G$215,Shares!$A$1)</f>
        <v>5.5757438263639753E-4</v>
      </c>
      <c r="AJ181" s="9">
        <f ca="1">SUMIFS('Stock-AF'!AS$2:AS$215,'Stock-AF'!$C$2:$C$215,Shares!$B181,'Stock-AF'!$G$2:$G$215,Shares!$A$1)/SUMIFS('Stock-AF'!AS$2:AS$215,'Stock-AF'!$C$2:$C$215,Shares!$A181,'Stock-AF'!$G$2:$G$215,Shares!$A$1)</f>
        <v>8.2182327293329298E-3</v>
      </c>
      <c r="AK181" s="9">
        <f ca="1">SUMIFS('Stock-AF'!AT$2:AT$215,'Stock-AF'!$C$2:$C$215,Shares!$B181,'Stock-AF'!$G$2:$G$215,Shares!$A$1)/SUMIFS('Stock-AF'!AT$2:AT$215,'Stock-AF'!$C$2:$C$215,Shares!$A181,'Stock-AF'!$G$2:$G$215,Shares!$A$1)</f>
        <v>0.2661113315112893</v>
      </c>
      <c r="AL181" s="9">
        <f ca="1">SUMIFS('Stock-AF'!AU$2:AU$215,'Stock-AF'!$C$2:$C$215,Shares!$B181,'Stock-AF'!$G$2:$G$215,Shares!$A$1)/SUMIFS('Stock-AF'!AU$2:AU$215,'Stock-AF'!$C$2:$C$215,Shares!$A181,'Stock-AF'!$G$2:$G$215,Shares!$A$1)</f>
        <v>0</v>
      </c>
      <c r="AM181" s="9">
        <f ca="1">SUMIFS('Stock-AF'!AV$2:AV$215,'Stock-AF'!$C$2:$C$215,Shares!$B181,'Stock-AF'!$G$2:$G$215,Shares!$A$1)/SUMIFS('Stock-AF'!AV$2:AV$215,'Stock-AF'!$C$2:$C$215,Shares!$A181,'Stock-AF'!$G$2:$G$215,Shares!$A$1)</f>
        <v>6.8539725050052E-2</v>
      </c>
    </row>
    <row r="182" spans="1:39">
      <c r="A182" t="str">
        <f t="shared" si="2"/>
        <v>R_ES-SH-SD*</v>
      </c>
      <c r="B182" s="4" t="s">
        <v>86</v>
      </c>
      <c r="C182" s="9">
        <f ca="1">SUMIFS('Stock-AF'!L$2:L$215,'Stock-AF'!$C$2:$C$215,Shares!$B182,'Stock-AF'!$G$2:$G$215,Shares!$A$1)/SUMIFS('Stock-AF'!L$2:L$215,'Stock-AF'!$C$2:$C$215,Shares!$A182,'Stock-AF'!$G$2:$G$215,Shares!$A$1)</f>
        <v>0.92390184911449946</v>
      </c>
      <c r="D182" s="9">
        <f ca="1">SUMIFS('Stock-AF'!M$2:M$215,'Stock-AF'!$C$2:$C$215,Shares!$B182,'Stock-AF'!$G$2:$G$215,Shares!$A$1)/SUMIFS('Stock-AF'!M$2:M$215,'Stock-AF'!$C$2:$C$215,Shares!$A182,'Stock-AF'!$G$2:$G$215,Shares!$A$1)</f>
        <v>0.27789097030690568</v>
      </c>
      <c r="E182" s="9">
        <f ca="1">SUMIFS('Stock-AF'!N$2:N$215,'Stock-AF'!$C$2:$C$215,Shares!$B182,'Stock-AF'!$G$2:$G$215,Shares!$A$1)/SUMIFS('Stock-AF'!N$2:N$215,'Stock-AF'!$C$2:$C$215,Shares!$A182,'Stock-AF'!$G$2:$G$215,Shares!$A$1)</f>
        <v>0.39366979666986535</v>
      </c>
      <c r="F182" s="9">
        <f ca="1">SUMIFS('Stock-AF'!O$2:O$215,'Stock-AF'!$C$2:$C$215,Shares!$B182,'Stock-AF'!$G$2:$G$215,Shares!$A$1)/SUMIFS('Stock-AF'!O$2:O$215,'Stock-AF'!$C$2:$C$215,Shares!$A182,'Stock-AF'!$G$2:$G$215,Shares!$A$1)</f>
        <v>5.8156650815599696E-2</v>
      </c>
      <c r="G182" s="9">
        <f ca="1">SUMIFS('Stock-AF'!P$2:P$215,'Stock-AF'!$C$2:$C$215,Shares!$B182,'Stock-AF'!$G$2:$G$215,Shares!$A$1)/SUMIFS('Stock-AF'!P$2:P$215,'Stock-AF'!$C$2:$C$215,Shares!$A182,'Stock-AF'!$G$2:$G$215,Shares!$A$1)</f>
        <v>0.48382559079814547</v>
      </c>
      <c r="H182" s="9">
        <f ca="1">SUMIFS('Stock-AF'!Q$2:Q$215,'Stock-AF'!$C$2:$C$215,Shares!$B182,'Stock-AF'!$G$2:$G$215,Shares!$A$1)/SUMIFS('Stock-AF'!Q$2:Q$215,'Stock-AF'!$C$2:$C$215,Shares!$A182,'Stock-AF'!$G$2:$G$215,Shares!$A$1)</f>
        <v>8.4847458910025778E-2</v>
      </c>
      <c r="I182" s="9">
        <f ca="1">SUMIFS('Stock-AF'!R$2:R$215,'Stock-AF'!$C$2:$C$215,Shares!$B182,'Stock-AF'!$G$2:$G$215,Shares!$A$1)/SUMIFS('Stock-AF'!R$2:R$215,'Stock-AF'!$C$2:$C$215,Shares!$A182,'Stock-AF'!$G$2:$G$215,Shares!$A$1)</f>
        <v>3.7397830451730125E-2</v>
      </c>
      <c r="J182" s="9">
        <f ca="1">SUMIFS('Stock-AF'!S$2:S$215,'Stock-AF'!$C$2:$C$215,Shares!$B182,'Stock-AF'!$G$2:$G$215,Shares!$A$1)/SUMIFS('Stock-AF'!S$2:S$215,'Stock-AF'!$C$2:$C$215,Shares!$A182,'Stock-AF'!$G$2:$G$215,Shares!$A$1)</f>
        <v>0.21895973466924171</v>
      </c>
      <c r="K182" s="9">
        <f ca="1">SUMIFS('Stock-AF'!T$2:T$215,'Stock-AF'!$C$2:$C$215,Shares!$B182,'Stock-AF'!$G$2:$G$215,Shares!$A$1)/SUMIFS('Stock-AF'!T$2:T$215,'Stock-AF'!$C$2:$C$215,Shares!$A182,'Stock-AF'!$G$2:$G$215,Shares!$A$1)</f>
        <v>0.10462807653213996</v>
      </c>
      <c r="L182" s="9">
        <f ca="1">SUMIFS('Stock-AF'!U$2:U$215,'Stock-AF'!$C$2:$C$215,Shares!$B182,'Stock-AF'!$G$2:$G$215,Shares!$A$1)/SUMIFS('Stock-AF'!U$2:U$215,'Stock-AF'!$C$2:$C$215,Shares!$A182,'Stock-AF'!$G$2:$G$215,Shares!$A$1)</f>
        <v>0.1932032223609389</v>
      </c>
      <c r="M182" s="9">
        <f ca="1">SUMIFS('Stock-AF'!V$2:V$215,'Stock-AF'!$C$2:$C$215,Shares!$B182,'Stock-AF'!$G$2:$G$215,Shares!$A$1)/SUMIFS('Stock-AF'!V$2:V$215,'Stock-AF'!$C$2:$C$215,Shares!$A182,'Stock-AF'!$G$2:$G$215,Shares!$A$1)</f>
        <v>0.44291416882934476</v>
      </c>
      <c r="N182" s="9">
        <f ca="1">SUMIFS('Stock-AF'!W$2:W$215,'Stock-AF'!$C$2:$C$215,Shares!$B182,'Stock-AF'!$G$2:$G$215,Shares!$A$1)/SUMIFS('Stock-AF'!W$2:W$215,'Stock-AF'!$C$2:$C$215,Shares!$A182,'Stock-AF'!$G$2:$G$215,Shares!$A$1)</f>
        <v>0.18305402608944407</v>
      </c>
      <c r="O182" s="9">
        <f ca="1">SUMIFS('Stock-AF'!X$2:X$215,'Stock-AF'!$C$2:$C$215,Shares!$B182,'Stock-AF'!$G$2:$G$215,Shares!$A$1)/SUMIFS('Stock-AF'!X$2:X$215,'Stock-AF'!$C$2:$C$215,Shares!$A182,'Stock-AF'!$G$2:$G$215,Shares!$A$1)</f>
        <v>0.21536310908891781</v>
      </c>
      <c r="P182" s="9">
        <f ca="1">SUMIFS('Stock-AF'!Y$2:Y$215,'Stock-AF'!$C$2:$C$215,Shares!$B182,'Stock-AF'!$G$2:$G$215,Shares!$A$1)/SUMIFS('Stock-AF'!Y$2:Y$215,'Stock-AF'!$C$2:$C$215,Shares!$A182,'Stock-AF'!$G$2:$G$215,Shares!$A$1)</f>
        <v>0.27536067177279999</v>
      </c>
      <c r="Q182" s="9">
        <f ca="1">SUMIFS('Stock-AF'!Z$2:Z$215,'Stock-AF'!$C$2:$C$215,Shares!$B182,'Stock-AF'!$G$2:$G$215,Shares!$A$1)/SUMIFS('Stock-AF'!Z$2:Z$215,'Stock-AF'!$C$2:$C$215,Shares!$A182,'Stock-AF'!$G$2:$G$215,Shares!$A$1)</f>
        <v>0.19979341545636603</v>
      </c>
      <c r="R182" s="9">
        <f ca="1">SUMIFS('Stock-AF'!AA$2:AA$215,'Stock-AF'!$C$2:$C$215,Shares!$B182,'Stock-AF'!$G$2:$G$215,Shares!$A$1)/SUMIFS('Stock-AF'!AA$2:AA$215,'Stock-AF'!$C$2:$C$215,Shares!$A182,'Stock-AF'!$G$2:$G$215,Shares!$A$1)</f>
        <v>0.55454444530856351</v>
      </c>
      <c r="S182" s="9">
        <f ca="1">SUMIFS('Stock-AF'!AB$2:AB$215,'Stock-AF'!$C$2:$C$215,Shares!$B182,'Stock-AF'!$G$2:$G$215,Shares!$A$1)/SUMIFS('Stock-AF'!AB$2:AB$215,'Stock-AF'!$C$2:$C$215,Shares!$A182,'Stock-AF'!$G$2:$G$215,Shares!$A$1)</f>
        <v>0.24593308345141024</v>
      </c>
      <c r="T182" s="9">
        <f ca="1">SUMIFS('Stock-AF'!AC$2:AC$215,'Stock-AF'!$C$2:$C$215,Shares!$B182,'Stock-AF'!$G$2:$G$215,Shares!$A$1)/SUMIFS('Stock-AF'!AC$2:AC$215,'Stock-AF'!$C$2:$C$215,Shares!$A182,'Stock-AF'!$G$2:$G$215,Shares!$A$1)</f>
        <v>9.3686215596238565E-3</v>
      </c>
      <c r="U182" s="9">
        <f ca="1">SUMIFS('Stock-AF'!AD$2:AD$215,'Stock-AF'!$C$2:$C$215,Shares!$B182,'Stock-AF'!$G$2:$G$215,Shares!$A$1)/SUMIFS('Stock-AF'!AD$2:AD$215,'Stock-AF'!$C$2:$C$215,Shares!$A182,'Stock-AF'!$G$2:$G$215,Shares!$A$1)</f>
        <v>0</v>
      </c>
      <c r="V182" s="9">
        <f ca="1">SUMIFS('Stock-AF'!AE$2:AE$215,'Stock-AF'!$C$2:$C$215,Shares!$B182,'Stock-AF'!$G$2:$G$215,Shares!$A$1)/SUMIFS('Stock-AF'!AE$2:AE$215,'Stock-AF'!$C$2:$C$215,Shares!$A182,'Stock-AF'!$G$2:$G$215,Shares!$A$1)</f>
        <v>0.24096115540042995</v>
      </c>
      <c r="W182" s="9">
        <f ca="1">SUMIFS('Stock-AF'!AF$2:AF$215,'Stock-AF'!$C$2:$C$215,Shares!$B182,'Stock-AF'!$G$2:$G$215,Shares!$A$1)/SUMIFS('Stock-AF'!AF$2:AF$215,'Stock-AF'!$C$2:$C$215,Shares!$A182,'Stock-AF'!$G$2:$G$215,Shares!$A$1)</f>
        <v>0.82409028814881535</v>
      </c>
      <c r="X182" s="9">
        <f ca="1">SUMIFS('Stock-AF'!AG$2:AG$215,'Stock-AF'!$C$2:$C$215,Shares!$B182,'Stock-AF'!$G$2:$G$215,Shares!$A$1)/SUMIFS('Stock-AF'!AG$2:AG$215,'Stock-AF'!$C$2:$C$215,Shares!$A182,'Stock-AF'!$G$2:$G$215,Shares!$A$1)</f>
        <v>0.37382263519758119</v>
      </c>
      <c r="Y182" s="9">
        <f ca="1">SUMIFS('Stock-AF'!AH$2:AH$215,'Stock-AF'!$C$2:$C$215,Shares!$B182,'Stock-AF'!$G$2:$G$215,Shares!$A$1)/SUMIFS('Stock-AF'!AH$2:AH$215,'Stock-AF'!$C$2:$C$215,Shares!$A182,'Stock-AF'!$G$2:$G$215,Shares!$A$1)</f>
        <v>3.4721801437497216E-2</v>
      </c>
      <c r="Z182" s="9">
        <f ca="1">SUMIFS('Stock-AF'!AI$2:AI$215,'Stock-AF'!$C$2:$C$215,Shares!$B182,'Stock-AF'!$G$2:$G$215,Shares!$A$1)/SUMIFS('Stock-AF'!AI$2:AI$215,'Stock-AF'!$C$2:$C$215,Shares!$A182,'Stock-AF'!$G$2:$G$215,Shares!$A$1)</f>
        <v>0.43232778719805809</v>
      </c>
      <c r="AA182" s="9">
        <f ca="1">SUMIFS('Stock-AF'!AJ$2:AJ$215,'Stock-AF'!$C$2:$C$215,Shares!$B182,'Stock-AF'!$G$2:$G$215,Shares!$A$1)/SUMIFS('Stock-AF'!AJ$2:AJ$215,'Stock-AF'!$C$2:$C$215,Shares!$A182,'Stock-AF'!$G$2:$G$215,Shares!$A$1)</f>
        <v>0.97803985533650528</v>
      </c>
      <c r="AB182" s="9">
        <f ca="1">SUMIFS('Stock-AF'!AK$2:AK$215,'Stock-AF'!$C$2:$C$215,Shares!$B182,'Stock-AF'!$G$2:$G$215,Shares!$A$1)/SUMIFS('Stock-AF'!AK$2:AK$215,'Stock-AF'!$C$2:$C$215,Shares!$A182,'Stock-AF'!$G$2:$G$215,Shares!$A$1)</f>
        <v>0.6918643906818569</v>
      </c>
      <c r="AC182" s="9">
        <f ca="1">SUMIFS('Stock-AF'!AL$2:AL$215,'Stock-AF'!$C$2:$C$215,Shares!$B182,'Stock-AF'!$G$2:$G$215,Shares!$A$1)/SUMIFS('Stock-AF'!AL$2:AL$215,'Stock-AF'!$C$2:$C$215,Shares!$A182,'Stock-AF'!$G$2:$G$215,Shares!$A$1)</f>
        <v>5.7334524131131756E-2</v>
      </c>
      <c r="AD182" s="9">
        <f ca="1">SUMIFS('Stock-AF'!AM$2:AM$215,'Stock-AF'!$C$2:$C$215,Shares!$B182,'Stock-AF'!$G$2:$G$215,Shares!$A$1)/SUMIFS('Stock-AF'!AM$2:AM$215,'Stock-AF'!$C$2:$C$215,Shares!$A182,'Stock-AF'!$G$2:$G$215,Shares!$A$1)</f>
        <v>3.3041058335350919E-2</v>
      </c>
      <c r="AE182" s="9">
        <f ca="1">SUMIFS('Stock-AF'!AN$2:AN$215,'Stock-AF'!$C$2:$C$215,Shares!$B182,'Stock-AF'!$G$2:$G$215,Shares!$A$1)/SUMIFS('Stock-AF'!AN$2:AN$215,'Stock-AF'!$C$2:$C$215,Shares!$A182,'Stock-AF'!$G$2:$G$215,Shares!$A$1)</f>
        <v>0.27264815635550299</v>
      </c>
      <c r="AF182" s="9">
        <f ca="1">SUMIFS('Stock-AF'!AO$2:AO$215,'Stock-AF'!$C$2:$C$215,Shares!$B182,'Stock-AF'!$G$2:$G$215,Shares!$A$1)/SUMIFS('Stock-AF'!AO$2:AO$215,'Stock-AF'!$C$2:$C$215,Shares!$A182,'Stock-AF'!$G$2:$G$215,Shares!$A$1)</f>
        <v>0.13301430075182463</v>
      </c>
      <c r="AG182" s="9">
        <f ca="1">SUMIFS('Stock-AF'!AP$2:AP$215,'Stock-AF'!$C$2:$C$215,Shares!$B182,'Stock-AF'!$G$2:$G$215,Shares!$A$1)/SUMIFS('Stock-AF'!AP$2:AP$215,'Stock-AF'!$C$2:$C$215,Shares!$A182,'Stock-AF'!$G$2:$G$215,Shares!$A$1)</f>
        <v>0.66756430945950351</v>
      </c>
      <c r="AH182" s="9">
        <f ca="1">SUMIFS('Stock-AF'!AQ$2:AQ$215,'Stock-AF'!$C$2:$C$215,Shares!$B182,'Stock-AF'!$G$2:$G$215,Shares!$A$1)/SUMIFS('Stock-AF'!AQ$2:AQ$215,'Stock-AF'!$C$2:$C$215,Shares!$A182,'Stock-AF'!$G$2:$G$215,Shares!$A$1)</f>
        <v>0.43444456765074974</v>
      </c>
      <c r="AI182" s="9">
        <f ca="1">SUMIFS('Stock-AF'!AR$2:AR$215,'Stock-AF'!$C$2:$C$215,Shares!$B182,'Stock-AF'!$G$2:$G$215,Shares!$A$1)/SUMIFS('Stock-AF'!AR$2:AR$215,'Stock-AF'!$C$2:$C$215,Shares!$A182,'Stock-AF'!$G$2:$G$215,Shares!$A$1)</f>
        <v>0.51086652699661894</v>
      </c>
      <c r="AJ182" s="9">
        <f ca="1">SUMIFS('Stock-AF'!AS$2:AS$215,'Stock-AF'!$C$2:$C$215,Shares!$B182,'Stock-AF'!$G$2:$G$215,Shares!$A$1)/SUMIFS('Stock-AF'!AS$2:AS$215,'Stock-AF'!$C$2:$C$215,Shares!$A182,'Stock-AF'!$G$2:$G$215,Shares!$A$1)</f>
        <v>6.6766931087855239E-2</v>
      </c>
      <c r="AK182" s="9">
        <f ca="1">SUMIFS('Stock-AF'!AT$2:AT$215,'Stock-AF'!$C$2:$C$215,Shares!$B182,'Stock-AF'!$G$2:$G$215,Shares!$A$1)/SUMIFS('Stock-AF'!AT$2:AT$215,'Stock-AF'!$C$2:$C$215,Shares!$A182,'Stock-AF'!$G$2:$G$215,Shares!$A$1)</f>
        <v>0.45477577750241521</v>
      </c>
      <c r="AL182" s="9">
        <f ca="1">SUMIFS('Stock-AF'!AU$2:AU$215,'Stock-AF'!$C$2:$C$215,Shares!$B182,'Stock-AF'!$G$2:$G$215,Shares!$A$1)/SUMIFS('Stock-AF'!AU$2:AU$215,'Stock-AF'!$C$2:$C$215,Shares!$A182,'Stock-AF'!$G$2:$G$215,Shares!$A$1)</f>
        <v>1.8895971295658193E-2</v>
      </c>
      <c r="AM182" s="9">
        <f ca="1">SUMIFS('Stock-AF'!AV$2:AV$215,'Stock-AF'!$C$2:$C$215,Shares!$B182,'Stock-AF'!$G$2:$G$215,Shares!$A$1)/SUMIFS('Stock-AF'!AV$2:AV$215,'Stock-AF'!$C$2:$C$215,Shares!$A182,'Stock-AF'!$G$2:$G$215,Shares!$A$1)</f>
        <v>2.4500872581445204E-2</v>
      </c>
    </row>
    <row r="183" spans="1:39">
      <c r="A183" t="str">
        <f t="shared" si="2"/>
        <v>R_ES-SH-SD*</v>
      </c>
      <c r="B183" s="4" t="s">
        <v>87</v>
      </c>
      <c r="C183" s="9">
        <f ca="1">SUMIFS('Stock-AF'!L$2:L$215,'Stock-AF'!$C$2:$C$215,Shares!$B183,'Stock-AF'!$G$2:$G$215,Shares!$A$1)/SUMIFS('Stock-AF'!L$2:L$215,'Stock-AF'!$C$2:$C$215,Shares!$A183,'Stock-AF'!$G$2:$G$215,Shares!$A$1)</f>
        <v>0</v>
      </c>
      <c r="D183" s="9">
        <f ca="1">SUMIFS('Stock-AF'!M$2:M$215,'Stock-AF'!$C$2:$C$215,Shares!$B183,'Stock-AF'!$G$2:$G$215,Shares!$A$1)/SUMIFS('Stock-AF'!M$2:M$215,'Stock-AF'!$C$2:$C$215,Shares!$A183,'Stock-AF'!$G$2:$G$215,Shares!$A$1)</f>
        <v>9.6939582281333654E-3</v>
      </c>
      <c r="E183" s="9">
        <f ca="1">SUMIFS('Stock-AF'!N$2:N$215,'Stock-AF'!$C$2:$C$215,Shares!$B183,'Stock-AF'!$G$2:$G$215,Shares!$A$1)/SUMIFS('Stock-AF'!N$2:N$215,'Stock-AF'!$C$2:$C$215,Shares!$A183,'Stock-AF'!$G$2:$G$215,Shares!$A$1)</f>
        <v>0.23961834373689658</v>
      </c>
      <c r="F183" s="9">
        <f ca="1">SUMIFS('Stock-AF'!O$2:O$215,'Stock-AF'!$C$2:$C$215,Shares!$B183,'Stock-AF'!$G$2:$G$215,Shares!$A$1)/SUMIFS('Stock-AF'!O$2:O$215,'Stock-AF'!$C$2:$C$215,Shares!$A183,'Stock-AF'!$G$2:$G$215,Shares!$A$1)</f>
        <v>1.4042017150085136E-2</v>
      </c>
      <c r="G183" s="9">
        <f ca="1">SUMIFS('Stock-AF'!P$2:P$215,'Stock-AF'!$C$2:$C$215,Shares!$B183,'Stock-AF'!$G$2:$G$215,Shares!$A$1)/SUMIFS('Stock-AF'!P$2:P$215,'Stock-AF'!$C$2:$C$215,Shares!$A183,'Stock-AF'!$G$2:$G$215,Shares!$A$1)</f>
        <v>0.12026178932900136</v>
      </c>
      <c r="H183" s="9">
        <f ca="1">SUMIFS('Stock-AF'!Q$2:Q$215,'Stock-AF'!$C$2:$C$215,Shares!$B183,'Stock-AF'!$G$2:$G$215,Shares!$A$1)/SUMIFS('Stock-AF'!Q$2:Q$215,'Stock-AF'!$C$2:$C$215,Shares!$A183,'Stock-AF'!$G$2:$G$215,Shares!$A$1)</f>
        <v>1.6299823499454286E-3</v>
      </c>
      <c r="I183" s="9">
        <f ca="1">SUMIFS('Stock-AF'!R$2:R$215,'Stock-AF'!$C$2:$C$215,Shares!$B183,'Stock-AF'!$G$2:$G$215,Shares!$A$1)/SUMIFS('Stock-AF'!R$2:R$215,'Stock-AF'!$C$2:$C$215,Shares!$A183,'Stock-AF'!$G$2:$G$215,Shares!$A$1)</f>
        <v>0</v>
      </c>
      <c r="J183" s="9">
        <f ca="1">SUMIFS('Stock-AF'!S$2:S$215,'Stock-AF'!$C$2:$C$215,Shares!$B183,'Stock-AF'!$G$2:$G$215,Shares!$A$1)/SUMIFS('Stock-AF'!S$2:S$215,'Stock-AF'!$C$2:$C$215,Shares!$A183,'Stock-AF'!$G$2:$G$215,Shares!$A$1)</f>
        <v>0.12634284025159101</v>
      </c>
      <c r="K183" s="9">
        <f ca="1">SUMIFS('Stock-AF'!T$2:T$215,'Stock-AF'!$C$2:$C$215,Shares!$B183,'Stock-AF'!$G$2:$G$215,Shares!$A$1)/SUMIFS('Stock-AF'!T$2:T$215,'Stock-AF'!$C$2:$C$215,Shares!$A183,'Stock-AF'!$G$2:$G$215,Shares!$A$1)</f>
        <v>1.5064602058759091E-2</v>
      </c>
      <c r="L183" s="9">
        <f ca="1">SUMIFS('Stock-AF'!U$2:U$215,'Stock-AF'!$C$2:$C$215,Shares!$B183,'Stock-AF'!$G$2:$G$215,Shares!$A$1)/SUMIFS('Stock-AF'!U$2:U$215,'Stock-AF'!$C$2:$C$215,Shares!$A183,'Stock-AF'!$G$2:$G$215,Shares!$A$1)</f>
        <v>0</v>
      </c>
      <c r="M183" s="9">
        <f ca="1">SUMIFS('Stock-AF'!V$2:V$215,'Stock-AF'!$C$2:$C$215,Shares!$B183,'Stock-AF'!$G$2:$G$215,Shares!$A$1)/SUMIFS('Stock-AF'!V$2:V$215,'Stock-AF'!$C$2:$C$215,Shares!$A183,'Stock-AF'!$G$2:$G$215,Shares!$A$1)</f>
        <v>9.7152976606546884E-3</v>
      </c>
      <c r="N183" s="9">
        <f ca="1">SUMIFS('Stock-AF'!W$2:W$215,'Stock-AF'!$C$2:$C$215,Shares!$B183,'Stock-AF'!$G$2:$G$215,Shares!$A$1)/SUMIFS('Stock-AF'!W$2:W$215,'Stock-AF'!$C$2:$C$215,Shares!$A183,'Stock-AF'!$G$2:$G$215,Shares!$A$1)</f>
        <v>0</v>
      </c>
      <c r="O183" s="9">
        <f ca="1">SUMIFS('Stock-AF'!X$2:X$215,'Stock-AF'!$C$2:$C$215,Shares!$B183,'Stock-AF'!$G$2:$G$215,Shares!$A$1)/SUMIFS('Stock-AF'!X$2:X$215,'Stock-AF'!$C$2:$C$215,Shares!$A183,'Stock-AF'!$G$2:$G$215,Shares!$A$1)</f>
        <v>1.6611879732212492E-2</v>
      </c>
      <c r="P183" s="9">
        <f ca="1">SUMIFS('Stock-AF'!Y$2:Y$215,'Stock-AF'!$C$2:$C$215,Shares!$B183,'Stock-AF'!$G$2:$G$215,Shares!$A$1)/SUMIFS('Stock-AF'!Y$2:Y$215,'Stock-AF'!$C$2:$C$215,Shares!$A183,'Stock-AF'!$G$2:$G$215,Shares!$A$1)</f>
        <v>1.5866789571626866E-3</v>
      </c>
      <c r="Q183" s="9">
        <f ca="1">SUMIFS('Stock-AF'!Z$2:Z$215,'Stock-AF'!$C$2:$C$215,Shares!$B183,'Stock-AF'!$G$2:$G$215,Shares!$A$1)/SUMIFS('Stock-AF'!Z$2:Z$215,'Stock-AF'!$C$2:$C$215,Shares!$A183,'Stock-AF'!$G$2:$G$215,Shares!$A$1)</f>
        <v>5.5271506880464859E-3</v>
      </c>
      <c r="R183" s="9">
        <f ca="1">SUMIFS('Stock-AF'!AA$2:AA$215,'Stock-AF'!$C$2:$C$215,Shares!$B183,'Stock-AF'!$G$2:$G$215,Shares!$A$1)/SUMIFS('Stock-AF'!AA$2:AA$215,'Stock-AF'!$C$2:$C$215,Shares!$A183,'Stock-AF'!$G$2:$G$215,Shares!$A$1)</f>
        <v>2.8697142735140974E-3</v>
      </c>
      <c r="S183" s="9">
        <f ca="1">SUMIFS('Stock-AF'!AB$2:AB$215,'Stock-AF'!$C$2:$C$215,Shares!$B183,'Stock-AF'!$G$2:$G$215,Shares!$A$1)/SUMIFS('Stock-AF'!AB$2:AB$215,'Stock-AF'!$C$2:$C$215,Shares!$A183,'Stock-AF'!$G$2:$G$215,Shares!$A$1)</f>
        <v>2.1745075151367924E-2</v>
      </c>
      <c r="T183" s="9">
        <f ca="1">SUMIFS('Stock-AF'!AC$2:AC$215,'Stock-AF'!$C$2:$C$215,Shares!$B183,'Stock-AF'!$G$2:$G$215,Shares!$A$1)/SUMIFS('Stock-AF'!AC$2:AC$215,'Stock-AF'!$C$2:$C$215,Shares!$A183,'Stock-AF'!$G$2:$G$215,Shares!$A$1)</f>
        <v>0.15659331523620029</v>
      </c>
      <c r="U183" s="9">
        <f ca="1">SUMIFS('Stock-AF'!AD$2:AD$215,'Stock-AF'!$C$2:$C$215,Shares!$B183,'Stock-AF'!$G$2:$G$215,Shares!$A$1)/SUMIFS('Stock-AF'!AD$2:AD$215,'Stock-AF'!$C$2:$C$215,Shares!$A183,'Stock-AF'!$G$2:$G$215,Shares!$A$1)</f>
        <v>0</v>
      </c>
      <c r="V183" s="9">
        <f ca="1">SUMIFS('Stock-AF'!AE$2:AE$215,'Stock-AF'!$C$2:$C$215,Shares!$B183,'Stock-AF'!$G$2:$G$215,Shares!$A$1)/SUMIFS('Stock-AF'!AE$2:AE$215,'Stock-AF'!$C$2:$C$215,Shares!$A183,'Stock-AF'!$G$2:$G$215,Shares!$A$1)</f>
        <v>1.2856264670911265E-4</v>
      </c>
      <c r="W183" s="9">
        <f ca="1">SUMIFS('Stock-AF'!AF$2:AF$215,'Stock-AF'!$C$2:$C$215,Shares!$B183,'Stock-AF'!$G$2:$G$215,Shares!$A$1)/SUMIFS('Stock-AF'!AF$2:AF$215,'Stock-AF'!$C$2:$C$215,Shares!$A183,'Stock-AF'!$G$2:$G$215,Shares!$A$1)</f>
        <v>7.8865399622375904E-2</v>
      </c>
      <c r="X183" s="9">
        <f ca="1">SUMIFS('Stock-AF'!AG$2:AG$215,'Stock-AF'!$C$2:$C$215,Shares!$B183,'Stock-AF'!$G$2:$G$215,Shares!$A$1)/SUMIFS('Stock-AF'!AG$2:AG$215,'Stock-AF'!$C$2:$C$215,Shares!$A183,'Stock-AF'!$G$2:$G$215,Shares!$A$1)</f>
        <v>4.2864828947243305E-2</v>
      </c>
      <c r="Y183" s="9">
        <f ca="1">SUMIFS('Stock-AF'!AH$2:AH$215,'Stock-AF'!$C$2:$C$215,Shares!$B183,'Stock-AF'!$G$2:$G$215,Shares!$A$1)/SUMIFS('Stock-AF'!AH$2:AH$215,'Stock-AF'!$C$2:$C$215,Shares!$A183,'Stock-AF'!$G$2:$G$215,Shares!$A$1)</f>
        <v>9.5041656995701988E-4</v>
      </c>
      <c r="Z183" s="9">
        <f ca="1">SUMIFS('Stock-AF'!AI$2:AI$215,'Stock-AF'!$C$2:$C$215,Shares!$B183,'Stock-AF'!$G$2:$G$215,Shares!$A$1)/SUMIFS('Stock-AF'!AI$2:AI$215,'Stock-AF'!$C$2:$C$215,Shares!$A183,'Stock-AF'!$G$2:$G$215,Shares!$A$1)</f>
        <v>1.7464454720448736E-2</v>
      </c>
      <c r="AA183" s="9">
        <f ca="1">SUMIFS('Stock-AF'!AJ$2:AJ$215,'Stock-AF'!$C$2:$C$215,Shares!$B183,'Stock-AF'!$G$2:$G$215,Shares!$A$1)/SUMIFS('Stock-AF'!AJ$2:AJ$215,'Stock-AF'!$C$2:$C$215,Shares!$A183,'Stock-AF'!$G$2:$G$215,Shares!$A$1)</f>
        <v>0</v>
      </c>
      <c r="AB183" s="9">
        <f ca="1">SUMIFS('Stock-AF'!AK$2:AK$215,'Stock-AF'!$C$2:$C$215,Shares!$B183,'Stock-AF'!$G$2:$G$215,Shares!$A$1)/SUMIFS('Stock-AF'!AK$2:AK$215,'Stock-AF'!$C$2:$C$215,Shares!$A183,'Stock-AF'!$G$2:$G$215,Shares!$A$1)</f>
        <v>0</v>
      </c>
      <c r="AC183" s="9">
        <f ca="1">SUMIFS('Stock-AF'!AL$2:AL$215,'Stock-AF'!$C$2:$C$215,Shares!$B183,'Stock-AF'!$G$2:$G$215,Shares!$A$1)/SUMIFS('Stock-AF'!AL$2:AL$215,'Stock-AF'!$C$2:$C$215,Shares!$A183,'Stock-AF'!$G$2:$G$215,Shares!$A$1)</f>
        <v>0</v>
      </c>
      <c r="AD183" s="9">
        <f ca="1">SUMIFS('Stock-AF'!AM$2:AM$215,'Stock-AF'!$C$2:$C$215,Shares!$B183,'Stock-AF'!$G$2:$G$215,Shares!$A$1)/SUMIFS('Stock-AF'!AM$2:AM$215,'Stock-AF'!$C$2:$C$215,Shares!$A183,'Stock-AF'!$G$2:$G$215,Shares!$A$1)</f>
        <v>1.6934081316315685E-4</v>
      </c>
      <c r="AE183" s="9">
        <f ca="1">SUMIFS('Stock-AF'!AN$2:AN$215,'Stock-AF'!$C$2:$C$215,Shares!$B183,'Stock-AF'!$G$2:$G$215,Shares!$A$1)/SUMIFS('Stock-AF'!AN$2:AN$215,'Stock-AF'!$C$2:$C$215,Shares!$A183,'Stock-AF'!$G$2:$G$215,Shares!$A$1)</f>
        <v>0</v>
      </c>
      <c r="AF183" s="9">
        <f ca="1">SUMIFS('Stock-AF'!AO$2:AO$215,'Stock-AF'!$C$2:$C$215,Shares!$B183,'Stock-AF'!$G$2:$G$215,Shares!$A$1)/SUMIFS('Stock-AF'!AO$2:AO$215,'Stock-AF'!$C$2:$C$215,Shares!$A183,'Stock-AF'!$G$2:$G$215,Shares!$A$1)</f>
        <v>0.34445589691347234</v>
      </c>
      <c r="AG183" s="9">
        <f ca="1">SUMIFS('Stock-AF'!AP$2:AP$215,'Stock-AF'!$C$2:$C$215,Shares!$B183,'Stock-AF'!$G$2:$G$215,Shares!$A$1)/SUMIFS('Stock-AF'!AP$2:AP$215,'Stock-AF'!$C$2:$C$215,Shares!$A183,'Stock-AF'!$G$2:$G$215,Shares!$A$1)</f>
        <v>0</v>
      </c>
      <c r="AH183" s="9">
        <f ca="1">SUMIFS('Stock-AF'!AQ$2:AQ$215,'Stock-AF'!$C$2:$C$215,Shares!$B183,'Stock-AF'!$G$2:$G$215,Shares!$A$1)/SUMIFS('Stock-AF'!AQ$2:AQ$215,'Stock-AF'!$C$2:$C$215,Shares!$A183,'Stock-AF'!$G$2:$G$215,Shares!$A$1)</f>
        <v>1.44014921358743E-3</v>
      </c>
      <c r="AI183" s="9">
        <f ca="1">SUMIFS('Stock-AF'!AR$2:AR$215,'Stock-AF'!$C$2:$C$215,Shares!$B183,'Stock-AF'!$G$2:$G$215,Shares!$A$1)/SUMIFS('Stock-AF'!AR$2:AR$215,'Stock-AF'!$C$2:$C$215,Shares!$A183,'Stock-AF'!$G$2:$G$215,Shares!$A$1)</f>
        <v>0.12114455011742309</v>
      </c>
      <c r="AJ183" s="9">
        <f ca="1">SUMIFS('Stock-AF'!AS$2:AS$215,'Stock-AF'!$C$2:$C$215,Shares!$B183,'Stock-AF'!$G$2:$G$215,Shares!$A$1)/SUMIFS('Stock-AF'!AS$2:AS$215,'Stock-AF'!$C$2:$C$215,Shares!$A183,'Stock-AF'!$G$2:$G$215,Shares!$A$1)</f>
        <v>0</v>
      </c>
      <c r="AK183" s="9">
        <f ca="1">SUMIFS('Stock-AF'!AT$2:AT$215,'Stock-AF'!$C$2:$C$215,Shares!$B183,'Stock-AF'!$G$2:$G$215,Shares!$A$1)/SUMIFS('Stock-AF'!AT$2:AT$215,'Stock-AF'!$C$2:$C$215,Shares!$A183,'Stock-AF'!$G$2:$G$215,Shares!$A$1)</f>
        <v>1.3604901470522361E-3</v>
      </c>
      <c r="AL183" s="9">
        <f ca="1">SUMIFS('Stock-AF'!AU$2:AU$215,'Stock-AF'!$C$2:$C$215,Shares!$B183,'Stock-AF'!$G$2:$G$215,Shares!$A$1)/SUMIFS('Stock-AF'!AU$2:AU$215,'Stock-AF'!$C$2:$C$215,Shares!$A183,'Stock-AF'!$G$2:$G$215,Shares!$A$1)</f>
        <v>2.3715404645172085E-2</v>
      </c>
      <c r="AM183" s="9">
        <f ca="1">SUMIFS('Stock-AF'!AV$2:AV$215,'Stock-AF'!$C$2:$C$215,Shares!$B183,'Stock-AF'!$G$2:$G$215,Shares!$A$1)/SUMIFS('Stock-AF'!AV$2:AV$215,'Stock-AF'!$C$2:$C$215,Shares!$A183,'Stock-AF'!$G$2:$G$215,Shares!$A$1)</f>
        <v>1.5778927467787387E-2</v>
      </c>
    </row>
    <row r="184" spans="1:39">
      <c r="A184" t="str">
        <f t="shared" si="2"/>
        <v>R_ES-SH-SD*</v>
      </c>
      <c r="B184" s="4" t="s">
        <v>637</v>
      </c>
      <c r="C184" s="9">
        <f ca="1">SUMIFS('Stock-AF'!L$2:L$215,'Stock-AF'!$C$2:$C$215,Shares!$B184,'Stock-AF'!$G$2:$G$215,Shares!$A$1)/SUMIFS('Stock-AF'!L$2:L$215,'Stock-AF'!$C$2:$C$215,Shares!$A184,'Stock-AF'!$G$2:$G$215,Shares!$A$1)</f>
        <v>0</v>
      </c>
      <c r="D184" s="9">
        <f ca="1">SUMIFS('Stock-AF'!M$2:M$215,'Stock-AF'!$C$2:$C$215,Shares!$B184,'Stock-AF'!$G$2:$G$215,Shares!$A$1)/SUMIFS('Stock-AF'!M$2:M$215,'Stock-AF'!$C$2:$C$215,Shares!$A184,'Stock-AF'!$G$2:$G$215,Shares!$A$1)</f>
        <v>5.5344148483947985E-3</v>
      </c>
      <c r="E184" s="9">
        <f ca="1">SUMIFS('Stock-AF'!N$2:N$215,'Stock-AF'!$C$2:$C$215,Shares!$B184,'Stock-AF'!$G$2:$G$215,Shares!$A$1)/SUMIFS('Stock-AF'!N$2:N$215,'Stock-AF'!$C$2:$C$215,Shares!$A184,'Stock-AF'!$G$2:$G$215,Shares!$A$1)</f>
        <v>0</v>
      </c>
      <c r="F184" s="9">
        <f ca="1">SUMIFS('Stock-AF'!O$2:O$215,'Stock-AF'!$C$2:$C$215,Shares!$B184,'Stock-AF'!$G$2:$G$215,Shares!$A$1)/SUMIFS('Stock-AF'!O$2:O$215,'Stock-AF'!$C$2:$C$215,Shares!$A184,'Stock-AF'!$G$2:$G$215,Shares!$A$1)</f>
        <v>7.4106813421792418E-5</v>
      </c>
      <c r="G184" s="9">
        <f ca="1">SUMIFS('Stock-AF'!P$2:P$215,'Stock-AF'!$C$2:$C$215,Shares!$B184,'Stock-AF'!$G$2:$G$215,Shares!$A$1)/SUMIFS('Stock-AF'!P$2:P$215,'Stock-AF'!$C$2:$C$215,Shares!$A184,'Stock-AF'!$G$2:$G$215,Shares!$A$1)</f>
        <v>0</v>
      </c>
      <c r="H184" s="9">
        <f ca="1">SUMIFS('Stock-AF'!Q$2:Q$215,'Stock-AF'!$C$2:$C$215,Shares!$B184,'Stock-AF'!$G$2:$G$215,Shares!$A$1)/SUMIFS('Stock-AF'!Q$2:Q$215,'Stock-AF'!$C$2:$C$215,Shares!$A184,'Stock-AF'!$G$2:$G$215,Shares!$A$1)</f>
        <v>1.7245047085697948E-2</v>
      </c>
      <c r="I184" s="9">
        <f ca="1">SUMIFS('Stock-AF'!R$2:R$215,'Stock-AF'!$C$2:$C$215,Shares!$B184,'Stock-AF'!$G$2:$G$215,Shares!$A$1)/SUMIFS('Stock-AF'!R$2:R$215,'Stock-AF'!$C$2:$C$215,Shares!$A184,'Stock-AF'!$G$2:$G$215,Shares!$A$1)</f>
        <v>0</v>
      </c>
      <c r="J184" s="9">
        <f ca="1">SUMIFS('Stock-AF'!S$2:S$215,'Stock-AF'!$C$2:$C$215,Shares!$B184,'Stock-AF'!$G$2:$G$215,Shares!$A$1)/SUMIFS('Stock-AF'!S$2:S$215,'Stock-AF'!$C$2:$C$215,Shares!$A184,'Stock-AF'!$G$2:$G$215,Shares!$A$1)</f>
        <v>2.8311832527536693E-3</v>
      </c>
      <c r="K184" s="9">
        <f ca="1">SUMIFS('Stock-AF'!T$2:T$215,'Stock-AF'!$C$2:$C$215,Shares!$B184,'Stock-AF'!$G$2:$G$215,Shares!$A$1)/SUMIFS('Stock-AF'!T$2:T$215,'Stock-AF'!$C$2:$C$215,Shares!$A184,'Stock-AF'!$G$2:$G$215,Shares!$A$1)</f>
        <v>3.465688396144848E-3</v>
      </c>
      <c r="L184" s="9">
        <f ca="1">SUMIFS('Stock-AF'!U$2:U$215,'Stock-AF'!$C$2:$C$215,Shares!$B184,'Stock-AF'!$G$2:$G$215,Shares!$A$1)/SUMIFS('Stock-AF'!U$2:U$215,'Stock-AF'!$C$2:$C$215,Shares!$A184,'Stock-AF'!$G$2:$G$215,Shares!$A$1)</f>
        <v>5.6360191637185074E-3</v>
      </c>
      <c r="M184" s="9">
        <f ca="1">SUMIFS('Stock-AF'!V$2:V$215,'Stock-AF'!$C$2:$C$215,Shares!$B184,'Stock-AF'!$G$2:$G$215,Shares!$A$1)/SUMIFS('Stock-AF'!V$2:V$215,'Stock-AF'!$C$2:$C$215,Shares!$A184,'Stock-AF'!$G$2:$G$215,Shares!$A$1)</f>
        <v>1.6068728987709967E-2</v>
      </c>
      <c r="N184" s="9">
        <f ca="1">SUMIFS('Stock-AF'!W$2:W$215,'Stock-AF'!$C$2:$C$215,Shares!$B184,'Stock-AF'!$G$2:$G$215,Shares!$A$1)/SUMIFS('Stock-AF'!W$2:W$215,'Stock-AF'!$C$2:$C$215,Shares!$A184,'Stock-AF'!$G$2:$G$215,Shares!$A$1)</f>
        <v>0</v>
      </c>
      <c r="O184" s="9">
        <f ca="1">SUMIFS('Stock-AF'!X$2:X$215,'Stock-AF'!$C$2:$C$215,Shares!$B184,'Stock-AF'!$G$2:$G$215,Shares!$A$1)/SUMIFS('Stock-AF'!X$2:X$215,'Stock-AF'!$C$2:$C$215,Shares!$A184,'Stock-AF'!$G$2:$G$215,Shares!$A$1)</f>
        <v>6.7409113027371353E-3</v>
      </c>
      <c r="P184" s="9">
        <f ca="1">SUMIFS('Stock-AF'!Y$2:Y$215,'Stock-AF'!$C$2:$C$215,Shares!$B184,'Stock-AF'!$G$2:$G$215,Shares!$A$1)/SUMIFS('Stock-AF'!Y$2:Y$215,'Stock-AF'!$C$2:$C$215,Shares!$A184,'Stock-AF'!$G$2:$G$215,Shares!$A$1)</f>
        <v>6.5619913047820291E-2</v>
      </c>
      <c r="Q184" s="9">
        <f ca="1">SUMIFS('Stock-AF'!Z$2:Z$215,'Stock-AF'!$C$2:$C$215,Shares!$B184,'Stock-AF'!$G$2:$G$215,Shares!$A$1)/SUMIFS('Stock-AF'!Z$2:Z$215,'Stock-AF'!$C$2:$C$215,Shares!$A184,'Stock-AF'!$G$2:$G$215,Shares!$A$1)</f>
        <v>2.6582252013490584E-2</v>
      </c>
      <c r="R184" s="9">
        <f ca="1">SUMIFS('Stock-AF'!AA$2:AA$215,'Stock-AF'!$C$2:$C$215,Shares!$B184,'Stock-AF'!$G$2:$G$215,Shares!$A$1)/SUMIFS('Stock-AF'!AA$2:AA$215,'Stock-AF'!$C$2:$C$215,Shares!$A184,'Stock-AF'!$G$2:$G$215,Shares!$A$1)</f>
        <v>0</v>
      </c>
      <c r="S184" s="9">
        <f ca="1">SUMIFS('Stock-AF'!AB$2:AB$215,'Stock-AF'!$C$2:$C$215,Shares!$B184,'Stock-AF'!$G$2:$G$215,Shares!$A$1)/SUMIFS('Stock-AF'!AB$2:AB$215,'Stock-AF'!$C$2:$C$215,Shares!$A184,'Stock-AF'!$G$2:$G$215,Shares!$A$1)</f>
        <v>1.4966465887836185E-4</v>
      </c>
      <c r="T184" s="9">
        <f ca="1">SUMIFS('Stock-AF'!AC$2:AC$215,'Stock-AF'!$C$2:$C$215,Shares!$B184,'Stock-AF'!$G$2:$G$215,Shares!$A$1)/SUMIFS('Stock-AF'!AC$2:AC$215,'Stock-AF'!$C$2:$C$215,Shares!$A184,'Stock-AF'!$G$2:$G$215,Shares!$A$1)</f>
        <v>7.9319687612868916E-4</v>
      </c>
      <c r="U184" s="9">
        <f ca="1">SUMIFS('Stock-AF'!AD$2:AD$215,'Stock-AF'!$C$2:$C$215,Shares!$B184,'Stock-AF'!$G$2:$G$215,Shares!$A$1)/SUMIFS('Stock-AF'!AD$2:AD$215,'Stock-AF'!$C$2:$C$215,Shares!$A184,'Stock-AF'!$G$2:$G$215,Shares!$A$1)</f>
        <v>0</v>
      </c>
      <c r="V184" s="9">
        <f ca="1">SUMIFS('Stock-AF'!AE$2:AE$215,'Stock-AF'!$C$2:$C$215,Shares!$B184,'Stock-AF'!$G$2:$G$215,Shares!$A$1)/SUMIFS('Stock-AF'!AE$2:AE$215,'Stock-AF'!$C$2:$C$215,Shares!$A184,'Stock-AF'!$G$2:$G$215,Shares!$A$1)</f>
        <v>3.1482287903066225E-3</v>
      </c>
      <c r="W184" s="9">
        <f ca="1">SUMIFS('Stock-AF'!AF$2:AF$215,'Stock-AF'!$C$2:$C$215,Shares!$B184,'Stock-AF'!$G$2:$G$215,Shares!$A$1)/SUMIFS('Stock-AF'!AF$2:AF$215,'Stock-AF'!$C$2:$C$215,Shares!$A184,'Stock-AF'!$G$2:$G$215,Shares!$A$1)</f>
        <v>0</v>
      </c>
      <c r="X184" s="9">
        <f ca="1">SUMIFS('Stock-AF'!AG$2:AG$215,'Stock-AF'!$C$2:$C$215,Shares!$B184,'Stock-AF'!$G$2:$G$215,Shares!$A$1)/SUMIFS('Stock-AF'!AG$2:AG$215,'Stock-AF'!$C$2:$C$215,Shares!$A184,'Stock-AF'!$G$2:$G$215,Shares!$A$1)</f>
        <v>2.5514720502193032E-4</v>
      </c>
      <c r="Y184" s="9">
        <f ca="1">SUMIFS('Stock-AF'!AH$2:AH$215,'Stock-AF'!$C$2:$C$215,Shares!$B184,'Stock-AF'!$G$2:$G$215,Shares!$A$1)/SUMIFS('Stock-AF'!AH$2:AH$215,'Stock-AF'!$C$2:$C$215,Shares!$A184,'Stock-AF'!$G$2:$G$215,Shares!$A$1)</f>
        <v>0</v>
      </c>
      <c r="Z184" s="9">
        <f ca="1">SUMIFS('Stock-AF'!AI$2:AI$215,'Stock-AF'!$C$2:$C$215,Shares!$B184,'Stock-AF'!$G$2:$G$215,Shares!$A$1)/SUMIFS('Stock-AF'!AI$2:AI$215,'Stock-AF'!$C$2:$C$215,Shares!$A184,'Stock-AF'!$G$2:$G$215,Shares!$A$1)</f>
        <v>0</v>
      </c>
      <c r="AA184" s="9">
        <f ca="1">SUMIFS('Stock-AF'!AJ$2:AJ$215,'Stock-AF'!$C$2:$C$215,Shares!$B184,'Stock-AF'!$G$2:$G$215,Shares!$A$1)/SUMIFS('Stock-AF'!AJ$2:AJ$215,'Stock-AF'!$C$2:$C$215,Shares!$A184,'Stock-AF'!$G$2:$G$215,Shares!$A$1)</f>
        <v>0</v>
      </c>
      <c r="AB184" s="9">
        <f ca="1">SUMIFS('Stock-AF'!AK$2:AK$215,'Stock-AF'!$C$2:$C$215,Shares!$B184,'Stock-AF'!$G$2:$G$215,Shares!$A$1)/SUMIFS('Stock-AF'!AK$2:AK$215,'Stock-AF'!$C$2:$C$215,Shares!$A184,'Stock-AF'!$G$2:$G$215,Shares!$A$1)</f>
        <v>0</v>
      </c>
      <c r="AC184" s="9">
        <f ca="1">SUMIFS('Stock-AF'!AL$2:AL$215,'Stock-AF'!$C$2:$C$215,Shares!$B184,'Stock-AF'!$G$2:$G$215,Shares!$A$1)/SUMIFS('Stock-AF'!AL$2:AL$215,'Stock-AF'!$C$2:$C$215,Shares!$A184,'Stock-AF'!$G$2:$G$215,Shares!$A$1)</f>
        <v>0</v>
      </c>
      <c r="AD184" s="9">
        <f ca="1">SUMIFS('Stock-AF'!AM$2:AM$215,'Stock-AF'!$C$2:$C$215,Shares!$B184,'Stock-AF'!$G$2:$G$215,Shares!$A$1)/SUMIFS('Stock-AF'!AM$2:AM$215,'Stock-AF'!$C$2:$C$215,Shares!$A184,'Stock-AF'!$G$2:$G$215,Shares!$A$1)</f>
        <v>1.4387294351938865E-3</v>
      </c>
      <c r="AE184" s="9">
        <f ca="1">SUMIFS('Stock-AF'!AN$2:AN$215,'Stock-AF'!$C$2:$C$215,Shares!$B184,'Stock-AF'!$G$2:$G$215,Shares!$A$1)/SUMIFS('Stock-AF'!AN$2:AN$215,'Stock-AF'!$C$2:$C$215,Shares!$A184,'Stock-AF'!$G$2:$G$215,Shares!$A$1)</f>
        <v>0.27194148912338018</v>
      </c>
      <c r="AF184" s="9">
        <f ca="1">SUMIFS('Stock-AF'!AO$2:AO$215,'Stock-AF'!$C$2:$C$215,Shares!$B184,'Stock-AF'!$G$2:$G$215,Shares!$A$1)/SUMIFS('Stock-AF'!AO$2:AO$215,'Stock-AF'!$C$2:$C$215,Shares!$A184,'Stock-AF'!$G$2:$G$215,Shares!$A$1)</f>
        <v>1.4515518496817779E-4</v>
      </c>
      <c r="AG184" s="9">
        <f ca="1">SUMIFS('Stock-AF'!AP$2:AP$215,'Stock-AF'!$C$2:$C$215,Shares!$B184,'Stock-AF'!$G$2:$G$215,Shares!$A$1)/SUMIFS('Stock-AF'!AP$2:AP$215,'Stock-AF'!$C$2:$C$215,Shares!$A184,'Stock-AF'!$G$2:$G$215,Shares!$A$1)</f>
        <v>2.2763254072251028E-2</v>
      </c>
      <c r="AH184" s="9">
        <f ca="1">SUMIFS('Stock-AF'!AQ$2:AQ$215,'Stock-AF'!$C$2:$C$215,Shares!$B184,'Stock-AF'!$G$2:$G$215,Shares!$A$1)/SUMIFS('Stock-AF'!AQ$2:AQ$215,'Stock-AF'!$C$2:$C$215,Shares!$A184,'Stock-AF'!$G$2:$G$215,Shares!$A$1)</f>
        <v>0</v>
      </c>
      <c r="AI184" s="9">
        <f ca="1">SUMIFS('Stock-AF'!AR$2:AR$215,'Stock-AF'!$C$2:$C$215,Shares!$B184,'Stock-AF'!$G$2:$G$215,Shares!$A$1)/SUMIFS('Stock-AF'!AR$2:AR$215,'Stock-AF'!$C$2:$C$215,Shares!$A184,'Stock-AF'!$G$2:$G$215,Shares!$A$1)</f>
        <v>0</v>
      </c>
      <c r="AJ184" s="9">
        <f ca="1">SUMIFS('Stock-AF'!AS$2:AS$215,'Stock-AF'!$C$2:$C$215,Shares!$B184,'Stock-AF'!$G$2:$G$215,Shares!$A$1)/SUMIFS('Stock-AF'!AS$2:AS$215,'Stock-AF'!$C$2:$C$215,Shares!$A184,'Stock-AF'!$G$2:$G$215,Shares!$A$1)</f>
        <v>0.13040935132094195</v>
      </c>
      <c r="AK184" s="9">
        <f ca="1">SUMIFS('Stock-AF'!AT$2:AT$215,'Stock-AF'!$C$2:$C$215,Shares!$B184,'Stock-AF'!$G$2:$G$215,Shares!$A$1)/SUMIFS('Stock-AF'!AT$2:AT$215,'Stock-AF'!$C$2:$C$215,Shares!$A184,'Stock-AF'!$G$2:$G$215,Shares!$A$1)</f>
        <v>0</v>
      </c>
      <c r="AL184" s="9">
        <f ca="1">SUMIFS('Stock-AF'!AU$2:AU$215,'Stock-AF'!$C$2:$C$215,Shares!$B184,'Stock-AF'!$G$2:$G$215,Shares!$A$1)/SUMIFS('Stock-AF'!AU$2:AU$215,'Stock-AF'!$C$2:$C$215,Shares!$A184,'Stock-AF'!$G$2:$G$215,Shares!$A$1)</f>
        <v>7.2456103722712262E-4</v>
      </c>
      <c r="AM184" s="9">
        <f ca="1">SUMIFS('Stock-AF'!AV$2:AV$215,'Stock-AF'!$C$2:$C$215,Shares!$B184,'Stock-AF'!$G$2:$G$215,Shares!$A$1)/SUMIFS('Stock-AF'!AV$2:AV$215,'Stock-AF'!$C$2:$C$215,Shares!$A184,'Stock-AF'!$G$2:$G$215,Shares!$A$1)</f>
        <v>1.2379105126563822E-3</v>
      </c>
    </row>
    <row r="185" spans="1:39">
      <c r="A185" t="str">
        <f t="shared" si="2"/>
        <v>R_ES-SH-SD*</v>
      </c>
      <c r="B185" s="4" t="s">
        <v>638</v>
      </c>
      <c r="C185" s="9">
        <f ca="1">SUMIFS('Stock-AF'!L$2:L$215,'Stock-AF'!$C$2:$C$215,Shares!$B185,'Stock-AF'!$G$2:$G$215,Shares!$A$1)/SUMIFS('Stock-AF'!L$2:L$215,'Stock-AF'!$C$2:$C$215,Shares!$A185,'Stock-AF'!$G$2:$G$215,Shares!$A$1)</f>
        <v>0</v>
      </c>
      <c r="D185" s="9">
        <f ca="1">SUMIFS('Stock-AF'!M$2:M$215,'Stock-AF'!$C$2:$C$215,Shares!$B185,'Stock-AF'!$G$2:$G$215,Shares!$A$1)/SUMIFS('Stock-AF'!M$2:M$215,'Stock-AF'!$C$2:$C$215,Shares!$A185,'Stock-AF'!$G$2:$G$215,Shares!$A$1)</f>
        <v>1.8186082462229979E-2</v>
      </c>
      <c r="E185" s="9">
        <f ca="1">SUMIFS('Stock-AF'!N$2:N$215,'Stock-AF'!$C$2:$C$215,Shares!$B185,'Stock-AF'!$G$2:$G$215,Shares!$A$1)/SUMIFS('Stock-AF'!N$2:N$215,'Stock-AF'!$C$2:$C$215,Shares!$A185,'Stock-AF'!$G$2:$G$215,Shares!$A$1)</f>
        <v>0</v>
      </c>
      <c r="F185" s="9">
        <f ca="1">SUMIFS('Stock-AF'!O$2:O$215,'Stock-AF'!$C$2:$C$215,Shares!$B185,'Stock-AF'!$G$2:$G$215,Shares!$A$1)/SUMIFS('Stock-AF'!O$2:O$215,'Stock-AF'!$C$2:$C$215,Shares!$A185,'Stock-AF'!$G$2:$G$215,Shares!$A$1)</f>
        <v>5.0296878578041815E-5</v>
      </c>
      <c r="G185" s="9">
        <f ca="1">SUMIFS('Stock-AF'!P$2:P$215,'Stock-AF'!$C$2:$C$215,Shares!$B185,'Stock-AF'!$G$2:$G$215,Shares!$A$1)/SUMIFS('Stock-AF'!P$2:P$215,'Stock-AF'!$C$2:$C$215,Shares!$A185,'Stock-AF'!$G$2:$G$215,Shares!$A$1)</f>
        <v>0</v>
      </c>
      <c r="H185" s="9">
        <f ca="1">SUMIFS('Stock-AF'!Q$2:Q$215,'Stock-AF'!$C$2:$C$215,Shares!$B185,'Stock-AF'!$G$2:$G$215,Shares!$A$1)/SUMIFS('Stock-AF'!Q$2:Q$215,'Stock-AF'!$C$2:$C$215,Shares!$A185,'Stock-AF'!$G$2:$G$215,Shares!$A$1)</f>
        <v>1.3237344338948711E-2</v>
      </c>
      <c r="I185" s="9">
        <f ca="1">SUMIFS('Stock-AF'!R$2:R$215,'Stock-AF'!$C$2:$C$215,Shares!$B185,'Stock-AF'!$G$2:$G$215,Shares!$A$1)/SUMIFS('Stock-AF'!R$2:R$215,'Stock-AF'!$C$2:$C$215,Shares!$A185,'Stock-AF'!$G$2:$G$215,Shares!$A$1)</f>
        <v>0</v>
      </c>
      <c r="J185" s="9">
        <f ca="1">SUMIFS('Stock-AF'!S$2:S$215,'Stock-AF'!$C$2:$C$215,Shares!$B185,'Stock-AF'!$G$2:$G$215,Shares!$A$1)/SUMIFS('Stock-AF'!S$2:S$215,'Stock-AF'!$C$2:$C$215,Shares!$A185,'Stock-AF'!$G$2:$G$215,Shares!$A$1)</f>
        <v>2.5467256182472638E-3</v>
      </c>
      <c r="K185" s="9">
        <f ca="1">SUMIFS('Stock-AF'!T$2:T$215,'Stock-AF'!$C$2:$C$215,Shares!$B185,'Stock-AF'!$G$2:$G$215,Shares!$A$1)/SUMIFS('Stock-AF'!T$2:T$215,'Stock-AF'!$C$2:$C$215,Shares!$A185,'Stock-AF'!$G$2:$G$215,Shares!$A$1)</f>
        <v>5.68610851198177E-3</v>
      </c>
      <c r="L185" s="9">
        <f ca="1">SUMIFS('Stock-AF'!U$2:U$215,'Stock-AF'!$C$2:$C$215,Shares!$B185,'Stock-AF'!$G$2:$G$215,Shares!$A$1)/SUMIFS('Stock-AF'!U$2:U$215,'Stock-AF'!$C$2:$C$215,Shares!$A185,'Stock-AF'!$G$2:$G$215,Shares!$A$1)</f>
        <v>1.6435807464438526E-3</v>
      </c>
      <c r="M185" s="9">
        <f ca="1">SUMIFS('Stock-AF'!V$2:V$215,'Stock-AF'!$C$2:$C$215,Shares!$B185,'Stock-AF'!$G$2:$G$215,Shares!$A$1)/SUMIFS('Stock-AF'!V$2:V$215,'Stock-AF'!$C$2:$C$215,Shares!$A185,'Stock-AF'!$G$2:$G$215,Shares!$A$1)</f>
        <v>1.6745731799413144E-3</v>
      </c>
      <c r="N185" s="9">
        <f ca="1">SUMIFS('Stock-AF'!W$2:W$215,'Stock-AF'!$C$2:$C$215,Shares!$B185,'Stock-AF'!$G$2:$G$215,Shares!$A$1)/SUMIFS('Stock-AF'!W$2:W$215,'Stock-AF'!$C$2:$C$215,Shares!$A185,'Stock-AF'!$G$2:$G$215,Shares!$A$1)</f>
        <v>0</v>
      </c>
      <c r="O185" s="9">
        <f ca="1">SUMIFS('Stock-AF'!X$2:X$215,'Stock-AF'!$C$2:$C$215,Shares!$B185,'Stock-AF'!$G$2:$G$215,Shares!$A$1)/SUMIFS('Stock-AF'!X$2:X$215,'Stock-AF'!$C$2:$C$215,Shares!$A185,'Stock-AF'!$G$2:$G$215,Shares!$A$1)</f>
        <v>0</v>
      </c>
      <c r="P185" s="9">
        <f ca="1">SUMIFS('Stock-AF'!Y$2:Y$215,'Stock-AF'!$C$2:$C$215,Shares!$B185,'Stock-AF'!$G$2:$G$215,Shares!$A$1)/SUMIFS('Stock-AF'!Y$2:Y$215,'Stock-AF'!$C$2:$C$215,Shares!$A185,'Stock-AF'!$G$2:$G$215,Shares!$A$1)</f>
        <v>7.5338873594607263E-3</v>
      </c>
      <c r="Q185" s="9">
        <f ca="1">SUMIFS('Stock-AF'!Z$2:Z$215,'Stock-AF'!$C$2:$C$215,Shares!$B185,'Stock-AF'!$G$2:$G$215,Shares!$A$1)/SUMIFS('Stock-AF'!Z$2:Z$215,'Stock-AF'!$C$2:$C$215,Shares!$A185,'Stock-AF'!$G$2:$G$215,Shares!$A$1)</f>
        <v>3.8596400793424676E-3</v>
      </c>
      <c r="R185" s="9">
        <f ca="1">SUMIFS('Stock-AF'!AA$2:AA$215,'Stock-AF'!$C$2:$C$215,Shares!$B185,'Stock-AF'!$G$2:$G$215,Shares!$A$1)/SUMIFS('Stock-AF'!AA$2:AA$215,'Stock-AF'!$C$2:$C$215,Shares!$A185,'Stock-AF'!$G$2:$G$215,Shares!$A$1)</f>
        <v>0</v>
      </c>
      <c r="S185" s="9">
        <f ca="1">SUMIFS('Stock-AF'!AB$2:AB$215,'Stock-AF'!$C$2:$C$215,Shares!$B185,'Stock-AF'!$G$2:$G$215,Shares!$A$1)/SUMIFS('Stock-AF'!AB$2:AB$215,'Stock-AF'!$C$2:$C$215,Shares!$A185,'Stock-AF'!$G$2:$G$215,Shares!$A$1)</f>
        <v>1.8014356422561018E-4</v>
      </c>
      <c r="T185" s="9">
        <f ca="1">SUMIFS('Stock-AF'!AC$2:AC$215,'Stock-AF'!$C$2:$C$215,Shares!$B185,'Stock-AF'!$G$2:$G$215,Shares!$A$1)/SUMIFS('Stock-AF'!AC$2:AC$215,'Stock-AF'!$C$2:$C$215,Shares!$A185,'Stock-AF'!$G$2:$G$215,Shares!$A$1)</f>
        <v>1.0943892174418482E-3</v>
      </c>
      <c r="U185" s="9">
        <f ca="1">SUMIFS('Stock-AF'!AD$2:AD$215,'Stock-AF'!$C$2:$C$215,Shares!$B185,'Stock-AF'!$G$2:$G$215,Shares!$A$1)/SUMIFS('Stock-AF'!AD$2:AD$215,'Stock-AF'!$C$2:$C$215,Shares!$A185,'Stock-AF'!$G$2:$G$215,Shares!$A$1)</f>
        <v>0</v>
      </c>
      <c r="V185" s="9">
        <f ca="1">SUMIFS('Stock-AF'!AE$2:AE$215,'Stock-AF'!$C$2:$C$215,Shares!$B185,'Stock-AF'!$G$2:$G$215,Shares!$A$1)/SUMIFS('Stock-AF'!AE$2:AE$215,'Stock-AF'!$C$2:$C$215,Shares!$A185,'Stock-AF'!$G$2:$G$215,Shares!$A$1)</f>
        <v>1.5687517907300835E-6</v>
      </c>
      <c r="W185" s="9">
        <f ca="1">SUMIFS('Stock-AF'!AF$2:AF$215,'Stock-AF'!$C$2:$C$215,Shares!$B185,'Stock-AF'!$G$2:$G$215,Shares!$A$1)/SUMIFS('Stock-AF'!AF$2:AF$215,'Stock-AF'!$C$2:$C$215,Shares!$A185,'Stock-AF'!$G$2:$G$215,Shares!$A$1)</f>
        <v>0</v>
      </c>
      <c r="X185" s="9">
        <f ca="1">SUMIFS('Stock-AF'!AG$2:AG$215,'Stock-AF'!$C$2:$C$215,Shares!$B185,'Stock-AF'!$G$2:$G$215,Shares!$A$1)/SUMIFS('Stock-AF'!AG$2:AG$215,'Stock-AF'!$C$2:$C$215,Shares!$A185,'Stock-AF'!$G$2:$G$215,Shares!$A$1)</f>
        <v>6.4969602868167082E-4</v>
      </c>
      <c r="Y185" s="9">
        <f ca="1">SUMIFS('Stock-AF'!AH$2:AH$215,'Stock-AF'!$C$2:$C$215,Shares!$B185,'Stock-AF'!$G$2:$G$215,Shares!$A$1)/SUMIFS('Stock-AF'!AH$2:AH$215,'Stock-AF'!$C$2:$C$215,Shares!$A185,'Stock-AF'!$G$2:$G$215,Shares!$A$1)</f>
        <v>0</v>
      </c>
      <c r="Z185" s="9">
        <f ca="1">SUMIFS('Stock-AF'!AI$2:AI$215,'Stock-AF'!$C$2:$C$215,Shares!$B185,'Stock-AF'!$G$2:$G$215,Shares!$A$1)/SUMIFS('Stock-AF'!AI$2:AI$215,'Stock-AF'!$C$2:$C$215,Shares!$A185,'Stock-AF'!$G$2:$G$215,Shares!$A$1)</f>
        <v>0</v>
      </c>
      <c r="AA185" s="9">
        <f ca="1">SUMIFS('Stock-AF'!AJ$2:AJ$215,'Stock-AF'!$C$2:$C$215,Shares!$B185,'Stock-AF'!$G$2:$G$215,Shares!$A$1)/SUMIFS('Stock-AF'!AJ$2:AJ$215,'Stock-AF'!$C$2:$C$215,Shares!$A185,'Stock-AF'!$G$2:$G$215,Shares!$A$1)</f>
        <v>0</v>
      </c>
      <c r="AB185" s="9">
        <f ca="1">SUMIFS('Stock-AF'!AK$2:AK$215,'Stock-AF'!$C$2:$C$215,Shares!$B185,'Stock-AF'!$G$2:$G$215,Shares!$A$1)/SUMIFS('Stock-AF'!AK$2:AK$215,'Stock-AF'!$C$2:$C$215,Shares!$A185,'Stock-AF'!$G$2:$G$215,Shares!$A$1)</f>
        <v>0</v>
      </c>
      <c r="AC185" s="9">
        <f ca="1">SUMIFS('Stock-AF'!AL$2:AL$215,'Stock-AF'!$C$2:$C$215,Shares!$B185,'Stock-AF'!$G$2:$G$215,Shares!$A$1)/SUMIFS('Stock-AF'!AL$2:AL$215,'Stock-AF'!$C$2:$C$215,Shares!$A185,'Stock-AF'!$G$2:$G$215,Shares!$A$1)</f>
        <v>0</v>
      </c>
      <c r="AD185" s="9">
        <f ca="1">SUMIFS('Stock-AF'!AM$2:AM$215,'Stock-AF'!$C$2:$C$215,Shares!$B185,'Stock-AF'!$G$2:$G$215,Shares!$A$1)/SUMIFS('Stock-AF'!AM$2:AM$215,'Stock-AF'!$C$2:$C$215,Shares!$A185,'Stock-AF'!$G$2:$G$215,Shares!$A$1)</f>
        <v>2.9167399601942763E-3</v>
      </c>
      <c r="AE185" s="9">
        <f ca="1">SUMIFS('Stock-AF'!AN$2:AN$215,'Stock-AF'!$C$2:$C$215,Shares!$B185,'Stock-AF'!$G$2:$G$215,Shares!$A$1)/SUMIFS('Stock-AF'!AN$2:AN$215,'Stock-AF'!$C$2:$C$215,Shares!$A185,'Stock-AF'!$G$2:$G$215,Shares!$A$1)</f>
        <v>1.3074991416081764E-2</v>
      </c>
      <c r="AF185" s="9">
        <f ca="1">SUMIFS('Stock-AF'!AO$2:AO$215,'Stock-AF'!$C$2:$C$215,Shares!$B185,'Stock-AF'!$G$2:$G$215,Shares!$A$1)/SUMIFS('Stock-AF'!AO$2:AO$215,'Stock-AF'!$C$2:$C$215,Shares!$A185,'Stock-AF'!$G$2:$G$215,Shares!$A$1)</f>
        <v>4.9836613505741022E-4</v>
      </c>
      <c r="AG185" s="9">
        <f ca="1">SUMIFS('Stock-AF'!AP$2:AP$215,'Stock-AF'!$C$2:$C$215,Shares!$B185,'Stock-AF'!$G$2:$G$215,Shares!$A$1)/SUMIFS('Stock-AF'!AP$2:AP$215,'Stock-AF'!$C$2:$C$215,Shares!$A185,'Stock-AF'!$G$2:$G$215,Shares!$A$1)</f>
        <v>0</v>
      </c>
      <c r="AH185" s="9">
        <f ca="1">SUMIFS('Stock-AF'!AQ$2:AQ$215,'Stock-AF'!$C$2:$C$215,Shares!$B185,'Stock-AF'!$G$2:$G$215,Shares!$A$1)/SUMIFS('Stock-AF'!AQ$2:AQ$215,'Stock-AF'!$C$2:$C$215,Shares!$A185,'Stock-AF'!$G$2:$G$215,Shares!$A$1)</f>
        <v>0</v>
      </c>
      <c r="AI185" s="9">
        <f ca="1">SUMIFS('Stock-AF'!AR$2:AR$215,'Stock-AF'!$C$2:$C$215,Shares!$B185,'Stock-AF'!$G$2:$G$215,Shares!$A$1)/SUMIFS('Stock-AF'!AR$2:AR$215,'Stock-AF'!$C$2:$C$215,Shares!$A185,'Stock-AF'!$G$2:$G$215,Shares!$A$1)</f>
        <v>0</v>
      </c>
      <c r="AJ185" s="9">
        <f ca="1">SUMIFS('Stock-AF'!AS$2:AS$215,'Stock-AF'!$C$2:$C$215,Shares!$B185,'Stock-AF'!$G$2:$G$215,Shares!$A$1)/SUMIFS('Stock-AF'!AS$2:AS$215,'Stock-AF'!$C$2:$C$215,Shares!$A185,'Stock-AF'!$G$2:$G$215,Shares!$A$1)</f>
        <v>9.7376938652646836E-2</v>
      </c>
      <c r="AK185" s="9">
        <f ca="1">SUMIFS('Stock-AF'!AT$2:AT$215,'Stock-AF'!$C$2:$C$215,Shares!$B185,'Stock-AF'!$G$2:$G$215,Shares!$A$1)/SUMIFS('Stock-AF'!AT$2:AT$215,'Stock-AF'!$C$2:$C$215,Shares!$A185,'Stock-AF'!$G$2:$G$215,Shares!$A$1)</f>
        <v>0</v>
      </c>
      <c r="AL185" s="9">
        <f ca="1">SUMIFS('Stock-AF'!AU$2:AU$215,'Stock-AF'!$C$2:$C$215,Shares!$B185,'Stock-AF'!$G$2:$G$215,Shares!$A$1)/SUMIFS('Stock-AF'!AU$2:AU$215,'Stock-AF'!$C$2:$C$215,Shares!$A185,'Stock-AF'!$G$2:$G$215,Shares!$A$1)</f>
        <v>5.1133453579895729E-4</v>
      </c>
      <c r="AM185" s="9">
        <f ca="1">SUMIFS('Stock-AF'!AV$2:AV$215,'Stock-AF'!$C$2:$C$215,Shares!$B185,'Stock-AF'!$G$2:$G$215,Shares!$A$1)/SUMIFS('Stock-AF'!AV$2:AV$215,'Stock-AF'!$C$2:$C$215,Shares!$A185,'Stock-AF'!$G$2:$G$215,Shares!$A$1)</f>
        <v>7.9241964288085526E-4</v>
      </c>
    </row>
    <row r="186" spans="1:39">
      <c r="A186" t="str">
        <f t="shared" si="2"/>
        <v>R_ES-SH-SD*</v>
      </c>
      <c r="B186" s="4" t="s">
        <v>639</v>
      </c>
      <c r="C186" s="9">
        <f ca="1">SUMIFS('Stock-AF'!L$2:L$215,'Stock-AF'!$C$2:$C$215,Shares!$B186,'Stock-AF'!$G$2:$G$215,Shares!$A$1)/SUMIFS('Stock-AF'!L$2:L$215,'Stock-AF'!$C$2:$C$215,Shares!$A186,'Stock-AF'!$G$2:$G$215,Shares!$A$1)</f>
        <v>5.2514883618012334E-2</v>
      </c>
      <c r="D186" s="9">
        <f ca="1">SUMIFS('Stock-AF'!M$2:M$215,'Stock-AF'!$C$2:$C$215,Shares!$B186,'Stock-AF'!$G$2:$G$215,Shares!$A$1)/SUMIFS('Stock-AF'!M$2:M$215,'Stock-AF'!$C$2:$C$215,Shares!$A186,'Stock-AF'!$G$2:$G$215,Shares!$A$1)</f>
        <v>5.8366067743962614E-2</v>
      </c>
      <c r="E186" s="9">
        <f ca="1">SUMIFS('Stock-AF'!N$2:N$215,'Stock-AF'!$C$2:$C$215,Shares!$B186,'Stock-AF'!$G$2:$G$215,Shares!$A$1)/SUMIFS('Stock-AF'!N$2:N$215,'Stock-AF'!$C$2:$C$215,Shares!$A186,'Stock-AF'!$G$2:$G$215,Shares!$A$1)</f>
        <v>2.0998138048815677E-2</v>
      </c>
      <c r="F186" s="9">
        <f ca="1">SUMIFS('Stock-AF'!O$2:O$215,'Stock-AF'!$C$2:$C$215,Shares!$B186,'Stock-AF'!$G$2:$G$215,Shares!$A$1)/SUMIFS('Stock-AF'!O$2:O$215,'Stock-AF'!$C$2:$C$215,Shares!$A186,'Stock-AF'!$G$2:$G$215,Shares!$A$1)</f>
        <v>4.1219157126359054E-2</v>
      </c>
      <c r="G186" s="9">
        <f ca="1">SUMIFS('Stock-AF'!P$2:P$215,'Stock-AF'!$C$2:$C$215,Shares!$B186,'Stock-AF'!$G$2:$G$215,Shares!$A$1)/SUMIFS('Stock-AF'!P$2:P$215,'Stock-AF'!$C$2:$C$215,Shares!$A186,'Stock-AF'!$G$2:$G$215,Shares!$A$1)</f>
        <v>9.0794108076326138E-2</v>
      </c>
      <c r="H186" s="9">
        <f ca="1">SUMIFS('Stock-AF'!Q$2:Q$215,'Stock-AF'!$C$2:$C$215,Shares!$B186,'Stock-AF'!$G$2:$G$215,Shares!$A$1)/SUMIFS('Stock-AF'!Q$2:Q$215,'Stock-AF'!$C$2:$C$215,Shares!$A186,'Stock-AF'!$G$2:$G$215,Shares!$A$1)</f>
        <v>3.0199316446646363E-2</v>
      </c>
      <c r="I186" s="9">
        <f ca="1">SUMIFS('Stock-AF'!R$2:R$215,'Stock-AF'!$C$2:$C$215,Shares!$B186,'Stock-AF'!$G$2:$G$215,Shares!$A$1)/SUMIFS('Stock-AF'!R$2:R$215,'Stock-AF'!$C$2:$C$215,Shares!$A186,'Stock-AF'!$G$2:$G$215,Shares!$A$1)</f>
        <v>0.14403371484010719</v>
      </c>
      <c r="J186" s="9">
        <f ca="1">SUMIFS('Stock-AF'!S$2:S$215,'Stock-AF'!$C$2:$C$215,Shares!$B186,'Stock-AF'!$G$2:$G$215,Shares!$A$1)/SUMIFS('Stock-AF'!S$2:S$215,'Stock-AF'!$C$2:$C$215,Shares!$A186,'Stock-AF'!$G$2:$G$215,Shares!$A$1)</f>
        <v>5.5264393459602552E-2</v>
      </c>
      <c r="K186" s="9">
        <f ca="1">SUMIFS('Stock-AF'!T$2:T$215,'Stock-AF'!$C$2:$C$215,Shares!$B186,'Stock-AF'!$G$2:$G$215,Shares!$A$1)/SUMIFS('Stock-AF'!T$2:T$215,'Stock-AF'!$C$2:$C$215,Shares!$A186,'Stock-AF'!$G$2:$G$215,Shares!$A$1)</f>
        <v>4.2983296001067775E-2</v>
      </c>
      <c r="L186" s="9">
        <f ca="1">SUMIFS('Stock-AF'!U$2:U$215,'Stock-AF'!$C$2:$C$215,Shares!$B186,'Stock-AF'!$G$2:$G$215,Shares!$A$1)/SUMIFS('Stock-AF'!U$2:U$215,'Stock-AF'!$C$2:$C$215,Shares!$A186,'Stock-AF'!$G$2:$G$215,Shares!$A$1)</f>
        <v>2.5777706608094125E-3</v>
      </c>
      <c r="M186" s="9">
        <f ca="1">SUMIFS('Stock-AF'!V$2:V$215,'Stock-AF'!$C$2:$C$215,Shares!$B186,'Stock-AF'!$G$2:$G$215,Shares!$A$1)/SUMIFS('Stock-AF'!V$2:V$215,'Stock-AF'!$C$2:$C$215,Shares!$A186,'Stock-AF'!$G$2:$G$215,Shares!$A$1)</f>
        <v>4.9566000881888922E-3</v>
      </c>
      <c r="N186" s="9">
        <f ca="1">SUMIFS('Stock-AF'!W$2:W$215,'Stock-AF'!$C$2:$C$215,Shares!$B186,'Stock-AF'!$G$2:$G$215,Shares!$A$1)/SUMIFS('Stock-AF'!W$2:W$215,'Stock-AF'!$C$2:$C$215,Shares!$A186,'Stock-AF'!$G$2:$G$215,Shares!$A$1)</f>
        <v>2.0004250090121436E-2</v>
      </c>
      <c r="O186" s="9">
        <f ca="1">SUMIFS('Stock-AF'!X$2:X$215,'Stock-AF'!$C$2:$C$215,Shares!$B186,'Stock-AF'!$G$2:$G$215,Shares!$A$1)/SUMIFS('Stock-AF'!X$2:X$215,'Stock-AF'!$C$2:$C$215,Shares!$A186,'Stock-AF'!$G$2:$G$215,Shares!$A$1)</f>
        <v>0.17549436264881177</v>
      </c>
      <c r="P186" s="9">
        <f ca="1">SUMIFS('Stock-AF'!Y$2:Y$215,'Stock-AF'!$C$2:$C$215,Shares!$B186,'Stock-AF'!$G$2:$G$215,Shares!$A$1)/SUMIFS('Stock-AF'!Y$2:Y$215,'Stock-AF'!$C$2:$C$215,Shares!$A186,'Stock-AF'!$G$2:$G$215,Shares!$A$1)</f>
        <v>5.8261135457395592E-2</v>
      </c>
      <c r="Q186" s="9">
        <f ca="1">SUMIFS('Stock-AF'!Z$2:Z$215,'Stock-AF'!$C$2:$C$215,Shares!$B186,'Stock-AF'!$G$2:$G$215,Shares!$A$1)/SUMIFS('Stock-AF'!Z$2:Z$215,'Stock-AF'!$C$2:$C$215,Shares!$A186,'Stock-AF'!$G$2:$G$215,Shares!$A$1)</f>
        <v>9.246419990988769E-2</v>
      </c>
      <c r="R186" s="9">
        <f ca="1">SUMIFS('Stock-AF'!AA$2:AA$215,'Stock-AF'!$C$2:$C$215,Shares!$B186,'Stock-AF'!$G$2:$G$215,Shares!$A$1)/SUMIFS('Stock-AF'!AA$2:AA$215,'Stock-AF'!$C$2:$C$215,Shares!$A186,'Stock-AF'!$G$2:$G$215,Shares!$A$1)</f>
        <v>5.6011833909800296E-3</v>
      </c>
      <c r="S186" s="9">
        <f ca="1">SUMIFS('Stock-AF'!AB$2:AB$215,'Stock-AF'!$C$2:$C$215,Shares!$B186,'Stock-AF'!$G$2:$G$215,Shares!$A$1)/SUMIFS('Stock-AF'!AB$2:AB$215,'Stock-AF'!$C$2:$C$215,Shares!$A186,'Stock-AF'!$G$2:$G$215,Shares!$A$1)</f>
        <v>4.289763844760177E-2</v>
      </c>
      <c r="T186" s="9">
        <f ca="1">SUMIFS('Stock-AF'!AC$2:AC$215,'Stock-AF'!$C$2:$C$215,Shares!$B186,'Stock-AF'!$G$2:$G$215,Shares!$A$1)/SUMIFS('Stock-AF'!AC$2:AC$215,'Stock-AF'!$C$2:$C$215,Shares!$A186,'Stock-AF'!$G$2:$G$215,Shares!$A$1)</f>
        <v>6.3094178738935372E-2</v>
      </c>
      <c r="U186" s="9">
        <f ca="1">SUMIFS('Stock-AF'!AD$2:AD$215,'Stock-AF'!$C$2:$C$215,Shares!$B186,'Stock-AF'!$G$2:$G$215,Shares!$A$1)/SUMIFS('Stock-AF'!AD$2:AD$215,'Stock-AF'!$C$2:$C$215,Shares!$A186,'Stock-AF'!$G$2:$G$215,Shares!$A$1)</f>
        <v>7.1925488056703735E-2</v>
      </c>
      <c r="V186" s="9">
        <f ca="1">SUMIFS('Stock-AF'!AE$2:AE$215,'Stock-AF'!$C$2:$C$215,Shares!$B186,'Stock-AF'!$G$2:$G$215,Shares!$A$1)/SUMIFS('Stock-AF'!AE$2:AE$215,'Stock-AF'!$C$2:$C$215,Shares!$A186,'Stock-AF'!$G$2:$G$215,Shares!$A$1)</f>
        <v>2.8386865412524486E-4</v>
      </c>
      <c r="W186" s="9">
        <f ca="1">SUMIFS('Stock-AF'!AF$2:AF$215,'Stock-AF'!$C$2:$C$215,Shares!$B186,'Stock-AF'!$G$2:$G$215,Shares!$A$1)/SUMIFS('Stock-AF'!AF$2:AF$215,'Stock-AF'!$C$2:$C$215,Shares!$A186,'Stock-AF'!$G$2:$G$215,Shares!$A$1)</f>
        <v>1.7522330993119915E-2</v>
      </c>
      <c r="X186" s="9">
        <f ca="1">SUMIFS('Stock-AF'!AG$2:AG$215,'Stock-AF'!$C$2:$C$215,Shares!$B186,'Stock-AF'!$G$2:$G$215,Shares!$A$1)/SUMIFS('Stock-AF'!AG$2:AG$215,'Stock-AF'!$C$2:$C$215,Shares!$A186,'Stock-AF'!$G$2:$G$215,Shares!$A$1)</f>
        <v>2.8493469218697789E-3</v>
      </c>
      <c r="Y186" s="9">
        <f ca="1">SUMIFS('Stock-AF'!AH$2:AH$215,'Stock-AF'!$C$2:$C$215,Shares!$B186,'Stock-AF'!$G$2:$G$215,Shares!$A$1)/SUMIFS('Stock-AF'!AH$2:AH$215,'Stock-AF'!$C$2:$C$215,Shares!$A186,'Stock-AF'!$G$2:$G$215,Shares!$A$1)</f>
        <v>2.0103479572554088E-2</v>
      </c>
      <c r="Z186" s="9">
        <f ca="1">SUMIFS('Stock-AF'!AI$2:AI$215,'Stock-AF'!$C$2:$C$215,Shares!$B186,'Stock-AF'!$G$2:$G$215,Shares!$A$1)/SUMIFS('Stock-AF'!AI$2:AI$215,'Stock-AF'!$C$2:$C$215,Shares!$A186,'Stock-AF'!$G$2:$G$215,Shares!$A$1)</f>
        <v>5.76046608948991E-3</v>
      </c>
      <c r="AA186" s="9">
        <f ca="1">SUMIFS('Stock-AF'!AJ$2:AJ$215,'Stock-AF'!$C$2:$C$215,Shares!$B186,'Stock-AF'!$G$2:$G$215,Shares!$A$1)/SUMIFS('Stock-AF'!AJ$2:AJ$215,'Stock-AF'!$C$2:$C$215,Shares!$A186,'Stock-AF'!$G$2:$G$215,Shares!$A$1)</f>
        <v>2.1960144663494694E-2</v>
      </c>
      <c r="AB186" s="9">
        <f ca="1">SUMIFS('Stock-AF'!AK$2:AK$215,'Stock-AF'!$C$2:$C$215,Shares!$B186,'Stock-AF'!$G$2:$G$215,Shares!$A$1)/SUMIFS('Stock-AF'!AK$2:AK$215,'Stock-AF'!$C$2:$C$215,Shares!$A186,'Stock-AF'!$G$2:$G$215,Shares!$A$1)</f>
        <v>2.581018317045514E-2</v>
      </c>
      <c r="AC186" s="9">
        <f ca="1">SUMIFS('Stock-AF'!AL$2:AL$215,'Stock-AF'!$C$2:$C$215,Shares!$B186,'Stock-AF'!$G$2:$G$215,Shares!$A$1)/SUMIFS('Stock-AF'!AL$2:AL$215,'Stock-AF'!$C$2:$C$215,Shares!$A186,'Stock-AF'!$G$2:$G$215,Shares!$A$1)</f>
        <v>0.46061590623585452</v>
      </c>
      <c r="AD186" s="9">
        <f ca="1">SUMIFS('Stock-AF'!AM$2:AM$215,'Stock-AF'!$C$2:$C$215,Shares!$B186,'Stock-AF'!$G$2:$G$215,Shares!$A$1)/SUMIFS('Stock-AF'!AM$2:AM$215,'Stock-AF'!$C$2:$C$215,Shares!$A186,'Stock-AF'!$G$2:$G$215,Shares!$A$1)</f>
        <v>1.1071585237380449E-2</v>
      </c>
      <c r="AE186" s="9">
        <f ca="1">SUMIFS('Stock-AF'!AN$2:AN$215,'Stock-AF'!$C$2:$C$215,Shares!$B186,'Stock-AF'!$G$2:$G$215,Shares!$A$1)/SUMIFS('Stock-AF'!AN$2:AN$215,'Stock-AF'!$C$2:$C$215,Shares!$A186,'Stock-AF'!$G$2:$G$215,Shares!$A$1)</f>
        <v>0.31338412776389629</v>
      </c>
      <c r="AF186" s="9">
        <f ca="1">SUMIFS('Stock-AF'!AO$2:AO$215,'Stock-AF'!$C$2:$C$215,Shares!$B186,'Stock-AF'!$G$2:$G$215,Shares!$A$1)/SUMIFS('Stock-AF'!AO$2:AO$215,'Stock-AF'!$C$2:$C$215,Shares!$A186,'Stock-AF'!$G$2:$G$215,Shares!$A$1)</f>
        <v>4.6806715349459772E-3</v>
      </c>
      <c r="AG186" s="9">
        <f ca="1">SUMIFS('Stock-AF'!AP$2:AP$215,'Stock-AF'!$C$2:$C$215,Shares!$B186,'Stock-AF'!$G$2:$G$215,Shares!$A$1)/SUMIFS('Stock-AF'!AP$2:AP$215,'Stock-AF'!$C$2:$C$215,Shares!$A186,'Stock-AF'!$G$2:$G$215,Shares!$A$1)</f>
        <v>1.8514962650138012E-2</v>
      </c>
      <c r="AH186" s="9">
        <f ca="1">SUMIFS('Stock-AF'!AQ$2:AQ$215,'Stock-AF'!$C$2:$C$215,Shares!$B186,'Stock-AF'!$G$2:$G$215,Shares!$A$1)/SUMIFS('Stock-AF'!AQ$2:AQ$215,'Stock-AF'!$C$2:$C$215,Shares!$A186,'Stock-AF'!$G$2:$G$215,Shares!$A$1)</f>
        <v>1.6193929564080379E-2</v>
      </c>
      <c r="AI186" s="9">
        <f ca="1">SUMIFS('Stock-AF'!AR$2:AR$215,'Stock-AF'!$C$2:$C$215,Shares!$B186,'Stock-AF'!$G$2:$G$215,Shares!$A$1)/SUMIFS('Stock-AF'!AR$2:AR$215,'Stock-AF'!$C$2:$C$215,Shares!$A186,'Stock-AF'!$G$2:$G$215,Shares!$A$1)</f>
        <v>1.5990937642326238E-2</v>
      </c>
      <c r="AJ186" s="9">
        <f ca="1">SUMIFS('Stock-AF'!AS$2:AS$215,'Stock-AF'!$C$2:$C$215,Shares!$B186,'Stock-AF'!$G$2:$G$215,Shares!$A$1)/SUMIFS('Stock-AF'!AS$2:AS$215,'Stock-AF'!$C$2:$C$215,Shares!$A186,'Stock-AF'!$G$2:$G$215,Shares!$A$1)</f>
        <v>0.22143783019795268</v>
      </c>
      <c r="AK186" s="9">
        <f ca="1">SUMIFS('Stock-AF'!AT$2:AT$215,'Stock-AF'!$C$2:$C$215,Shares!$B186,'Stock-AF'!$G$2:$G$215,Shares!$A$1)/SUMIFS('Stock-AF'!AT$2:AT$215,'Stock-AF'!$C$2:$C$215,Shares!$A186,'Stock-AF'!$G$2:$G$215,Shares!$A$1)</f>
        <v>3.6401550056145753E-2</v>
      </c>
      <c r="AL186" s="9">
        <f ca="1">SUMIFS('Stock-AF'!AU$2:AU$215,'Stock-AF'!$C$2:$C$215,Shares!$B186,'Stock-AF'!$G$2:$G$215,Shares!$A$1)/SUMIFS('Stock-AF'!AU$2:AU$215,'Stock-AF'!$C$2:$C$215,Shares!$A186,'Stock-AF'!$G$2:$G$215,Shares!$A$1)</f>
        <v>4.0405796866392514E-2</v>
      </c>
      <c r="AM186" s="9">
        <f ca="1">SUMIFS('Stock-AF'!AV$2:AV$215,'Stock-AF'!$C$2:$C$215,Shares!$B186,'Stock-AF'!$G$2:$G$215,Shares!$A$1)/SUMIFS('Stock-AF'!AV$2:AV$215,'Stock-AF'!$C$2:$C$215,Shares!$A186,'Stock-AF'!$G$2:$G$215,Shares!$A$1)</f>
        <v>0.10772135936492365</v>
      </c>
    </row>
    <row r="187" spans="1:39">
      <c r="A187" t="str">
        <f t="shared" si="2"/>
        <v>R_ES-SH-SD*</v>
      </c>
      <c r="B187" s="4" t="s">
        <v>88</v>
      </c>
      <c r="C187" s="9">
        <f ca="1">SUMIFS('Stock-AF'!L$2:L$215,'Stock-AF'!$C$2:$C$215,Shares!$B187,'Stock-AF'!$G$2:$G$215,Shares!$A$1)/SUMIFS('Stock-AF'!L$2:L$215,'Stock-AF'!$C$2:$C$215,Shares!$A187,'Stock-AF'!$G$2:$G$215,Shares!$A$1)</f>
        <v>0</v>
      </c>
      <c r="D187" s="9">
        <f ca="1">SUMIFS('Stock-AF'!M$2:M$215,'Stock-AF'!$C$2:$C$215,Shares!$B187,'Stock-AF'!$G$2:$G$215,Shares!$A$1)/SUMIFS('Stock-AF'!M$2:M$215,'Stock-AF'!$C$2:$C$215,Shares!$A187,'Stock-AF'!$G$2:$G$215,Shares!$A$1)</f>
        <v>0.24322694170342246</v>
      </c>
      <c r="E187" s="9">
        <f ca="1">SUMIFS('Stock-AF'!N$2:N$215,'Stock-AF'!$C$2:$C$215,Shares!$B187,'Stock-AF'!$G$2:$G$215,Shares!$A$1)/SUMIFS('Stock-AF'!N$2:N$215,'Stock-AF'!$C$2:$C$215,Shares!$A187,'Stock-AF'!$G$2:$G$215,Shares!$A$1)</f>
        <v>9.9135915989360876E-2</v>
      </c>
      <c r="F187" s="9">
        <f ca="1">SUMIFS('Stock-AF'!O$2:O$215,'Stock-AF'!$C$2:$C$215,Shares!$B187,'Stock-AF'!$G$2:$G$215,Shares!$A$1)/SUMIFS('Stock-AF'!O$2:O$215,'Stock-AF'!$C$2:$C$215,Shares!$A187,'Stock-AF'!$G$2:$G$215,Shares!$A$1)</f>
        <v>0.51282206524269058</v>
      </c>
      <c r="G187" s="9">
        <f ca="1">SUMIFS('Stock-AF'!P$2:P$215,'Stock-AF'!$C$2:$C$215,Shares!$B187,'Stock-AF'!$G$2:$G$215,Shares!$A$1)/SUMIFS('Stock-AF'!P$2:P$215,'Stock-AF'!$C$2:$C$215,Shares!$A187,'Stock-AF'!$G$2:$G$215,Shares!$A$1)</f>
        <v>2.9134388367480279E-2</v>
      </c>
      <c r="H187" s="9">
        <f ca="1">SUMIFS('Stock-AF'!Q$2:Q$215,'Stock-AF'!$C$2:$C$215,Shares!$B187,'Stock-AF'!$G$2:$G$215,Shares!$A$1)/SUMIFS('Stock-AF'!Q$2:Q$215,'Stock-AF'!$C$2:$C$215,Shares!$A187,'Stock-AF'!$G$2:$G$215,Shares!$A$1)</f>
        <v>0.23824062357641559</v>
      </c>
      <c r="I187" s="9">
        <f ca="1">SUMIFS('Stock-AF'!R$2:R$215,'Stock-AF'!$C$2:$C$215,Shares!$B187,'Stock-AF'!$G$2:$G$215,Shares!$A$1)/SUMIFS('Stock-AF'!R$2:R$215,'Stock-AF'!$C$2:$C$215,Shares!$A187,'Stock-AF'!$G$2:$G$215,Shares!$A$1)</f>
        <v>0</v>
      </c>
      <c r="J187" s="9">
        <f ca="1">SUMIFS('Stock-AF'!S$2:S$215,'Stock-AF'!$C$2:$C$215,Shares!$B187,'Stock-AF'!$G$2:$G$215,Shares!$A$1)/SUMIFS('Stock-AF'!S$2:S$215,'Stock-AF'!$C$2:$C$215,Shares!$A187,'Stock-AF'!$G$2:$G$215,Shares!$A$1)</f>
        <v>0.37574450491545791</v>
      </c>
      <c r="K187" s="9">
        <f ca="1">SUMIFS('Stock-AF'!T$2:T$215,'Stock-AF'!$C$2:$C$215,Shares!$B187,'Stock-AF'!$G$2:$G$215,Shares!$A$1)/SUMIFS('Stock-AF'!T$2:T$215,'Stock-AF'!$C$2:$C$215,Shares!$A187,'Stock-AF'!$G$2:$G$215,Shares!$A$1)</f>
        <v>0.46563765630744558</v>
      </c>
      <c r="L187" s="9">
        <f ca="1">SUMIFS('Stock-AF'!U$2:U$215,'Stock-AF'!$C$2:$C$215,Shares!$B187,'Stock-AF'!$G$2:$G$215,Shares!$A$1)/SUMIFS('Stock-AF'!U$2:U$215,'Stock-AF'!$C$2:$C$215,Shares!$A187,'Stock-AF'!$G$2:$G$215,Shares!$A$1)</f>
        <v>0.18146196862171823</v>
      </c>
      <c r="M187" s="9">
        <f ca="1">SUMIFS('Stock-AF'!V$2:V$215,'Stock-AF'!$C$2:$C$215,Shares!$B187,'Stock-AF'!$G$2:$G$215,Shares!$A$1)/SUMIFS('Stock-AF'!V$2:V$215,'Stock-AF'!$C$2:$C$215,Shares!$A187,'Stock-AF'!$G$2:$G$215,Shares!$A$1)</f>
        <v>6.1568830184480082E-2</v>
      </c>
      <c r="N187" s="9">
        <f ca="1">SUMIFS('Stock-AF'!W$2:W$215,'Stock-AF'!$C$2:$C$215,Shares!$B187,'Stock-AF'!$G$2:$G$215,Shares!$A$1)/SUMIFS('Stock-AF'!W$2:W$215,'Stock-AF'!$C$2:$C$215,Shares!$A187,'Stock-AF'!$G$2:$G$215,Shares!$A$1)</f>
        <v>7.651033799223364E-2</v>
      </c>
      <c r="O187" s="9">
        <f ca="1">SUMIFS('Stock-AF'!X$2:X$215,'Stock-AF'!$C$2:$C$215,Shares!$B187,'Stock-AF'!$G$2:$G$215,Shares!$A$1)/SUMIFS('Stock-AF'!X$2:X$215,'Stock-AF'!$C$2:$C$215,Shares!$A187,'Stock-AF'!$G$2:$G$215,Shares!$A$1)</f>
        <v>0.35994581334383724</v>
      </c>
      <c r="P187" s="9">
        <f ca="1">SUMIFS('Stock-AF'!Y$2:Y$215,'Stock-AF'!$C$2:$C$215,Shares!$B187,'Stock-AF'!$G$2:$G$215,Shares!$A$1)/SUMIFS('Stock-AF'!Y$2:Y$215,'Stock-AF'!$C$2:$C$215,Shares!$A187,'Stock-AF'!$G$2:$G$215,Shares!$A$1)</f>
        <v>1.0390920071341595E-2</v>
      </c>
      <c r="Q187" s="9">
        <f ca="1">SUMIFS('Stock-AF'!Z$2:Z$215,'Stock-AF'!$C$2:$C$215,Shares!$B187,'Stock-AF'!$G$2:$G$215,Shares!$A$1)/SUMIFS('Stock-AF'!Z$2:Z$215,'Stock-AF'!$C$2:$C$215,Shares!$A187,'Stock-AF'!$G$2:$G$215,Shares!$A$1)</f>
        <v>0.40483305898555222</v>
      </c>
      <c r="R187" s="9">
        <f ca="1">SUMIFS('Stock-AF'!AA$2:AA$215,'Stock-AF'!$C$2:$C$215,Shares!$B187,'Stock-AF'!$G$2:$G$215,Shares!$A$1)/SUMIFS('Stock-AF'!AA$2:AA$215,'Stock-AF'!$C$2:$C$215,Shares!$A187,'Stock-AF'!$G$2:$G$215,Shares!$A$1)</f>
        <v>0.26553094447683839</v>
      </c>
      <c r="S187" s="9">
        <f ca="1">SUMIFS('Stock-AF'!AB$2:AB$215,'Stock-AF'!$C$2:$C$215,Shares!$B187,'Stock-AF'!$G$2:$G$215,Shares!$A$1)/SUMIFS('Stock-AF'!AB$2:AB$215,'Stock-AF'!$C$2:$C$215,Shares!$A187,'Stock-AF'!$G$2:$G$215,Shares!$A$1)</f>
        <v>0.56331695683083671</v>
      </c>
      <c r="T187" s="9">
        <f ca="1">SUMIFS('Stock-AF'!AC$2:AC$215,'Stock-AF'!$C$2:$C$215,Shares!$B187,'Stock-AF'!$G$2:$G$215,Shares!$A$1)/SUMIFS('Stock-AF'!AC$2:AC$215,'Stock-AF'!$C$2:$C$215,Shares!$A187,'Stock-AF'!$G$2:$G$215,Shares!$A$1)</f>
        <v>0.27491990848800629</v>
      </c>
      <c r="U187" s="9">
        <f ca="1">SUMIFS('Stock-AF'!AD$2:AD$215,'Stock-AF'!$C$2:$C$215,Shares!$B187,'Stock-AF'!$G$2:$G$215,Shares!$A$1)/SUMIFS('Stock-AF'!AD$2:AD$215,'Stock-AF'!$C$2:$C$215,Shares!$A187,'Stock-AF'!$G$2:$G$215,Shares!$A$1)</f>
        <v>0</v>
      </c>
      <c r="V187" s="9">
        <f ca="1">SUMIFS('Stock-AF'!AE$2:AE$215,'Stock-AF'!$C$2:$C$215,Shares!$B187,'Stock-AF'!$G$2:$G$215,Shares!$A$1)/SUMIFS('Stock-AF'!AE$2:AE$215,'Stock-AF'!$C$2:$C$215,Shares!$A187,'Stock-AF'!$G$2:$G$215,Shares!$A$1)</f>
        <v>0.66050206695858837</v>
      </c>
      <c r="W187" s="9">
        <f ca="1">SUMIFS('Stock-AF'!AF$2:AF$215,'Stock-AF'!$C$2:$C$215,Shares!$B187,'Stock-AF'!$G$2:$G$215,Shares!$A$1)/SUMIFS('Stock-AF'!AF$2:AF$215,'Stock-AF'!$C$2:$C$215,Shares!$A187,'Stock-AF'!$G$2:$G$215,Shares!$A$1)</f>
        <v>0</v>
      </c>
      <c r="X187" s="9">
        <f ca="1">SUMIFS('Stock-AF'!AG$2:AG$215,'Stock-AF'!$C$2:$C$215,Shares!$B187,'Stock-AF'!$G$2:$G$215,Shares!$A$1)/SUMIFS('Stock-AF'!AG$2:AG$215,'Stock-AF'!$C$2:$C$215,Shares!$A187,'Stock-AF'!$G$2:$G$215,Shares!$A$1)</f>
        <v>0.12016414520090217</v>
      </c>
      <c r="Y187" s="9">
        <f ca="1">SUMIFS('Stock-AF'!AH$2:AH$215,'Stock-AF'!$C$2:$C$215,Shares!$B187,'Stock-AF'!$G$2:$G$215,Shares!$A$1)/SUMIFS('Stock-AF'!AH$2:AH$215,'Stock-AF'!$C$2:$C$215,Shares!$A187,'Stock-AF'!$G$2:$G$215,Shares!$A$1)</f>
        <v>0.53461353734869022</v>
      </c>
      <c r="Z187" s="9">
        <f ca="1">SUMIFS('Stock-AF'!AI$2:AI$215,'Stock-AF'!$C$2:$C$215,Shares!$B187,'Stock-AF'!$G$2:$G$215,Shares!$A$1)/SUMIFS('Stock-AF'!AI$2:AI$215,'Stock-AF'!$C$2:$C$215,Shares!$A187,'Stock-AF'!$G$2:$G$215,Shares!$A$1)</f>
        <v>0.10951950007374732</v>
      </c>
      <c r="AA187" s="9">
        <f ca="1">SUMIFS('Stock-AF'!AJ$2:AJ$215,'Stock-AF'!$C$2:$C$215,Shares!$B187,'Stock-AF'!$G$2:$G$215,Shares!$A$1)/SUMIFS('Stock-AF'!AJ$2:AJ$215,'Stock-AF'!$C$2:$C$215,Shares!$A187,'Stock-AF'!$G$2:$G$215,Shares!$A$1)</f>
        <v>0</v>
      </c>
      <c r="AB187" s="9">
        <f ca="1">SUMIFS('Stock-AF'!AK$2:AK$215,'Stock-AF'!$C$2:$C$215,Shares!$B187,'Stock-AF'!$G$2:$G$215,Shares!$A$1)/SUMIFS('Stock-AF'!AK$2:AK$215,'Stock-AF'!$C$2:$C$215,Shares!$A187,'Stock-AF'!$G$2:$G$215,Shares!$A$1)</f>
        <v>0</v>
      </c>
      <c r="AC187" s="9">
        <f ca="1">SUMIFS('Stock-AF'!AL$2:AL$215,'Stock-AF'!$C$2:$C$215,Shares!$B187,'Stock-AF'!$G$2:$G$215,Shares!$A$1)/SUMIFS('Stock-AF'!AL$2:AL$215,'Stock-AF'!$C$2:$C$215,Shares!$A187,'Stock-AF'!$G$2:$G$215,Shares!$A$1)</f>
        <v>0</v>
      </c>
      <c r="AD187" s="9">
        <f ca="1">SUMIFS('Stock-AF'!AM$2:AM$215,'Stock-AF'!$C$2:$C$215,Shares!$B187,'Stock-AF'!$G$2:$G$215,Shares!$A$1)/SUMIFS('Stock-AF'!AM$2:AM$215,'Stock-AF'!$C$2:$C$215,Shares!$A187,'Stock-AF'!$G$2:$G$215,Shares!$A$1)</f>
        <v>0.91820037627013129</v>
      </c>
      <c r="AE187" s="9">
        <f ca="1">SUMIFS('Stock-AF'!AN$2:AN$215,'Stock-AF'!$C$2:$C$215,Shares!$B187,'Stock-AF'!$G$2:$G$215,Shares!$A$1)/SUMIFS('Stock-AF'!AN$2:AN$215,'Stock-AF'!$C$2:$C$215,Shares!$A187,'Stock-AF'!$G$2:$G$215,Shares!$A$1)</f>
        <v>1.8722119160336532E-3</v>
      </c>
      <c r="AF187" s="9">
        <f ca="1">SUMIFS('Stock-AF'!AO$2:AO$215,'Stock-AF'!$C$2:$C$215,Shares!$B187,'Stock-AF'!$G$2:$G$215,Shares!$A$1)/SUMIFS('Stock-AF'!AO$2:AO$215,'Stock-AF'!$C$2:$C$215,Shares!$A187,'Stock-AF'!$G$2:$G$215,Shares!$A$1)</f>
        <v>0.20655743529450998</v>
      </c>
      <c r="AG187" s="9">
        <f ca="1">SUMIFS('Stock-AF'!AP$2:AP$215,'Stock-AF'!$C$2:$C$215,Shares!$B187,'Stock-AF'!$G$2:$G$215,Shares!$A$1)/SUMIFS('Stock-AF'!AP$2:AP$215,'Stock-AF'!$C$2:$C$215,Shares!$A187,'Stock-AF'!$G$2:$G$215,Shares!$A$1)</f>
        <v>0.15216828574723323</v>
      </c>
      <c r="AH187" s="9">
        <f ca="1">SUMIFS('Stock-AF'!AQ$2:AQ$215,'Stock-AF'!$C$2:$C$215,Shares!$B187,'Stock-AF'!$G$2:$G$215,Shares!$A$1)/SUMIFS('Stock-AF'!AQ$2:AQ$215,'Stock-AF'!$C$2:$C$215,Shares!$A187,'Stock-AF'!$G$2:$G$215,Shares!$A$1)</f>
        <v>0.34135261554952251</v>
      </c>
      <c r="AI187" s="9">
        <f ca="1">SUMIFS('Stock-AF'!AR$2:AR$215,'Stock-AF'!$C$2:$C$215,Shares!$B187,'Stock-AF'!$G$2:$G$215,Shares!$A$1)/SUMIFS('Stock-AF'!AR$2:AR$215,'Stock-AF'!$C$2:$C$215,Shares!$A187,'Stock-AF'!$G$2:$G$215,Shares!$A$1)</f>
        <v>0.11693083826443451</v>
      </c>
      <c r="AJ187" s="9">
        <f ca="1">SUMIFS('Stock-AF'!AS$2:AS$215,'Stock-AF'!$C$2:$C$215,Shares!$B187,'Stock-AF'!$G$2:$G$215,Shares!$A$1)/SUMIFS('Stock-AF'!AS$2:AS$215,'Stock-AF'!$C$2:$C$215,Shares!$A187,'Stock-AF'!$G$2:$G$215,Shares!$A$1)</f>
        <v>1.8228468387114696E-2</v>
      </c>
      <c r="AK187" s="9">
        <f ca="1">SUMIFS('Stock-AF'!AT$2:AT$215,'Stock-AF'!$C$2:$C$215,Shares!$B187,'Stock-AF'!$G$2:$G$215,Shares!$A$1)/SUMIFS('Stock-AF'!AT$2:AT$215,'Stock-AF'!$C$2:$C$215,Shares!$A187,'Stock-AF'!$G$2:$G$215,Shares!$A$1)</f>
        <v>0.10657895738492085</v>
      </c>
      <c r="AL187" s="9">
        <f ca="1">SUMIFS('Stock-AF'!AU$2:AU$215,'Stock-AF'!$C$2:$C$215,Shares!$B187,'Stock-AF'!$G$2:$G$215,Shares!$A$1)/SUMIFS('Stock-AF'!AU$2:AU$215,'Stock-AF'!$C$2:$C$215,Shares!$A187,'Stock-AF'!$G$2:$G$215,Shares!$A$1)</f>
        <v>0.64917520535069628</v>
      </c>
      <c r="AM187" s="9">
        <f ca="1">SUMIFS('Stock-AF'!AV$2:AV$215,'Stock-AF'!$C$2:$C$215,Shares!$B187,'Stock-AF'!$G$2:$G$215,Shares!$A$1)/SUMIFS('Stock-AF'!AV$2:AV$215,'Stock-AF'!$C$2:$C$215,Shares!$A187,'Stock-AF'!$G$2:$G$215,Shares!$A$1)</f>
        <v>0.77777636027041808</v>
      </c>
    </row>
    <row r="188" spans="1:39">
      <c r="A188" t="str">
        <f t="shared" si="2"/>
        <v>R_ES-SH-SD*</v>
      </c>
      <c r="B188" s="4" t="s">
        <v>89</v>
      </c>
      <c r="C188" s="9">
        <f ca="1">SUMIFS('Stock-AF'!L$2:L$215,'Stock-AF'!$C$2:$C$215,Shares!$B188,'Stock-AF'!$G$2:$G$215,Shares!$A$1)/SUMIFS('Stock-AF'!L$2:L$215,'Stock-AF'!$C$2:$C$215,Shares!$A188,'Stock-AF'!$G$2:$G$215,Shares!$A$1)</f>
        <v>0</v>
      </c>
      <c r="D188" s="9">
        <f ca="1">SUMIFS('Stock-AF'!M$2:M$215,'Stock-AF'!$C$2:$C$215,Shares!$B188,'Stock-AF'!$G$2:$G$215,Shares!$A$1)/SUMIFS('Stock-AF'!M$2:M$215,'Stock-AF'!$C$2:$C$215,Shares!$A188,'Stock-AF'!$G$2:$G$215,Shares!$A$1)</f>
        <v>0</v>
      </c>
      <c r="E188" s="9">
        <f ca="1">SUMIFS('Stock-AF'!N$2:N$215,'Stock-AF'!$C$2:$C$215,Shares!$B188,'Stock-AF'!$G$2:$G$215,Shares!$A$1)/SUMIFS('Stock-AF'!N$2:N$215,'Stock-AF'!$C$2:$C$215,Shares!$A188,'Stock-AF'!$G$2:$G$215,Shares!$A$1)</f>
        <v>0</v>
      </c>
      <c r="F188" s="9">
        <f ca="1">SUMIFS('Stock-AF'!O$2:O$215,'Stock-AF'!$C$2:$C$215,Shares!$B188,'Stock-AF'!$G$2:$G$215,Shares!$A$1)/SUMIFS('Stock-AF'!O$2:O$215,'Stock-AF'!$C$2:$C$215,Shares!$A188,'Stock-AF'!$G$2:$G$215,Shares!$A$1)</f>
        <v>0</v>
      </c>
      <c r="G188" s="9">
        <f ca="1">SUMIFS('Stock-AF'!P$2:P$215,'Stock-AF'!$C$2:$C$215,Shares!$B188,'Stock-AF'!$G$2:$G$215,Shares!$A$1)/SUMIFS('Stock-AF'!P$2:P$215,'Stock-AF'!$C$2:$C$215,Shares!$A188,'Stock-AF'!$G$2:$G$215,Shares!$A$1)</f>
        <v>0</v>
      </c>
      <c r="H188" s="9">
        <f ca="1">SUMIFS('Stock-AF'!Q$2:Q$215,'Stock-AF'!$C$2:$C$215,Shares!$B188,'Stock-AF'!$G$2:$G$215,Shares!$A$1)/SUMIFS('Stock-AF'!Q$2:Q$215,'Stock-AF'!$C$2:$C$215,Shares!$A188,'Stock-AF'!$G$2:$G$215,Shares!$A$1)</f>
        <v>5.1927324980817917E-2</v>
      </c>
      <c r="I188" s="9">
        <f ca="1">SUMIFS('Stock-AF'!R$2:R$215,'Stock-AF'!$C$2:$C$215,Shares!$B188,'Stock-AF'!$G$2:$G$215,Shares!$A$1)/SUMIFS('Stock-AF'!R$2:R$215,'Stock-AF'!$C$2:$C$215,Shares!$A188,'Stock-AF'!$G$2:$G$215,Shares!$A$1)</f>
        <v>6.9778385090327822E-3</v>
      </c>
      <c r="J188" s="9">
        <f ca="1">SUMIFS('Stock-AF'!S$2:S$215,'Stock-AF'!$C$2:$C$215,Shares!$B188,'Stock-AF'!$G$2:$G$215,Shares!$A$1)/SUMIFS('Stock-AF'!S$2:S$215,'Stock-AF'!$C$2:$C$215,Shares!$A188,'Stock-AF'!$G$2:$G$215,Shares!$A$1)</f>
        <v>0</v>
      </c>
      <c r="K188" s="9">
        <f ca="1">SUMIFS('Stock-AF'!T$2:T$215,'Stock-AF'!$C$2:$C$215,Shares!$B188,'Stock-AF'!$G$2:$G$215,Shares!$A$1)/SUMIFS('Stock-AF'!T$2:T$215,'Stock-AF'!$C$2:$C$215,Shares!$A188,'Stock-AF'!$G$2:$G$215,Shares!$A$1)</f>
        <v>3.6103847902754419E-4</v>
      </c>
      <c r="L188" s="9">
        <f ca="1">SUMIFS('Stock-AF'!U$2:U$215,'Stock-AF'!$C$2:$C$215,Shares!$B188,'Stock-AF'!$G$2:$G$215,Shares!$A$1)/SUMIFS('Stock-AF'!U$2:U$215,'Stock-AF'!$C$2:$C$215,Shares!$A188,'Stock-AF'!$G$2:$G$215,Shares!$A$1)</f>
        <v>0</v>
      </c>
      <c r="M188" s="9">
        <f ca="1">SUMIFS('Stock-AF'!V$2:V$215,'Stock-AF'!$C$2:$C$215,Shares!$B188,'Stock-AF'!$G$2:$G$215,Shares!$A$1)/SUMIFS('Stock-AF'!V$2:V$215,'Stock-AF'!$C$2:$C$215,Shares!$A188,'Stock-AF'!$G$2:$G$215,Shares!$A$1)</f>
        <v>0</v>
      </c>
      <c r="N188" s="9">
        <f ca="1">SUMIFS('Stock-AF'!W$2:W$215,'Stock-AF'!$C$2:$C$215,Shares!$B188,'Stock-AF'!$G$2:$G$215,Shares!$A$1)/SUMIFS('Stock-AF'!W$2:W$215,'Stock-AF'!$C$2:$C$215,Shares!$A188,'Stock-AF'!$G$2:$G$215,Shares!$A$1)</f>
        <v>1.0203326164909656E-4</v>
      </c>
      <c r="O188" s="9">
        <f ca="1">SUMIFS('Stock-AF'!X$2:X$215,'Stock-AF'!$C$2:$C$215,Shares!$B188,'Stock-AF'!$G$2:$G$215,Shares!$A$1)/SUMIFS('Stock-AF'!X$2:X$215,'Stock-AF'!$C$2:$C$215,Shares!$A188,'Stock-AF'!$G$2:$G$215,Shares!$A$1)</f>
        <v>1.375390866393287E-3</v>
      </c>
      <c r="P188" s="9">
        <f ca="1">SUMIFS('Stock-AF'!Y$2:Y$215,'Stock-AF'!$C$2:$C$215,Shares!$B188,'Stock-AF'!$G$2:$G$215,Shares!$A$1)/SUMIFS('Stock-AF'!Y$2:Y$215,'Stock-AF'!$C$2:$C$215,Shares!$A188,'Stock-AF'!$G$2:$G$215,Shares!$A$1)</f>
        <v>0</v>
      </c>
      <c r="Q188" s="9">
        <f ca="1">SUMIFS('Stock-AF'!Z$2:Z$215,'Stock-AF'!$C$2:$C$215,Shares!$B188,'Stock-AF'!$G$2:$G$215,Shares!$A$1)/SUMIFS('Stock-AF'!Z$2:Z$215,'Stock-AF'!$C$2:$C$215,Shares!$A188,'Stock-AF'!$G$2:$G$215,Shares!$A$1)</f>
        <v>5.8520979456021726E-4</v>
      </c>
      <c r="R188" s="9">
        <f ca="1">SUMIFS('Stock-AF'!AA$2:AA$215,'Stock-AF'!$C$2:$C$215,Shares!$B188,'Stock-AF'!$G$2:$G$215,Shares!$A$1)/SUMIFS('Stock-AF'!AA$2:AA$215,'Stock-AF'!$C$2:$C$215,Shares!$A188,'Stock-AF'!$G$2:$G$215,Shares!$A$1)</f>
        <v>0</v>
      </c>
      <c r="S188" s="9">
        <f ca="1">SUMIFS('Stock-AF'!AB$2:AB$215,'Stock-AF'!$C$2:$C$215,Shares!$B188,'Stock-AF'!$G$2:$G$215,Shares!$A$1)/SUMIFS('Stock-AF'!AB$2:AB$215,'Stock-AF'!$C$2:$C$215,Shares!$A188,'Stock-AF'!$G$2:$G$215,Shares!$A$1)</f>
        <v>0</v>
      </c>
      <c r="T188" s="9">
        <f ca="1">SUMIFS('Stock-AF'!AC$2:AC$215,'Stock-AF'!$C$2:$C$215,Shares!$B188,'Stock-AF'!$G$2:$G$215,Shares!$A$1)/SUMIFS('Stock-AF'!AC$2:AC$215,'Stock-AF'!$C$2:$C$215,Shares!$A188,'Stock-AF'!$G$2:$G$215,Shares!$A$1)</f>
        <v>0</v>
      </c>
      <c r="U188" s="9">
        <f ca="1">SUMIFS('Stock-AF'!AD$2:AD$215,'Stock-AF'!$C$2:$C$215,Shares!$B188,'Stock-AF'!$G$2:$G$215,Shares!$A$1)/SUMIFS('Stock-AF'!AD$2:AD$215,'Stock-AF'!$C$2:$C$215,Shares!$A188,'Stock-AF'!$G$2:$G$215,Shares!$A$1)</f>
        <v>0.49969798834818246</v>
      </c>
      <c r="V188" s="9">
        <f ca="1">SUMIFS('Stock-AF'!AE$2:AE$215,'Stock-AF'!$C$2:$C$215,Shares!$B188,'Stock-AF'!$G$2:$G$215,Shares!$A$1)/SUMIFS('Stock-AF'!AE$2:AE$215,'Stock-AF'!$C$2:$C$215,Shares!$A188,'Stock-AF'!$G$2:$G$215,Shares!$A$1)</f>
        <v>6.8247464445074087E-5</v>
      </c>
      <c r="W188" s="9">
        <f ca="1">SUMIFS('Stock-AF'!AF$2:AF$215,'Stock-AF'!$C$2:$C$215,Shares!$B188,'Stock-AF'!$G$2:$G$215,Shares!$A$1)/SUMIFS('Stock-AF'!AF$2:AF$215,'Stock-AF'!$C$2:$C$215,Shares!$A188,'Stock-AF'!$G$2:$G$215,Shares!$A$1)</f>
        <v>0</v>
      </c>
      <c r="X188" s="9">
        <f ca="1">SUMIFS('Stock-AF'!AG$2:AG$215,'Stock-AF'!$C$2:$C$215,Shares!$B188,'Stock-AF'!$G$2:$G$215,Shares!$A$1)/SUMIFS('Stock-AF'!AG$2:AG$215,'Stock-AF'!$C$2:$C$215,Shares!$A188,'Stock-AF'!$G$2:$G$215,Shares!$A$1)</f>
        <v>0</v>
      </c>
      <c r="Y188" s="9">
        <f ca="1">SUMIFS('Stock-AF'!AH$2:AH$215,'Stock-AF'!$C$2:$C$215,Shares!$B188,'Stock-AF'!$G$2:$G$215,Shares!$A$1)/SUMIFS('Stock-AF'!AH$2:AH$215,'Stock-AF'!$C$2:$C$215,Shares!$A188,'Stock-AF'!$G$2:$G$215,Shares!$A$1)</f>
        <v>0</v>
      </c>
      <c r="Z188" s="9">
        <f ca="1">SUMIFS('Stock-AF'!AI$2:AI$215,'Stock-AF'!$C$2:$C$215,Shares!$B188,'Stock-AF'!$G$2:$G$215,Shares!$A$1)/SUMIFS('Stock-AF'!AI$2:AI$215,'Stock-AF'!$C$2:$C$215,Shares!$A188,'Stock-AF'!$G$2:$G$215,Shares!$A$1)</f>
        <v>0</v>
      </c>
      <c r="AA188" s="9">
        <f ca="1">SUMIFS('Stock-AF'!AJ$2:AJ$215,'Stock-AF'!$C$2:$C$215,Shares!$B188,'Stock-AF'!$G$2:$G$215,Shares!$A$1)/SUMIFS('Stock-AF'!AJ$2:AJ$215,'Stock-AF'!$C$2:$C$215,Shares!$A188,'Stock-AF'!$G$2:$G$215,Shares!$A$1)</f>
        <v>0</v>
      </c>
      <c r="AB188" s="9">
        <f ca="1">SUMIFS('Stock-AF'!AK$2:AK$215,'Stock-AF'!$C$2:$C$215,Shares!$B188,'Stock-AF'!$G$2:$G$215,Shares!$A$1)/SUMIFS('Stock-AF'!AK$2:AK$215,'Stock-AF'!$C$2:$C$215,Shares!$A188,'Stock-AF'!$G$2:$G$215,Shares!$A$1)</f>
        <v>0</v>
      </c>
      <c r="AC188" s="9">
        <f ca="1">SUMIFS('Stock-AF'!AL$2:AL$215,'Stock-AF'!$C$2:$C$215,Shares!$B188,'Stock-AF'!$G$2:$G$215,Shares!$A$1)/SUMIFS('Stock-AF'!AL$2:AL$215,'Stock-AF'!$C$2:$C$215,Shares!$A188,'Stock-AF'!$G$2:$G$215,Shares!$A$1)</f>
        <v>0</v>
      </c>
      <c r="AD188" s="9">
        <f ca="1">SUMIFS('Stock-AF'!AM$2:AM$215,'Stock-AF'!$C$2:$C$215,Shares!$B188,'Stock-AF'!$G$2:$G$215,Shares!$A$1)/SUMIFS('Stock-AF'!AM$2:AM$215,'Stock-AF'!$C$2:$C$215,Shares!$A188,'Stock-AF'!$G$2:$G$215,Shares!$A$1)</f>
        <v>0</v>
      </c>
      <c r="AE188" s="9">
        <f ca="1">SUMIFS('Stock-AF'!AN$2:AN$215,'Stock-AF'!$C$2:$C$215,Shares!$B188,'Stock-AF'!$G$2:$G$215,Shares!$A$1)/SUMIFS('Stock-AF'!AN$2:AN$215,'Stock-AF'!$C$2:$C$215,Shares!$A188,'Stock-AF'!$G$2:$G$215,Shares!$A$1)</f>
        <v>0</v>
      </c>
      <c r="AF188" s="9">
        <f ca="1">SUMIFS('Stock-AF'!AO$2:AO$215,'Stock-AF'!$C$2:$C$215,Shares!$B188,'Stock-AF'!$G$2:$G$215,Shares!$A$1)/SUMIFS('Stock-AF'!AO$2:AO$215,'Stock-AF'!$C$2:$C$215,Shares!$A188,'Stock-AF'!$G$2:$G$215,Shares!$A$1)</f>
        <v>8.6039184477426037E-4</v>
      </c>
      <c r="AG188" s="9">
        <f ca="1">SUMIFS('Stock-AF'!AP$2:AP$215,'Stock-AF'!$C$2:$C$215,Shares!$B188,'Stock-AF'!$G$2:$G$215,Shares!$A$1)/SUMIFS('Stock-AF'!AP$2:AP$215,'Stock-AF'!$C$2:$C$215,Shares!$A188,'Stock-AF'!$G$2:$G$215,Shares!$A$1)</f>
        <v>0</v>
      </c>
      <c r="AH188" s="9">
        <f ca="1">SUMIFS('Stock-AF'!AQ$2:AQ$215,'Stock-AF'!$C$2:$C$215,Shares!$B188,'Stock-AF'!$G$2:$G$215,Shares!$A$1)/SUMIFS('Stock-AF'!AQ$2:AQ$215,'Stock-AF'!$C$2:$C$215,Shares!$A188,'Stock-AF'!$G$2:$G$215,Shares!$A$1)</f>
        <v>3.2998724372099312E-3</v>
      </c>
      <c r="AI188" s="9">
        <f ca="1">SUMIFS('Stock-AF'!AR$2:AR$215,'Stock-AF'!$C$2:$C$215,Shares!$B188,'Stock-AF'!$G$2:$G$215,Shares!$A$1)/SUMIFS('Stock-AF'!AR$2:AR$215,'Stock-AF'!$C$2:$C$215,Shares!$A188,'Stock-AF'!$G$2:$G$215,Shares!$A$1)</f>
        <v>0</v>
      </c>
      <c r="AJ188" s="9">
        <f ca="1">SUMIFS('Stock-AF'!AS$2:AS$215,'Stock-AF'!$C$2:$C$215,Shares!$B188,'Stock-AF'!$G$2:$G$215,Shares!$A$1)/SUMIFS('Stock-AF'!AS$2:AS$215,'Stock-AF'!$C$2:$C$215,Shares!$A188,'Stock-AF'!$G$2:$G$215,Shares!$A$1)</f>
        <v>0</v>
      </c>
      <c r="AK188" s="9">
        <f ca="1">SUMIFS('Stock-AF'!AT$2:AT$215,'Stock-AF'!$C$2:$C$215,Shares!$B188,'Stock-AF'!$G$2:$G$215,Shares!$A$1)/SUMIFS('Stock-AF'!AT$2:AT$215,'Stock-AF'!$C$2:$C$215,Shares!$A188,'Stock-AF'!$G$2:$G$215,Shares!$A$1)</f>
        <v>1.2263049164808932E-2</v>
      </c>
      <c r="AL188" s="9">
        <f ca="1">SUMIFS('Stock-AF'!AU$2:AU$215,'Stock-AF'!$C$2:$C$215,Shares!$B188,'Stock-AF'!$G$2:$G$215,Shares!$A$1)/SUMIFS('Stock-AF'!AU$2:AU$215,'Stock-AF'!$C$2:$C$215,Shares!$A188,'Stock-AF'!$G$2:$G$215,Shares!$A$1)</f>
        <v>0</v>
      </c>
      <c r="AM188" s="9">
        <f ca="1">SUMIFS('Stock-AF'!AV$2:AV$215,'Stock-AF'!$C$2:$C$215,Shares!$B188,'Stock-AF'!$G$2:$G$215,Shares!$A$1)/SUMIFS('Stock-AF'!AV$2:AV$215,'Stock-AF'!$C$2:$C$215,Shares!$A188,'Stock-AF'!$G$2:$G$215,Shares!$A$1)</f>
        <v>0</v>
      </c>
    </row>
    <row r="189" spans="1:39">
      <c r="A189" t="str">
        <f t="shared" si="2"/>
        <v>R_ES-SH-SD*</v>
      </c>
      <c r="B189" s="4" t="s">
        <v>90</v>
      </c>
      <c r="C189" s="9">
        <f ca="1">SUMIFS('Stock-AF'!L$2:L$215,'Stock-AF'!$C$2:$C$215,Shares!$B189,'Stock-AF'!$G$2:$G$215,Shares!$A$1)/SUMIFS('Stock-AF'!L$2:L$215,'Stock-AF'!$C$2:$C$215,Shares!$A189,'Stock-AF'!$G$2:$G$215,Shares!$A$1)</f>
        <v>0</v>
      </c>
      <c r="D189" s="9">
        <f ca="1">SUMIFS('Stock-AF'!M$2:M$215,'Stock-AF'!$C$2:$C$215,Shares!$B189,'Stock-AF'!$G$2:$G$215,Shares!$A$1)/SUMIFS('Stock-AF'!M$2:M$215,'Stock-AF'!$C$2:$C$215,Shares!$A189,'Stock-AF'!$G$2:$G$215,Shares!$A$1)</f>
        <v>0.13858614683915663</v>
      </c>
      <c r="E189" s="9">
        <f ca="1">SUMIFS('Stock-AF'!N$2:N$215,'Stock-AF'!$C$2:$C$215,Shares!$B189,'Stock-AF'!$G$2:$G$215,Shares!$A$1)/SUMIFS('Stock-AF'!N$2:N$215,'Stock-AF'!$C$2:$C$215,Shares!$A189,'Stock-AF'!$G$2:$G$215,Shares!$A$1)</f>
        <v>0.24657780555506156</v>
      </c>
      <c r="F189" s="9">
        <f ca="1">SUMIFS('Stock-AF'!O$2:O$215,'Stock-AF'!$C$2:$C$215,Shares!$B189,'Stock-AF'!$G$2:$G$215,Shares!$A$1)/SUMIFS('Stock-AF'!O$2:O$215,'Stock-AF'!$C$2:$C$215,Shares!$A189,'Stock-AF'!$G$2:$G$215,Shares!$A$1)</f>
        <v>1.6469072103002177E-3</v>
      </c>
      <c r="G189" s="9">
        <f ca="1">SUMIFS('Stock-AF'!P$2:P$215,'Stock-AF'!$C$2:$C$215,Shares!$B189,'Stock-AF'!$G$2:$G$215,Shares!$A$1)/SUMIFS('Stock-AF'!P$2:P$215,'Stock-AF'!$C$2:$C$215,Shares!$A189,'Stock-AF'!$G$2:$G$215,Shares!$A$1)</f>
        <v>0.27109437415836796</v>
      </c>
      <c r="H189" s="9">
        <f ca="1">SUMIFS('Stock-AF'!Q$2:Q$215,'Stock-AF'!$C$2:$C$215,Shares!$B189,'Stock-AF'!$G$2:$G$215,Shares!$A$1)/SUMIFS('Stock-AF'!Q$2:Q$215,'Stock-AF'!$C$2:$C$215,Shares!$A189,'Stock-AF'!$G$2:$G$215,Shares!$A$1)</f>
        <v>3.6671962332202872E-2</v>
      </c>
      <c r="I189" s="9">
        <f ca="1">SUMIFS('Stock-AF'!R$2:R$215,'Stock-AF'!$C$2:$C$215,Shares!$B189,'Stock-AF'!$G$2:$G$215,Shares!$A$1)/SUMIFS('Stock-AF'!R$2:R$215,'Stock-AF'!$C$2:$C$215,Shares!$A189,'Stock-AF'!$G$2:$G$215,Shares!$A$1)</f>
        <v>0</v>
      </c>
      <c r="J189" s="9">
        <f ca="1">SUMIFS('Stock-AF'!S$2:S$215,'Stock-AF'!$C$2:$C$215,Shares!$B189,'Stock-AF'!$G$2:$G$215,Shares!$A$1)/SUMIFS('Stock-AF'!S$2:S$215,'Stock-AF'!$C$2:$C$215,Shares!$A189,'Stock-AF'!$G$2:$G$215,Shares!$A$1)</f>
        <v>0.2183106178331059</v>
      </c>
      <c r="K189" s="9">
        <f ca="1">SUMIFS('Stock-AF'!T$2:T$215,'Stock-AF'!$C$2:$C$215,Shares!$B189,'Stock-AF'!$G$2:$G$215,Shares!$A$1)/SUMIFS('Stock-AF'!T$2:T$215,'Stock-AF'!$C$2:$C$215,Shares!$A189,'Stock-AF'!$G$2:$G$215,Shares!$A$1)</f>
        <v>0.10151820596775232</v>
      </c>
      <c r="L189" s="9">
        <f ca="1">SUMIFS('Stock-AF'!U$2:U$215,'Stock-AF'!$C$2:$C$215,Shares!$B189,'Stock-AF'!$G$2:$G$215,Shares!$A$1)/SUMIFS('Stock-AF'!U$2:U$215,'Stock-AF'!$C$2:$C$215,Shares!$A189,'Stock-AF'!$G$2:$G$215,Shares!$A$1)</f>
        <v>0.50851195805391181</v>
      </c>
      <c r="M189" s="9">
        <f ca="1">SUMIFS('Stock-AF'!V$2:V$215,'Stock-AF'!$C$2:$C$215,Shares!$B189,'Stock-AF'!$G$2:$G$215,Shares!$A$1)/SUMIFS('Stock-AF'!V$2:V$215,'Stock-AF'!$C$2:$C$215,Shares!$A189,'Stock-AF'!$G$2:$G$215,Shares!$A$1)</f>
        <v>0.45816741944070138</v>
      </c>
      <c r="N189" s="9">
        <f ca="1">SUMIFS('Stock-AF'!W$2:W$215,'Stock-AF'!$C$2:$C$215,Shares!$B189,'Stock-AF'!$G$2:$G$215,Shares!$A$1)/SUMIFS('Stock-AF'!W$2:W$215,'Stock-AF'!$C$2:$C$215,Shares!$A189,'Stock-AF'!$G$2:$G$215,Shares!$A$1)</f>
        <v>1.9272516197646493E-2</v>
      </c>
      <c r="O189" s="9">
        <f ca="1">SUMIFS('Stock-AF'!X$2:X$215,'Stock-AF'!$C$2:$C$215,Shares!$B189,'Stock-AF'!$G$2:$G$215,Shares!$A$1)/SUMIFS('Stock-AF'!X$2:X$215,'Stock-AF'!$C$2:$C$215,Shares!$A189,'Stock-AF'!$G$2:$G$215,Shares!$A$1)</f>
        <v>0</v>
      </c>
      <c r="P189" s="9">
        <f ca="1">SUMIFS('Stock-AF'!Y$2:Y$215,'Stock-AF'!$C$2:$C$215,Shares!$B189,'Stock-AF'!$G$2:$G$215,Shares!$A$1)/SUMIFS('Stock-AF'!Y$2:Y$215,'Stock-AF'!$C$2:$C$215,Shares!$A189,'Stock-AF'!$G$2:$G$215,Shares!$A$1)</f>
        <v>0.43882814077503318</v>
      </c>
      <c r="Q189" s="9">
        <f ca="1">SUMIFS('Stock-AF'!Z$2:Z$215,'Stock-AF'!$C$2:$C$215,Shares!$B189,'Stock-AF'!$G$2:$G$215,Shares!$A$1)/SUMIFS('Stock-AF'!Z$2:Z$215,'Stock-AF'!$C$2:$C$215,Shares!$A189,'Stock-AF'!$G$2:$G$215,Shares!$A$1)</f>
        <v>6.2718309244209097E-2</v>
      </c>
      <c r="R189" s="9">
        <f ca="1">SUMIFS('Stock-AF'!AA$2:AA$215,'Stock-AF'!$C$2:$C$215,Shares!$B189,'Stock-AF'!$G$2:$G$215,Shares!$A$1)/SUMIFS('Stock-AF'!AA$2:AA$215,'Stock-AF'!$C$2:$C$215,Shares!$A189,'Stock-AF'!$G$2:$G$215,Shares!$A$1)</f>
        <v>8.5489550086007532E-2</v>
      </c>
      <c r="S189" s="9">
        <f ca="1">SUMIFS('Stock-AF'!AB$2:AB$215,'Stock-AF'!$C$2:$C$215,Shares!$B189,'Stock-AF'!$G$2:$G$215,Shares!$A$1)/SUMIFS('Stock-AF'!AB$2:AB$215,'Stock-AF'!$C$2:$C$215,Shares!$A189,'Stock-AF'!$G$2:$G$215,Shares!$A$1)</f>
        <v>0.11683123465107176</v>
      </c>
      <c r="T189" s="9">
        <f ca="1">SUMIFS('Stock-AF'!AC$2:AC$215,'Stock-AF'!$C$2:$C$215,Shares!$B189,'Stock-AF'!$G$2:$G$215,Shares!$A$1)/SUMIFS('Stock-AF'!AC$2:AC$215,'Stock-AF'!$C$2:$C$215,Shares!$A189,'Stock-AF'!$G$2:$G$215,Shares!$A$1)</f>
        <v>0</v>
      </c>
      <c r="U189" s="9">
        <f ca="1">SUMIFS('Stock-AF'!AD$2:AD$215,'Stock-AF'!$C$2:$C$215,Shares!$B189,'Stock-AF'!$G$2:$G$215,Shares!$A$1)/SUMIFS('Stock-AF'!AD$2:AD$215,'Stock-AF'!$C$2:$C$215,Shares!$A189,'Stock-AF'!$G$2:$G$215,Shares!$A$1)</f>
        <v>0.42377101326756705</v>
      </c>
      <c r="V189" s="9">
        <f ca="1">SUMIFS('Stock-AF'!AE$2:AE$215,'Stock-AF'!$C$2:$C$215,Shares!$B189,'Stock-AF'!$G$2:$G$215,Shares!$A$1)/SUMIFS('Stock-AF'!AE$2:AE$215,'Stock-AF'!$C$2:$C$215,Shares!$A189,'Stock-AF'!$G$2:$G$215,Shares!$A$1)</f>
        <v>5.2334861619267618E-3</v>
      </c>
      <c r="W189" s="9">
        <f ca="1">SUMIFS('Stock-AF'!AF$2:AF$215,'Stock-AF'!$C$2:$C$215,Shares!$B189,'Stock-AF'!$G$2:$G$215,Shares!$A$1)/SUMIFS('Stock-AF'!AF$2:AF$215,'Stock-AF'!$C$2:$C$215,Shares!$A189,'Stock-AF'!$G$2:$G$215,Shares!$A$1)</f>
        <v>1.5116812389278611E-2</v>
      </c>
      <c r="X189" s="9">
        <f ca="1">SUMIFS('Stock-AF'!AG$2:AG$215,'Stock-AF'!$C$2:$C$215,Shares!$B189,'Stock-AF'!$G$2:$G$215,Shares!$A$1)/SUMIFS('Stock-AF'!AG$2:AG$215,'Stock-AF'!$C$2:$C$215,Shares!$A189,'Stock-AF'!$G$2:$G$215,Shares!$A$1)</f>
        <v>0.45402026447005833</v>
      </c>
      <c r="Y189" s="9">
        <f ca="1">SUMIFS('Stock-AF'!AH$2:AH$215,'Stock-AF'!$C$2:$C$215,Shares!$B189,'Stock-AF'!$G$2:$G$215,Shares!$A$1)/SUMIFS('Stock-AF'!AH$2:AH$215,'Stock-AF'!$C$2:$C$215,Shares!$A189,'Stock-AF'!$G$2:$G$215,Shares!$A$1)</f>
        <v>0</v>
      </c>
      <c r="Z189" s="9">
        <f ca="1">SUMIFS('Stock-AF'!AI$2:AI$215,'Stock-AF'!$C$2:$C$215,Shares!$B189,'Stock-AF'!$G$2:$G$215,Shares!$A$1)/SUMIFS('Stock-AF'!AI$2:AI$215,'Stock-AF'!$C$2:$C$215,Shares!$A189,'Stock-AF'!$G$2:$G$215,Shares!$A$1)</f>
        <v>0.40846565816781916</v>
      </c>
      <c r="AA189" s="9">
        <f ca="1">SUMIFS('Stock-AF'!AJ$2:AJ$215,'Stock-AF'!$C$2:$C$215,Shares!$B189,'Stock-AF'!$G$2:$G$215,Shares!$A$1)/SUMIFS('Stock-AF'!AJ$2:AJ$215,'Stock-AF'!$C$2:$C$215,Shares!$A189,'Stock-AF'!$G$2:$G$215,Shares!$A$1)</f>
        <v>0</v>
      </c>
      <c r="AB189" s="9">
        <f ca="1">SUMIFS('Stock-AF'!AK$2:AK$215,'Stock-AF'!$C$2:$C$215,Shares!$B189,'Stock-AF'!$G$2:$G$215,Shares!$A$1)/SUMIFS('Stock-AF'!AK$2:AK$215,'Stock-AF'!$C$2:$C$215,Shares!$A189,'Stock-AF'!$G$2:$G$215,Shares!$A$1)</f>
        <v>0.15057770933037212</v>
      </c>
      <c r="AC189" s="9">
        <f ca="1">SUMIFS('Stock-AF'!AL$2:AL$215,'Stock-AF'!$C$2:$C$215,Shares!$B189,'Stock-AF'!$G$2:$G$215,Shares!$A$1)/SUMIFS('Stock-AF'!AL$2:AL$215,'Stock-AF'!$C$2:$C$215,Shares!$A189,'Stock-AF'!$G$2:$G$215,Shares!$A$1)</f>
        <v>0</v>
      </c>
      <c r="AD189" s="9">
        <f ca="1">SUMIFS('Stock-AF'!AM$2:AM$215,'Stock-AF'!$C$2:$C$215,Shares!$B189,'Stock-AF'!$G$2:$G$215,Shares!$A$1)/SUMIFS('Stock-AF'!AM$2:AM$215,'Stock-AF'!$C$2:$C$215,Shares!$A189,'Stock-AF'!$G$2:$G$215,Shares!$A$1)</f>
        <v>3.1847730285119634E-2</v>
      </c>
      <c r="AE189" s="9">
        <f ca="1">SUMIFS('Stock-AF'!AN$2:AN$215,'Stock-AF'!$C$2:$C$215,Shares!$B189,'Stock-AF'!$G$2:$G$215,Shares!$A$1)/SUMIFS('Stock-AF'!AN$2:AN$215,'Stock-AF'!$C$2:$C$215,Shares!$A189,'Stock-AF'!$G$2:$G$215,Shares!$A$1)</f>
        <v>4.7292753370239568E-2</v>
      </c>
      <c r="AF189" s="9">
        <f ca="1">SUMIFS('Stock-AF'!AO$2:AO$215,'Stock-AF'!$C$2:$C$215,Shares!$B189,'Stock-AF'!$G$2:$G$215,Shares!$A$1)/SUMIFS('Stock-AF'!AO$2:AO$215,'Stock-AF'!$C$2:$C$215,Shares!$A189,'Stock-AF'!$G$2:$G$215,Shares!$A$1)</f>
        <v>0.30361332073095465</v>
      </c>
      <c r="AG189" s="9">
        <f ca="1">SUMIFS('Stock-AF'!AP$2:AP$215,'Stock-AF'!$C$2:$C$215,Shares!$B189,'Stock-AF'!$G$2:$G$215,Shares!$A$1)/SUMIFS('Stock-AF'!AP$2:AP$215,'Stock-AF'!$C$2:$C$215,Shares!$A189,'Stock-AF'!$G$2:$G$215,Shares!$A$1)</f>
        <v>1.3298568465122519E-3</v>
      </c>
      <c r="AH189" s="9">
        <f ca="1">SUMIFS('Stock-AF'!AQ$2:AQ$215,'Stock-AF'!$C$2:$C$215,Shares!$B189,'Stock-AF'!$G$2:$G$215,Shares!$A$1)/SUMIFS('Stock-AF'!AQ$2:AQ$215,'Stock-AF'!$C$2:$C$215,Shares!$A189,'Stock-AF'!$G$2:$G$215,Shares!$A$1)</f>
        <v>0.19991434760791912</v>
      </c>
      <c r="AI189" s="9">
        <f ca="1">SUMIFS('Stock-AF'!AR$2:AR$215,'Stock-AF'!$C$2:$C$215,Shares!$B189,'Stock-AF'!$G$2:$G$215,Shares!$A$1)/SUMIFS('Stock-AF'!AR$2:AR$215,'Stock-AF'!$C$2:$C$215,Shares!$A189,'Stock-AF'!$G$2:$G$215,Shares!$A$1)</f>
        <v>0.23080298151109299</v>
      </c>
      <c r="AJ189" s="9">
        <f ca="1">SUMIFS('Stock-AF'!AS$2:AS$215,'Stock-AF'!$C$2:$C$215,Shares!$B189,'Stock-AF'!$G$2:$G$215,Shares!$A$1)/SUMIFS('Stock-AF'!AS$2:AS$215,'Stock-AF'!$C$2:$C$215,Shares!$A189,'Stock-AF'!$G$2:$G$215,Shares!$A$1)</f>
        <v>0.45756224762415559</v>
      </c>
      <c r="AK189" s="9">
        <f ca="1">SUMIFS('Stock-AF'!AT$2:AT$215,'Stock-AF'!$C$2:$C$215,Shares!$B189,'Stock-AF'!$G$2:$G$215,Shares!$A$1)/SUMIFS('Stock-AF'!AT$2:AT$215,'Stock-AF'!$C$2:$C$215,Shares!$A189,'Stock-AF'!$G$2:$G$215,Shares!$A$1)</f>
        <v>0.1131555101261405</v>
      </c>
      <c r="AL189" s="9">
        <f ca="1">SUMIFS('Stock-AF'!AU$2:AU$215,'Stock-AF'!$C$2:$C$215,Shares!$B189,'Stock-AF'!$G$2:$G$215,Shares!$A$1)/SUMIFS('Stock-AF'!AU$2:AU$215,'Stock-AF'!$C$2:$C$215,Shares!$A189,'Stock-AF'!$G$2:$G$215,Shares!$A$1)</f>
        <v>0.2665717262690549</v>
      </c>
      <c r="AM189" s="9">
        <f ca="1">SUMIFS('Stock-AF'!AV$2:AV$215,'Stock-AF'!$C$2:$C$215,Shares!$B189,'Stock-AF'!$G$2:$G$215,Shares!$A$1)/SUMIFS('Stock-AF'!AV$2:AV$215,'Stock-AF'!$C$2:$C$215,Shares!$A189,'Stock-AF'!$G$2:$G$215,Shares!$A$1)</f>
        <v>1.4189489226024657E-3</v>
      </c>
    </row>
    <row r="190" spans="1:39">
      <c r="A190" t="str">
        <f t="shared" si="2"/>
        <v>R_ES-SH-SD*</v>
      </c>
      <c r="B190" s="4" t="s">
        <v>91</v>
      </c>
      <c r="C190" s="9">
        <f ca="1">SUMIFS('Stock-AF'!L$2:L$215,'Stock-AF'!$C$2:$C$215,Shares!$B190,'Stock-AF'!$G$2:$G$215,Shares!$A$1)/SUMIFS('Stock-AF'!L$2:L$215,'Stock-AF'!$C$2:$C$215,Shares!$A190,'Stock-AF'!$G$2:$G$215,Shares!$A$1)</f>
        <v>0</v>
      </c>
      <c r="D190" s="9">
        <f ca="1">SUMIFS('Stock-AF'!M$2:M$215,'Stock-AF'!$C$2:$C$215,Shares!$B190,'Stock-AF'!$G$2:$G$215,Shares!$A$1)/SUMIFS('Stock-AF'!M$2:M$215,'Stock-AF'!$C$2:$C$215,Shares!$A190,'Stock-AF'!$G$2:$G$215,Shares!$A$1)</f>
        <v>2.1597827964899958E-3</v>
      </c>
      <c r="E190" s="9">
        <f ca="1">SUMIFS('Stock-AF'!N$2:N$215,'Stock-AF'!$C$2:$C$215,Shares!$B190,'Stock-AF'!$G$2:$G$215,Shares!$A$1)/SUMIFS('Stock-AF'!N$2:N$215,'Stock-AF'!$C$2:$C$215,Shares!$A190,'Stock-AF'!$G$2:$G$215,Shares!$A$1)</f>
        <v>0</v>
      </c>
      <c r="F190" s="9">
        <f ca="1">SUMIFS('Stock-AF'!O$2:O$215,'Stock-AF'!$C$2:$C$215,Shares!$B190,'Stock-AF'!$G$2:$G$215,Shares!$A$1)/SUMIFS('Stock-AF'!O$2:O$215,'Stock-AF'!$C$2:$C$215,Shares!$A190,'Stock-AF'!$G$2:$G$215,Shares!$A$1)</f>
        <v>2.1142893988827676E-3</v>
      </c>
      <c r="G190" s="9">
        <f ca="1">SUMIFS('Stock-AF'!P$2:P$215,'Stock-AF'!$C$2:$C$215,Shares!$B190,'Stock-AF'!$G$2:$G$215,Shares!$A$1)/SUMIFS('Stock-AF'!P$2:P$215,'Stock-AF'!$C$2:$C$215,Shares!$A190,'Stock-AF'!$G$2:$G$215,Shares!$A$1)</f>
        <v>3.0948136964737563E-3</v>
      </c>
      <c r="H190" s="9">
        <f ca="1">SUMIFS('Stock-AF'!Q$2:Q$215,'Stock-AF'!$C$2:$C$215,Shares!$B190,'Stock-AF'!$G$2:$G$215,Shares!$A$1)/SUMIFS('Stock-AF'!Q$2:Q$215,'Stock-AF'!$C$2:$C$215,Shares!$A190,'Stock-AF'!$G$2:$G$215,Shares!$A$1)</f>
        <v>0</v>
      </c>
      <c r="I190" s="9">
        <f ca="1">SUMIFS('Stock-AF'!R$2:R$215,'Stock-AF'!$C$2:$C$215,Shares!$B190,'Stock-AF'!$G$2:$G$215,Shares!$A$1)/SUMIFS('Stock-AF'!R$2:R$215,'Stock-AF'!$C$2:$C$215,Shares!$A190,'Stock-AF'!$G$2:$G$215,Shares!$A$1)</f>
        <v>0.10777861374339745</v>
      </c>
      <c r="J190" s="9">
        <f ca="1">SUMIFS('Stock-AF'!S$2:S$215,'Stock-AF'!$C$2:$C$215,Shares!$B190,'Stock-AF'!$G$2:$G$215,Shares!$A$1)/SUMIFS('Stock-AF'!S$2:S$215,'Stock-AF'!$C$2:$C$215,Shares!$A190,'Stock-AF'!$G$2:$G$215,Shares!$A$1)</f>
        <v>0</v>
      </c>
      <c r="K190" s="9">
        <f ca="1">SUMIFS('Stock-AF'!T$2:T$215,'Stock-AF'!$C$2:$C$215,Shares!$B190,'Stock-AF'!$G$2:$G$215,Shares!$A$1)/SUMIFS('Stock-AF'!T$2:T$215,'Stock-AF'!$C$2:$C$215,Shares!$A190,'Stock-AF'!$G$2:$G$215,Shares!$A$1)</f>
        <v>3.78146172795993E-3</v>
      </c>
      <c r="L190" s="9">
        <f ca="1">SUMIFS('Stock-AF'!U$2:U$215,'Stock-AF'!$C$2:$C$215,Shares!$B190,'Stock-AF'!$G$2:$G$215,Shares!$A$1)/SUMIFS('Stock-AF'!U$2:U$215,'Stock-AF'!$C$2:$C$215,Shares!$A190,'Stock-AF'!$G$2:$G$215,Shares!$A$1)</f>
        <v>1.1422290315623031E-3</v>
      </c>
      <c r="M190" s="9">
        <f ca="1">SUMIFS('Stock-AF'!V$2:V$215,'Stock-AF'!$C$2:$C$215,Shares!$B190,'Stock-AF'!$G$2:$G$215,Shares!$A$1)/SUMIFS('Stock-AF'!V$2:V$215,'Stock-AF'!$C$2:$C$215,Shares!$A190,'Stock-AF'!$G$2:$G$215,Shares!$A$1)</f>
        <v>0</v>
      </c>
      <c r="N190" s="9">
        <f ca="1">SUMIFS('Stock-AF'!W$2:W$215,'Stock-AF'!$C$2:$C$215,Shares!$B190,'Stock-AF'!$G$2:$G$215,Shares!$A$1)/SUMIFS('Stock-AF'!W$2:W$215,'Stock-AF'!$C$2:$C$215,Shares!$A190,'Stock-AF'!$G$2:$G$215,Shares!$A$1)</f>
        <v>0</v>
      </c>
      <c r="O190" s="9">
        <f ca="1">SUMIFS('Stock-AF'!X$2:X$215,'Stock-AF'!$C$2:$C$215,Shares!$B190,'Stock-AF'!$G$2:$G$215,Shares!$A$1)/SUMIFS('Stock-AF'!X$2:X$215,'Stock-AF'!$C$2:$C$215,Shares!$A190,'Stock-AF'!$G$2:$G$215,Shares!$A$1)</f>
        <v>4.0295316930103978E-2</v>
      </c>
      <c r="P190" s="9">
        <f ca="1">SUMIFS('Stock-AF'!Y$2:Y$215,'Stock-AF'!$C$2:$C$215,Shares!$B190,'Stock-AF'!$G$2:$G$215,Shares!$A$1)/SUMIFS('Stock-AF'!Y$2:Y$215,'Stock-AF'!$C$2:$C$215,Shares!$A190,'Stock-AF'!$G$2:$G$215,Shares!$A$1)</f>
        <v>0</v>
      </c>
      <c r="Q190" s="9">
        <f ca="1">SUMIFS('Stock-AF'!Z$2:Z$215,'Stock-AF'!$C$2:$C$215,Shares!$B190,'Stock-AF'!$G$2:$G$215,Shares!$A$1)/SUMIFS('Stock-AF'!Z$2:Z$215,'Stock-AF'!$C$2:$C$215,Shares!$A190,'Stock-AF'!$G$2:$G$215,Shares!$A$1)</f>
        <v>9.4782489099994385E-3</v>
      </c>
      <c r="R190" s="9">
        <f ca="1">SUMIFS('Stock-AF'!AA$2:AA$215,'Stock-AF'!$C$2:$C$215,Shares!$B190,'Stock-AF'!$G$2:$G$215,Shares!$A$1)/SUMIFS('Stock-AF'!AA$2:AA$215,'Stock-AF'!$C$2:$C$215,Shares!$A190,'Stock-AF'!$G$2:$G$215,Shares!$A$1)</f>
        <v>9.7049300766362031E-3</v>
      </c>
      <c r="S190" s="9">
        <f ca="1">SUMIFS('Stock-AF'!AB$2:AB$215,'Stock-AF'!$C$2:$C$215,Shares!$B190,'Stock-AF'!$G$2:$G$215,Shares!$A$1)/SUMIFS('Stock-AF'!AB$2:AB$215,'Stock-AF'!$C$2:$C$215,Shares!$A190,'Stock-AF'!$G$2:$G$215,Shares!$A$1)</f>
        <v>8.946203244607662E-3</v>
      </c>
      <c r="T190" s="9">
        <f ca="1">SUMIFS('Stock-AF'!AC$2:AC$215,'Stock-AF'!$C$2:$C$215,Shares!$B190,'Stock-AF'!$G$2:$G$215,Shares!$A$1)/SUMIFS('Stock-AF'!AC$2:AC$215,'Stock-AF'!$C$2:$C$215,Shares!$A190,'Stock-AF'!$G$2:$G$215,Shares!$A$1)</f>
        <v>1.0683574856153748E-2</v>
      </c>
      <c r="U190" s="9">
        <f ca="1">SUMIFS('Stock-AF'!AD$2:AD$215,'Stock-AF'!$C$2:$C$215,Shares!$B190,'Stock-AF'!$G$2:$G$215,Shares!$A$1)/SUMIFS('Stock-AF'!AD$2:AD$215,'Stock-AF'!$C$2:$C$215,Shares!$A190,'Stock-AF'!$G$2:$G$215,Shares!$A$1)</f>
        <v>0</v>
      </c>
      <c r="V190" s="9">
        <f ca="1">SUMIFS('Stock-AF'!AE$2:AE$215,'Stock-AF'!$C$2:$C$215,Shares!$B190,'Stock-AF'!$G$2:$G$215,Shares!$A$1)/SUMIFS('Stock-AF'!AE$2:AE$215,'Stock-AF'!$C$2:$C$215,Shares!$A190,'Stock-AF'!$G$2:$G$215,Shares!$A$1)</f>
        <v>2.0854479154105016E-2</v>
      </c>
      <c r="W190" s="9">
        <f ca="1">SUMIFS('Stock-AF'!AF$2:AF$215,'Stock-AF'!$C$2:$C$215,Shares!$B190,'Stock-AF'!$G$2:$G$215,Shares!$A$1)/SUMIFS('Stock-AF'!AF$2:AF$215,'Stock-AF'!$C$2:$C$215,Shares!$A190,'Stock-AF'!$G$2:$G$215,Shares!$A$1)</f>
        <v>9.5551017187009302E-3</v>
      </c>
      <c r="X190" s="9">
        <f ca="1">SUMIFS('Stock-AF'!AG$2:AG$215,'Stock-AF'!$C$2:$C$215,Shares!$B190,'Stock-AF'!$G$2:$G$215,Shares!$A$1)/SUMIFS('Stock-AF'!AG$2:AG$215,'Stock-AF'!$C$2:$C$215,Shares!$A190,'Stock-AF'!$G$2:$G$215,Shares!$A$1)</f>
        <v>0</v>
      </c>
      <c r="Y190" s="9">
        <f ca="1">SUMIFS('Stock-AF'!AH$2:AH$215,'Stock-AF'!$C$2:$C$215,Shares!$B190,'Stock-AF'!$G$2:$G$215,Shares!$A$1)/SUMIFS('Stock-AF'!AH$2:AH$215,'Stock-AF'!$C$2:$C$215,Shares!$A190,'Stock-AF'!$G$2:$G$215,Shares!$A$1)</f>
        <v>0</v>
      </c>
      <c r="Z190" s="9">
        <f ca="1">SUMIFS('Stock-AF'!AI$2:AI$215,'Stock-AF'!$C$2:$C$215,Shares!$B190,'Stock-AF'!$G$2:$G$215,Shares!$A$1)/SUMIFS('Stock-AF'!AI$2:AI$215,'Stock-AF'!$C$2:$C$215,Shares!$A190,'Stock-AF'!$G$2:$G$215,Shares!$A$1)</f>
        <v>0</v>
      </c>
      <c r="AA190" s="9">
        <f ca="1">SUMIFS('Stock-AF'!AJ$2:AJ$215,'Stock-AF'!$C$2:$C$215,Shares!$B190,'Stock-AF'!$G$2:$G$215,Shares!$A$1)/SUMIFS('Stock-AF'!AJ$2:AJ$215,'Stock-AF'!$C$2:$C$215,Shares!$A190,'Stock-AF'!$G$2:$G$215,Shares!$A$1)</f>
        <v>0</v>
      </c>
      <c r="AB190" s="9">
        <f ca="1">SUMIFS('Stock-AF'!AK$2:AK$215,'Stock-AF'!$C$2:$C$215,Shares!$B190,'Stock-AF'!$G$2:$G$215,Shares!$A$1)/SUMIFS('Stock-AF'!AK$2:AK$215,'Stock-AF'!$C$2:$C$215,Shares!$A190,'Stock-AF'!$G$2:$G$215,Shares!$A$1)</f>
        <v>0</v>
      </c>
      <c r="AC190" s="9">
        <f ca="1">SUMIFS('Stock-AF'!AL$2:AL$215,'Stock-AF'!$C$2:$C$215,Shares!$B190,'Stock-AF'!$G$2:$G$215,Shares!$A$1)/SUMIFS('Stock-AF'!AL$2:AL$215,'Stock-AF'!$C$2:$C$215,Shares!$A190,'Stock-AF'!$G$2:$G$215,Shares!$A$1)</f>
        <v>0.48204956963301371</v>
      </c>
      <c r="AD190" s="9">
        <f ca="1">SUMIFS('Stock-AF'!AM$2:AM$215,'Stock-AF'!$C$2:$C$215,Shares!$B190,'Stock-AF'!$G$2:$G$215,Shares!$A$1)/SUMIFS('Stock-AF'!AM$2:AM$215,'Stock-AF'!$C$2:$C$215,Shares!$A190,'Stock-AF'!$G$2:$G$215,Shares!$A$1)</f>
        <v>0</v>
      </c>
      <c r="AE190" s="9">
        <f ca="1">SUMIFS('Stock-AF'!AN$2:AN$215,'Stock-AF'!$C$2:$C$215,Shares!$B190,'Stock-AF'!$G$2:$G$215,Shares!$A$1)/SUMIFS('Stock-AF'!AN$2:AN$215,'Stock-AF'!$C$2:$C$215,Shares!$A190,'Stock-AF'!$G$2:$G$215,Shares!$A$1)</f>
        <v>0</v>
      </c>
      <c r="AF190" s="9">
        <f ca="1">SUMIFS('Stock-AF'!AO$2:AO$215,'Stock-AF'!$C$2:$C$215,Shares!$B190,'Stock-AF'!$G$2:$G$215,Shares!$A$1)/SUMIFS('Stock-AF'!AO$2:AO$215,'Stock-AF'!$C$2:$C$215,Shares!$A190,'Stock-AF'!$G$2:$G$215,Shares!$A$1)</f>
        <v>0</v>
      </c>
      <c r="AG190" s="9">
        <f ca="1">SUMIFS('Stock-AF'!AP$2:AP$215,'Stock-AF'!$C$2:$C$215,Shares!$B190,'Stock-AF'!$G$2:$G$215,Shares!$A$1)/SUMIFS('Stock-AF'!AP$2:AP$215,'Stock-AF'!$C$2:$C$215,Shares!$A190,'Stock-AF'!$G$2:$G$215,Shares!$A$1)</f>
        <v>5.3863424226035309E-2</v>
      </c>
      <c r="AH190" s="9">
        <f ca="1">SUMIFS('Stock-AF'!AQ$2:AQ$215,'Stock-AF'!$C$2:$C$215,Shares!$B190,'Stock-AF'!$G$2:$G$215,Shares!$A$1)/SUMIFS('Stock-AF'!AQ$2:AQ$215,'Stock-AF'!$C$2:$C$215,Shares!$A190,'Stock-AF'!$G$2:$G$215,Shares!$A$1)</f>
        <v>0</v>
      </c>
      <c r="AI190" s="9">
        <f ca="1">SUMIFS('Stock-AF'!AR$2:AR$215,'Stock-AF'!$C$2:$C$215,Shares!$B190,'Stock-AF'!$G$2:$G$215,Shares!$A$1)/SUMIFS('Stock-AF'!AR$2:AR$215,'Stock-AF'!$C$2:$C$215,Shares!$A190,'Stock-AF'!$G$2:$G$215,Shares!$A$1)</f>
        <v>3.7065910854677704E-3</v>
      </c>
      <c r="AJ190" s="9">
        <f ca="1">SUMIFS('Stock-AF'!AS$2:AS$215,'Stock-AF'!$C$2:$C$215,Shares!$B190,'Stock-AF'!$G$2:$G$215,Shares!$A$1)/SUMIFS('Stock-AF'!AS$2:AS$215,'Stock-AF'!$C$2:$C$215,Shares!$A190,'Stock-AF'!$G$2:$G$215,Shares!$A$1)</f>
        <v>0</v>
      </c>
      <c r="AK190" s="9">
        <f ca="1">SUMIFS('Stock-AF'!AT$2:AT$215,'Stock-AF'!$C$2:$C$215,Shares!$B190,'Stock-AF'!$G$2:$G$215,Shares!$A$1)/SUMIFS('Stock-AF'!AT$2:AT$215,'Stock-AF'!$C$2:$C$215,Shares!$A190,'Stock-AF'!$G$2:$G$215,Shares!$A$1)</f>
        <v>9.3533341072275615E-3</v>
      </c>
      <c r="AL190" s="9">
        <f ca="1">SUMIFS('Stock-AF'!AU$2:AU$215,'Stock-AF'!$C$2:$C$215,Shares!$B190,'Stock-AF'!$G$2:$G$215,Shares!$A$1)/SUMIFS('Stock-AF'!AU$2:AU$215,'Stock-AF'!$C$2:$C$215,Shares!$A190,'Stock-AF'!$G$2:$G$215,Shares!$A$1)</f>
        <v>0</v>
      </c>
      <c r="AM190" s="9">
        <f ca="1">SUMIFS('Stock-AF'!AV$2:AV$215,'Stock-AF'!$C$2:$C$215,Shares!$B190,'Stock-AF'!$G$2:$G$215,Shares!$A$1)/SUMIFS('Stock-AF'!AV$2:AV$215,'Stock-AF'!$C$2:$C$215,Shares!$A190,'Stock-AF'!$G$2:$G$215,Shares!$A$1)</f>
        <v>2.2334761872336824E-3</v>
      </c>
    </row>
    <row r="191" spans="1:39">
      <c r="A191" t="str">
        <f t="shared" si="2"/>
        <v>R_ES-SH-SD*</v>
      </c>
      <c r="B191" s="4" t="s">
        <v>92</v>
      </c>
      <c r="C191" s="9">
        <f ca="1">SUMIFS('Stock-AF'!L$2:L$215,'Stock-AF'!$C$2:$C$215,Shares!$B191,'Stock-AF'!$G$2:$G$215,Shares!$A$1)/SUMIFS('Stock-AF'!L$2:L$215,'Stock-AF'!$C$2:$C$215,Shares!$A191,'Stock-AF'!$G$2:$G$215,Shares!$A$1)</f>
        <v>2.358326726748821E-2</v>
      </c>
      <c r="D191" s="9">
        <f ca="1">SUMIFS('Stock-AF'!M$2:M$215,'Stock-AF'!$C$2:$C$215,Shares!$B191,'Stock-AF'!$G$2:$G$215,Shares!$A$1)/SUMIFS('Stock-AF'!M$2:M$215,'Stock-AF'!$C$2:$C$215,Shares!$A191,'Stock-AF'!$G$2:$G$215,Shares!$A$1)</f>
        <v>0.24635563507130445</v>
      </c>
      <c r="E191" s="9">
        <f ca="1">SUMIFS('Stock-AF'!N$2:N$215,'Stock-AF'!$C$2:$C$215,Shares!$B191,'Stock-AF'!$G$2:$G$215,Shares!$A$1)/SUMIFS('Stock-AF'!N$2:N$215,'Stock-AF'!$C$2:$C$215,Shares!$A191,'Stock-AF'!$G$2:$G$215,Shares!$A$1)</f>
        <v>0</v>
      </c>
      <c r="F191" s="9">
        <f ca="1">SUMIFS('Stock-AF'!O$2:O$215,'Stock-AF'!$C$2:$C$215,Shares!$B191,'Stock-AF'!$G$2:$G$215,Shares!$A$1)/SUMIFS('Stock-AF'!O$2:O$215,'Stock-AF'!$C$2:$C$215,Shares!$A191,'Stock-AF'!$G$2:$G$215,Shares!$A$1)</f>
        <v>0.36987450936408262</v>
      </c>
      <c r="G191" s="9">
        <f ca="1">SUMIFS('Stock-AF'!P$2:P$215,'Stock-AF'!$C$2:$C$215,Shares!$B191,'Stock-AF'!$G$2:$G$215,Shares!$A$1)/SUMIFS('Stock-AF'!P$2:P$215,'Stock-AF'!$C$2:$C$215,Shares!$A191,'Stock-AF'!$G$2:$G$215,Shares!$A$1)</f>
        <v>1.7949355742049669E-3</v>
      </c>
      <c r="H191" s="9">
        <f ca="1">SUMIFS('Stock-AF'!Q$2:Q$215,'Stock-AF'!$C$2:$C$215,Shares!$B191,'Stock-AF'!$G$2:$G$215,Shares!$A$1)/SUMIFS('Stock-AF'!Q$2:Q$215,'Stock-AF'!$C$2:$C$215,Shares!$A191,'Stock-AF'!$G$2:$G$215,Shares!$A$1)</f>
        <v>0.52600093997929942</v>
      </c>
      <c r="I191" s="9">
        <f ca="1">SUMIFS('Stock-AF'!R$2:R$215,'Stock-AF'!$C$2:$C$215,Shares!$B191,'Stock-AF'!$G$2:$G$215,Shares!$A$1)/SUMIFS('Stock-AF'!R$2:R$215,'Stock-AF'!$C$2:$C$215,Shares!$A191,'Stock-AF'!$G$2:$G$215,Shares!$A$1)</f>
        <v>0.70381200245573239</v>
      </c>
      <c r="J191" s="9">
        <f ca="1">SUMIFS('Stock-AF'!S$2:S$215,'Stock-AF'!$C$2:$C$215,Shares!$B191,'Stock-AF'!$G$2:$G$215,Shares!$A$1)/SUMIFS('Stock-AF'!S$2:S$215,'Stock-AF'!$C$2:$C$215,Shares!$A191,'Stock-AF'!$G$2:$G$215,Shares!$A$1)</f>
        <v>0</v>
      </c>
      <c r="K191" s="9">
        <f ca="1">SUMIFS('Stock-AF'!T$2:T$215,'Stock-AF'!$C$2:$C$215,Shares!$B191,'Stock-AF'!$G$2:$G$215,Shares!$A$1)/SUMIFS('Stock-AF'!T$2:T$215,'Stock-AF'!$C$2:$C$215,Shares!$A191,'Stock-AF'!$G$2:$G$215,Shares!$A$1)</f>
        <v>0.25687386601772122</v>
      </c>
      <c r="L191" s="9">
        <f ca="1">SUMIFS('Stock-AF'!U$2:U$215,'Stock-AF'!$C$2:$C$215,Shares!$B191,'Stock-AF'!$G$2:$G$215,Shares!$A$1)/SUMIFS('Stock-AF'!U$2:U$215,'Stock-AF'!$C$2:$C$215,Shares!$A191,'Stock-AF'!$G$2:$G$215,Shares!$A$1)</f>
        <v>0.105823251360897</v>
      </c>
      <c r="M191" s="9">
        <f ca="1">SUMIFS('Stock-AF'!V$2:V$215,'Stock-AF'!$C$2:$C$215,Shares!$B191,'Stock-AF'!$G$2:$G$215,Shares!$A$1)/SUMIFS('Stock-AF'!V$2:V$215,'Stock-AF'!$C$2:$C$215,Shares!$A191,'Stock-AF'!$G$2:$G$215,Shares!$A$1)</f>
        <v>4.9343816289788853E-3</v>
      </c>
      <c r="N191" s="9">
        <f ca="1">SUMIFS('Stock-AF'!W$2:W$215,'Stock-AF'!$C$2:$C$215,Shares!$B191,'Stock-AF'!$G$2:$G$215,Shares!$A$1)/SUMIFS('Stock-AF'!W$2:W$215,'Stock-AF'!$C$2:$C$215,Shares!$A191,'Stock-AF'!$G$2:$G$215,Shares!$A$1)</f>
        <v>0.70105683636890537</v>
      </c>
      <c r="O191" s="9">
        <f ca="1">SUMIFS('Stock-AF'!X$2:X$215,'Stock-AF'!$C$2:$C$215,Shares!$B191,'Stock-AF'!$G$2:$G$215,Shares!$A$1)/SUMIFS('Stock-AF'!X$2:X$215,'Stock-AF'!$C$2:$C$215,Shares!$A191,'Stock-AF'!$G$2:$G$215,Shares!$A$1)</f>
        <v>0.1841732160869862</v>
      </c>
      <c r="P191" s="9">
        <f ca="1">SUMIFS('Stock-AF'!Y$2:Y$215,'Stock-AF'!$C$2:$C$215,Shares!$B191,'Stock-AF'!$G$2:$G$215,Shares!$A$1)/SUMIFS('Stock-AF'!Y$2:Y$215,'Stock-AF'!$C$2:$C$215,Shares!$A191,'Stock-AF'!$G$2:$G$215,Shares!$A$1)</f>
        <v>0.14241865255898606</v>
      </c>
      <c r="Q191" s="9">
        <f ca="1">SUMIFS('Stock-AF'!Z$2:Z$215,'Stock-AF'!$C$2:$C$215,Shares!$B191,'Stock-AF'!$G$2:$G$215,Shares!$A$1)/SUMIFS('Stock-AF'!Z$2:Z$215,'Stock-AF'!$C$2:$C$215,Shares!$A191,'Stock-AF'!$G$2:$G$215,Shares!$A$1)</f>
        <v>0.19415851491854572</v>
      </c>
      <c r="R191" s="9">
        <f ca="1">SUMIFS('Stock-AF'!AA$2:AA$215,'Stock-AF'!$C$2:$C$215,Shares!$B191,'Stock-AF'!$G$2:$G$215,Shares!$A$1)/SUMIFS('Stock-AF'!AA$2:AA$215,'Stock-AF'!$C$2:$C$215,Shares!$A191,'Stock-AF'!$G$2:$G$215,Shares!$A$1)</f>
        <v>7.6259232387460046E-2</v>
      </c>
      <c r="S191" s="9">
        <f ca="1">SUMIFS('Stock-AF'!AB$2:AB$215,'Stock-AF'!$C$2:$C$215,Shares!$B191,'Stock-AF'!$G$2:$G$215,Shares!$A$1)/SUMIFS('Stock-AF'!AB$2:AB$215,'Stock-AF'!$C$2:$C$215,Shares!$A191,'Stock-AF'!$G$2:$G$215,Shares!$A$1)</f>
        <v>0</v>
      </c>
      <c r="T191" s="9">
        <f ca="1">SUMIFS('Stock-AF'!AC$2:AC$215,'Stock-AF'!$C$2:$C$215,Shares!$B191,'Stock-AF'!$G$2:$G$215,Shares!$A$1)/SUMIFS('Stock-AF'!AC$2:AC$215,'Stock-AF'!$C$2:$C$215,Shares!$A191,'Stock-AF'!$G$2:$G$215,Shares!$A$1)</f>
        <v>0.48345281502750986</v>
      </c>
      <c r="U191" s="9">
        <f ca="1">SUMIFS('Stock-AF'!AD$2:AD$215,'Stock-AF'!$C$2:$C$215,Shares!$B191,'Stock-AF'!$G$2:$G$215,Shares!$A$1)/SUMIFS('Stock-AF'!AD$2:AD$215,'Stock-AF'!$C$2:$C$215,Shares!$A191,'Stock-AF'!$G$2:$G$215,Shares!$A$1)</f>
        <v>4.6055103275466722E-3</v>
      </c>
      <c r="V191" s="9">
        <f ca="1">SUMIFS('Stock-AF'!AE$2:AE$215,'Stock-AF'!$C$2:$C$215,Shares!$B191,'Stock-AF'!$G$2:$G$215,Shares!$A$1)/SUMIFS('Stock-AF'!AE$2:AE$215,'Stock-AF'!$C$2:$C$215,Shares!$A191,'Stock-AF'!$G$2:$G$215,Shares!$A$1)</f>
        <v>6.8818336017573131E-2</v>
      </c>
      <c r="W191" s="9">
        <f ca="1">SUMIFS('Stock-AF'!AF$2:AF$215,'Stock-AF'!$C$2:$C$215,Shares!$B191,'Stock-AF'!$G$2:$G$215,Shares!$A$1)/SUMIFS('Stock-AF'!AF$2:AF$215,'Stock-AF'!$C$2:$C$215,Shares!$A191,'Stock-AF'!$G$2:$G$215,Shares!$A$1)</f>
        <v>5.4850067127709179E-2</v>
      </c>
      <c r="X191" s="9">
        <f ca="1">SUMIFS('Stock-AF'!AG$2:AG$215,'Stock-AF'!$C$2:$C$215,Shares!$B191,'Stock-AF'!$G$2:$G$215,Shares!$A$1)/SUMIFS('Stock-AF'!AG$2:AG$215,'Stock-AF'!$C$2:$C$215,Shares!$A191,'Stock-AF'!$G$2:$G$215,Shares!$A$1)</f>
        <v>5.3739360286415641E-3</v>
      </c>
      <c r="Y191" s="9">
        <f ca="1">SUMIFS('Stock-AF'!AH$2:AH$215,'Stock-AF'!$C$2:$C$215,Shares!$B191,'Stock-AF'!$G$2:$G$215,Shares!$A$1)/SUMIFS('Stock-AF'!AH$2:AH$215,'Stock-AF'!$C$2:$C$215,Shares!$A191,'Stock-AF'!$G$2:$G$215,Shares!$A$1)</f>
        <v>0.40961076507130145</v>
      </c>
      <c r="Z191" s="9">
        <f ca="1">SUMIFS('Stock-AF'!AI$2:AI$215,'Stock-AF'!$C$2:$C$215,Shares!$B191,'Stock-AF'!$G$2:$G$215,Shares!$A$1)/SUMIFS('Stock-AF'!AI$2:AI$215,'Stock-AF'!$C$2:$C$215,Shares!$A191,'Stock-AF'!$G$2:$G$215,Shares!$A$1)</f>
        <v>2.6462133750436791E-2</v>
      </c>
      <c r="AA191" s="9">
        <f ca="1">SUMIFS('Stock-AF'!AJ$2:AJ$215,'Stock-AF'!$C$2:$C$215,Shares!$B191,'Stock-AF'!$G$2:$G$215,Shares!$A$1)/SUMIFS('Stock-AF'!AJ$2:AJ$215,'Stock-AF'!$C$2:$C$215,Shares!$A191,'Stock-AF'!$G$2:$G$215,Shares!$A$1)</f>
        <v>0</v>
      </c>
      <c r="AB191" s="9">
        <f ca="1">SUMIFS('Stock-AF'!AK$2:AK$215,'Stock-AF'!$C$2:$C$215,Shares!$B191,'Stock-AF'!$G$2:$G$215,Shares!$A$1)/SUMIFS('Stock-AF'!AK$2:AK$215,'Stock-AF'!$C$2:$C$215,Shares!$A191,'Stock-AF'!$G$2:$G$215,Shares!$A$1)</f>
        <v>0.1317477168173159</v>
      </c>
      <c r="AC191" s="9">
        <f ca="1">SUMIFS('Stock-AF'!AL$2:AL$215,'Stock-AF'!$C$2:$C$215,Shares!$B191,'Stock-AF'!$G$2:$G$215,Shares!$A$1)/SUMIFS('Stock-AF'!AL$2:AL$215,'Stock-AF'!$C$2:$C$215,Shares!$A191,'Stock-AF'!$G$2:$G$215,Shares!$A$1)</f>
        <v>0</v>
      </c>
      <c r="AD191" s="9">
        <f ca="1">SUMIFS('Stock-AF'!AM$2:AM$215,'Stock-AF'!$C$2:$C$215,Shares!$B191,'Stock-AF'!$G$2:$G$215,Shares!$A$1)/SUMIFS('Stock-AF'!AM$2:AM$215,'Stock-AF'!$C$2:$C$215,Shares!$A191,'Stock-AF'!$G$2:$G$215,Shares!$A$1)</f>
        <v>1.3144396634664278E-3</v>
      </c>
      <c r="AE191" s="9">
        <f ca="1">SUMIFS('Stock-AF'!AN$2:AN$215,'Stock-AF'!$C$2:$C$215,Shares!$B191,'Stock-AF'!$G$2:$G$215,Shares!$A$1)/SUMIFS('Stock-AF'!AN$2:AN$215,'Stock-AF'!$C$2:$C$215,Shares!$A191,'Stock-AF'!$G$2:$G$215,Shares!$A$1)</f>
        <v>7.9786270054865646E-2</v>
      </c>
      <c r="AF191" s="9">
        <f ca="1">SUMIFS('Stock-AF'!AO$2:AO$215,'Stock-AF'!$C$2:$C$215,Shares!$B191,'Stock-AF'!$G$2:$G$215,Shares!$A$1)/SUMIFS('Stock-AF'!AO$2:AO$215,'Stock-AF'!$C$2:$C$215,Shares!$A191,'Stock-AF'!$G$2:$G$215,Shares!$A$1)</f>
        <v>6.1744616094925563E-3</v>
      </c>
      <c r="AG191" s="9">
        <f ca="1">SUMIFS('Stock-AF'!AP$2:AP$215,'Stock-AF'!$C$2:$C$215,Shares!$B191,'Stock-AF'!$G$2:$G$215,Shares!$A$1)/SUMIFS('Stock-AF'!AP$2:AP$215,'Stock-AF'!$C$2:$C$215,Shares!$A191,'Stock-AF'!$G$2:$G$215,Shares!$A$1)</f>
        <v>8.379590699832673E-2</v>
      </c>
      <c r="AH191" s="9">
        <f ca="1">SUMIFS('Stock-AF'!AQ$2:AQ$215,'Stock-AF'!$C$2:$C$215,Shares!$B191,'Stock-AF'!$G$2:$G$215,Shares!$A$1)/SUMIFS('Stock-AF'!AQ$2:AQ$215,'Stock-AF'!$C$2:$C$215,Shares!$A191,'Stock-AF'!$G$2:$G$215,Shares!$A$1)</f>
        <v>3.3545179769308674E-3</v>
      </c>
      <c r="AI191" s="9">
        <f ca="1">SUMIFS('Stock-AF'!AR$2:AR$215,'Stock-AF'!$C$2:$C$215,Shares!$B191,'Stock-AF'!$G$2:$G$215,Shares!$A$1)/SUMIFS('Stock-AF'!AR$2:AR$215,'Stock-AF'!$C$2:$C$215,Shares!$A191,'Stock-AF'!$G$2:$G$215,Shares!$A$1)</f>
        <v>5.5757438263639915E-4</v>
      </c>
      <c r="AJ191" s="9">
        <f ca="1">SUMIFS('Stock-AF'!AS$2:AS$215,'Stock-AF'!$C$2:$C$215,Shares!$B191,'Stock-AF'!$G$2:$G$215,Shares!$A$1)/SUMIFS('Stock-AF'!AS$2:AS$215,'Stock-AF'!$C$2:$C$215,Shares!$A191,'Stock-AF'!$G$2:$G$215,Shares!$A$1)</f>
        <v>8.2182327293329072E-3</v>
      </c>
      <c r="AK191" s="9">
        <f ca="1">SUMIFS('Stock-AF'!AT$2:AT$215,'Stock-AF'!$C$2:$C$215,Shares!$B191,'Stock-AF'!$G$2:$G$215,Shares!$A$1)/SUMIFS('Stock-AF'!AT$2:AT$215,'Stock-AF'!$C$2:$C$215,Shares!$A191,'Stock-AF'!$G$2:$G$215,Shares!$A$1)</f>
        <v>0.26611133151128913</v>
      </c>
      <c r="AL191" s="9">
        <f ca="1">SUMIFS('Stock-AF'!AU$2:AU$215,'Stock-AF'!$C$2:$C$215,Shares!$B191,'Stock-AF'!$G$2:$G$215,Shares!$A$1)/SUMIFS('Stock-AF'!AU$2:AU$215,'Stock-AF'!$C$2:$C$215,Shares!$A191,'Stock-AF'!$G$2:$G$215,Shares!$A$1)</f>
        <v>0</v>
      </c>
      <c r="AM191" s="9">
        <f ca="1">SUMIFS('Stock-AF'!AV$2:AV$215,'Stock-AF'!$C$2:$C$215,Shares!$B191,'Stock-AF'!$G$2:$G$215,Shares!$A$1)/SUMIFS('Stock-AF'!AV$2:AV$215,'Stock-AF'!$C$2:$C$215,Shares!$A191,'Stock-AF'!$G$2:$G$215,Shares!$A$1)</f>
        <v>6.8539725050052264E-2</v>
      </c>
    </row>
    <row r="192" spans="1:39">
      <c r="A192" t="str">
        <f t="shared" si="2"/>
        <v>R_ES-WH-DH*</v>
      </c>
      <c r="B192" s="4" t="s">
        <v>93</v>
      </c>
      <c r="C192" s="9">
        <f ca="1">SUMIFS('Stock-AF'!L$2:L$215,'Stock-AF'!$C$2:$C$215,Shares!$B192,'Stock-AF'!$G$2:$G$215,Shares!$A$1)/SUMIFS('Stock-AF'!L$2:L$215,'Stock-AF'!$C$2:$C$215,Shares!$A192,'Stock-AF'!$G$2:$G$215,Shares!$A$1)</f>
        <v>2.918541276361369E-2</v>
      </c>
      <c r="D192" s="9">
        <f ca="1">SUMIFS('Stock-AF'!M$2:M$215,'Stock-AF'!$C$2:$C$215,Shares!$B192,'Stock-AF'!$G$2:$G$215,Shares!$A$1)/SUMIFS('Stock-AF'!M$2:M$215,'Stock-AF'!$C$2:$C$215,Shares!$A192,'Stock-AF'!$G$2:$G$215,Shares!$A$1)</f>
        <v>9.1522057649174732E-2</v>
      </c>
      <c r="E192" s="9">
        <f ca="1">SUMIFS('Stock-AF'!N$2:N$215,'Stock-AF'!$C$2:$C$215,Shares!$B192,'Stock-AF'!$G$2:$G$215,Shares!$A$1)/SUMIFS('Stock-AF'!N$2:N$215,'Stock-AF'!$C$2:$C$215,Shares!$A192,'Stock-AF'!$G$2:$G$215,Shares!$A$1)</f>
        <v>2.1412257144717957E-2</v>
      </c>
      <c r="F192" s="9">
        <f ca="1">SUMIFS('Stock-AF'!O$2:O$215,'Stock-AF'!$C$2:$C$215,Shares!$B192,'Stock-AF'!$G$2:$G$215,Shares!$A$1)/SUMIFS('Stock-AF'!O$2:O$215,'Stock-AF'!$C$2:$C$215,Shares!$A192,'Stock-AF'!$G$2:$G$215,Shares!$A$1)</f>
        <v>1.9885408122923671E-2</v>
      </c>
      <c r="G192" s="9">
        <f ca="1">SUMIFS('Stock-AF'!P$2:P$215,'Stock-AF'!$C$2:$C$215,Shares!$B192,'Stock-AF'!$G$2:$G$215,Shares!$A$1)/SUMIFS('Stock-AF'!P$2:P$215,'Stock-AF'!$C$2:$C$215,Shares!$A192,'Stock-AF'!$G$2:$G$215,Shares!$A$1)</f>
        <v>4.8005297136235844E-2</v>
      </c>
      <c r="H192" s="9">
        <f ca="1">SUMIFS('Stock-AF'!Q$2:Q$215,'Stock-AF'!$C$2:$C$215,Shares!$B192,'Stock-AF'!$G$2:$G$215,Shares!$A$1)/SUMIFS('Stock-AF'!Q$2:Q$215,'Stock-AF'!$C$2:$C$215,Shares!$A192,'Stock-AF'!$G$2:$G$215,Shares!$A$1)</f>
        <v>1.6675436880115479E-2</v>
      </c>
      <c r="I192" s="9">
        <f ca="1">SUMIFS('Stock-AF'!R$2:R$215,'Stock-AF'!$C$2:$C$215,Shares!$B192,'Stock-AF'!$G$2:$G$215,Shares!$A$1)/SUMIFS('Stock-AF'!R$2:R$215,'Stock-AF'!$C$2:$C$215,Shares!$A192,'Stock-AF'!$G$2:$G$215,Shares!$A$1)</f>
        <v>1.2632110825718998E-3</v>
      </c>
      <c r="J192" s="9">
        <f ca="1">SUMIFS('Stock-AF'!S$2:S$215,'Stock-AF'!$C$2:$C$215,Shares!$B192,'Stock-AF'!$G$2:$G$215,Shares!$A$1)/SUMIFS('Stock-AF'!S$2:S$215,'Stock-AF'!$C$2:$C$215,Shares!$A192,'Stock-AF'!$G$2:$G$215,Shares!$A$1)</f>
        <v>2.9744877987929911E-2</v>
      </c>
      <c r="K192" s="9">
        <f ca="1">SUMIFS('Stock-AF'!T$2:T$215,'Stock-AF'!$C$2:$C$215,Shares!$B192,'Stock-AF'!$G$2:$G$215,Shares!$A$1)/SUMIFS('Stock-AF'!T$2:T$215,'Stock-AF'!$C$2:$C$215,Shares!$A192,'Stock-AF'!$G$2:$G$215,Shares!$A$1)</f>
        <v>1.9343667394287719E-2</v>
      </c>
      <c r="L192" s="9">
        <f ca="1">SUMIFS('Stock-AF'!U$2:U$215,'Stock-AF'!$C$2:$C$215,Shares!$B192,'Stock-AF'!$G$2:$G$215,Shares!$A$1)/SUMIFS('Stock-AF'!U$2:U$215,'Stock-AF'!$C$2:$C$215,Shares!$A192,'Stock-AF'!$G$2:$G$215,Shares!$A$1)</f>
        <v>0.11584339952756378</v>
      </c>
      <c r="M192" s="9">
        <f ca="1">SUMIFS('Stock-AF'!V$2:V$215,'Stock-AF'!$C$2:$C$215,Shares!$B192,'Stock-AF'!$G$2:$G$215,Shares!$A$1)/SUMIFS('Stock-AF'!V$2:V$215,'Stock-AF'!$C$2:$C$215,Shares!$A192,'Stock-AF'!$G$2:$G$215,Shares!$A$1)</f>
        <v>0.29440165536268548</v>
      </c>
      <c r="N192" s="9">
        <f ca="1">SUMIFS('Stock-AF'!W$2:W$215,'Stock-AF'!$C$2:$C$215,Shares!$B192,'Stock-AF'!$G$2:$G$215,Shares!$A$1)/SUMIFS('Stock-AF'!W$2:W$215,'Stock-AF'!$C$2:$C$215,Shares!$A192,'Stock-AF'!$G$2:$G$215,Shares!$A$1)</f>
        <v>1.2602173874993459E-2</v>
      </c>
      <c r="O192" s="9">
        <f ca="1">SUMIFS('Stock-AF'!X$2:X$215,'Stock-AF'!$C$2:$C$215,Shares!$B192,'Stock-AF'!$G$2:$G$215,Shares!$A$1)/SUMIFS('Stock-AF'!X$2:X$215,'Stock-AF'!$C$2:$C$215,Shares!$A192,'Stock-AF'!$G$2:$G$215,Shares!$A$1)</f>
        <v>1.0067270254758304E-2</v>
      </c>
      <c r="P192" s="9">
        <f ca="1">SUMIFS('Stock-AF'!Y$2:Y$215,'Stock-AF'!$C$2:$C$215,Shares!$B192,'Stock-AF'!$G$2:$G$215,Shares!$A$1)/SUMIFS('Stock-AF'!Y$2:Y$215,'Stock-AF'!$C$2:$C$215,Shares!$A192,'Stock-AF'!$G$2:$G$215,Shares!$A$1)</f>
        <v>0.14723779842809853</v>
      </c>
      <c r="Q192" s="9">
        <f ca="1">SUMIFS('Stock-AF'!Z$2:Z$215,'Stock-AF'!$C$2:$C$215,Shares!$B192,'Stock-AF'!$G$2:$G$215,Shares!$A$1)/SUMIFS('Stock-AF'!Z$2:Z$215,'Stock-AF'!$C$2:$C$215,Shares!$A192,'Stock-AF'!$G$2:$G$215,Shares!$A$1)</f>
        <v>4.6752541915543205E-2</v>
      </c>
      <c r="R192" s="9">
        <f ca="1">SUMIFS('Stock-AF'!AA$2:AA$215,'Stock-AF'!$C$2:$C$215,Shares!$B192,'Stock-AF'!$G$2:$G$215,Shares!$A$1)/SUMIFS('Stock-AF'!AA$2:AA$215,'Stock-AF'!$C$2:$C$215,Shares!$A192,'Stock-AF'!$G$2:$G$215,Shares!$A$1)</f>
        <v>4.8469042551882981E-2</v>
      </c>
      <c r="S192" s="9">
        <f ca="1">SUMIFS('Stock-AF'!AB$2:AB$215,'Stock-AF'!$C$2:$C$215,Shares!$B192,'Stock-AF'!$G$2:$G$215,Shares!$A$1)/SUMIFS('Stock-AF'!AB$2:AB$215,'Stock-AF'!$C$2:$C$215,Shares!$A192,'Stock-AF'!$G$2:$G$215,Shares!$A$1)</f>
        <v>2.6584832113793446E-2</v>
      </c>
      <c r="T192" s="9">
        <f ca="1">SUMIFS('Stock-AF'!AC$2:AC$215,'Stock-AF'!$C$2:$C$215,Shares!$B192,'Stock-AF'!$G$2:$G$215,Shares!$A$1)/SUMIFS('Stock-AF'!AC$2:AC$215,'Stock-AF'!$C$2:$C$215,Shares!$A192,'Stock-AF'!$G$2:$G$215,Shares!$A$1)</f>
        <v>7.8154544308584508E-3</v>
      </c>
      <c r="U192" s="9">
        <f ca="1">SUMIFS('Stock-AF'!AD$2:AD$215,'Stock-AF'!$C$2:$C$215,Shares!$B192,'Stock-AF'!$G$2:$G$215,Shares!$A$1)/SUMIFS('Stock-AF'!AD$2:AD$215,'Stock-AF'!$C$2:$C$215,Shares!$A192,'Stock-AF'!$G$2:$G$215,Shares!$A$1)</f>
        <v>0</v>
      </c>
      <c r="V192" s="9">
        <f ca="1">SUMIFS('Stock-AF'!AE$2:AE$215,'Stock-AF'!$C$2:$C$215,Shares!$B192,'Stock-AF'!$G$2:$G$215,Shares!$A$1)/SUMIFS('Stock-AF'!AE$2:AE$215,'Stock-AF'!$C$2:$C$215,Shares!$A192,'Stock-AF'!$G$2:$G$215,Shares!$A$1)</f>
        <v>6.1963371529045142E-3</v>
      </c>
      <c r="W192" s="9">
        <f ca="1">SUMIFS('Stock-AF'!AF$2:AF$215,'Stock-AF'!$C$2:$C$215,Shares!$B192,'Stock-AF'!$G$2:$G$215,Shares!$A$1)/SUMIFS('Stock-AF'!AF$2:AF$215,'Stock-AF'!$C$2:$C$215,Shares!$A192,'Stock-AF'!$G$2:$G$215,Shares!$A$1)</f>
        <v>5.9232441875597681E-2</v>
      </c>
      <c r="X192" s="9">
        <f ca="1">SUMIFS('Stock-AF'!AG$2:AG$215,'Stock-AF'!$C$2:$C$215,Shares!$B192,'Stock-AF'!$G$2:$G$215,Shares!$A$1)/SUMIFS('Stock-AF'!AG$2:AG$215,'Stock-AF'!$C$2:$C$215,Shares!$A192,'Stock-AF'!$G$2:$G$215,Shares!$A$1)</f>
        <v>0.26434611899728278</v>
      </c>
      <c r="Y192" s="9">
        <f ca="1">SUMIFS('Stock-AF'!AH$2:AH$215,'Stock-AF'!$C$2:$C$215,Shares!$B192,'Stock-AF'!$G$2:$G$215,Shares!$A$1)/SUMIFS('Stock-AF'!AH$2:AH$215,'Stock-AF'!$C$2:$C$215,Shares!$A192,'Stock-AF'!$G$2:$G$215,Shares!$A$1)</f>
        <v>2.3199371832393522E-2</v>
      </c>
      <c r="Z192" s="9">
        <f ca="1">SUMIFS('Stock-AF'!AI$2:AI$215,'Stock-AF'!$C$2:$C$215,Shares!$B192,'Stock-AF'!$G$2:$G$215,Shares!$A$1)/SUMIFS('Stock-AF'!AI$2:AI$215,'Stock-AF'!$C$2:$C$215,Shares!$A192,'Stock-AF'!$G$2:$G$215,Shares!$A$1)</f>
        <v>0.39392585975882055</v>
      </c>
      <c r="AA192" s="9">
        <f ca="1">SUMIFS('Stock-AF'!AJ$2:AJ$215,'Stock-AF'!$C$2:$C$215,Shares!$B192,'Stock-AF'!$G$2:$G$215,Shares!$A$1)/SUMIFS('Stock-AF'!AJ$2:AJ$215,'Stock-AF'!$C$2:$C$215,Shares!$A192,'Stock-AF'!$G$2:$G$215,Shares!$A$1)</f>
        <v>0.1042475550604615</v>
      </c>
      <c r="AB192" s="9">
        <f ca="1">SUMIFS('Stock-AF'!AK$2:AK$215,'Stock-AF'!$C$2:$C$215,Shares!$B192,'Stock-AF'!$G$2:$G$215,Shares!$A$1)/SUMIFS('Stock-AF'!AK$2:AK$215,'Stock-AF'!$C$2:$C$215,Shares!$A192,'Stock-AF'!$G$2:$G$215,Shares!$A$1)</f>
        <v>3.2212615318441454E-2</v>
      </c>
      <c r="AC192" s="9">
        <f ca="1">SUMIFS('Stock-AF'!AL$2:AL$215,'Stock-AF'!$C$2:$C$215,Shares!$B192,'Stock-AF'!$G$2:$G$215,Shares!$A$1)/SUMIFS('Stock-AF'!AL$2:AL$215,'Stock-AF'!$C$2:$C$215,Shares!$A192,'Stock-AF'!$G$2:$G$215,Shares!$A$1)</f>
        <v>0</v>
      </c>
      <c r="AD192" s="9">
        <f ca="1">SUMIFS('Stock-AF'!AM$2:AM$215,'Stock-AF'!$C$2:$C$215,Shares!$B192,'Stock-AF'!$G$2:$G$215,Shares!$A$1)/SUMIFS('Stock-AF'!AM$2:AM$215,'Stock-AF'!$C$2:$C$215,Shares!$A192,'Stock-AF'!$G$2:$G$215,Shares!$A$1)</f>
        <v>2.1016858412546292E-2</v>
      </c>
      <c r="AE192" s="9">
        <f ca="1">SUMIFS('Stock-AF'!AN$2:AN$215,'Stock-AF'!$C$2:$C$215,Shares!$B192,'Stock-AF'!$G$2:$G$215,Shares!$A$1)/SUMIFS('Stock-AF'!AN$2:AN$215,'Stock-AF'!$C$2:$C$215,Shares!$A192,'Stock-AF'!$G$2:$G$215,Shares!$A$1)</f>
        <v>7.3524328510777906E-2</v>
      </c>
      <c r="AF192" s="9">
        <f ca="1">SUMIFS('Stock-AF'!AO$2:AO$215,'Stock-AF'!$C$2:$C$215,Shares!$B192,'Stock-AF'!$G$2:$G$215,Shares!$A$1)/SUMIFS('Stock-AF'!AO$2:AO$215,'Stock-AF'!$C$2:$C$215,Shares!$A192,'Stock-AF'!$G$2:$G$215,Shares!$A$1)</f>
        <v>9.2769644457723469E-2</v>
      </c>
      <c r="AG192" s="9">
        <f ca="1">SUMIFS('Stock-AF'!AP$2:AP$215,'Stock-AF'!$C$2:$C$215,Shares!$B192,'Stock-AF'!$G$2:$G$215,Shares!$A$1)/SUMIFS('Stock-AF'!AP$2:AP$215,'Stock-AF'!$C$2:$C$215,Shares!$A192,'Stock-AF'!$G$2:$G$215,Shares!$A$1)</f>
        <v>0.13153790163252593</v>
      </c>
      <c r="AH192" s="9">
        <f ca="1">SUMIFS('Stock-AF'!AQ$2:AQ$215,'Stock-AF'!$C$2:$C$215,Shares!$B192,'Stock-AF'!$G$2:$G$215,Shares!$A$1)/SUMIFS('Stock-AF'!AQ$2:AQ$215,'Stock-AF'!$C$2:$C$215,Shares!$A192,'Stock-AF'!$G$2:$G$215,Shares!$A$1)</f>
        <v>0.34104130573538882</v>
      </c>
      <c r="AI192" s="9">
        <f ca="1">SUMIFS('Stock-AF'!AR$2:AR$215,'Stock-AF'!$C$2:$C$215,Shares!$B192,'Stock-AF'!$G$2:$G$215,Shares!$A$1)/SUMIFS('Stock-AF'!AR$2:AR$215,'Stock-AF'!$C$2:$C$215,Shares!$A192,'Stock-AF'!$G$2:$G$215,Shares!$A$1)</f>
        <v>3.2333511332935515E-2</v>
      </c>
      <c r="AJ192" s="9">
        <f ca="1">SUMIFS('Stock-AF'!AS$2:AS$215,'Stock-AF'!$C$2:$C$215,Shares!$B192,'Stock-AF'!$G$2:$G$215,Shares!$A$1)/SUMIFS('Stock-AF'!AS$2:AS$215,'Stock-AF'!$C$2:$C$215,Shares!$A192,'Stock-AF'!$G$2:$G$215,Shares!$A$1)</f>
        <v>1.6868714341157554E-2</v>
      </c>
      <c r="AK192" s="9">
        <f ca="1">SUMIFS('Stock-AF'!AT$2:AT$215,'Stock-AF'!$C$2:$C$215,Shares!$B192,'Stock-AF'!$G$2:$G$215,Shares!$A$1)/SUMIFS('Stock-AF'!AT$2:AT$215,'Stock-AF'!$C$2:$C$215,Shares!$A192,'Stock-AF'!$G$2:$G$215,Shares!$A$1)</f>
        <v>0.27141150651443163</v>
      </c>
      <c r="AL192" s="9">
        <f ca="1">SUMIFS('Stock-AF'!AU$2:AU$215,'Stock-AF'!$C$2:$C$215,Shares!$B192,'Stock-AF'!$G$2:$G$215,Shares!$A$1)/SUMIFS('Stock-AF'!AU$2:AU$215,'Stock-AF'!$C$2:$C$215,Shares!$A192,'Stock-AF'!$G$2:$G$215,Shares!$A$1)</f>
        <v>4.3523859465128415E-3</v>
      </c>
      <c r="AM192" s="9">
        <f ca="1">SUMIFS('Stock-AF'!AV$2:AV$215,'Stock-AF'!$C$2:$C$215,Shares!$B192,'Stock-AF'!$G$2:$G$215,Shares!$A$1)/SUMIFS('Stock-AF'!AV$2:AV$215,'Stock-AF'!$C$2:$C$215,Shares!$A192,'Stock-AF'!$G$2:$G$215,Shares!$A$1)</f>
        <v>0</v>
      </c>
    </row>
    <row r="193" spans="1:39">
      <c r="A193" t="str">
        <f t="shared" si="2"/>
        <v>R_ES-WH-DH*</v>
      </c>
      <c r="B193" s="4" t="s">
        <v>94</v>
      </c>
      <c r="C193" s="9">
        <f ca="1">SUMIFS('Stock-AF'!L$2:L$215,'Stock-AF'!$C$2:$C$215,Shares!$B193,'Stock-AF'!$G$2:$G$215,Shares!$A$1)/SUMIFS('Stock-AF'!L$2:L$215,'Stock-AF'!$C$2:$C$215,Shares!$A193,'Stock-AF'!$G$2:$G$215,Shares!$A$1)</f>
        <v>0</v>
      </c>
      <c r="D193" s="9">
        <f ca="1">SUMIFS('Stock-AF'!M$2:M$215,'Stock-AF'!$C$2:$C$215,Shares!$B193,'Stock-AF'!$G$2:$G$215,Shares!$A$1)/SUMIFS('Stock-AF'!M$2:M$215,'Stock-AF'!$C$2:$C$215,Shares!$A193,'Stock-AF'!$G$2:$G$215,Shares!$A$1)</f>
        <v>3.0206445430493926E-3</v>
      </c>
      <c r="E193" s="9">
        <f ca="1">SUMIFS('Stock-AF'!N$2:N$215,'Stock-AF'!$C$2:$C$215,Shares!$B193,'Stock-AF'!$G$2:$G$215,Shares!$A$1)/SUMIFS('Stock-AF'!N$2:N$215,'Stock-AF'!$C$2:$C$215,Shares!$A193,'Stock-AF'!$G$2:$G$215,Shares!$A$1)</f>
        <v>0</v>
      </c>
      <c r="F193" s="9">
        <f ca="1">SUMIFS('Stock-AF'!O$2:O$215,'Stock-AF'!$C$2:$C$215,Shares!$B193,'Stock-AF'!$G$2:$G$215,Shares!$A$1)/SUMIFS('Stock-AF'!O$2:O$215,'Stock-AF'!$C$2:$C$215,Shares!$A193,'Stock-AF'!$G$2:$G$215,Shares!$A$1)</f>
        <v>0</v>
      </c>
      <c r="G193" s="9">
        <f ca="1">SUMIFS('Stock-AF'!P$2:P$215,'Stock-AF'!$C$2:$C$215,Shares!$B193,'Stock-AF'!$G$2:$G$215,Shares!$A$1)/SUMIFS('Stock-AF'!P$2:P$215,'Stock-AF'!$C$2:$C$215,Shares!$A193,'Stock-AF'!$G$2:$G$215,Shares!$A$1)</f>
        <v>4.8419135904651574E-3</v>
      </c>
      <c r="H193" s="9">
        <f ca="1">SUMIFS('Stock-AF'!Q$2:Q$215,'Stock-AF'!$C$2:$C$215,Shares!$B193,'Stock-AF'!$G$2:$G$215,Shares!$A$1)/SUMIFS('Stock-AF'!Q$2:Q$215,'Stock-AF'!$C$2:$C$215,Shares!$A193,'Stock-AF'!$G$2:$G$215,Shares!$A$1)</f>
        <v>0</v>
      </c>
      <c r="I193" s="9">
        <f ca="1">SUMIFS('Stock-AF'!R$2:R$215,'Stock-AF'!$C$2:$C$215,Shares!$B193,'Stock-AF'!$G$2:$G$215,Shares!$A$1)/SUMIFS('Stock-AF'!R$2:R$215,'Stock-AF'!$C$2:$C$215,Shares!$A193,'Stock-AF'!$G$2:$G$215,Shares!$A$1)</f>
        <v>0</v>
      </c>
      <c r="J193" s="9">
        <f ca="1">SUMIFS('Stock-AF'!S$2:S$215,'Stock-AF'!$C$2:$C$215,Shares!$B193,'Stock-AF'!$G$2:$G$215,Shares!$A$1)/SUMIFS('Stock-AF'!S$2:S$215,'Stock-AF'!$C$2:$C$215,Shares!$A193,'Stock-AF'!$G$2:$G$215,Shares!$A$1)</f>
        <v>1.5528417864993094E-2</v>
      </c>
      <c r="K193" s="9">
        <f ca="1">SUMIFS('Stock-AF'!T$2:T$215,'Stock-AF'!$C$2:$C$215,Shares!$B193,'Stock-AF'!$G$2:$G$215,Shares!$A$1)/SUMIFS('Stock-AF'!T$2:T$215,'Stock-AF'!$C$2:$C$215,Shares!$A193,'Stock-AF'!$G$2:$G$215,Shares!$A$1)</f>
        <v>0</v>
      </c>
      <c r="L193" s="9">
        <f ca="1">SUMIFS('Stock-AF'!U$2:U$215,'Stock-AF'!$C$2:$C$215,Shares!$B193,'Stock-AF'!$G$2:$G$215,Shares!$A$1)/SUMIFS('Stock-AF'!U$2:U$215,'Stock-AF'!$C$2:$C$215,Shares!$A193,'Stock-AF'!$G$2:$G$215,Shares!$A$1)</f>
        <v>0</v>
      </c>
      <c r="M193" s="9">
        <f ca="1">SUMIFS('Stock-AF'!V$2:V$215,'Stock-AF'!$C$2:$C$215,Shares!$B193,'Stock-AF'!$G$2:$G$215,Shares!$A$1)/SUMIFS('Stock-AF'!V$2:V$215,'Stock-AF'!$C$2:$C$215,Shares!$A193,'Stock-AF'!$G$2:$G$215,Shares!$A$1)</f>
        <v>0</v>
      </c>
      <c r="N193" s="9">
        <f ca="1">SUMIFS('Stock-AF'!W$2:W$215,'Stock-AF'!$C$2:$C$215,Shares!$B193,'Stock-AF'!$G$2:$G$215,Shares!$A$1)/SUMIFS('Stock-AF'!W$2:W$215,'Stock-AF'!$C$2:$C$215,Shares!$A193,'Stock-AF'!$G$2:$G$215,Shares!$A$1)</f>
        <v>0</v>
      </c>
      <c r="O193" s="9">
        <f ca="1">SUMIFS('Stock-AF'!X$2:X$215,'Stock-AF'!$C$2:$C$215,Shares!$B193,'Stock-AF'!$G$2:$G$215,Shares!$A$1)/SUMIFS('Stock-AF'!X$2:X$215,'Stock-AF'!$C$2:$C$215,Shares!$A193,'Stock-AF'!$G$2:$G$215,Shares!$A$1)</f>
        <v>0</v>
      </c>
      <c r="P193" s="9">
        <f ca="1">SUMIFS('Stock-AF'!Y$2:Y$215,'Stock-AF'!$C$2:$C$215,Shares!$B193,'Stock-AF'!$G$2:$G$215,Shares!$A$1)/SUMIFS('Stock-AF'!Y$2:Y$215,'Stock-AF'!$C$2:$C$215,Shares!$A193,'Stock-AF'!$G$2:$G$215,Shares!$A$1)</f>
        <v>0</v>
      </c>
      <c r="Q193" s="9">
        <f ca="1">SUMIFS('Stock-AF'!Z$2:Z$215,'Stock-AF'!$C$2:$C$215,Shares!$B193,'Stock-AF'!$G$2:$G$215,Shares!$A$1)/SUMIFS('Stock-AF'!Z$2:Z$215,'Stock-AF'!$C$2:$C$215,Shares!$A193,'Stock-AF'!$G$2:$G$215,Shares!$A$1)</f>
        <v>0</v>
      </c>
      <c r="R193" s="9">
        <f ca="1">SUMIFS('Stock-AF'!AA$2:AA$215,'Stock-AF'!$C$2:$C$215,Shares!$B193,'Stock-AF'!$G$2:$G$215,Shares!$A$1)/SUMIFS('Stock-AF'!AA$2:AA$215,'Stock-AF'!$C$2:$C$215,Shares!$A193,'Stock-AF'!$G$2:$G$215,Shares!$A$1)</f>
        <v>0</v>
      </c>
      <c r="S193" s="9">
        <f ca="1">SUMIFS('Stock-AF'!AB$2:AB$215,'Stock-AF'!$C$2:$C$215,Shares!$B193,'Stock-AF'!$G$2:$G$215,Shares!$A$1)/SUMIFS('Stock-AF'!AB$2:AB$215,'Stock-AF'!$C$2:$C$215,Shares!$A193,'Stock-AF'!$G$2:$G$215,Shares!$A$1)</f>
        <v>1.3107205543778106E-3</v>
      </c>
      <c r="T193" s="9">
        <f ca="1">SUMIFS('Stock-AF'!AC$2:AC$215,'Stock-AF'!$C$2:$C$215,Shares!$B193,'Stock-AF'!$G$2:$G$215,Shares!$A$1)/SUMIFS('Stock-AF'!AC$2:AC$215,'Stock-AF'!$C$2:$C$215,Shares!$A193,'Stock-AF'!$G$2:$G$215,Shares!$A$1)</f>
        <v>0.12145468296987275</v>
      </c>
      <c r="U193" s="9">
        <f ca="1">SUMIFS('Stock-AF'!AD$2:AD$215,'Stock-AF'!$C$2:$C$215,Shares!$B193,'Stock-AF'!$G$2:$G$215,Shares!$A$1)/SUMIFS('Stock-AF'!AD$2:AD$215,'Stock-AF'!$C$2:$C$215,Shares!$A193,'Stock-AF'!$G$2:$G$215,Shares!$A$1)</f>
        <v>0</v>
      </c>
      <c r="V193" s="9">
        <f ca="1">SUMIFS('Stock-AF'!AE$2:AE$215,'Stock-AF'!$C$2:$C$215,Shares!$B193,'Stock-AF'!$G$2:$G$215,Shares!$A$1)/SUMIFS('Stock-AF'!AE$2:AE$215,'Stock-AF'!$C$2:$C$215,Shares!$A193,'Stock-AF'!$G$2:$G$215,Shares!$A$1)</f>
        <v>0</v>
      </c>
      <c r="W193" s="9">
        <f ca="1">SUMIFS('Stock-AF'!AF$2:AF$215,'Stock-AF'!$C$2:$C$215,Shares!$B193,'Stock-AF'!$G$2:$G$215,Shares!$A$1)/SUMIFS('Stock-AF'!AF$2:AF$215,'Stock-AF'!$C$2:$C$215,Shares!$A193,'Stock-AF'!$G$2:$G$215,Shares!$A$1)</f>
        <v>0</v>
      </c>
      <c r="X193" s="9">
        <f ca="1">SUMIFS('Stock-AF'!AG$2:AG$215,'Stock-AF'!$C$2:$C$215,Shares!$B193,'Stock-AF'!$G$2:$G$215,Shares!$A$1)/SUMIFS('Stock-AF'!AG$2:AG$215,'Stock-AF'!$C$2:$C$215,Shares!$A193,'Stock-AF'!$G$2:$G$215,Shares!$A$1)</f>
        <v>0</v>
      </c>
      <c r="Y193" s="9">
        <f ca="1">SUMIFS('Stock-AF'!AH$2:AH$215,'Stock-AF'!$C$2:$C$215,Shares!$B193,'Stock-AF'!$G$2:$G$215,Shares!$A$1)/SUMIFS('Stock-AF'!AH$2:AH$215,'Stock-AF'!$C$2:$C$215,Shares!$A193,'Stock-AF'!$G$2:$G$215,Shares!$A$1)</f>
        <v>0</v>
      </c>
      <c r="Z193" s="9">
        <f ca="1">SUMIFS('Stock-AF'!AI$2:AI$215,'Stock-AF'!$C$2:$C$215,Shares!$B193,'Stock-AF'!$G$2:$G$215,Shares!$A$1)/SUMIFS('Stock-AF'!AI$2:AI$215,'Stock-AF'!$C$2:$C$215,Shares!$A193,'Stock-AF'!$G$2:$G$215,Shares!$A$1)</f>
        <v>0</v>
      </c>
      <c r="AA193" s="9">
        <f ca="1">SUMIFS('Stock-AF'!AJ$2:AJ$215,'Stock-AF'!$C$2:$C$215,Shares!$B193,'Stock-AF'!$G$2:$G$215,Shares!$A$1)/SUMIFS('Stock-AF'!AJ$2:AJ$215,'Stock-AF'!$C$2:$C$215,Shares!$A193,'Stock-AF'!$G$2:$G$215,Shares!$A$1)</f>
        <v>0</v>
      </c>
      <c r="AB193" s="9">
        <f ca="1">SUMIFS('Stock-AF'!AK$2:AK$215,'Stock-AF'!$C$2:$C$215,Shares!$B193,'Stock-AF'!$G$2:$G$215,Shares!$A$1)/SUMIFS('Stock-AF'!AK$2:AK$215,'Stock-AF'!$C$2:$C$215,Shares!$A193,'Stock-AF'!$G$2:$G$215,Shares!$A$1)</f>
        <v>0</v>
      </c>
      <c r="AC193" s="9">
        <f ca="1">SUMIFS('Stock-AF'!AL$2:AL$215,'Stock-AF'!$C$2:$C$215,Shares!$B193,'Stock-AF'!$G$2:$G$215,Shares!$A$1)/SUMIFS('Stock-AF'!AL$2:AL$215,'Stock-AF'!$C$2:$C$215,Shares!$A193,'Stock-AF'!$G$2:$G$215,Shares!$A$1)</f>
        <v>0</v>
      </c>
      <c r="AD193" s="9">
        <f ca="1">SUMIFS('Stock-AF'!AM$2:AM$215,'Stock-AF'!$C$2:$C$215,Shares!$B193,'Stock-AF'!$G$2:$G$215,Shares!$A$1)/SUMIFS('Stock-AF'!AM$2:AM$215,'Stock-AF'!$C$2:$C$215,Shares!$A193,'Stock-AF'!$G$2:$G$215,Shares!$A$1)</f>
        <v>0</v>
      </c>
      <c r="AE193" s="9">
        <f ca="1">SUMIFS('Stock-AF'!AN$2:AN$215,'Stock-AF'!$C$2:$C$215,Shares!$B193,'Stock-AF'!$G$2:$G$215,Shares!$A$1)/SUMIFS('Stock-AF'!AN$2:AN$215,'Stock-AF'!$C$2:$C$215,Shares!$A193,'Stock-AF'!$G$2:$G$215,Shares!$A$1)</f>
        <v>0</v>
      </c>
      <c r="AF193" s="9">
        <f ca="1">SUMIFS('Stock-AF'!AO$2:AO$215,'Stock-AF'!$C$2:$C$215,Shares!$B193,'Stock-AF'!$G$2:$G$215,Shares!$A$1)/SUMIFS('Stock-AF'!AO$2:AO$215,'Stock-AF'!$C$2:$C$215,Shares!$A193,'Stock-AF'!$G$2:$G$215,Shares!$A$1)</f>
        <v>0.28963365585713913</v>
      </c>
      <c r="AG193" s="9">
        <f ca="1">SUMIFS('Stock-AF'!AP$2:AP$215,'Stock-AF'!$C$2:$C$215,Shares!$B193,'Stock-AF'!$G$2:$G$215,Shares!$A$1)/SUMIFS('Stock-AF'!AP$2:AP$215,'Stock-AF'!$C$2:$C$215,Shares!$A193,'Stock-AF'!$G$2:$G$215,Shares!$A$1)</f>
        <v>0</v>
      </c>
      <c r="AH193" s="9">
        <f ca="1">SUMIFS('Stock-AF'!AQ$2:AQ$215,'Stock-AF'!$C$2:$C$215,Shares!$B193,'Stock-AF'!$G$2:$G$215,Shares!$A$1)/SUMIFS('Stock-AF'!AQ$2:AQ$215,'Stock-AF'!$C$2:$C$215,Shares!$A193,'Stock-AF'!$G$2:$G$215,Shares!$A$1)</f>
        <v>0</v>
      </c>
      <c r="AI193" s="9">
        <f ca="1">SUMIFS('Stock-AF'!AR$2:AR$215,'Stock-AF'!$C$2:$C$215,Shares!$B193,'Stock-AF'!$G$2:$G$215,Shares!$A$1)/SUMIFS('Stock-AF'!AR$2:AR$215,'Stock-AF'!$C$2:$C$215,Shares!$A193,'Stock-AF'!$G$2:$G$215,Shares!$A$1)</f>
        <v>0</v>
      </c>
      <c r="AJ193" s="9">
        <f ca="1">SUMIFS('Stock-AF'!AS$2:AS$215,'Stock-AF'!$C$2:$C$215,Shares!$B193,'Stock-AF'!$G$2:$G$215,Shares!$A$1)/SUMIFS('Stock-AF'!AS$2:AS$215,'Stock-AF'!$C$2:$C$215,Shares!$A193,'Stock-AF'!$G$2:$G$215,Shares!$A$1)</f>
        <v>0</v>
      </c>
      <c r="AK193" s="9">
        <f ca="1">SUMIFS('Stock-AF'!AT$2:AT$215,'Stock-AF'!$C$2:$C$215,Shares!$B193,'Stock-AF'!$G$2:$G$215,Shares!$A$1)/SUMIFS('Stock-AF'!AT$2:AT$215,'Stock-AF'!$C$2:$C$215,Shares!$A193,'Stock-AF'!$G$2:$G$215,Shares!$A$1)</f>
        <v>0</v>
      </c>
      <c r="AL193" s="9">
        <f ca="1">SUMIFS('Stock-AF'!AU$2:AU$215,'Stock-AF'!$C$2:$C$215,Shares!$B193,'Stock-AF'!$G$2:$G$215,Shares!$A$1)/SUMIFS('Stock-AF'!AU$2:AU$215,'Stock-AF'!$C$2:$C$215,Shares!$A193,'Stock-AF'!$G$2:$G$215,Shares!$A$1)</f>
        <v>0</v>
      </c>
      <c r="AM193" s="9">
        <f ca="1">SUMIFS('Stock-AF'!AV$2:AV$215,'Stock-AF'!$C$2:$C$215,Shares!$B193,'Stock-AF'!$G$2:$G$215,Shares!$A$1)/SUMIFS('Stock-AF'!AV$2:AV$215,'Stock-AF'!$C$2:$C$215,Shares!$A193,'Stock-AF'!$G$2:$G$215,Shares!$A$1)</f>
        <v>3.8568980357197623E-3</v>
      </c>
    </row>
    <row r="194" spans="1:39">
      <c r="A194" t="str">
        <f t="shared" ref="A194:A215" si="3">LEFT(B194,10)&amp;"*"</f>
        <v>R_ES-WH-DH*</v>
      </c>
      <c r="B194" s="4" t="s">
        <v>95</v>
      </c>
      <c r="C194" s="9">
        <f ca="1">SUMIFS('Stock-AF'!L$2:L$215,'Stock-AF'!$C$2:$C$215,Shares!$B194,'Stock-AF'!$G$2:$G$215,Shares!$A$1)/SUMIFS('Stock-AF'!L$2:L$215,'Stock-AF'!$C$2:$C$215,Shares!$A194,'Stock-AF'!$G$2:$G$215,Shares!$A$1)</f>
        <v>0.6305559238419568</v>
      </c>
      <c r="D194" s="9">
        <f ca="1">SUMIFS('Stock-AF'!M$2:M$215,'Stock-AF'!$C$2:$C$215,Shares!$B194,'Stock-AF'!$G$2:$G$215,Shares!$A$1)/SUMIFS('Stock-AF'!M$2:M$215,'Stock-AF'!$C$2:$C$215,Shares!$A194,'Stock-AF'!$G$2:$G$215,Shares!$A$1)</f>
        <v>0.25909838968397797</v>
      </c>
      <c r="E194" s="9">
        <f ca="1">SUMIFS('Stock-AF'!N$2:N$215,'Stock-AF'!$C$2:$C$215,Shares!$B194,'Stock-AF'!$G$2:$G$215,Shares!$A$1)/SUMIFS('Stock-AF'!N$2:N$215,'Stock-AF'!$C$2:$C$215,Shares!$A194,'Stock-AF'!$G$2:$G$215,Shares!$A$1)</f>
        <v>0.7225391706446096</v>
      </c>
      <c r="F194" s="9">
        <f ca="1">SUMIFS('Stock-AF'!O$2:O$215,'Stock-AF'!$C$2:$C$215,Shares!$B194,'Stock-AF'!$G$2:$G$215,Shares!$A$1)/SUMIFS('Stock-AF'!O$2:O$215,'Stock-AF'!$C$2:$C$215,Shares!$A194,'Stock-AF'!$G$2:$G$215,Shares!$A$1)</f>
        <v>0.16285972231237203</v>
      </c>
      <c r="G194" s="9">
        <f ca="1">SUMIFS('Stock-AF'!P$2:P$215,'Stock-AF'!$C$2:$C$215,Shares!$B194,'Stock-AF'!$G$2:$G$215,Shares!$A$1)/SUMIFS('Stock-AF'!P$2:P$215,'Stock-AF'!$C$2:$C$215,Shares!$A194,'Stock-AF'!$G$2:$G$215,Shares!$A$1)</f>
        <v>0.65167190862439961</v>
      </c>
      <c r="H194" s="9">
        <f ca="1">SUMIFS('Stock-AF'!Q$2:Q$215,'Stock-AF'!$C$2:$C$215,Shares!$B194,'Stock-AF'!$G$2:$G$215,Shares!$A$1)/SUMIFS('Stock-AF'!Q$2:Q$215,'Stock-AF'!$C$2:$C$215,Shares!$A194,'Stock-AF'!$G$2:$G$215,Shares!$A$1)</f>
        <v>0.25952679887218089</v>
      </c>
      <c r="I194" s="9">
        <f ca="1">SUMIFS('Stock-AF'!R$2:R$215,'Stock-AF'!$C$2:$C$215,Shares!$B194,'Stock-AF'!$G$2:$G$215,Shares!$A$1)/SUMIFS('Stock-AF'!R$2:R$215,'Stock-AF'!$C$2:$C$215,Shares!$A194,'Stock-AF'!$G$2:$G$215,Shares!$A$1)</f>
        <v>7.6003200134742446E-2</v>
      </c>
      <c r="J194" s="9">
        <f ca="1">SUMIFS('Stock-AF'!S$2:S$215,'Stock-AF'!$C$2:$C$215,Shares!$B194,'Stock-AF'!$G$2:$G$215,Shares!$A$1)/SUMIFS('Stock-AF'!S$2:S$215,'Stock-AF'!$C$2:$C$215,Shares!$A194,'Stock-AF'!$G$2:$G$215,Shares!$A$1)</f>
        <v>0.50886754388606215</v>
      </c>
      <c r="K194" s="9">
        <f ca="1">SUMIFS('Stock-AF'!T$2:T$215,'Stock-AF'!$C$2:$C$215,Shares!$B194,'Stock-AF'!$G$2:$G$215,Shares!$A$1)/SUMIFS('Stock-AF'!T$2:T$215,'Stock-AF'!$C$2:$C$215,Shares!$A194,'Stock-AF'!$G$2:$G$215,Shares!$A$1)</f>
        <v>0.21058458364418395</v>
      </c>
      <c r="L194" s="9">
        <f ca="1">SUMIFS('Stock-AF'!U$2:U$215,'Stock-AF'!$C$2:$C$215,Shares!$B194,'Stock-AF'!$G$2:$G$215,Shares!$A$1)/SUMIFS('Stock-AF'!U$2:U$215,'Stock-AF'!$C$2:$C$215,Shares!$A194,'Stock-AF'!$G$2:$G$215,Shares!$A$1)</f>
        <v>0.14689161236725817</v>
      </c>
      <c r="M194" s="9">
        <f ca="1">SUMIFS('Stock-AF'!V$2:V$215,'Stock-AF'!$C$2:$C$215,Shares!$B194,'Stock-AF'!$G$2:$G$215,Shares!$A$1)/SUMIFS('Stock-AF'!V$2:V$215,'Stock-AF'!$C$2:$C$215,Shares!$A194,'Stock-AF'!$G$2:$G$215,Shares!$A$1)</f>
        <v>0.13369352799172304</v>
      </c>
      <c r="N194" s="9">
        <f ca="1">SUMIFS('Stock-AF'!W$2:W$215,'Stock-AF'!$C$2:$C$215,Shares!$B194,'Stock-AF'!$G$2:$G$215,Shares!$A$1)/SUMIFS('Stock-AF'!W$2:W$215,'Stock-AF'!$C$2:$C$215,Shares!$A194,'Stock-AF'!$G$2:$G$215,Shares!$A$1)</f>
        <v>0.5182644006091055</v>
      </c>
      <c r="O194" s="9">
        <f ca="1">SUMIFS('Stock-AF'!X$2:X$215,'Stock-AF'!$C$2:$C$215,Shares!$B194,'Stock-AF'!$G$2:$G$215,Shares!$A$1)/SUMIFS('Stock-AF'!X$2:X$215,'Stock-AF'!$C$2:$C$215,Shares!$A194,'Stock-AF'!$G$2:$G$215,Shares!$A$1)</f>
        <v>0.35451579377349357</v>
      </c>
      <c r="P194" s="9">
        <f ca="1">SUMIFS('Stock-AF'!Y$2:Y$215,'Stock-AF'!$C$2:$C$215,Shares!$B194,'Stock-AF'!$G$2:$G$215,Shares!$A$1)/SUMIFS('Stock-AF'!Y$2:Y$215,'Stock-AF'!$C$2:$C$215,Shares!$A194,'Stock-AF'!$G$2:$G$215,Shares!$A$1)</f>
        <v>0.37828379910296162</v>
      </c>
      <c r="Q194" s="9">
        <f ca="1">SUMIFS('Stock-AF'!Z$2:Z$215,'Stock-AF'!$C$2:$C$215,Shares!$B194,'Stock-AF'!$G$2:$G$215,Shares!$A$1)/SUMIFS('Stock-AF'!Z$2:Z$215,'Stock-AF'!$C$2:$C$215,Shares!$A194,'Stock-AF'!$G$2:$G$215,Shares!$A$1)</f>
        <v>0.36456608571580518</v>
      </c>
      <c r="R194" s="9">
        <f ca="1">SUMIFS('Stock-AF'!AA$2:AA$215,'Stock-AF'!$C$2:$C$215,Shares!$B194,'Stock-AF'!$G$2:$G$215,Shares!$A$1)/SUMIFS('Stock-AF'!AA$2:AA$215,'Stock-AF'!$C$2:$C$215,Shares!$A194,'Stock-AF'!$G$2:$G$215,Shares!$A$1)</f>
        <v>0.32815018022118564</v>
      </c>
      <c r="S194" s="9">
        <f ca="1">SUMIFS('Stock-AF'!AB$2:AB$215,'Stock-AF'!$C$2:$C$215,Shares!$B194,'Stock-AF'!$G$2:$G$215,Shares!$A$1)/SUMIFS('Stock-AF'!AB$2:AB$215,'Stock-AF'!$C$2:$C$215,Shares!$A194,'Stock-AF'!$G$2:$G$215,Shares!$A$1)</f>
        <v>0.21866238118033279</v>
      </c>
      <c r="T194" s="9">
        <f ca="1">SUMIFS('Stock-AF'!AC$2:AC$215,'Stock-AF'!$C$2:$C$215,Shares!$B194,'Stock-AF'!$G$2:$G$215,Shares!$A$1)/SUMIFS('Stock-AF'!AC$2:AC$215,'Stock-AF'!$C$2:$C$215,Shares!$A194,'Stock-AF'!$G$2:$G$215,Shares!$A$1)</f>
        <v>0.26626118744485072</v>
      </c>
      <c r="U194" s="9">
        <f ca="1">SUMIFS('Stock-AF'!AD$2:AD$215,'Stock-AF'!$C$2:$C$215,Shares!$B194,'Stock-AF'!$G$2:$G$215,Shares!$A$1)/SUMIFS('Stock-AF'!AD$2:AD$215,'Stock-AF'!$C$2:$C$215,Shares!$A194,'Stock-AF'!$G$2:$G$215,Shares!$A$1)</f>
        <v>0.35479475139349126</v>
      </c>
      <c r="V194" s="9">
        <f ca="1">SUMIFS('Stock-AF'!AE$2:AE$215,'Stock-AF'!$C$2:$C$215,Shares!$B194,'Stock-AF'!$G$2:$G$215,Shares!$A$1)/SUMIFS('Stock-AF'!AE$2:AE$215,'Stock-AF'!$C$2:$C$215,Shares!$A194,'Stock-AF'!$G$2:$G$215,Shares!$A$1)</f>
        <v>0.1354902322689692</v>
      </c>
      <c r="W194" s="9">
        <f ca="1">SUMIFS('Stock-AF'!AF$2:AF$215,'Stock-AF'!$C$2:$C$215,Shares!$B194,'Stock-AF'!$G$2:$G$215,Shares!$A$1)/SUMIFS('Stock-AF'!AF$2:AF$215,'Stock-AF'!$C$2:$C$215,Shares!$A194,'Stock-AF'!$G$2:$G$215,Shares!$A$1)</f>
        <v>0.79675899656085947</v>
      </c>
      <c r="X194" s="9">
        <f ca="1">SUMIFS('Stock-AF'!AG$2:AG$215,'Stock-AF'!$C$2:$C$215,Shares!$B194,'Stock-AF'!$G$2:$G$215,Shares!$A$1)/SUMIFS('Stock-AF'!AG$2:AG$215,'Stock-AF'!$C$2:$C$215,Shares!$A194,'Stock-AF'!$G$2:$G$215,Shares!$A$1)</f>
        <v>0.11597704620960443</v>
      </c>
      <c r="Y194" s="9">
        <f ca="1">SUMIFS('Stock-AF'!AH$2:AH$215,'Stock-AF'!$C$2:$C$215,Shares!$B194,'Stock-AF'!$G$2:$G$215,Shares!$A$1)/SUMIFS('Stock-AF'!AH$2:AH$215,'Stock-AF'!$C$2:$C$215,Shares!$A194,'Stock-AF'!$G$2:$G$215,Shares!$A$1)</f>
        <v>0.13134413591262803</v>
      </c>
      <c r="Z194" s="9">
        <f ca="1">SUMIFS('Stock-AF'!AI$2:AI$215,'Stock-AF'!$C$2:$C$215,Shares!$B194,'Stock-AF'!$G$2:$G$215,Shares!$A$1)/SUMIFS('Stock-AF'!AI$2:AI$215,'Stock-AF'!$C$2:$C$215,Shares!$A194,'Stock-AF'!$G$2:$G$215,Shares!$A$1)</f>
        <v>5.7242816733660849E-2</v>
      </c>
      <c r="AA194" s="9">
        <f ca="1">SUMIFS('Stock-AF'!AJ$2:AJ$215,'Stock-AF'!$C$2:$C$215,Shares!$B194,'Stock-AF'!$G$2:$G$215,Shares!$A$1)/SUMIFS('Stock-AF'!AJ$2:AJ$215,'Stock-AF'!$C$2:$C$215,Shares!$A194,'Stock-AF'!$G$2:$G$215,Shares!$A$1)</f>
        <v>0.89575244493953854</v>
      </c>
      <c r="AB194" s="9">
        <f ca="1">SUMIFS('Stock-AF'!AK$2:AK$215,'Stock-AF'!$C$2:$C$215,Shares!$B194,'Stock-AF'!$G$2:$G$215,Shares!$A$1)/SUMIFS('Stock-AF'!AK$2:AK$215,'Stock-AF'!$C$2:$C$215,Shares!$A194,'Stock-AF'!$G$2:$G$215,Shares!$A$1)</f>
        <v>0.75509930187496077</v>
      </c>
      <c r="AC194" s="9">
        <f ca="1">SUMIFS('Stock-AF'!AL$2:AL$215,'Stock-AF'!$C$2:$C$215,Shares!$B194,'Stock-AF'!$G$2:$G$215,Shares!$A$1)/SUMIFS('Stock-AF'!AL$2:AL$215,'Stock-AF'!$C$2:$C$215,Shares!$A194,'Stock-AF'!$G$2:$G$215,Shares!$A$1)</f>
        <v>0.35023771790808311</v>
      </c>
      <c r="AD194" s="9">
        <f ca="1">SUMIFS('Stock-AF'!AM$2:AM$215,'Stock-AF'!$C$2:$C$215,Shares!$B194,'Stock-AF'!$G$2:$G$215,Shares!$A$1)/SUMIFS('Stock-AF'!AM$2:AM$215,'Stock-AF'!$C$2:$C$215,Shares!$A194,'Stock-AF'!$G$2:$G$215,Shares!$A$1)</f>
        <v>7.1141901934430735E-2</v>
      </c>
      <c r="AE194" s="9">
        <f ca="1">SUMIFS('Stock-AF'!AN$2:AN$215,'Stock-AF'!$C$2:$C$215,Shares!$B194,'Stock-AF'!$G$2:$G$215,Shares!$A$1)/SUMIFS('Stock-AF'!AN$2:AN$215,'Stock-AF'!$C$2:$C$215,Shares!$A194,'Stock-AF'!$G$2:$G$215,Shares!$A$1)</f>
        <v>0.87156769334360373</v>
      </c>
      <c r="AF194" s="9">
        <f ca="1">SUMIFS('Stock-AF'!AO$2:AO$215,'Stock-AF'!$C$2:$C$215,Shares!$B194,'Stock-AF'!$G$2:$G$215,Shares!$A$1)/SUMIFS('Stock-AF'!AO$2:AO$215,'Stock-AF'!$C$2:$C$215,Shares!$A194,'Stock-AF'!$G$2:$G$215,Shares!$A$1)</f>
        <v>5.9151708763301315E-2</v>
      </c>
      <c r="AG194" s="9">
        <f ca="1">SUMIFS('Stock-AF'!AP$2:AP$215,'Stock-AF'!$C$2:$C$215,Shares!$B194,'Stock-AF'!$G$2:$G$215,Shares!$A$1)/SUMIFS('Stock-AF'!AP$2:AP$215,'Stock-AF'!$C$2:$C$215,Shares!$A194,'Stock-AF'!$G$2:$G$215,Shares!$A$1)</f>
        <v>0.2618626737374784</v>
      </c>
      <c r="AH194" s="9">
        <f ca="1">SUMIFS('Stock-AF'!AQ$2:AQ$215,'Stock-AF'!$C$2:$C$215,Shares!$B194,'Stock-AF'!$G$2:$G$215,Shares!$A$1)/SUMIFS('Stock-AF'!AQ$2:AQ$215,'Stock-AF'!$C$2:$C$215,Shares!$A194,'Stock-AF'!$G$2:$G$215,Shares!$A$1)</f>
        <v>0.11111516367283632</v>
      </c>
      <c r="AI194" s="9">
        <f ca="1">SUMIFS('Stock-AF'!AR$2:AR$215,'Stock-AF'!$C$2:$C$215,Shares!$B194,'Stock-AF'!$G$2:$G$215,Shares!$A$1)/SUMIFS('Stock-AF'!AR$2:AR$215,'Stock-AF'!$C$2:$C$215,Shares!$A194,'Stock-AF'!$G$2:$G$215,Shares!$A$1)</f>
        <v>0.64027951549328377</v>
      </c>
      <c r="AJ194" s="9">
        <f ca="1">SUMIFS('Stock-AF'!AS$2:AS$215,'Stock-AF'!$C$2:$C$215,Shares!$B194,'Stock-AF'!$G$2:$G$215,Shares!$A$1)/SUMIFS('Stock-AF'!AS$2:AS$215,'Stock-AF'!$C$2:$C$215,Shares!$A194,'Stock-AF'!$G$2:$G$215,Shares!$A$1)</f>
        <v>0.49240143873020098</v>
      </c>
      <c r="AK194" s="9">
        <f ca="1">SUMIFS('Stock-AF'!AT$2:AT$215,'Stock-AF'!$C$2:$C$215,Shares!$B194,'Stock-AF'!$G$2:$G$215,Shares!$A$1)/SUMIFS('Stock-AF'!AT$2:AT$215,'Stock-AF'!$C$2:$C$215,Shares!$A194,'Stock-AF'!$G$2:$G$215,Shares!$A$1)</f>
        <v>0.30231685973831146</v>
      </c>
      <c r="AL194" s="9">
        <f ca="1">SUMIFS('Stock-AF'!AU$2:AU$215,'Stock-AF'!$C$2:$C$215,Shares!$B194,'Stock-AF'!$G$2:$G$215,Shares!$A$1)/SUMIFS('Stock-AF'!AU$2:AU$215,'Stock-AF'!$C$2:$C$215,Shares!$A194,'Stock-AF'!$G$2:$G$215,Shares!$A$1)</f>
        <v>0.14724698479286855</v>
      </c>
      <c r="AM194" s="9">
        <f ca="1">SUMIFS('Stock-AF'!AV$2:AV$215,'Stock-AF'!$C$2:$C$215,Shares!$B194,'Stock-AF'!$G$2:$G$215,Shares!$A$1)/SUMIFS('Stock-AF'!AV$2:AV$215,'Stock-AF'!$C$2:$C$215,Shares!$A194,'Stock-AF'!$G$2:$G$215,Shares!$A$1)</f>
        <v>0.17926170422058957</v>
      </c>
    </row>
    <row r="195" spans="1:39">
      <c r="A195" t="str">
        <f t="shared" si="3"/>
        <v>R_ES-WH-DH*</v>
      </c>
      <c r="B195" s="4" t="s">
        <v>96</v>
      </c>
      <c r="C195" s="9">
        <f ca="1">SUMIFS('Stock-AF'!L$2:L$215,'Stock-AF'!$C$2:$C$215,Shares!$B195,'Stock-AF'!$G$2:$G$215,Shares!$A$1)/SUMIFS('Stock-AF'!L$2:L$215,'Stock-AF'!$C$2:$C$215,Shares!$A195,'Stock-AF'!$G$2:$G$215,Shares!$A$1)</f>
        <v>0</v>
      </c>
      <c r="D195" s="9">
        <f ca="1">SUMIFS('Stock-AF'!M$2:M$215,'Stock-AF'!$C$2:$C$215,Shares!$B195,'Stock-AF'!$G$2:$G$215,Shares!$A$1)/SUMIFS('Stock-AF'!M$2:M$215,'Stock-AF'!$C$2:$C$215,Shares!$A195,'Stock-AF'!$G$2:$G$215,Shares!$A$1)</f>
        <v>0.17873882882319908</v>
      </c>
      <c r="E195" s="9">
        <f ca="1">SUMIFS('Stock-AF'!N$2:N$215,'Stock-AF'!$C$2:$C$215,Shares!$B195,'Stock-AF'!$G$2:$G$215,Shares!$A$1)/SUMIFS('Stock-AF'!N$2:N$215,'Stock-AF'!$C$2:$C$215,Shares!$A195,'Stock-AF'!$G$2:$G$215,Shares!$A$1)</f>
        <v>6.9722230365318064E-2</v>
      </c>
      <c r="F195" s="9">
        <f ca="1">SUMIFS('Stock-AF'!O$2:O$215,'Stock-AF'!$C$2:$C$215,Shares!$B195,'Stock-AF'!$G$2:$G$215,Shares!$A$1)/SUMIFS('Stock-AF'!O$2:O$215,'Stock-AF'!$C$2:$C$215,Shares!$A195,'Stock-AF'!$G$2:$G$215,Shares!$A$1)</f>
        <v>0.46985914994305827</v>
      </c>
      <c r="G195" s="9">
        <f ca="1">SUMIFS('Stock-AF'!P$2:P$215,'Stock-AF'!$C$2:$C$215,Shares!$B195,'Stock-AF'!$G$2:$G$215,Shares!$A$1)/SUMIFS('Stock-AF'!P$2:P$215,'Stock-AF'!$C$2:$C$215,Shares!$A195,'Stock-AF'!$G$2:$G$215,Shares!$A$1)</f>
        <v>1.0801191855653036E-2</v>
      </c>
      <c r="H195" s="9">
        <f ca="1">SUMIFS('Stock-AF'!Q$2:Q$215,'Stock-AF'!$C$2:$C$215,Shares!$B195,'Stock-AF'!$G$2:$G$215,Shares!$A$1)/SUMIFS('Stock-AF'!Q$2:Q$215,'Stock-AF'!$C$2:$C$215,Shares!$A195,'Stock-AF'!$G$2:$G$215,Shares!$A$1)</f>
        <v>0.20723606106732206</v>
      </c>
      <c r="I195" s="9">
        <f ca="1">SUMIFS('Stock-AF'!R$2:R$215,'Stock-AF'!$C$2:$C$215,Shares!$B195,'Stock-AF'!$G$2:$G$215,Shares!$A$1)/SUMIFS('Stock-AF'!R$2:R$215,'Stock-AF'!$C$2:$C$215,Shares!$A195,'Stock-AF'!$G$2:$G$215,Shares!$A$1)</f>
        <v>0</v>
      </c>
      <c r="J195" s="9">
        <f ca="1">SUMIFS('Stock-AF'!S$2:S$215,'Stock-AF'!$C$2:$C$215,Shares!$B195,'Stock-AF'!$G$2:$G$215,Shares!$A$1)/SUMIFS('Stock-AF'!S$2:S$215,'Stock-AF'!$C$2:$C$215,Shares!$A195,'Stock-AF'!$G$2:$G$215,Shares!$A$1)</f>
        <v>0.28751231304602143</v>
      </c>
      <c r="K195" s="9">
        <f ca="1">SUMIFS('Stock-AF'!T$2:T$215,'Stock-AF'!$C$2:$C$215,Shares!$B195,'Stock-AF'!$G$2:$G$215,Shares!$A$1)/SUMIFS('Stock-AF'!T$2:T$215,'Stock-AF'!$C$2:$C$215,Shares!$A195,'Stock-AF'!$G$2:$G$215,Shares!$A$1)</f>
        <v>0.38522284545881619</v>
      </c>
      <c r="L195" s="9">
        <f ca="1">SUMIFS('Stock-AF'!U$2:U$215,'Stock-AF'!$C$2:$C$215,Shares!$B195,'Stock-AF'!$G$2:$G$215,Shares!$A$1)/SUMIFS('Stock-AF'!U$2:U$215,'Stock-AF'!$C$2:$C$215,Shares!$A195,'Stock-AF'!$G$2:$G$215,Shares!$A$1)</f>
        <v>0.13728344920470439</v>
      </c>
      <c r="M195" s="9">
        <f ca="1">SUMIFS('Stock-AF'!V$2:V$215,'Stock-AF'!$C$2:$C$215,Shares!$B195,'Stock-AF'!$G$2:$G$215,Shares!$A$1)/SUMIFS('Stock-AF'!V$2:V$215,'Stock-AF'!$C$2:$C$215,Shares!$A195,'Stock-AF'!$G$2:$G$215,Shares!$A$1)</f>
        <v>4.3913093459018268E-2</v>
      </c>
      <c r="N195" s="9">
        <f ca="1">SUMIFS('Stock-AF'!W$2:W$215,'Stock-AF'!$C$2:$C$215,Shares!$B195,'Stock-AF'!$G$2:$G$215,Shares!$A$1)/SUMIFS('Stock-AF'!W$2:W$215,'Stock-AF'!$C$2:$C$215,Shares!$A195,'Stock-AF'!$G$2:$G$215,Shares!$A$1)</f>
        <v>2.1681865121733444E-2</v>
      </c>
      <c r="O195" s="9">
        <f ca="1">SUMIFS('Stock-AF'!X$2:X$215,'Stock-AF'!$C$2:$C$215,Shares!$B195,'Stock-AF'!$G$2:$G$215,Shares!$A$1)/SUMIFS('Stock-AF'!X$2:X$215,'Stock-AF'!$C$2:$C$215,Shares!$A195,'Stock-AF'!$G$2:$G$215,Shares!$A$1)</f>
        <v>0.31023428249370499</v>
      </c>
      <c r="P195" s="9">
        <f ca="1">SUMIFS('Stock-AF'!Y$2:Y$215,'Stock-AF'!$C$2:$C$215,Shares!$B195,'Stock-AF'!$G$2:$G$215,Shares!$A$1)/SUMIFS('Stock-AF'!Y$2:Y$215,'Stock-AF'!$C$2:$C$215,Shares!$A195,'Stock-AF'!$G$2:$G$215,Shares!$A$1)</f>
        <v>6.5780244694927607E-3</v>
      </c>
      <c r="Q195" s="9">
        <f ca="1">SUMIFS('Stock-AF'!Z$2:Z$215,'Stock-AF'!$C$2:$C$215,Shares!$B195,'Stock-AF'!$G$2:$G$215,Shares!$A$1)/SUMIFS('Stock-AF'!Z$2:Z$215,'Stock-AF'!$C$2:$C$215,Shares!$A195,'Stock-AF'!$G$2:$G$215,Shares!$A$1)</f>
        <v>0.32370584098871968</v>
      </c>
      <c r="R195" s="9">
        <f ca="1">SUMIFS('Stock-AF'!AA$2:AA$215,'Stock-AF'!$C$2:$C$215,Shares!$B195,'Stock-AF'!$G$2:$G$215,Shares!$A$1)/SUMIFS('Stock-AF'!AA$2:AA$215,'Stock-AF'!$C$2:$C$215,Shares!$A195,'Stock-AF'!$G$2:$G$215,Shares!$A$1)</f>
        <v>0.32156872393558728</v>
      </c>
      <c r="S195" s="9">
        <f ca="1">SUMIFS('Stock-AF'!AB$2:AB$215,'Stock-AF'!$C$2:$C$215,Shares!$B195,'Stock-AF'!$G$2:$G$215,Shares!$A$1)/SUMIFS('Stock-AF'!AB$2:AB$215,'Stock-AF'!$C$2:$C$215,Shares!$A195,'Stock-AF'!$G$2:$G$215,Shares!$A$1)</f>
        <v>0.51910232738380047</v>
      </c>
      <c r="T195" s="9">
        <f ca="1">SUMIFS('Stock-AF'!AC$2:AC$215,'Stock-AF'!$C$2:$C$215,Shares!$B195,'Stock-AF'!$G$2:$G$215,Shares!$A$1)/SUMIFS('Stock-AF'!AC$2:AC$215,'Stock-AF'!$C$2:$C$215,Shares!$A195,'Stock-AF'!$G$2:$G$215,Shares!$A$1)</f>
        <v>0.24073490482793422</v>
      </c>
      <c r="U195" s="9">
        <f ca="1">SUMIFS('Stock-AF'!AD$2:AD$215,'Stock-AF'!$C$2:$C$215,Shares!$B195,'Stock-AF'!$G$2:$G$215,Shares!$A$1)/SUMIFS('Stock-AF'!AD$2:AD$215,'Stock-AF'!$C$2:$C$215,Shares!$A195,'Stock-AF'!$G$2:$G$215,Shares!$A$1)</f>
        <v>0</v>
      </c>
      <c r="V195" s="9">
        <f ca="1">SUMIFS('Stock-AF'!AE$2:AE$215,'Stock-AF'!$C$2:$C$215,Shares!$B195,'Stock-AF'!$G$2:$G$215,Shares!$A$1)/SUMIFS('Stock-AF'!AE$2:AE$215,'Stock-AF'!$C$2:$C$215,Shares!$A195,'Stock-AF'!$G$2:$G$215,Shares!$A$1)</f>
        <v>0.65446642806489785</v>
      </c>
      <c r="W195" s="9">
        <f ca="1">SUMIFS('Stock-AF'!AF$2:AF$215,'Stock-AF'!$C$2:$C$215,Shares!$B195,'Stock-AF'!$G$2:$G$215,Shares!$A$1)/SUMIFS('Stock-AF'!AF$2:AF$215,'Stock-AF'!$C$2:$C$215,Shares!$A195,'Stock-AF'!$G$2:$G$215,Shares!$A$1)</f>
        <v>0</v>
      </c>
      <c r="X195" s="9">
        <f ca="1">SUMIFS('Stock-AF'!AG$2:AG$215,'Stock-AF'!$C$2:$C$215,Shares!$B195,'Stock-AF'!$G$2:$G$215,Shares!$A$1)/SUMIFS('Stock-AF'!AG$2:AG$215,'Stock-AF'!$C$2:$C$215,Shares!$A195,'Stock-AF'!$G$2:$G$215,Shares!$A$1)</f>
        <v>7.6940501359105934E-2</v>
      </c>
      <c r="Y195" s="9">
        <f ca="1">SUMIFS('Stock-AF'!AH$2:AH$215,'Stock-AF'!$C$2:$C$215,Shares!$B195,'Stock-AF'!$G$2:$G$215,Shares!$A$1)/SUMIFS('Stock-AF'!AH$2:AH$215,'Stock-AF'!$C$2:$C$215,Shares!$A195,'Stock-AF'!$G$2:$G$215,Shares!$A$1)</f>
        <v>0.44150189164108711</v>
      </c>
      <c r="Z195" s="9">
        <f ca="1">SUMIFS('Stock-AF'!AI$2:AI$215,'Stock-AF'!$C$2:$C$215,Shares!$B195,'Stock-AF'!$G$2:$G$215,Shares!$A$1)/SUMIFS('Stock-AF'!AI$2:AI$215,'Stock-AF'!$C$2:$C$215,Shares!$A195,'Stock-AF'!$G$2:$G$215,Shares!$A$1)</f>
        <v>8.1956230460027021E-2</v>
      </c>
      <c r="AA195" s="9">
        <f ca="1">SUMIFS('Stock-AF'!AJ$2:AJ$215,'Stock-AF'!$C$2:$C$215,Shares!$B195,'Stock-AF'!$G$2:$G$215,Shares!$A$1)/SUMIFS('Stock-AF'!AJ$2:AJ$215,'Stock-AF'!$C$2:$C$215,Shares!$A195,'Stock-AF'!$G$2:$G$215,Shares!$A$1)</f>
        <v>0</v>
      </c>
      <c r="AB195" s="9">
        <f ca="1">SUMIFS('Stock-AF'!AK$2:AK$215,'Stock-AF'!$C$2:$C$215,Shares!$B195,'Stock-AF'!$G$2:$G$215,Shares!$A$1)/SUMIFS('Stock-AF'!AK$2:AK$215,'Stock-AF'!$C$2:$C$215,Shares!$A195,'Stock-AF'!$G$2:$G$215,Shares!$A$1)</f>
        <v>0</v>
      </c>
      <c r="AC195" s="9">
        <f ca="1">SUMIFS('Stock-AF'!AL$2:AL$215,'Stock-AF'!$C$2:$C$215,Shares!$B195,'Stock-AF'!$G$2:$G$215,Shares!$A$1)/SUMIFS('Stock-AF'!AL$2:AL$215,'Stock-AF'!$C$2:$C$215,Shares!$A195,'Stock-AF'!$G$2:$G$215,Shares!$A$1)</f>
        <v>0</v>
      </c>
      <c r="AD195" s="9">
        <f ca="1">SUMIFS('Stock-AF'!AM$2:AM$215,'Stock-AF'!$C$2:$C$215,Shares!$B195,'Stock-AF'!$G$2:$G$215,Shares!$A$1)/SUMIFS('Stock-AF'!AM$2:AM$215,'Stock-AF'!$C$2:$C$215,Shares!$A195,'Stock-AF'!$G$2:$G$215,Shares!$A$1)</f>
        <v>0.83959330904843388</v>
      </c>
      <c r="AE195" s="9">
        <f ca="1">SUMIFS('Stock-AF'!AN$2:AN$215,'Stock-AF'!$C$2:$C$215,Shares!$B195,'Stock-AF'!$G$2:$G$215,Shares!$A$1)/SUMIFS('Stock-AF'!AN$2:AN$215,'Stock-AF'!$C$2:$C$215,Shares!$A195,'Stock-AF'!$G$2:$G$215,Shares!$A$1)</f>
        <v>5.9680577612890859E-4</v>
      </c>
      <c r="AF195" s="9">
        <f ca="1">SUMIFS('Stock-AF'!AO$2:AO$215,'Stock-AF'!$C$2:$C$215,Shares!$B195,'Stock-AF'!$G$2:$G$215,Shares!$A$1)/SUMIFS('Stock-AF'!AO$2:AO$215,'Stock-AF'!$C$2:$C$215,Shares!$A195,'Stock-AF'!$G$2:$G$215,Shares!$A$1)</f>
        <v>0.17014662958792018</v>
      </c>
      <c r="AG195" s="9">
        <f ca="1">SUMIFS('Stock-AF'!AP$2:AP$215,'Stock-AF'!$C$2:$C$215,Shares!$B195,'Stock-AF'!$G$2:$G$215,Shares!$A$1)/SUMIFS('Stock-AF'!AP$2:AP$215,'Stock-AF'!$C$2:$C$215,Shares!$A195,'Stock-AF'!$G$2:$G$215,Shares!$A$1)</f>
        <v>0.1590932723302487</v>
      </c>
      <c r="AH195" s="9">
        <f ca="1">SUMIFS('Stock-AF'!AQ$2:AQ$215,'Stock-AF'!$C$2:$C$215,Shares!$B195,'Stock-AF'!$G$2:$G$215,Shares!$A$1)/SUMIFS('Stock-AF'!AQ$2:AQ$215,'Stock-AF'!$C$2:$C$215,Shares!$A195,'Stock-AF'!$G$2:$G$215,Shares!$A$1)</f>
        <v>0.27683049147442268</v>
      </c>
      <c r="AI195" s="9">
        <f ca="1">SUMIFS('Stock-AF'!AR$2:AR$215,'Stock-AF'!$C$2:$C$215,Shares!$B195,'Stock-AF'!$G$2:$G$215,Shares!$A$1)/SUMIFS('Stock-AF'!AR$2:AR$215,'Stock-AF'!$C$2:$C$215,Shares!$A195,'Stock-AF'!$G$2:$G$215,Shares!$A$1)</f>
        <v>9.5693927430652873E-2</v>
      </c>
      <c r="AJ195" s="9">
        <f ca="1">SUMIFS('Stock-AF'!AS$2:AS$215,'Stock-AF'!$C$2:$C$215,Shares!$B195,'Stock-AF'!$G$2:$G$215,Shares!$A$1)/SUMIFS('Stock-AF'!AS$2:AS$215,'Stock-AF'!$C$2:$C$215,Shares!$A195,'Stock-AF'!$G$2:$G$215,Shares!$A$1)</f>
        <v>1.3094645099974647E-2</v>
      </c>
      <c r="AK195" s="9">
        <f ca="1">SUMIFS('Stock-AF'!AT$2:AT$215,'Stock-AF'!$C$2:$C$215,Shares!$B195,'Stock-AF'!$G$2:$G$215,Shares!$A$1)/SUMIFS('Stock-AF'!AT$2:AT$215,'Stock-AF'!$C$2:$C$215,Shares!$A195,'Stock-AF'!$G$2:$G$215,Shares!$A$1)</f>
        <v>7.3200544489818747E-2</v>
      </c>
      <c r="AL195" s="9">
        <f ca="1">SUMIFS('Stock-AF'!AU$2:AU$215,'Stock-AF'!$C$2:$C$215,Shares!$B195,'Stock-AF'!$G$2:$G$215,Shares!$A$1)/SUMIFS('Stock-AF'!AU$2:AU$215,'Stock-AF'!$C$2:$C$215,Shares!$A195,'Stock-AF'!$G$2:$G$215,Shares!$A$1)</f>
        <v>0.5110120608285269</v>
      </c>
      <c r="AM195" s="9">
        <f ca="1">SUMIFS('Stock-AF'!AV$2:AV$215,'Stock-AF'!$C$2:$C$215,Shares!$B195,'Stock-AF'!$G$2:$G$215,Shares!$A$1)/SUMIFS('Stock-AF'!AV$2:AV$215,'Stock-AF'!$C$2:$C$215,Shares!$A195,'Stock-AF'!$G$2:$G$215,Shares!$A$1)</f>
        <v>0.73280582367587854</v>
      </c>
    </row>
    <row r="196" spans="1:39">
      <c r="A196" t="str">
        <f t="shared" si="3"/>
        <v>R_ES-WH-DH*</v>
      </c>
      <c r="B196" s="4" t="s">
        <v>97</v>
      </c>
      <c r="C196" s="9">
        <f ca="1">SUMIFS('Stock-AF'!L$2:L$215,'Stock-AF'!$C$2:$C$215,Shares!$B196,'Stock-AF'!$G$2:$G$215,Shares!$A$1)/SUMIFS('Stock-AF'!L$2:L$215,'Stock-AF'!$C$2:$C$215,Shares!$A196,'Stock-AF'!$G$2:$G$215,Shares!$A$1)</f>
        <v>0</v>
      </c>
      <c r="D196" s="9">
        <f ca="1">SUMIFS('Stock-AF'!M$2:M$215,'Stock-AF'!$C$2:$C$215,Shares!$B196,'Stock-AF'!$G$2:$G$215,Shares!$A$1)/SUMIFS('Stock-AF'!M$2:M$215,'Stock-AF'!$C$2:$C$215,Shares!$A196,'Stock-AF'!$G$2:$G$215,Shares!$A$1)</f>
        <v>0.16886097396690466</v>
      </c>
      <c r="E196" s="9">
        <f ca="1">SUMIFS('Stock-AF'!N$2:N$215,'Stock-AF'!$C$2:$C$215,Shares!$B196,'Stock-AF'!$G$2:$G$215,Shares!$A$1)/SUMIFS('Stock-AF'!N$2:N$215,'Stock-AF'!$C$2:$C$215,Shares!$A196,'Stock-AF'!$G$2:$G$215,Shares!$A$1)</f>
        <v>0.18632634184535438</v>
      </c>
      <c r="F196" s="9">
        <f ca="1">SUMIFS('Stock-AF'!O$2:O$215,'Stock-AF'!$C$2:$C$215,Shares!$B196,'Stock-AF'!$G$2:$G$215,Shares!$A$1)/SUMIFS('Stock-AF'!O$2:O$215,'Stock-AF'!$C$2:$C$215,Shares!$A196,'Stock-AF'!$G$2:$G$215,Shares!$A$1)</f>
        <v>1.7849661594019058E-3</v>
      </c>
      <c r="G196" s="9">
        <f ca="1">SUMIFS('Stock-AF'!P$2:P$215,'Stock-AF'!$C$2:$C$215,Shares!$B196,'Stock-AF'!$G$2:$G$215,Shares!$A$1)/SUMIFS('Stock-AF'!P$2:P$215,'Stock-AF'!$C$2:$C$215,Shares!$A196,'Stock-AF'!$G$2:$G$215,Shares!$A$1)</f>
        <v>0.26282900182089086</v>
      </c>
      <c r="H196" s="9">
        <f ca="1">SUMIFS('Stock-AF'!Q$2:Q$215,'Stock-AF'!$C$2:$C$215,Shares!$B196,'Stock-AF'!$G$2:$G$215,Shares!$A$1)/SUMIFS('Stock-AF'!Q$2:Q$215,'Stock-AF'!$C$2:$C$215,Shares!$A196,'Stock-AF'!$G$2:$G$215,Shares!$A$1)</f>
        <v>3.6439813101205032E-2</v>
      </c>
      <c r="I196" s="9">
        <f ca="1">SUMIFS('Stock-AF'!R$2:R$215,'Stock-AF'!$C$2:$C$215,Shares!$B196,'Stock-AF'!$G$2:$G$215,Shares!$A$1)/SUMIFS('Stock-AF'!R$2:R$215,'Stock-AF'!$C$2:$C$215,Shares!$A196,'Stock-AF'!$G$2:$G$215,Shares!$A$1)</f>
        <v>0</v>
      </c>
      <c r="J196" s="9">
        <f ca="1">SUMIFS('Stock-AF'!S$2:S$215,'Stock-AF'!$C$2:$C$215,Shares!$B196,'Stock-AF'!$G$2:$G$215,Shares!$A$1)/SUMIFS('Stock-AF'!S$2:S$215,'Stock-AF'!$C$2:$C$215,Shares!$A196,'Stock-AF'!$G$2:$G$215,Shares!$A$1)</f>
        <v>0.14321846892380743</v>
      </c>
      <c r="K196" s="9">
        <f ca="1">SUMIFS('Stock-AF'!T$2:T$215,'Stock-AF'!$C$2:$C$215,Shares!$B196,'Stock-AF'!$G$2:$G$215,Shares!$A$1)/SUMIFS('Stock-AF'!T$2:T$215,'Stock-AF'!$C$2:$C$215,Shares!$A196,'Stock-AF'!$G$2:$G$215,Shares!$A$1)</f>
        <v>9.5064150387297153E-2</v>
      </c>
      <c r="L196" s="9">
        <f ca="1">SUMIFS('Stock-AF'!U$2:U$215,'Stock-AF'!$C$2:$C$215,Shares!$B196,'Stock-AF'!$G$2:$G$215,Shares!$A$1)/SUMIFS('Stock-AF'!U$2:U$215,'Stock-AF'!$C$2:$C$215,Shares!$A196,'Stock-AF'!$G$2:$G$215,Shares!$A$1)</f>
        <v>0.5107221226907892</v>
      </c>
      <c r="M196" s="9">
        <f ca="1">SUMIFS('Stock-AF'!V$2:V$215,'Stock-AF'!$C$2:$C$215,Shares!$B196,'Stock-AF'!$G$2:$G$215,Shares!$A$1)/SUMIFS('Stock-AF'!V$2:V$215,'Stock-AF'!$C$2:$C$215,Shares!$A196,'Stock-AF'!$G$2:$G$215,Shares!$A$1)</f>
        <v>0.51902517530750669</v>
      </c>
      <c r="N196" s="9">
        <f ca="1">SUMIFS('Stock-AF'!W$2:W$215,'Stock-AF'!$C$2:$C$215,Shares!$B196,'Stock-AF'!$G$2:$G$215,Shares!$A$1)/SUMIFS('Stock-AF'!W$2:W$215,'Stock-AF'!$C$2:$C$215,Shares!$A196,'Stock-AF'!$G$2:$G$215,Shares!$A$1)</f>
        <v>1.1289447429681625E-2</v>
      </c>
      <c r="O196" s="9">
        <f ca="1">SUMIFS('Stock-AF'!X$2:X$215,'Stock-AF'!$C$2:$C$215,Shares!$B196,'Stock-AF'!$G$2:$G$215,Shares!$A$1)/SUMIFS('Stock-AF'!X$2:X$215,'Stock-AF'!$C$2:$C$215,Shares!$A196,'Stock-AF'!$G$2:$G$215,Shares!$A$1)</f>
        <v>0</v>
      </c>
      <c r="P196" s="9">
        <f ca="1">SUMIFS('Stock-AF'!Y$2:Y$215,'Stock-AF'!$C$2:$C$215,Shares!$B196,'Stock-AF'!$G$2:$G$215,Shares!$A$1)/SUMIFS('Stock-AF'!Y$2:Y$215,'Stock-AF'!$C$2:$C$215,Shares!$A196,'Stock-AF'!$G$2:$G$215,Shares!$A$1)</f>
        <v>0.37756343907460316</v>
      </c>
      <c r="Q196" s="9">
        <f ca="1">SUMIFS('Stock-AF'!Z$2:Z$215,'Stock-AF'!$C$2:$C$215,Shares!$B196,'Stock-AF'!$G$2:$G$215,Shares!$A$1)/SUMIFS('Stock-AF'!Z$2:Z$215,'Stock-AF'!$C$2:$C$215,Shares!$A196,'Stock-AF'!$G$2:$G$215,Shares!$A$1)</f>
        <v>6.0688616879054892E-2</v>
      </c>
      <c r="R196" s="9">
        <f ca="1">SUMIFS('Stock-AF'!AA$2:AA$215,'Stock-AF'!$C$2:$C$215,Shares!$B196,'Stock-AF'!$G$2:$G$215,Shares!$A$1)/SUMIFS('Stock-AF'!AA$2:AA$215,'Stock-AF'!$C$2:$C$215,Shares!$A196,'Stock-AF'!$G$2:$G$215,Shares!$A$1)</f>
        <v>0.10499575588333031</v>
      </c>
      <c r="S196" s="9">
        <f ca="1">SUMIFS('Stock-AF'!AB$2:AB$215,'Stock-AF'!$C$2:$C$215,Shares!$B196,'Stock-AF'!$G$2:$G$215,Shares!$A$1)/SUMIFS('Stock-AF'!AB$2:AB$215,'Stock-AF'!$C$2:$C$215,Shares!$A196,'Stock-AF'!$G$2:$G$215,Shares!$A$1)</f>
        <v>0.15047641842759191</v>
      </c>
      <c r="T196" s="9">
        <f ca="1">SUMIFS('Stock-AF'!AC$2:AC$215,'Stock-AF'!$C$2:$C$215,Shares!$B196,'Stock-AF'!$G$2:$G$215,Shares!$A$1)/SUMIFS('Stock-AF'!AC$2:AC$215,'Stock-AF'!$C$2:$C$215,Shares!$A196,'Stock-AF'!$G$2:$G$215,Shares!$A$1)</f>
        <v>0</v>
      </c>
      <c r="U196" s="9">
        <f ca="1">SUMIFS('Stock-AF'!AD$2:AD$215,'Stock-AF'!$C$2:$C$215,Shares!$B196,'Stock-AF'!$G$2:$G$215,Shares!$A$1)/SUMIFS('Stock-AF'!AD$2:AD$215,'Stock-AF'!$C$2:$C$215,Shares!$A196,'Stock-AF'!$G$2:$G$215,Shares!$A$1)</f>
        <v>0.62524768293946431</v>
      </c>
      <c r="V196" s="9">
        <f ca="1">SUMIFS('Stock-AF'!AE$2:AE$215,'Stock-AF'!$C$2:$C$215,Shares!$B196,'Stock-AF'!$G$2:$G$215,Shares!$A$1)/SUMIFS('Stock-AF'!AE$2:AE$215,'Stock-AF'!$C$2:$C$215,Shares!$A196,'Stock-AF'!$G$2:$G$215,Shares!$A$1)</f>
        <v>3.9967415454344925E-3</v>
      </c>
      <c r="W196" s="9">
        <f ca="1">SUMIFS('Stock-AF'!AF$2:AF$215,'Stock-AF'!$C$2:$C$215,Shares!$B196,'Stock-AF'!$G$2:$G$215,Shares!$A$1)/SUMIFS('Stock-AF'!AF$2:AF$215,'Stock-AF'!$C$2:$C$215,Shares!$A196,'Stock-AF'!$G$2:$G$215,Shares!$A$1)</f>
        <v>1.5095064880885313E-2</v>
      </c>
      <c r="X196" s="9">
        <f ca="1">SUMIFS('Stock-AF'!AG$2:AG$215,'Stock-AF'!$C$2:$C$215,Shares!$B196,'Stock-AF'!$G$2:$G$215,Shares!$A$1)/SUMIFS('Stock-AF'!AG$2:AG$215,'Stock-AF'!$C$2:$C$215,Shares!$A196,'Stock-AF'!$G$2:$G$215,Shares!$A$1)</f>
        <v>0.50211416490486172</v>
      </c>
      <c r="Y196" s="9">
        <f ca="1">SUMIFS('Stock-AF'!AH$2:AH$215,'Stock-AF'!$C$2:$C$215,Shares!$B196,'Stock-AF'!$G$2:$G$215,Shares!$A$1)/SUMIFS('Stock-AF'!AH$2:AH$215,'Stock-AF'!$C$2:$C$215,Shares!$A196,'Stock-AF'!$G$2:$G$215,Shares!$A$1)</f>
        <v>0</v>
      </c>
      <c r="Z196" s="9">
        <f ca="1">SUMIFS('Stock-AF'!AI$2:AI$215,'Stock-AF'!$C$2:$C$215,Shares!$B196,'Stock-AF'!$G$2:$G$215,Shares!$A$1)/SUMIFS('Stock-AF'!AI$2:AI$215,'Stock-AF'!$C$2:$C$215,Shares!$A196,'Stock-AF'!$G$2:$G$215,Shares!$A$1)</f>
        <v>0.42154235521810346</v>
      </c>
      <c r="AA196" s="9">
        <f ca="1">SUMIFS('Stock-AF'!AJ$2:AJ$215,'Stock-AF'!$C$2:$C$215,Shares!$B196,'Stock-AF'!$G$2:$G$215,Shares!$A$1)/SUMIFS('Stock-AF'!AJ$2:AJ$215,'Stock-AF'!$C$2:$C$215,Shares!$A196,'Stock-AF'!$G$2:$G$215,Shares!$A$1)</f>
        <v>0</v>
      </c>
      <c r="AB196" s="9">
        <f ca="1">SUMIFS('Stock-AF'!AK$2:AK$215,'Stock-AF'!$C$2:$C$215,Shares!$B196,'Stock-AF'!$G$2:$G$215,Shares!$A$1)/SUMIFS('Stock-AF'!AK$2:AK$215,'Stock-AF'!$C$2:$C$215,Shares!$A196,'Stock-AF'!$G$2:$G$215,Shares!$A$1)</f>
        <v>9.8502203411834841E-2</v>
      </c>
      <c r="AC196" s="9">
        <f ca="1">SUMIFS('Stock-AF'!AL$2:AL$215,'Stock-AF'!$C$2:$C$215,Shares!$B196,'Stock-AF'!$G$2:$G$215,Shares!$A$1)/SUMIFS('Stock-AF'!AL$2:AL$215,'Stock-AF'!$C$2:$C$215,Shares!$A196,'Stock-AF'!$G$2:$G$215,Shares!$A$1)</f>
        <v>0</v>
      </c>
      <c r="AD196" s="9">
        <f ca="1">SUMIFS('Stock-AF'!AM$2:AM$215,'Stock-AF'!$C$2:$C$215,Shares!$B196,'Stock-AF'!$G$2:$G$215,Shares!$A$1)/SUMIFS('Stock-AF'!AM$2:AM$215,'Stock-AF'!$C$2:$C$215,Shares!$A196,'Stock-AF'!$G$2:$G$215,Shares!$A$1)</f>
        <v>4.3685676526635346E-2</v>
      </c>
      <c r="AE196" s="9">
        <f ca="1">SUMIFS('Stock-AF'!AN$2:AN$215,'Stock-AF'!$C$2:$C$215,Shares!$B196,'Stock-AF'!$G$2:$G$215,Shares!$A$1)/SUMIFS('Stock-AF'!AN$2:AN$215,'Stock-AF'!$C$2:$C$215,Shares!$A196,'Stock-AF'!$G$2:$G$215,Shares!$A$1)</f>
        <v>2.0602986207393686E-2</v>
      </c>
      <c r="AF196" s="9">
        <f ca="1">SUMIFS('Stock-AF'!AO$2:AO$215,'Stock-AF'!$C$2:$C$215,Shares!$B196,'Stock-AF'!$G$2:$G$215,Shares!$A$1)/SUMIFS('Stock-AF'!AO$2:AO$215,'Stock-AF'!$C$2:$C$215,Shares!$A196,'Stock-AF'!$G$2:$G$215,Shares!$A$1)</f>
        <v>0.35495047229436255</v>
      </c>
      <c r="AG196" s="9">
        <f ca="1">SUMIFS('Stock-AF'!AP$2:AP$215,'Stock-AF'!$C$2:$C$215,Shares!$B196,'Stock-AF'!$G$2:$G$215,Shares!$A$1)/SUMIFS('Stock-AF'!AP$2:AP$215,'Stock-AF'!$C$2:$C$215,Shares!$A196,'Stock-AF'!$G$2:$G$215,Shares!$A$1)</f>
        <v>6.7588645107622006E-3</v>
      </c>
      <c r="AH196" s="9">
        <f ca="1">SUMIFS('Stock-AF'!AQ$2:AQ$215,'Stock-AF'!$C$2:$C$215,Shares!$B196,'Stock-AF'!$G$2:$G$215,Shares!$A$1)/SUMIFS('Stock-AF'!AQ$2:AQ$215,'Stock-AF'!$C$2:$C$215,Shares!$A196,'Stock-AF'!$G$2:$G$215,Shares!$A$1)</f>
        <v>0.23464940275371576</v>
      </c>
      <c r="AI196" s="9">
        <f ca="1">SUMIFS('Stock-AF'!AR$2:AR$215,'Stock-AF'!$C$2:$C$215,Shares!$B196,'Stock-AF'!$G$2:$G$215,Shares!$A$1)/SUMIFS('Stock-AF'!AR$2:AR$215,'Stock-AF'!$C$2:$C$215,Shares!$A196,'Stock-AF'!$G$2:$G$215,Shares!$A$1)</f>
        <v>0.20294425294001797</v>
      </c>
      <c r="AJ196" s="9">
        <f ca="1">SUMIFS('Stock-AF'!AS$2:AS$215,'Stock-AF'!$C$2:$C$215,Shares!$B196,'Stock-AF'!$G$2:$G$215,Shares!$A$1)/SUMIFS('Stock-AF'!AS$2:AS$215,'Stock-AF'!$C$2:$C$215,Shares!$A196,'Stock-AF'!$G$2:$G$215,Shares!$A$1)</f>
        <v>0.45918351755477016</v>
      </c>
      <c r="AK196" s="9">
        <f ca="1">SUMIFS('Stock-AF'!AT$2:AT$215,'Stock-AF'!$C$2:$C$215,Shares!$B196,'Stock-AF'!$G$2:$G$215,Shares!$A$1)/SUMIFS('Stock-AF'!AT$2:AT$215,'Stock-AF'!$C$2:$C$215,Shares!$A196,'Stock-AF'!$G$2:$G$215,Shares!$A$1)</f>
        <v>9.9799983331944481E-2</v>
      </c>
      <c r="AL196" s="9">
        <f ca="1">SUMIFS('Stock-AF'!AU$2:AU$215,'Stock-AF'!$C$2:$C$215,Shares!$B196,'Stock-AF'!$G$2:$G$215,Shares!$A$1)/SUMIFS('Stock-AF'!AU$2:AU$215,'Stock-AF'!$C$2:$C$215,Shares!$A196,'Stock-AF'!$G$2:$G$215,Shares!$A$1)</f>
        <v>0.32527530152071249</v>
      </c>
      <c r="AM196" s="9">
        <f ca="1">SUMIFS('Stock-AF'!AV$2:AV$215,'Stock-AF'!$C$2:$C$215,Shares!$B196,'Stock-AF'!$G$2:$G$215,Shares!$A$1)/SUMIFS('Stock-AF'!AV$2:AV$215,'Stock-AF'!$C$2:$C$215,Shares!$A196,'Stock-AF'!$G$2:$G$215,Shares!$A$1)</f>
        <v>0</v>
      </c>
    </row>
    <row r="197" spans="1:39">
      <c r="A197" t="str">
        <f t="shared" si="3"/>
        <v>R_ES-WH-DH*</v>
      </c>
      <c r="B197" s="4" t="s">
        <v>98</v>
      </c>
      <c r="C197" s="9">
        <f ca="1">SUMIFS('Stock-AF'!L$2:L$215,'Stock-AF'!$C$2:$C$215,Shares!$B197,'Stock-AF'!$G$2:$G$215,Shares!$A$1)/SUMIFS('Stock-AF'!L$2:L$215,'Stock-AF'!$C$2:$C$215,Shares!$A197,'Stock-AF'!$G$2:$G$215,Shares!$A$1)</f>
        <v>0.31140323848514079</v>
      </c>
      <c r="D197" s="9">
        <f ca="1">SUMIFS('Stock-AF'!M$2:M$215,'Stock-AF'!$C$2:$C$215,Shares!$B197,'Stock-AF'!$G$2:$G$215,Shares!$A$1)/SUMIFS('Stock-AF'!M$2:M$215,'Stock-AF'!$C$2:$C$215,Shares!$A197,'Stock-AF'!$G$2:$G$215,Shares!$A$1)</f>
        <v>1.4235221409773017E-2</v>
      </c>
      <c r="E197" s="9">
        <f ca="1">SUMIFS('Stock-AF'!N$2:N$215,'Stock-AF'!$C$2:$C$215,Shares!$B197,'Stock-AF'!$G$2:$G$215,Shares!$A$1)/SUMIFS('Stock-AF'!N$2:N$215,'Stock-AF'!$C$2:$C$215,Shares!$A197,'Stock-AF'!$G$2:$G$215,Shares!$A$1)</f>
        <v>0</v>
      </c>
      <c r="F197" s="9">
        <f ca="1">SUMIFS('Stock-AF'!O$2:O$215,'Stock-AF'!$C$2:$C$215,Shares!$B197,'Stock-AF'!$G$2:$G$215,Shares!$A$1)/SUMIFS('Stock-AF'!O$2:O$215,'Stock-AF'!$C$2:$C$215,Shares!$A197,'Stock-AF'!$G$2:$G$215,Shares!$A$1)</f>
        <v>1.2627529193785392E-2</v>
      </c>
      <c r="G197" s="9">
        <f ca="1">SUMIFS('Stock-AF'!P$2:P$215,'Stock-AF'!$C$2:$C$215,Shares!$B197,'Stock-AF'!$G$2:$G$215,Shares!$A$1)/SUMIFS('Stock-AF'!P$2:P$215,'Stock-AF'!$C$2:$C$215,Shares!$A197,'Stock-AF'!$G$2:$G$215,Shares!$A$1)</f>
        <v>4.9660652209898939E-4</v>
      </c>
      <c r="H197" s="9">
        <f ca="1">SUMIFS('Stock-AF'!Q$2:Q$215,'Stock-AF'!$C$2:$C$215,Shares!$B197,'Stock-AF'!$G$2:$G$215,Shares!$A$1)/SUMIFS('Stock-AF'!Q$2:Q$215,'Stock-AF'!$C$2:$C$215,Shares!$A197,'Stock-AF'!$G$2:$G$215,Shares!$A$1)</f>
        <v>0</v>
      </c>
      <c r="I197" s="9">
        <f ca="1">SUMIFS('Stock-AF'!R$2:R$215,'Stock-AF'!$C$2:$C$215,Shares!$B197,'Stock-AF'!$G$2:$G$215,Shares!$A$1)/SUMIFS('Stock-AF'!R$2:R$215,'Stock-AF'!$C$2:$C$215,Shares!$A197,'Stock-AF'!$G$2:$G$215,Shares!$A$1)</f>
        <v>1.6000673712577348E-2</v>
      </c>
      <c r="J197" s="9">
        <f ca="1">SUMIFS('Stock-AF'!S$2:S$215,'Stock-AF'!$C$2:$C$215,Shares!$B197,'Stock-AF'!$G$2:$G$215,Shares!$A$1)/SUMIFS('Stock-AF'!S$2:S$215,'Stock-AF'!$C$2:$C$215,Shares!$A197,'Stock-AF'!$G$2:$G$215,Shares!$A$1)</f>
        <v>3.3766781229971139E-3</v>
      </c>
      <c r="K197" s="9">
        <f ca="1">SUMIFS('Stock-AF'!T$2:T$215,'Stock-AF'!$C$2:$C$215,Shares!$B197,'Stock-AF'!$G$2:$G$215,Shares!$A$1)/SUMIFS('Stock-AF'!T$2:T$215,'Stock-AF'!$C$2:$C$215,Shares!$A197,'Stock-AF'!$G$2:$G$215,Shares!$A$1)</f>
        <v>2.4400173155388564E-2</v>
      </c>
      <c r="L197" s="9">
        <f ca="1">SUMIFS('Stock-AF'!U$2:U$215,'Stock-AF'!$C$2:$C$215,Shares!$B197,'Stock-AF'!$G$2:$G$215,Shares!$A$1)/SUMIFS('Stock-AF'!U$2:U$215,'Stock-AF'!$C$2:$C$215,Shares!$A197,'Stock-AF'!$G$2:$G$215,Shares!$A$1)</f>
        <v>7.0278049333092662E-3</v>
      </c>
      <c r="M197" s="9">
        <f ca="1">SUMIFS('Stock-AF'!V$2:V$215,'Stock-AF'!$C$2:$C$215,Shares!$B197,'Stock-AF'!$G$2:$G$215,Shares!$A$1)/SUMIFS('Stock-AF'!V$2:V$215,'Stock-AF'!$C$2:$C$215,Shares!$A197,'Stock-AF'!$G$2:$G$215,Shares!$A$1)</f>
        <v>6.8973445223588885E-3</v>
      </c>
      <c r="N197" s="9">
        <f ca="1">SUMIFS('Stock-AF'!W$2:W$215,'Stock-AF'!$C$2:$C$215,Shares!$B197,'Stock-AF'!$G$2:$G$215,Shares!$A$1)/SUMIFS('Stock-AF'!W$2:W$215,'Stock-AF'!$C$2:$C$215,Shares!$A197,'Stock-AF'!$G$2:$G$215,Shares!$A$1)</f>
        <v>2.4788651042304769E-2</v>
      </c>
      <c r="O197" s="9">
        <f ca="1">SUMIFS('Stock-AF'!X$2:X$215,'Stock-AF'!$C$2:$C$215,Shares!$B197,'Stock-AF'!$G$2:$G$215,Shares!$A$1)/SUMIFS('Stock-AF'!X$2:X$215,'Stock-AF'!$C$2:$C$215,Shares!$A197,'Stock-AF'!$G$2:$G$215,Shares!$A$1)</f>
        <v>0.17609708426620643</v>
      </c>
      <c r="P197" s="9">
        <f ca="1">SUMIFS('Stock-AF'!Y$2:Y$215,'Stock-AF'!$C$2:$C$215,Shares!$B197,'Stock-AF'!$G$2:$G$215,Shares!$A$1)/SUMIFS('Stock-AF'!Y$2:Y$215,'Stock-AF'!$C$2:$C$215,Shares!$A197,'Stock-AF'!$G$2:$G$215,Shares!$A$1)</f>
        <v>7.8102192548444383E-3</v>
      </c>
      <c r="Q197" s="9">
        <f ca="1">SUMIFS('Stock-AF'!Z$2:Z$215,'Stock-AF'!$C$2:$C$215,Shares!$B197,'Stock-AF'!$G$2:$G$215,Shares!$A$1)/SUMIFS('Stock-AF'!Z$2:Z$215,'Stock-AF'!$C$2:$C$215,Shares!$A197,'Stock-AF'!$G$2:$G$215,Shares!$A$1)</f>
        <v>7.8104877779549428E-2</v>
      </c>
      <c r="R197" s="9">
        <f ca="1">SUMIFS('Stock-AF'!AA$2:AA$215,'Stock-AF'!$C$2:$C$215,Shares!$B197,'Stock-AF'!$G$2:$G$215,Shares!$A$1)/SUMIFS('Stock-AF'!AA$2:AA$215,'Stock-AF'!$C$2:$C$215,Shares!$A197,'Stock-AF'!$G$2:$G$215,Shares!$A$1)</f>
        <v>0.1027814341423809</v>
      </c>
      <c r="S197" s="9">
        <f ca="1">SUMIFS('Stock-AF'!AB$2:AB$215,'Stock-AF'!$C$2:$C$215,Shares!$B197,'Stock-AF'!$G$2:$G$215,Shares!$A$1)/SUMIFS('Stock-AF'!AB$2:AB$215,'Stock-AF'!$C$2:$C$215,Shares!$A197,'Stock-AF'!$G$2:$G$215,Shares!$A$1)</f>
        <v>7.2260594041350323E-2</v>
      </c>
      <c r="T197" s="9">
        <f ca="1">SUMIFS('Stock-AF'!AC$2:AC$215,'Stock-AF'!$C$2:$C$215,Shares!$B197,'Stock-AF'!$G$2:$G$215,Shares!$A$1)/SUMIFS('Stock-AF'!AC$2:AC$215,'Stock-AF'!$C$2:$C$215,Shares!$A197,'Stock-AF'!$G$2:$G$215,Shares!$A$1)</f>
        <v>4.2386234715744348E-2</v>
      </c>
      <c r="U197" s="9">
        <f ca="1">SUMIFS('Stock-AF'!AD$2:AD$215,'Stock-AF'!$C$2:$C$215,Shares!$B197,'Stock-AF'!$G$2:$G$215,Shares!$A$1)/SUMIFS('Stock-AF'!AD$2:AD$215,'Stock-AF'!$C$2:$C$215,Shares!$A197,'Stock-AF'!$G$2:$G$215,Shares!$A$1)</f>
        <v>1.5452303302170711E-2</v>
      </c>
      <c r="V197" s="9">
        <f ca="1">SUMIFS('Stock-AF'!AE$2:AE$215,'Stock-AF'!$C$2:$C$215,Shares!$B197,'Stock-AF'!$G$2:$G$215,Shares!$A$1)/SUMIFS('Stock-AF'!AE$2:AE$215,'Stock-AF'!$C$2:$C$215,Shares!$A197,'Stock-AF'!$G$2:$G$215,Shares!$A$1)</f>
        <v>0.11125651725607003</v>
      </c>
      <c r="W197" s="9">
        <f ca="1">SUMIFS('Stock-AF'!AF$2:AF$215,'Stock-AF'!$C$2:$C$215,Shares!$B197,'Stock-AF'!$G$2:$G$215,Shares!$A$1)/SUMIFS('Stock-AF'!AF$2:AF$215,'Stock-AF'!$C$2:$C$215,Shares!$A197,'Stock-AF'!$G$2:$G$215,Shares!$A$1)</f>
        <v>8.3094688176709008E-2</v>
      </c>
      <c r="X197" s="9">
        <f ca="1">SUMIFS('Stock-AF'!AG$2:AG$215,'Stock-AF'!$C$2:$C$215,Shares!$B197,'Stock-AF'!$G$2:$G$215,Shares!$A$1)/SUMIFS('Stock-AF'!AG$2:AG$215,'Stock-AF'!$C$2:$C$215,Shares!$A197,'Stock-AF'!$G$2:$G$215,Shares!$A$1)</f>
        <v>3.7450921171851365E-2</v>
      </c>
      <c r="Y197" s="9">
        <f ca="1">SUMIFS('Stock-AF'!AH$2:AH$215,'Stock-AF'!$C$2:$C$215,Shares!$B197,'Stock-AF'!$G$2:$G$215,Shares!$A$1)/SUMIFS('Stock-AF'!AH$2:AH$215,'Stock-AF'!$C$2:$C$215,Shares!$A197,'Stock-AF'!$G$2:$G$215,Shares!$A$1)</f>
        <v>1.1778142622599751E-2</v>
      </c>
      <c r="Z197" s="9">
        <f ca="1">SUMIFS('Stock-AF'!AI$2:AI$215,'Stock-AF'!$C$2:$C$215,Shares!$B197,'Stock-AF'!$G$2:$G$215,Shares!$A$1)/SUMIFS('Stock-AF'!AI$2:AI$215,'Stock-AF'!$C$2:$C$215,Shares!$A197,'Stock-AF'!$G$2:$G$215,Shares!$A$1)</f>
        <v>2.6648801548310268E-2</v>
      </c>
      <c r="AA197" s="9">
        <f ca="1">SUMIFS('Stock-AF'!AJ$2:AJ$215,'Stock-AF'!$C$2:$C$215,Shares!$B197,'Stock-AF'!$G$2:$G$215,Shares!$A$1)/SUMIFS('Stock-AF'!AJ$2:AJ$215,'Stock-AF'!$C$2:$C$215,Shares!$A197,'Stock-AF'!$G$2:$G$215,Shares!$A$1)</f>
        <v>0</v>
      </c>
      <c r="AB197" s="9">
        <f ca="1">SUMIFS('Stock-AF'!AK$2:AK$215,'Stock-AF'!$C$2:$C$215,Shares!$B197,'Stock-AF'!$G$2:$G$215,Shares!$A$1)/SUMIFS('Stock-AF'!AK$2:AK$215,'Stock-AF'!$C$2:$C$215,Shares!$A197,'Stock-AF'!$G$2:$G$215,Shares!$A$1)</f>
        <v>5.0536289662027653E-2</v>
      </c>
      <c r="AC197" s="9">
        <f ca="1">SUMIFS('Stock-AF'!AL$2:AL$215,'Stock-AF'!$C$2:$C$215,Shares!$B197,'Stock-AF'!$G$2:$G$215,Shares!$A$1)/SUMIFS('Stock-AF'!AL$2:AL$215,'Stock-AF'!$C$2:$C$215,Shares!$A197,'Stock-AF'!$G$2:$G$215,Shares!$A$1)</f>
        <v>0.64976228209191678</v>
      </c>
      <c r="AD197" s="9">
        <f ca="1">SUMIFS('Stock-AF'!AM$2:AM$215,'Stock-AF'!$C$2:$C$215,Shares!$B197,'Stock-AF'!$G$2:$G$215,Shares!$A$1)/SUMIFS('Stock-AF'!AM$2:AM$215,'Stock-AF'!$C$2:$C$215,Shares!$A197,'Stock-AF'!$G$2:$G$215,Shares!$A$1)</f>
        <v>3.4723912140078713E-3</v>
      </c>
      <c r="AE197" s="9">
        <f ca="1">SUMIFS('Stock-AF'!AN$2:AN$215,'Stock-AF'!$C$2:$C$215,Shares!$B197,'Stock-AF'!$G$2:$G$215,Shares!$A$1)/SUMIFS('Stock-AF'!AN$2:AN$215,'Stock-AF'!$C$2:$C$215,Shares!$A197,'Stock-AF'!$G$2:$G$215,Shares!$A$1)</f>
        <v>1.0662734839192884E-2</v>
      </c>
      <c r="AF197" s="9">
        <f ca="1">SUMIFS('Stock-AF'!AO$2:AO$215,'Stock-AF'!$C$2:$C$215,Shares!$B197,'Stock-AF'!$G$2:$G$215,Shares!$A$1)/SUMIFS('Stock-AF'!AO$2:AO$215,'Stock-AF'!$C$2:$C$215,Shares!$A197,'Stock-AF'!$G$2:$G$215,Shares!$A$1)</f>
        <v>2.8498540598929031E-2</v>
      </c>
      <c r="AG197" s="9">
        <f ca="1">SUMIFS('Stock-AF'!AP$2:AP$215,'Stock-AF'!$C$2:$C$215,Shares!$B197,'Stock-AF'!$G$2:$G$215,Shares!$A$1)/SUMIFS('Stock-AF'!AP$2:AP$215,'Stock-AF'!$C$2:$C$215,Shares!$A197,'Stock-AF'!$G$2:$G$215,Shares!$A$1)</f>
        <v>0.28072394948759705</v>
      </c>
      <c r="AH197" s="9">
        <f ca="1">SUMIFS('Stock-AF'!AQ$2:AQ$215,'Stock-AF'!$C$2:$C$215,Shares!$B197,'Stock-AF'!$G$2:$G$215,Shares!$A$1)/SUMIFS('Stock-AF'!AQ$2:AQ$215,'Stock-AF'!$C$2:$C$215,Shares!$A197,'Stock-AF'!$G$2:$G$215,Shares!$A$1)</f>
        <v>2.5111698732561302E-2</v>
      </c>
      <c r="AI197" s="9">
        <f ca="1">SUMIFS('Stock-AF'!AR$2:AR$215,'Stock-AF'!$C$2:$C$215,Shares!$B197,'Stock-AF'!$G$2:$G$215,Shares!$A$1)/SUMIFS('Stock-AF'!AR$2:AR$215,'Stock-AF'!$C$2:$C$215,Shares!$A197,'Stock-AF'!$G$2:$G$215,Shares!$A$1)</f>
        <v>2.8383974394338478E-2</v>
      </c>
      <c r="AJ197" s="9">
        <f ca="1">SUMIFS('Stock-AF'!AS$2:AS$215,'Stock-AF'!$C$2:$C$215,Shares!$B197,'Stock-AF'!$G$2:$G$215,Shares!$A$1)/SUMIFS('Stock-AF'!AS$2:AS$215,'Stock-AF'!$C$2:$C$215,Shares!$A197,'Stock-AF'!$G$2:$G$215,Shares!$A$1)</f>
        <v>0</v>
      </c>
      <c r="AK197" s="9">
        <f ca="1">SUMIFS('Stock-AF'!AT$2:AT$215,'Stock-AF'!$C$2:$C$215,Shares!$B197,'Stock-AF'!$G$2:$G$215,Shares!$A$1)/SUMIFS('Stock-AF'!AT$2:AT$215,'Stock-AF'!$C$2:$C$215,Shares!$A197,'Stock-AF'!$G$2:$G$215,Shares!$A$1)</f>
        <v>4.0628385698808243E-2</v>
      </c>
      <c r="AL197" s="9">
        <f ca="1">SUMIFS('Stock-AF'!AU$2:AU$215,'Stock-AF'!$C$2:$C$215,Shares!$B197,'Stock-AF'!$G$2:$G$215,Shares!$A$1)/SUMIFS('Stock-AF'!AU$2:AU$215,'Stock-AF'!$C$2:$C$215,Shares!$A197,'Stock-AF'!$G$2:$G$215,Shares!$A$1)</f>
        <v>1.2113266911379149E-2</v>
      </c>
      <c r="AM197" s="9">
        <f ca="1">SUMIFS('Stock-AF'!AV$2:AV$215,'Stock-AF'!$C$2:$C$215,Shares!$B197,'Stock-AF'!$G$2:$G$215,Shares!$A$1)/SUMIFS('Stock-AF'!AV$2:AV$215,'Stock-AF'!$C$2:$C$215,Shares!$A197,'Stock-AF'!$G$2:$G$215,Shares!$A$1)</f>
        <v>1.4145161538225082E-2</v>
      </c>
    </row>
    <row r="198" spans="1:39">
      <c r="A198" t="str">
        <f t="shared" si="3"/>
        <v>R_ES-WH-DH*</v>
      </c>
      <c r="B198" s="4" t="s">
        <v>99</v>
      </c>
      <c r="C198" s="9">
        <f ca="1">SUMIFS('Stock-AF'!L$2:L$215,'Stock-AF'!$C$2:$C$215,Shares!$B198,'Stock-AF'!$G$2:$G$215,Shares!$A$1)/SUMIFS('Stock-AF'!L$2:L$215,'Stock-AF'!$C$2:$C$215,Shares!$A198,'Stock-AF'!$G$2:$G$215,Shares!$A$1)</f>
        <v>1.5268536082033639E-3</v>
      </c>
      <c r="D198" s="9">
        <f ca="1">SUMIFS('Stock-AF'!M$2:M$215,'Stock-AF'!$C$2:$C$215,Shares!$B198,'Stock-AF'!$G$2:$G$215,Shares!$A$1)/SUMIFS('Stock-AF'!M$2:M$215,'Stock-AF'!$C$2:$C$215,Shares!$A198,'Stock-AF'!$G$2:$G$215,Shares!$A$1)</f>
        <v>0.14242165420216776</v>
      </c>
      <c r="E198" s="9">
        <f ca="1">SUMIFS('Stock-AF'!N$2:N$215,'Stock-AF'!$C$2:$C$215,Shares!$B198,'Stock-AF'!$G$2:$G$215,Shares!$A$1)/SUMIFS('Stock-AF'!N$2:N$215,'Stock-AF'!$C$2:$C$215,Shares!$A198,'Stock-AF'!$G$2:$G$215,Shares!$A$1)</f>
        <v>0</v>
      </c>
      <c r="F198" s="9">
        <f ca="1">SUMIFS('Stock-AF'!O$2:O$215,'Stock-AF'!$C$2:$C$215,Shares!$B198,'Stock-AF'!$G$2:$G$215,Shares!$A$1)/SUMIFS('Stock-AF'!O$2:O$215,'Stock-AF'!$C$2:$C$215,Shares!$A198,'Stock-AF'!$G$2:$G$215,Shares!$A$1)</f>
        <v>0.31973021932956069</v>
      </c>
      <c r="G198" s="9">
        <f ca="1">SUMIFS('Stock-AF'!P$2:P$215,'Stock-AF'!$C$2:$C$215,Shares!$B198,'Stock-AF'!$G$2:$G$215,Shares!$A$1)/SUMIFS('Stock-AF'!P$2:P$215,'Stock-AF'!$C$2:$C$215,Shares!$A198,'Stock-AF'!$G$2:$G$215,Shares!$A$1)</f>
        <v>0</v>
      </c>
      <c r="H198" s="9">
        <f ca="1">SUMIFS('Stock-AF'!Q$2:Q$215,'Stock-AF'!$C$2:$C$215,Shares!$B198,'Stock-AF'!$G$2:$G$215,Shares!$A$1)/SUMIFS('Stock-AF'!Q$2:Q$215,'Stock-AF'!$C$2:$C$215,Shares!$A198,'Stock-AF'!$G$2:$G$215,Shares!$A$1)</f>
        <v>0.43761188337010964</v>
      </c>
      <c r="I198" s="9">
        <f ca="1">SUMIFS('Stock-AF'!R$2:R$215,'Stock-AF'!$C$2:$C$215,Shares!$B198,'Stock-AF'!$G$2:$G$215,Shares!$A$1)/SUMIFS('Stock-AF'!R$2:R$215,'Stock-AF'!$C$2:$C$215,Shares!$A198,'Stock-AF'!$G$2:$G$215,Shares!$A$1)</f>
        <v>3.6633121394585057E-2</v>
      </c>
      <c r="J198" s="9">
        <f ca="1">SUMIFS('Stock-AF'!S$2:S$215,'Stock-AF'!$C$2:$C$215,Shares!$B198,'Stock-AF'!$G$2:$G$215,Shares!$A$1)/SUMIFS('Stock-AF'!S$2:S$215,'Stock-AF'!$C$2:$C$215,Shares!$A198,'Stock-AF'!$G$2:$G$215,Shares!$A$1)</f>
        <v>0</v>
      </c>
      <c r="K198" s="9">
        <f ca="1">SUMIFS('Stock-AF'!T$2:T$215,'Stock-AF'!$C$2:$C$215,Shares!$B198,'Stock-AF'!$G$2:$G$215,Shares!$A$1)/SUMIFS('Stock-AF'!T$2:T$215,'Stock-AF'!$C$2:$C$215,Shares!$A198,'Stock-AF'!$G$2:$G$215,Shares!$A$1)</f>
        <v>0.2015602405754649</v>
      </c>
      <c r="L198" s="9">
        <f ca="1">SUMIFS('Stock-AF'!U$2:U$215,'Stock-AF'!$C$2:$C$215,Shares!$B198,'Stock-AF'!$G$2:$G$215,Shares!$A$1)/SUMIFS('Stock-AF'!U$2:U$215,'Stock-AF'!$C$2:$C$215,Shares!$A198,'Stock-AF'!$G$2:$G$215,Shares!$A$1)</f>
        <v>6.4592869819878468E-2</v>
      </c>
      <c r="M198" s="9">
        <f ca="1">SUMIFS('Stock-AF'!V$2:V$215,'Stock-AF'!$C$2:$C$215,Shares!$B198,'Stock-AF'!$G$2:$G$215,Shares!$A$1)/SUMIFS('Stock-AF'!V$2:V$215,'Stock-AF'!$C$2:$C$215,Shares!$A198,'Stock-AF'!$G$2:$G$215,Shares!$A$1)</f>
        <v>2.0692033567076668E-3</v>
      </c>
      <c r="N198" s="9">
        <f ca="1">SUMIFS('Stock-AF'!W$2:W$215,'Stock-AF'!$C$2:$C$215,Shares!$B198,'Stock-AF'!$G$2:$G$215,Shares!$A$1)/SUMIFS('Stock-AF'!W$2:W$215,'Stock-AF'!$C$2:$C$215,Shares!$A198,'Stock-AF'!$G$2:$G$215,Shares!$A$1)</f>
        <v>9.6879211664012074E-2</v>
      </c>
      <c r="O198" s="9">
        <f ca="1">SUMIFS('Stock-AF'!X$2:X$215,'Stock-AF'!$C$2:$C$215,Shares!$B198,'Stock-AF'!$G$2:$G$215,Shares!$A$1)/SUMIFS('Stock-AF'!X$2:X$215,'Stock-AF'!$C$2:$C$215,Shares!$A198,'Stock-AF'!$G$2:$G$215,Shares!$A$1)</f>
        <v>8.6830852279484561E-2</v>
      </c>
      <c r="P198" s="9">
        <f ca="1">SUMIFS('Stock-AF'!Y$2:Y$215,'Stock-AF'!$C$2:$C$215,Shares!$B198,'Stock-AF'!$G$2:$G$215,Shares!$A$1)/SUMIFS('Stock-AF'!Y$2:Y$215,'Stock-AF'!$C$2:$C$215,Shares!$A198,'Stock-AF'!$G$2:$G$215,Shares!$A$1)</f>
        <v>8.1116330561842975E-2</v>
      </c>
      <c r="Q198" s="9">
        <f ca="1">SUMIFS('Stock-AF'!Z$2:Z$215,'Stock-AF'!$C$2:$C$215,Shares!$B198,'Stock-AF'!$G$2:$G$215,Shares!$A$1)/SUMIFS('Stock-AF'!Z$2:Z$215,'Stock-AF'!$C$2:$C$215,Shares!$A198,'Stock-AF'!$G$2:$G$215,Shares!$A$1)</f>
        <v>0.11745755297446014</v>
      </c>
      <c r="R198" s="9">
        <f ca="1">SUMIFS('Stock-AF'!AA$2:AA$215,'Stock-AF'!$C$2:$C$215,Shares!$B198,'Stock-AF'!$G$2:$G$215,Shares!$A$1)/SUMIFS('Stock-AF'!AA$2:AA$215,'Stock-AF'!$C$2:$C$215,Shares!$A198,'Stock-AF'!$G$2:$G$215,Shares!$A$1)</f>
        <v>6.8397938220423768E-2</v>
      </c>
      <c r="S198" s="9">
        <f ca="1">SUMIFS('Stock-AF'!AB$2:AB$215,'Stock-AF'!$C$2:$C$215,Shares!$B198,'Stock-AF'!$G$2:$G$215,Shares!$A$1)/SUMIFS('Stock-AF'!AB$2:AB$215,'Stock-AF'!$C$2:$C$215,Shares!$A198,'Stock-AF'!$G$2:$G$215,Shares!$A$1)</f>
        <v>0</v>
      </c>
      <c r="T198" s="9">
        <f ca="1">SUMIFS('Stock-AF'!AC$2:AC$215,'Stock-AF'!$C$2:$C$215,Shares!$B198,'Stock-AF'!$G$2:$G$215,Shares!$A$1)/SUMIFS('Stock-AF'!AC$2:AC$215,'Stock-AF'!$C$2:$C$215,Shares!$A198,'Stock-AF'!$G$2:$G$215,Shares!$A$1)</f>
        <v>0.3078595739316774</v>
      </c>
      <c r="U198" s="9">
        <f ca="1">SUMIFS('Stock-AF'!AD$2:AD$215,'Stock-AF'!$C$2:$C$215,Shares!$B198,'Stock-AF'!$G$2:$G$215,Shares!$A$1)/SUMIFS('Stock-AF'!AD$2:AD$215,'Stock-AF'!$C$2:$C$215,Shares!$A198,'Stock-AF'!$G$2:$G$215,Shares!$A$1)</f>
        <v>4.5052623648737253E-3</v>
      </c>
      <c r="V198" s="9">
        <f ca="1">SUMIFS('Stock-AF'!AE$2:AE$215,'Stock-AF'!$C$2:$C$215,Shares!$B198,'Stock-AF'!$G$2:$G$215,Shares!$A$1)/SUMIFS('Stock-AF'!AE$2:AE$215,'Stock-AF'!$C$2:$C$215,Shares!$A198,'Stock-AF'!$G$2:$G$215,Shares!$A$1)</f>
        <v>6.1043982197847124E-2</v>
      </c>
      <c r="W198" s="9">
        <f ca="1">SUMIFS('Stock-AF'!AF$2:AF$215,'Stock-AF'!$C$2:$C$215,Shares!$B198,'Stock-AF'!$G$2:$G$215,Shares!$A$1)/SUMIFS('Stock-AF'!AF$2:AF$215,'Stock-AF'!$C$2:$C$215,Shares!$A198,'Stock-AF'!$G$2:$G$215,Shares!$A$1)</f>
        <v>4.0755902465485203E-2</v>
      </c>
      <c r="X198" s="9">
        <f ca="1">SUMIFS('Stock-AF'!AG$2:AG$215,'Stock-AF'!$C$2:$C$215,Shares!$B198,'Stock-AF'!$G$2:$G$215,Shares!$A$1)/SUMIFS('Stock-AF'!AG$2:AG$215,'Stock-AF'!$C$2:$C$215,Shares!$A198,'Stock-AF'!$G$2:$G$215,Shares!$A$1)</f>
        <v>3.1712473572938697E-3</v>
      </c>
      <c r="Y198" s="9">
        <f ca="1">SUMIFS('Stock-AF'!AH$2:AH$215,'Stock-AF'!$C$2:$C$215,Shares!$B198,'Stock-AF'!$G$2:$G$215,Shares!$A$1)/SUMIFS('Stock-AF'!AH$2:AH$215,'Stock-AF'!$C$2:$C$215,Shares!$A198,'Stock-AF'!$G$2:$G$215,Shares!$A$1)</f>
        <v>0.36762081519023498</v>
      </c>
      <c r="Z198" s="9">
        <f ca="1">SUMIFS('Stock-AF'!AI$2:AI$215,'Stock-AF'!$C$2:$C$215,Shares!$B198,'Stock-AF'!$G$2:$G$215,Shares!$A$1)/SUMIFS('Stock-AF'!AI$2:AI$215,'Stock-AF'!$C$2:$C$215,Shares!$A198,'Stock-AF'!$G$2:$G$215,Shares!$A$1)</f>
        <v>1.8683936281077871E-2</v>
      </c>
      <c r="AA198" s="9">
        <f ca="1">SUMIFS('Stock-AF'!AJ$2:AJ$215,'Stock-AF'!$C$2:$C$215,Shares!$B198,'Stock-AF'!$G$2:$G$215,Shares!$A$1)/SUMIFS('Stock-AF'!AJ$2:AJ$215,'Stock-AF'!$C$2:$C$215,Shares!$A198,'Stock-AF'!$G$2:$G$215,Shares!$A$1)</f>
        <v>0</v>
      </c>
      <c r="AB198" s="9">
        <f ca="1">SUMIFS('Stock-AF'!AK$2:AK$215,'Stock-AF'!$C$2:$C$215,Shares!$B198,'Stock-AF'!$G$2:$G$215,Shares!$A$1)/SUMIFS('Stock-AF'!AK$2:AK$215,'Stock-AF'!$C$2:$C$215,Shares!$A198,'Stock-AF'!$G$2:$G$215,Shares!$A$1)</f>
        <v>6.3649589732735282E-2</v>
      </c>
      <c r="AC198" s="9">
        <f ca="1">SUMIFS('Stock-AF'!AL$2:AL$215,'Stock-AF'!$C$2:$C$215,Shares!$B198,'Stock-AF'!$G$2:$G$215,Shares!$A$1)/SUMIFS('Stock-AF'!AL$2:AL$215,'Stock-AF'!$C$2:$C$215,Shares!$A198,'Stock-AF'!$G$2:$G$215,Shares!$A$1)</f>
        <v>0</v>
      </c>
      <c r="AD198" s="9">
        <f ca="1">SUMIFS('Stock-AF'!AM$2:AM$215,'Stock-AF'!$C$2:$C$215,Shares!$B198,'Stock-AF'!$G$2:$G$215,Shares!$A$1)/SUMIFS('Stock-AF'!AM$2:AM$215,'Stock-AF'!$C$2:$C$215,Shares!$A198,'Stock-AF'!$G$2:$G$215,Shares!$A$1)</f>
        <v>5.6204068032660991E-3</v>
      </c>
      <c r="AE198" s="9">
        <f ca="1">SUMIFS('Stock-AF'!AN$2:AN$215,'Stock-AF'!$C$2:$C$215,Shares!$B198,'Stock-AF'!$G$2:$G$215,Shares!$A$1)/SUMIFS('Stock-AF'!AN$2:AN$215,'Stock-AF'!$C$2:$C$215,Shares!$A198,'Stock-AF'!$G$2:$G$215,Shares!$A$1)</f>
        <v>2.3045451322902758E-2</v>
      </c>
      <c r="AF198" s="9">
        <f ca="1">SUMIFS('Stock-AF'!AO$2:AO$215,'Stock-AF'!$C$2:$C$215,Shares!$B198,'Stock-AF'!$G$2:$G$215,Shares!$A$1)/SUMIFS('Stock-AF'!AO$2:AO$215,'Stock-AF'!$C$2:$C$215,Shares!$A198,'Stock-AF'!$G$2:$G$215,Shares!$A$1)</f>
        <v>4.8493484406242106E-3</v>
      </c>
      <c r="AG198" s="9">
        <f ca="1">SUMIFS('Stock-AF'!AP$2:AP$215,'Stock-AF'!$C$2:$C$215,Shares!$B198,'Stock-AF'!$G$2:$G$215,Shares!$A$1)/SUMIFS('Stock-AF'!AP$2:AP$215,'Stock-AF'!$C$2:$C$215,Shares!$A198,'Stock-AF'!$G$2:$G$215,Shares!$A$1)</f>
        <v>7.9286679837787422E-2</v>
      </c>
      <c r="AH198" s="9">
        <f ca="1">SUMIFS('Stock-AF'!AQ$2:AQ$215,'Stock-AF'!$C$2:$C$215,Shares!$B198,'Stock-AF'!$G$2:$G$215,Shares!$A$1)/SUMIFS('Stock-AF'!AQ$2:AQ$215,'Stock-AF'!$C$2:$C$215,Shares!$A198,'Stock-AF'!$G$2:$G$215,Shares!$A$1)</f>
        <v>1.1251937631075053E-2</v>
      </c>
      <c r="AI198" s="9">
        <f ca="1">SUMIFS('Stock-AF'!AR$2:AR$215,'Stock-AF'!$C$2:$C$215,Shares!$B198,'Stock-AF'!$G$2:$G$215,Shares!$A$1)/SUMIFS('Stock-AF'!AR$2:AR$215,'Stock-AF'!$C$2:$C$215,Shares!$A198,'Stock-AF'!$G$2:$G$215,Shares!$A$1)</f>
        <v>3.6481840877145461E-4</v>
      </c>
      <c r="AJ198" s="9">
        <f ca="1">SUMIFS('Stock-AF'!AS$2:AS$215,'Stock-AF'!$C$2:$C$215,Shares!$B198,'Stock-AF'!$G$2:$G$215,Shares!$A$1)/SUMIFS('Stock-AF'!AS$2:AS$215,'Stock-AF'!$C$2:$C$215,Shares!$A198,'Stock-AF'!$G$2:$G$215,Shares!$A$1)</f>
        <v>5.8368196361613962E-3</v>
      </c>
      <c r="AK198" s="9">
        <f ca="1">SUMIFS('Stock-AF'!AT$2:AT$215,'Stock-AF'!$C$2:$C$215,Shares!$B198,'Stock-AF'!$G$2:$G$215,Shares!$A$1)/SUMIFS('Stock-AF'!AT$2:AT$215,'Stock-AF'!$C$2:$C$215,Shares!$A198,'Stock-AF'!$G$2:$G$215,Shares!$A$1)</f>
        <v>0.18452926632774946</v>
      </c>
      <c r="AL198" s="9">
        <f ca="1">SUMIFS('Stock-AF'!AU$2:AU$215,'Stock-AF'!$C$2:$C$215,Shares!$B198,'Stock-AF'!$G$2:$G$215,Shares!$A$1)/SUMIFS('Stock-AF'!AU$2:AU$215,'Stock-AF'!$C$2:$C$215,Shares!$A198,'Stock-AF'!$G$2:$G$215,Shares!$A$1)</f>
        <v>0</v>
      </c>
      <c r="AM198" s="9">
        <f ca="1">SUMIFS('Stock-AF'!AV$2:AV$215,'Stock-AF'!$C$2:$C$215,Shares!$B198,'Stock-AF'!$G$2:$G$215,Shares!$A$1)/SUMIFS('Stock-AF'!AV$2:AV$215,'Stock-AF'!$C$2:$C$215,Shares!$A198,'Stock-AF'!$G$2:$G$215,Shares!$A$1)</f>
        <v>5.322327164858124E-2</v>
      </c>
    </row>
    <row r="199" spans="1:39">
      <c r="A199" t="str">
        <f t="shared" si="3"/>
        <v>R_ES-WH-DH*</v>
      </c>
      <c r="B199" s="4" t="s">
        <v>410</v>
      </c>
      <c r="C199" s="9">
        <f ca="1">SUMIFS('Stock-AF'!L$2:L$215,'Stock-AF'!$C$2:$C$215,Shares!$B199,'Stock-AF'!$G$2:$G$215,Shares!$A$1)/SUMIFS('Stock-AF'!L$2:L$215,'Stock-AF'!$C$2:$C$215,Shares!$A199,'Stock-AF'!$G$2:$G$215,Shares!$A$1)</f>
        <v>2.7328571301085468E-2</v>
      </c>
      <c r="D199" s="9">
        <f ca="1">SUMIFS('Stock-AF'!M$2:M$215,'Stock-AF'!$C$2:$C$215,Shares!$B199,'Stock-AF'!$G$2:$G$215,Shares!$A$1)/SUMIFS('Stock-AF'!M$2:M$215,'Stock-AF'!$C$2:$C$215,Shares!$A199,'Stock-AF'!$G$2:$G$215,Shares!$A$1)</f>
        <v>0.14210222972175349</v>
      </c>
      <c r="E199" s="9">
        <f ca="1">SUMIFS('Stock-AF'!N$2:N$215,'Stock-AF'!$C$2:$C$215,Shares!$B199,'Stock-AF'!$G$2:$G$215,Shares!$A$1)/SUMIFS('Stock-AF'!N$2:N$215,'Stock-AF'!$C$2:$C$215,Shares!$A199,'Stock-AF'!$G$2:$G$215,Shares!$A$1)</f>
        <v>0</v>
      </c>
      <c r="F199" s="9">
        <f ca="1">SUMIFS('Stock-AF'!O$2:O$215,'Stock-AF'!$C$2:$C$215,Shares!$B199,'Stock-AF'!$G$2:$G$215,Shares!$A$1)/SUMIFS('Stock-AF'!O$2:O$215,'Stock-AF'!$C$2:$C$215,Shares!$A199,'Stock-AF'!$G$2:$G$215,Shares!$A$1)</f>
        <v>1.32530049388981E-2</v>
      </c>
      <c r="G199" s="9">
        <f ca="1">SUMIFS('Stock-AF'!P$2:P$215,'Stock-AF'!$C$2:$C$215,Shares!$B199,'Stock-AF'!$G$2:$G$215,Shares!$A$1)/SUMIFS('Stock-AF'!P$2:P$215,'Stock-AF'!$C$2:$C$215,Shares!$A199,'Stock-AF'!$G$2:$G$215,Shares!$A$1)</f>
        <v>2.1354080450256604E-2</v>
      </c>
      <c r="H199" s="9">
        <f ca="1">SUMIFS('Stock-AF'!Q$2:Q$215,'Stock-AF'!$C$2:$C$215,Shares!$B199,'Stock-AF'!$G$2:$G$215,Shares!$A$1)/SUMIFS('Stock-AF'!Q$2:Q$215,'Stock-AF'!$C$2:$C$215,Shares!$A199,'Stock-AF'!$G$2:$G$215,Shares!$A$1)</f>
        <v>4.2510006709066912E-2</v>
      </c>
      <c r="I199" s="9">
        <f ca="1">SUMIFS('Stock-AF'!R$2:R$215,'Stock-AF'!$C$2:$C$215,Shares!$B199,'Stock-AF'!$G$2:$G$215,Shares!$A$1)/SUMIFS('Stock-AF'!R$2:R$215,'Stock-AF'!$C$2:$C$215,Shares!$A199,'Stock-AF'!$G$2:$G$215,Shares!$A$1)</f>
        <v>0.87009979367552326</v>
      </c>
      <c r="J199" s="9">
        <f ca="1">SUMIFS('Stock-AF'!S$2:S$215,'Stock-AF'!$C$2:$C$215,Shares!$B199,'Stock-AF'!$G$2:$G$215,Shares!$A$1)/SUMIFS('Stock-AF'!S$2:S$215,'Stock-AF'!$C$2:$C$215,Shares!$A199,'Stock-AF'!$G$2:$G$215,Shares!$A$1)</f>
        <v>1.1751700168188651E-2</v>
      </c>
      <c r="K199" s="9">
        <f ca="1">SUMIFS('Stock-AF'!T$2:T$215,'Stock-AF'!$C$2:$C$215,Shares!$B199,'Stock-AF'!$G$2:$G$215,Shares!$A$1)/SUMIFS('Stock-AF'!T$2:T$215,'Stock-AF'!$C$2:$C$215,Shares!$A199,'Stock-AF'!$G$2:$G$215,Shares!$A$1)</f>
        <v>6.3824339384561446E-2</v>
      </c>
      <c r="L199" s="9">
        <f ca="1">SUMIFS('Stock-AF'!U$2:U$215,'Stock-AF'!$C$2:$C$215,Shares!$B199,'Stock-AF'!$G$2:$G$215,Shares!$A$1)/SUMIFS('Stock-AF'!U$2:U$215,'Stock-AF'!$C$2:$C$215,Shares!$A199,'Stock-AF'!$G$2:$G$215,Shares!$A$1)</f>
        <v>1.7638741456496809E-2</v>
      </c>
      <c r="M199" s="9">
        <f ca="1">SUMIFS('Stock-AF'!V$2:V$215,'Stock-AF'!$C$2:$C$215,Shares!$B199,'Stock-AF'!$G$2:$G$215,Shares!$A$1)/SUMIFS('Stock-AF'!V$2:V$215,'Stock-AF'!$C$2:$C$215,Shares!$A199,'Stock-AF'!$G$2:$G$215,Shares!$A$1)</f>
        <v>0</v>
      </c>
      <c r="N199" s="9">
        <f ca="1">SUMIFS('Stock-AF'!W$2:W$215,'Stock-AF'!$C$2:$C$215,Shares!$B199,'Stock-AF'!$G$2:$G$215,Shares!$A$1)/SUMIFS('Stock-AF'!W$2:W$215,'Stock-AF'!$C$2:$C$215,Shares!$A199,'Stock-AF'!$G$2:$G$215,Shares!$A$1)</f>
        <v>0.31449425025816924</v>
      </c>
      <c r="O199" s="9">
        <f ca="1">SUMIFS('Stock-AF'!X$2:X$215,'Stock-AF'!$C$2:$C$215,Shares!$B199,'Stock-AF'!$G$2:$G$215,Shares!$A$1)/SUMIFS('Stock-AF'!X$2:X$215,'Stock-AF'!$C$2:$C$215,Shares!$A199,'Stock-AF'!$G$2:$G$215,Shares!$A$1)</f>
        <v>6.2254716932352142E-2</v>
      </c>
      <c r="P199" s="9">
        <f ca="1">SUMIFS('Stock-AF'!Y$2:Y$215,'Stock-AF'!$C$2:$C$215,Shares!$B199,'Stock-AF'!$G$2:$G$215,Shares!$A$1)/SUMIFS('Stock-AF'!Y$2:Y$215,'Stock-AF'!$C$2:$C$215,Shares!$A199,'Stock-AF'!$G$2:$G$215,Shares!$A$1)</f>
        <v>1.4103891081563751E-3</v>
      </c>
      <c r="Q199" s="9">
        <f ca="1">SUMIFS('Stock-AF'!Z$2:Z$215,'Stock-AF'!$C$2:$C$215,Shares!$B199,'Stock-AF'!$G$2:$G$215,Shares!$A$1)/SUMIFS('Stock-AF'!Z$2:Z$215,'Stock-AF'!$C$2:$C$215,Shares!$A199,'Stock-AF'!$G$2:$G$215,Shares!$A$1)</f>
        <v>8.7244837468672988E-3</v>
      </c>
      <c r="R199" s="9">
        <f ca="1">SUMIFS('Stock-AF'!AA$2:AA$215,'Stock-AF'!$C$2:$C$215,Shares!$B199,'Stock-AF'!$G$2:$G$215,Shares!$A$1)/SUMIFS('Stock-AF'!AA$2:AA$215,'Stock-AF'!$C$2:$C$215,Shares!$A199,'Stock-AF'!$G$2:$G$215,Shares!$A$1)</f>
        <v>2.5636925045209175E-2</v>
      </c>
      <c r="S199" s="9">
        <f ca="1">SUMIFS('Stock-AF'!AB$2:AB$215,'Stock-AF'!$C$2:$C$215,Shares!$B199,'Stock-AF'!$G$2:$G$215,Shares!$A$1)/SUMIFS('Stock-AF'!AB$2:AB$215,'Stock-AF'!$C$2:$C$215,Shares!$A199,'Stock-AF'!$G$2:$G$215,Shares!$A$1)</f>
        <v>1.1602726298753148E-2</v>
      </c>
      <c r="T199" s="9">
        <f ca="1">SUMIFS('Stock-AF'!AC$2:AC$215,'Stock-AF'!$C$2:$C$215,Shares!$B199,'Stock-AF'!$G$2:$G$215,Shares!$A$1)/SUMIFS('Stock-AF'!AC$2:AC$215,'Stock-AF'!$C$2:$C$215,Shares!$A199,'Stock-AF'!$G$2:$G$215,Shares!$A$1)</f>
        <v>1.3487961679062167E-2</v>
      </c>
      <c r="U199" s="9">
        <f ca="1">SUMIFS('Stock-AF'!AD$2:AD$215,'Stock-AF'!$C$2:$C$215,Shares!$B199,'Stock-AF'!$G$2:$G$215,Shares!$A$1)/SUMIFS('Stock-AF'!AD$2:AD$215,'Stock-AF'!$C$2:$C$215,Shares!$A199,'Stock-AF'!$G$2:$G$215,Shares!$A$1)</f>
        <v>0</v>
      </c>
      <c r="V199" s="9">
        <f ca="1">SUMIFS('Stock-AF'!AE$2:AE$215,'Stock-AF'!$C$2:$C$215,Shares!$B199,'Stock-AF'!$G$2:$G$215,Shares!$A$1)/SUMIFS('Stock-AF'!AE$2:AE$215,'Stock-AF'!$C$2:$C$215,Shares!$A199,'Stock-AF'!$G$2:$G$215,Shares!$A$1)</f>
        <v>2.7549761513876874E-2</v>
      </c>
      <c r="W199" s="9">
        <f ca="1">SUMIFS('Stock-AF'!AF$2:AF$215,'Stock-AF'!$C$2:$C$215,Shares!$B199,'Stock-AF'!$G$2:$G$215,Shares!$A$1)/SUMIFS('Stock-AF'!AF$2:AF$215,'Stock-AF'!$C$2:$C$215,Shares!$A199,'Stock-AF'!$G$2:$G$215,Shares!$A$1)</f>
        <v>5.0629060404632316E-3</v>
      </c>
      <c r="X199" s="9">
        <f ca="1">SUMIFS('Stock-AF'!AG$2:AG$215,'Stock-AF'!$C$2:$C$215,Shares!$B199,'Stock-AF'!$G$2:$G$215,Shares!$A$1)/SUMIFS('Stock-AF'!AG$2:AG$215,'Stock-AF'!$C$2:$C$215,Shares!$A199,'Stock-AF'!$G$2:$G$215,Shares!$A$1)</f>
        <v>0</v>
      </c>
      <c r="Y199" s="9">
        <f ca="1">SUMIFS('Stock-AF'!AH$2:AH$215,'Stock-AF'!$C$2:$C$215,Shares!$B199,'Stock-AF'!$G$2:$G$215,Shares!$A$1)/SUMIFS('Stock-AF'!AH$2:AH$215,'Stock-AF'!$C$2:$C$215,Shares!$A199,'Stock-AF'!$G$2:$G$215,Shares!$A$1)</f>
        <v>2.4555642801056484E-2</v>
      </c>
      <c r="Z199" s="9">
        <f ca="1">SUMIFS('Stock-AF'!AI$2:AI$215,'Stock-AF'!$C$2:$C$215,Shares!$B199,'Stock-AF'!$G$2:$G$215,Shares!$A$1)/SUMIFS('Stock-AF'!AI$2:AI$215,'Stock-AF'!$C$2:$C$215,Shares!$A199,'Stock-AF'!$G$2:$G$215,Shares!$A$1)</f>
        <v>0</v>
      </c>
      <c r="AA199" s="9">
        <f ca="1">SUMIFS('Stock-AF'!AJ$2:AJ$215,'Stock-AF'!$C$2:$C$215,Shares!$B199,'Stock-AF'!$G$2:$G$215,Shares!$A$1)/SUMIFS('Stock-AF'!AJ$2:AJ$215,'Stock-AF'!$C$2:$C$215,Shares!$A199,'Stock-AF'!$G$2:$G$215,Shares!$A$1)</f>
        <v>0</v>
      </c>
      <c r="AB199" s="9">
        <f ca="1">SUMIFS('Stock-AF'!AK$2:AK$215,'Stock-AF'!$C$2:$C$215,Shares!$B199,'Stock-AF'!$G$2:$G$215,Shares!$A$1)/SUMIFS('Stock-AF'!AK$2:AK$215,'Stock-AF'!$C$2:$C$215,Shares!$A199,'Stock-AF'!$G$2:$G$215,Shares!$A$1)</f>
        <v>0</v>
      </c>
      <c r="AC199" s="9">
        <f ca="1">SUMIFS('Stock-AF'!AL$2:AL$215,'Stock-AF'!$C$2:$C$215,Shares!$B199,'Stock-AF'!$G$2:$G$215,Shares!$A$1)/SUMIFS('Stock-AF'!AL$2:AL$215,'Stock-AF'!$C$2:$C$215,Shares!$A199,'Stock-AF'!$G$2:$G$215,Shares!$A$1)</f>
        <v>0</v>
      </c>
      <c r="AD199" s="9">
        <f ca="1">SUMIFS('Stock-AF'!AM$2:AM$215,'Stock-AF'!$C$2:$C$215,Shares!$B199,'Stock-AF'!$G$2:$G$215,Shares!$A$1)/SUMIFS('Stock-AF'!AM$2:AM$215,'Stock-AF'!$C$2:$C$215,Shares!$A199,'Stock-AF'!$G$2:$G$215,Shares!$A$1)</f>
        <v>1.5469456060679742E-2</v>
      </c>
      <c r="AE199" s="9">
        <f ca="1">SUMIFS('Stock-AF'!AN$2:AN$215,'Stock-AF'!$C$2:$C$215,Shares!$B199,'Stock-AF'!$G$2:$G$215,Shares!$A$1)/SUMIFS('Stock-AF'!AN$2:AN$215,'Stock-AF'!$C$2:$C$215,Shares!$A199,'Stock-AF'!$G$2:$G$215,Shares!$A$1)</f>
        <v>0</v>
      </c>
      <c r="AF199" s="9">
        <f ca="1">SUMIFS('Stock-AF'!AO$2:AO$215,'Stock-AF'!$C$2:$C$215,Shares!$B199,'Stock-AF'!$G$2:$G$215,Shares!$A$1)/SUMIFS('Stock-AF'!AO$2:AO$215,'Stock-AF'!$C$2:$C$215,Shares!$A199,'Stock-AF'!$G$2:$G$215,Shares!$A$1)</f>
        <v>0</v>
      </c>
      <c r="AG199" s="9">
        <f ca="1">SUMIFS('Stock-AF'!AP$2:AP$215,'Stock-AF'!$C$2:$C$215,Shares!$B199,'Stock-AF'!$G$2:$G$215,Shares!$A$1)/SUMIFS('Stock-AF'!AP$2:AP$215,'Stock-AF'!$C$2:$C$215,Shares!$A199,'Stock-AF'!$G$2:$G$215,Shares!$A$1)</f>
        <v>8.0736658463600383E-2</v>
      </c>
      <c r="AH199" s="9">
        <f ca="1">SUMIFS('Stock-AF'!AQ$2:AQ$215,'Stock-AF'!$C$2:$C$215,Shares!$B199,'Stock-AF'!$G$2:$G$215,Shares!$A$1)/SUMIFS('Stock-AF'!AQ$2:AQ$215,'Stock-AF'!$C$2:$C$215,Shares!$A199,'Stock-AF'!$G$2:$G$215,Shares!$A$1)</f>
        <v>0</v>
      </c>
      <c r="AI199" s="9">
        <f ca="1">SUMIFS('Stock-AF'!AR$2:AR$215,'Stock-AF'!$C$2:$C$215,Shares!$B199,'Stock-AF'!$G$2:$G$215,Shares!$A$1)/SUMIFS('Stock-AF'!AR$2:AR$215,'Stock-AF'!$C$2:$C$215,Shares!$A199,'Stock-AF'!$G$2:$G$215,Shares!$A$1)</f>
        <v>0</v>
      </c>
      <c r="AJ199" s="9">
        <f ca="1">SUMIFS('Stock-AF'!AS$2:AS$215,'Stock-AF'!$C$2:$C$215,Shares!$B199,'Stock-AF'!$G$2:$G$215,Shares!$A$1)/SUMIFS('Stock-AF'!AS$2:AS$215,'Stock-AF'!$C$2:$C$215,Shares!$A199,'Stock-AF'!$G$2:$G$215,Shares!$A$1)</f>
        <v>1.2614864637735207E-2</v>
      </c>
      <c r="AK199" s="9">
        <f ca="1">SUMIFS('Stock-AF'!AT$2:AT$215,'Stock-AF'!$C$2:$C$215,Shares!$B199,'Stock-AF'!$G$2:$G$215,Shares!$A$1)/SUMIFS('Stock-AF'!AT$2:AT$215,'Stock-AF'!$C$2:$C$215,Shares!$A199,'Stock-AF'!$G$2:$G$215,Shares!$A$1)</f>
        <v>2.8113453898936009E-2</v>
      </c>
      <c r="AL199" s="9">
        <f ca="1">SUMIFS('Stock-AF'!AU$2:AU$215,'Stock-AF'!$C$2:$C$215,Shares!$B199,'Stock-AF'!$G$2:$G$215,Shares!$A$1)/SUMIFS('Stock-AF'!AU$2:AU$215,'Stock-AF'!$C$2:$C$215,Shares!$A199,'Stock-AF'!$G$2:$G$215,Shares!$A$1)</f>
        <v>0</v>
      </c>
      <c r="AM199" s="9">
        <f ca="1">SUMIFS('Stock-AF'!AV$2:AV$215,'Stock-AF'!$C$2:$C$215,Shares!$B199,'Stock-AF'!$G$2:$G$215,Shares!$A$1)/SUMIFS('Stock-AF'!AV$2:AV$215,'Stock-AF'!$C$2:$C$215,Shares!$A199,'Stock-AF'!$G$2:$G$215,Shares!$A$1)</f>
        <v>1.6707140881005795E-2</v>
      </c>
    </row>
    <row r="200" spans="1:39">
      <c r="A200" t="str">
        <f t="shared" si="3"/>
        <v>R_ES-WH-FL*</v>
      </c>
      <c r="B200" s="4" t="s">
        <v>100</v>
      </c>
      <c r="C200" s="9">
        <f ca="1">SUMIFS('Stock-AF'!L$2:L$215,'Stock-AF'!$C$2:$C$215,Shares!$B200,'Stock-AF'!$G$2:$G$215,Shares!$A$1)/SUMIFS('Stock-AF'!L$2:L$215,'Stock-AF'!$C$2:$C$215,Shares!$A200,'Stock-AF'!$G$2:$G$215,Shares!$A$1)</f>
        <v>2.8987366932601656E-2</v>
      </c>
      <c r="D200" s="9">
        <f ca="1">SUMIFS('Stock-AF'!M$2:M$215,'Stock-AF'!$C$2:$C$215,Shares!$B200,'Stock-AF'!$G$2:$G$215,Shares!$A$1)/SUMIFS('Stock-AF'!M$2:M$215,'Stock-AF'!$C$2:$C$215,Shares!$A200,'Stock-AF'!$G$2:$G$215,Shares!$A$1)</f>
        <v>8.8382229673092907E-2</v>
      </c>
      <c r="E200" s="9">
        <f ca="1">SUMIFS('Stock-AF'!N$2:N$215,'Stock-AF'!$C$2:$C$215,Shares!$B200,'Stock-AF'!$G$2:$G$215,Shares!$A$1)/SUMIFS('Stock-AF'!N$2:N$215,'Stock-AF'!$C$2:$C$215,Shares!$A200,'Stock-AF'!$G$2:$G$215,Shares!$A$1)</f>
        <v>2.1412257144717992E-2</v>
      </c>
      <c r="F200" s="9">
        <f ca="1">SUMIFS('Stock-AF'!O$2:O$215,'Stock-AF'!$C$2:$C$215,Shares!$B200,'Stock-AF'!$G$2:$G$215,Shares!$A$1)/SUMIFS('Stock-AF'!O$2:O$215,'Stock-AF'!$C$2:$C$215,Shares!$A200,'Stock-AF'!$G$2:$G$215,Shares!$A$1)</f>
        <v>1.9819740343757785E-2</v>
      </c>
      <c r="G200" s="9">
        <f ca="1">SUMIFS('Stock-AF'!P$2:P$215,'Stock-AF'!$C$2:$C$215,Shares!$B200,'Stock-AF'!$G$2:$G$215,Shares!$A$1)/SUMIFS('Stock-AF'!P$2:P$215,'Stock-AF'!$C$2:$C$215,Shares!$A200,'Stock-AF'!$G$2:$G$215,Shares!$A$1)</f>
        <v>4.7750380768122387E-2</v>
      </c>
      <c r="H200" s="9">
        <f ca="1">SUMIFS('Stock-AF'!Q$2:Q$215,'Stock-AF'!$C$2:$C$215,Shares!$B200,'Stock-AF'!$G$2:$G$215,Shares!$A$1)/SUMIFS('Stock-AF'!Q$2:Q$215,'Stock-AF'!$C$2:$C$215,Shares!$A200,'Stock-AF'!$G$2:$G$215,Shares!$A$1)</f>
        <v>1.6500082228556458E-2</v>
      </c>
      <c r="I200" s="9">
        <f ca="1">SUMIFS('Stock-AF'!R$2:R$215,'Stock-AF'!$C$2:$C$215,Shares!$B200,'Stock-AF'!$G$2:$G$215,Shares!$A$1)/SUMIFS('Stock-AF'!R$2:R$215,'Stock-AF'!$C$2:$C$215,Shares!$A200,'Stock-AF'!$G$2:$G$215,Shares!$A$1)</f>
        <v>1.0375237765865473E-3</v>
      </c>
      <c r="J200" s="9">
        <f ca="1">SUMIFS('Stock-AF'!S$2:S$215,'Stock-AF'!$C$2:$C$215,Shares!$B200,'Stock-AF'!$G$2:$G$215,Shares!$A$1)/SUMIFS('Stock-AF'!S$2:S$215,'Stock-AF'!$C$2:$C$215,Shares!$A200,'Stock-AF'!$G$2:$G$215,Shares!$A$1)</f>
        <v>2.9657745753988749E-2</v>
      </c>
      <c r="K200" s="9">
        <f ca="1">SUMIFS('Stock-AF'!T$2:T$215,'Stock-AF'!$C$2:$C$215,Shares!$B200,'Stock-AF'!$G$2:$G$215,Shares!$A$1)/SUMIFS('Stock-AF'!T$2:T$215,'Stock-AF'!$C$2:$C$215,Shares!$A200,'Stock-AF'!$G$2:$G$215,Shares!$A$1)</f>
        <v>1.9039865682006493E-2</v>
      </c>
      <c r="L200" s="9">
        <f ca="1">SUMIFS('Stock-AF'!U$2:U$215,'Stock-AF'!$C$2:$C$215,Shares!$B200,'Stock-AF'!$G$2:$G$215,Shares!$A$1)/SUMIFS('Stock-AF'!U$2:U$215,'Stock-AF'!$C$2:$C$215,Shares!$A200,'Stock-AF'!$G$2:$G$215,Shares!$A$1)</f>
        <v>0.11533480930698863</v>
      </c>
      <c r="M200" s="9">
        <f ca="1">SUMIFS('Stock-AF'!V$2:V$215,'Stock-AF'!$C$2:$C$215,Shares!$B200,'Stock-AF'!$G$2:$G$215,Shares!$A$1)/SUMIFS('Stock-AF'!V$2:V$215,'Stock-AF'!$C$2:$C$215,Shares!$A200,'Stock-AF'!$G$2:$G$215,Shares!$A$1)</f>
        <v>0.29440165536268537</v>
      </c>
      <c r="N200" s="9">
        <f ca="1">SUMIFS('Stock-AF'!W$2:W$215,'Stock-AF'!$C$2:$C$215,Shares!$B200,'Stock-AF'!$G$2:$G$215,Shares!$A$1)/SUMIFS('Stock-AF'!W$2:W$215,'Stock-AF'!$C$2:$C$215,Shares!$A200,'Stock-AF'!$G$2:$G$215,Shares!$A$1)</f>
        <v>1.1683569979716046E-2</v>
      </c>
      <c r="O200" s="9">
        <f ca="1">SUMIFS('Stock-AF'!X$2:X$215,'Stock-AF'!$C$2:$C$215,Shares!$B200,'Stock-AF'!$G$2:$G$215,Shares!$A$1)/SUMIFS('Stock-AF'!X$2:X$215,'Stock-AF'!$C$2:$C$215,Shares!$A200,'Stock-AF'!$G$2:$G$215,Shares!$A$1)</f>
        <v>9.9129876940466308E-3</v>
      </c>
      <c r="P200" s="9">
        <f ca="1">SUMIFS('Stock-AF'!Y$2:Y$215,'Stock-AF'!$C$2:$C$215,Shares!$B200,'Stock-AF'!$G$2:$G$215,Shares!$A$1)/SUMIFS('Stock-AF'!Y$2:Y$215,'Stock-AF'!$C$2:$C$215,Shares!$A200,'Stock-AF'!$G$2:$G$215,Shares!$A$1)</f>
        <v>0.14718590108015916</v>
      </c>
      <c r="Q200" s="9">
        <f ca="1">SUMIFS('Stock-AF'!Z$2:Z$215,'Stock-AF'!$C$2:$C$215,Shares!$B200,'Stock-AF'!$G$2:$G$215,Shares!$A$1)/SUMIFS('Stock-AF'!Z$2:Z$215,'Stock-AF'!$C$2:$C$215,Shares!$A200,'Stock-AF'!$G$2:$G$215,Shares!$A$1)</f>
        <v>4.6650790898799629E-2</v>
      </c>
      <c r="R200" s="9">
        <f ca="1">SUMIFS('Stock-AF'!AA$2:AA$215,'Stock-AF'!$C$2:$C$215,Shares!$B200,'Stock-AF'!$G$2:$G$215,Shares!$A$1)/SUMIFS('Stock-AF'!AA$2:AA$215,'Stock-AF'!$C$2:$C$215,Shares!$A200,'Stock-AF'!$G$2:$G$215,Shares!$A$1)</f>
        <v>4.8160371592714767E-2</v>
      </c>
      <c r="S200" s="9">
        <f ca="1">SUMIFS('Stock-AF'!AB$2:AB$215,'Stock-AF'!$C$2:$C$215,Shares!$B200,'Stock-AF'!$G$2:$G$215,Shares!$A$1)/SUMIFS('Stock-AF'!AB$2:AB$215,'Stock-AF'!$C$2:$C$215,Shares!$A200,'Stock-AF'!$G$2:$G$215,Shares!$A$1)</f>
        <v>2.6507941017700331E-2</v>
      </c>
      <c r="T200" s="9">
        <f ca="1">SUMIFS('Stock-AF'!AC$2:AC$215,'Stock-AF'!$C$2:$C$215,Shares!$B200,'Stock-AF'!$G$2:$G$215,Shares!$A$1)/SUMIFS('Stock-AF'!AC$2:AC$215,'Stock-AF'!$C$2:$C$215,Shares!$A200,'Stock-AF'!$G$2:$G$215,Shares!$A$1)</f>
        <v>7.7891893589622698E-3</v>
      </c>
      <c r="U200" s="9">
        <f ca="1">SUMIFS('Stock-AF'!AD$2:AD$215,'Stock-AF'!$C$2:$C$215,Shares!$B200,'Stock-AF'!$G$2:$G$215,Shares!$A$1)/SUMIFS('Stock-AF'!AD$2:AD$215,'Stock-AF'!$C$2:$C$215,Shares!$A200,'Stock-AF'!$G$2:$G$215,Shares!$A$1)</f>
        <v>0</v>
      </c>
      <c r="V200" s="9">
        <f ca="1">SUMIFS('Stock-AF'!AE$2:AE$215,'Stock-AF'!$C$2:$C$215,Shares!$B200,'Stock-AF'!$G$2:$G$215,Shares!$A$1)/SUMIFS('Stock-AF'!AE$2:AE$215,'Stock-AF'!$C$2:$C$215,Shares!$A200,'Stock-AF'!$G$2:$G$215,Shares!$A$1)</f>
        <v>6.1539521742126598E-3</v>
      </c>
      <c r="W200" s="9">
        <f ca="1">SUMIFS('Stock-AF'!AF$2:AF$215,'Stock-AF'!$C$2:$C$215,Shares!$B200,'Stock-AF'!$G$2:$G$215,Shares!$A$1)/SUMIFS('Stock-AF'!AF$2:AF$215,'Stock-AF'!$C$2:$C$215,Shares!$A200,'Stock-AF'!$G$2:$G$215,Shares!$A$1)</f>
        <v>5.9157564577837489E-2</v>
      </c>
      <c r="X200" s="9">
        <f ca="1">SUMIFS('Stock-AF'!AG$2:AG$215,'Stock-AF'!$C$2:$C$215,Shares!$B200,'Stock-AF'!$G$2:$G$215,Shares!$A$1)/SUMIFS('Stock-AF'!AG$2:AG$215,'Stock-AF'!$C$2:$C$215,Shares!$A200,'Stock-AF'!$G$2:$G$215,Shares!$A$1)</f>
        <v>0.26434611899728205</v>
      </c>
      <c r="Y200" s="9">
        <f ca="1">SUMIFS('Stock-AF'!AH$2:AH$215,'Stock-AF'!$C$2:$C$215,Shares!$B200,'Stock-AF'!$G$2:$G$215,Shares!$A$1)/SUMIFS('Stock-AF'!AH$2:AH$215,'Stock-AF'!$C$2:$C$215,Shares!$A200,'Stock-AF'!$G$2:$G$215,Shares!$A$1)</f>
        <v>2.3057821922667594E-2</v>
      </c>
      <c r="Z200" s="9">
        <f ca="1">SUMIFS('Stock-AF'!AI$2:AI$215,'Stock-AF'!$C$2:$C$215,Shares!$B200,'Stock-AF'!$G$2:$G$215,Shares!$A$1)/SUMIFS('Stock-AF'!AI$2:AI$215,'Stock-AF'!$C$2:$C$215,Shares!$A200,'Stock-AF'!$G$2:$G$215,Shares!$A$1)</f>
        <v>0.39392585975882105</v>
      </c>
      <c r="AA200" s="9">
        <f ca="1">SUMIFS('Stock-AF'!AJ$2:AJ$215,'Stock-AF'!$C$2:$C$215,Shares!$B200,'Stock-AF'!$G$2:$G$215,Shares!$A$1)/SUMIFS('Stock-AF'!AJ$2:AJ$215,'Stock-AF'!$C$2:$C$215,Shares!$A200,'Stock-AF'!$G$2:$G$215,Shares!$A$1)</f>
        <v>0.10424755506046172</v>
      </c>
      <c r="AB200" s="9">
        <f ca="1">SUMIFS('Stock-AF'!AK$2:AK$215,'Stock-AF'!$C$2:$C$215,Shares!$B200,'Stock-AF'!$G$2:$G$215,Shares!$A$1)/SUMIFS('Stock-AF'!AK$2:AK$215,'Stock-AF'!$C$2:$C$215,Shares!$A200,'Stock-AF'!$G$2:$G$215,Shares!$A$1)</f>
        <v>3.2212615318441537E-2</v>
      </c>
      <c r="AC200" s="9">
        <f ca="1">SUMIFS('Stock-AF'!AL$2:AL$215,'Stock-AF'!$C$2:$C$215,Shares!$B200,'Stock-AF'!$G$2:$G$215,Shares!$A$1)/SUMIFS('Stock-AF'!AL$2:AL$215,'Stock-AF'!$C$2:$C$215,Shares!$A200,'Stock-AF'!$G$2:$G$215,Shares!$A$1)</f>
        <v>0</v>
      </c>
      <c r="AD200" s="9">
        <f ca="1">SUMIFS('Stock-AF'!AM$2:AM$215,'Stock-AF'!$C$2:$C$215,Shares!$B200,'Stock-AF'!$G$2:$G$215,Shares!$A$1)/SUMIFS('Stock-AF'!AM$2:AM$215,'Stock-AF'!$C$2:$C$215,Shares!$A200,'Stock-AF'!$G$2:$G$215,Shares!$A$1)</f>
        <v>2.0935891698366547E-2</v>
      </c>
      <c r="AE200" s="9">
        <f ca="1">SUMIFS('Stock-AF'!AN$2:AN$215,'Stock-AF'!$C$2:$C$215,Shares!$B200,'Stock-AF'!$G$2:$G$215,Shares!$A$1)/SUMIFS('Stock-AF'!AN$2:AN$215,'Stock-AF'!$C$2:$C$215,Shares!$A200,'Stock-AF'!$G$2:$G$215,Shares!$A$1)</f>
        <v>7.3524328510777878E-2</v>
      </c>
      <c r="AF200" s="9">
        <f ca="1">SUMIFS('Stock-AF'!AO$2:AO$215,'Stock-AF'!$C$2:$C$215,Shares!$B200,'Stock-AF'!$G$2:$G$215,Shares!$A$1)/SUMIFS('Stock-AF'!AO$2:AO$215,'Stock-AF'!$C$2:$C$215,Shares!$A200,'Stock-AF'!$G$2:$G$215,Shares!$A$1)</f>
        <v>9.2769644457723205E-2</v>
      </c>
      <c r="AG200" s="9">
        <f ca="1">SUMIFS('Stock-AF'!AP$2:AP$215,'Stock-AF'!$C$2:$C$215,Shares!$B200,'Stock-AF'!$G$2:$G$215,Shares!$A$1)/SUMIFS('Stock-AF'!AP$2:AP$215,'Stock-AF'!$C$2:$C$215,Shares!$A200,'Stock-AF'!$G$2:$G$215,Shares!$A$1)</f>
        <v>0.128935447338618</v>
      </c>
      <c r="AH200" s="9">
        <f ca="1">SUMIFS('Stock-AF'!AQ$2:AQ$215,'Stock-AF'!$C$2:$C$215,Shares!$B200,'Stock-AF'!$G$2:$G$215,Shares!$A$1)/SUMIFS('Stock-AF'!AQ$2:AQ$215,'Stock-AF'!$C$2:$C$215,Shares!$A200,'Stock-AF'!$G$2:$G$215,Shares!$A$1)</f>
        <v>0.34104130573538838</v>
      </c>
      <c r="AI200" s="9">
        <f ca="1">SUMIFS('Stock-AF'!AR$2:AR$215,'Stock-AF'!$C$2:$C$215,Shares!$B200,'Stock-AF'!$G$2:$G$215,Shares!$A$1)/SUMIFS('Stock-AF'!AR$2:AR$215,'Stock-AF'!$C$2:$C$215,Shares!$A200,'Stock-AF'!$G$2:$G$215,Shares!$A$1)</f>
        <v>3.2333511332935681E-2</v>
      </c>
      <c r="AJ200" s="9">
        <f ca="1">SUMIFS('Stock-AF'!AS$2:AS$215,'Stock-AF'!$C$2:$C$215,Shares!$B200,'Stock-AF'!$G$2:$G$215,Shares!$A$1)/SUMIFS('Stock-AF'!AS$2:AS$215,'Stock-AF'!$C$2:$C$215,Shares!$A200,'Stock-AF'!$G$2:$G$215,Shares!$A$1)</f>
        <v>1.681568245167776E-2</v>
      </c>
      <c r="AK200" s="9">
        <f ca="1">SUMIFS('Stock-AF'!AT$2:AT$215,'Stock-AF'!$C$2:$C$215,Shares!$B200,'Stock-AF'!$G$2:$G$215,Shares!$A$1)/SUMIFS('Stock-AF'!AT$2:AT$215,'Stock-AF'!$C$2:$C$215,Shares!$A200,'Stock-AF'!$G$2:$G$215,Shares!$A$1)</f>
        <v>0.26951724137930988</v>
      </c>
      <c r="AL200" s="9">
        <f ca="1">SUMIFS('Stock-AF'!AU$2:AU$215,'Stock-AF'!$C$2:$C$215,Shares!$B200,'Stock-AF'!$G$2:$G$215,Shares!$A$1)/SUMIFS('Stock-AF'!AU$2:AU$215,'Stock-AF'!$C$2:$C$215,Shares!$A200,'Stock-AF'!$G$2:$G$215,Shares!$A$1)</f>
        <v>4.3523859465128475E-3</v>
      </c>
      <c r="AM200" s="9">
        <f ca="1">SUMIFS('Stock-AF'!AV$2:AV$215,'Stock-AF'!$C$2:$C$215,Shares!$B200,'Stock-AF'!$G$2:$G$215,Shares!$A$1)/SUMIFS('Stock-AF'!AV$2:AV$215,'Stock-AF'!$C$2:$C$215,Shares!$A200,'Stock-AF'!$G$2:$G$215,Shares!$A$1)</f>
        <v>0</v>
      </c>
    </row>
    <row r="201" spans="1:39">
      <c r="A201" t="str">
        <f t="shared" si="3"/>
        <v>R_ES-WH-FL*</v>
      </c>
      <c r="B201" s="4" t="s">
        <v>101</v>
      </c>
      <c r="C201" s="9">
        <f ca="1">SUMIFS('Stock-AF'!L$2:L$215,'Stock-AF'!$C$2:$C$215,Shares!$B201,'Stock-AF'!$G$2:$G$215,Shares!$A$1)/SUMIFS('Stock-AF'!L$2:L$215,'Stock-AF'!$C$2:$C$215,Shares!$A201,'Stock-AF'!$G$2:$G$215,Shares!$A$1)</f>
        <v>0</v>
      </c>
      <c r="D201" s="9">
        <f ca="1">SUMIFS('Stock-AF'!M$2:M$215,'Stock-AF'!$C$2:$C$215,Shares!$B201,'Stock-AF'!$G$2:$G$215,Shares!$A$1)/SUMIFS('Stock-AF'!M$2:M$215,'Stock-AF'!$C$2:$C$215,Shares!$A201,'Stock-AF'!$G$2:$G$215,Shares!$A$1)</f>
        <v>2.9170159262363799E-3</v>
      </c>
      <c r="E201" s="9">
        <f ca="1">SUMIFS('Stock-AF'!N$2:N$215,'Stock-AF'!$C$2:$C$215,Shares!$B201,'Stock-AF'!$G$2:$G$215,Shares!$A$1)/SUMIFS('Stock-AF'!N$2:N$215,'Stock-AF'!$C$2:$C$215,Shares!$A201,'Stock-AF'!$G$2:$G$215,Shares!$A$1)</f>
        <v>0</v>
      </c>
      <c r="F201" s="9">
        <f ca="1">SUMIFS('Stock-AF'!O$2:O$215,'Stock-AF'!$C$2:$C$215,Shares!$B201,'Stock-AF'!$G$2:$G$215,Shares!$A$1)/SUMIFS('Stock-AF'!O$2:O$215,'Stock-AF'!$C$2:$C$215,Shares!$A201,'Stock-AF'!$G$2:$G$215,Shares!$A$1)</f>
        <v>0</v>
      </c>
      <c r="G201" s="9">
        <f ca="1">SUMIFS('Stock-AF'!P$2:P$215,'Stock-AF'!$C$2:$C$215,Shares!$B201,'Stock-AF'!$G$2:$G$215,Shares!$A$1)/SUMIFS('Stock-AF'!P$2:P$215,'Stock-AF'!$C$2:$C$215,Shares!$A201,'Stock-AF'!$G$2:$G$215,Shares!$A$1)</f>
        <v>4.8162021981640714E-3</v>
      </c>
      <c r="H201" s="9">
        <f ca="1">SUMIFS('Stock-AF'!Q$2:Q$215,'Stock-AF'!$C$2:$C$215,Shares!$B201,'Stock-AF'!$G$2:$G$215,Shares!$A$1)/SUMIFS('Stock-AF'!Q$2:Q$215,'Stock-AF'!$C$2:$C$215,Shares!$A201,'Stock-AF'!$G$2:$G$215,Shares!$A$1)</f>
        <v>0</v>
      </c>
      <c r="I201" s="9">
        <f ca="1">SUMIFS('Stock-AF'!R$2:R$215,'Stock-AF'!$C$2:$C$215,Shares!$B201,'Stock-AF'!$G$2:$G$215,Shares!$A$1)/SUMIFS('Stock-AF'!R$2:R$215,'Stock-AF'!$C$2:$C$215,Shares!$A201,'Stock-AF'!$G$2:$G$215,Shares!$A$1)</f>
        <v>0</v>
      </c>
      <c r="J201" s="9">
        <f ca="1">SUMIFS('Stock-AF'!S$2:S$215,'Stock-AF'!$C$2:$C$215,Shares!$B201,'Stock-AF'!$G$2:$G$215,Shares!$A$1)/SUMIFS('Stock-AF'!S$2:S$215,'Stock-AF'!$C$2:$C$215,Shares!$A201,'Stock-AF'!$G$2:$G$215,Shares!$A$1)</f>
        <v>1.5482930176702681E-2</v>
      </c>
      <c r="K201" s="9">
        <f ca="1">SUMIFS('Stock-AF'!T$2:T$215,'Stock-AF'!$C$2:$C$215,Shares!$B201,'Stock-AF'!$G$2:$G$215,Shares!$A$1)/SUMIFS('Stock-AF'!T$2:T$215,'Stock-AF'!$C$2:$C$215,Shares!$A201,'Stock-AF'!$G$2:$G$215,Shares!$A$1)</f>
        <v>0</v>
      </c>
      <c r="L201" s="9">
        <f ca="1">SUMIFS('Stock-AF'!U$2:U$215,'Stock-AF'!$C$2:$C$215,Shares!$B201,'Stock-AF'!$G$2:$G$215,Shares!$A$1)/SUMIFS('Stock-AF'!U$2:U$215,'Stock-AF'!$C$2:$C$215,Shares!$A201,'Stock-AF'!$G$2:$G$215,Shares!$A$1)</f>
        <v>0</v>
      </c>
      <c r="M201" s="9">
        <f ca="1">SUMIFS('Stock-AF'!V$2:V$215,'Stock-AF'!$C$2:$C$215,Shares!$B201,'Stock-AF'!$G$2:$G$215,Shares!$A$1)/SUMIFS('Stock-AF'!V$2:V$215,'Stock-AF'!$C$2:$C$215,Shares!$A201,'Stock-AF'!$G$2:$G$215,Shares!$A$1)</f>
        <v>0</v>
      </c>
      <c r="N201" s="9">
        <f ca="1">SUMIFS('Stock-AF'!W$2:W$215,'Stock-AF'!$C$2:$C$215,Shares!$B201,'Stock-AF'!$G$2:$G$215,Shares!$A$1)/SUMIFS('Stock-AF'!W$2:W$215,'Stock-AF'!$C$2:$C$215,Shares!$A201,'Stock-AF'!$G$2:$G$215,Shares!$A$1)</f>
        <v>0</v>
      </c>
      <c r="O201" s="9">
        <f ca="1">SUMIFS('Stock-AF'!X$2:X$215,'Stock-AF'!$C$2:$C$215,Shares!$B201,'Stock-AF'!$G$2:$G$215,Shares!$A$1)/SUMIFS('Stock-AF'!X$2:X$215,'Stock-AF'!$C$2:$C$215,Shares!$A201,'Stock-AF'!$G$2:$G$215,Shares!$A$1)</f>
        <v>0</v>
      </c>
      <c r="P201" s="9">
        <f ca="1">SUMIFS('Stock-AF'!Y$2:Y$215,'Stock-AF'!$C$2:$C$215,Shares!$B201,'Stock-AF'!$G$2:$G$215,Shares!$A$1)/SUMIFS('Stock-AF'!Y$2:Y$215,'Stock-AF'!$C$2:$C$215,Shares!$A201,'Stock-AF'!$G$2:$G$215,Shares!$A$1)</f>
        <v>0</v>
      </c>
      <c r="Q201" s="9">
        <f ca="1">SUMIFS('Stock-AF'!Z$2:Z$215,'Stock-AF'!$C$2:$C$215,Shares!$B201,'Stock-AF'!$G$2:$G$215,Shares!$A$1)/SUMIFS('Stock-AF'!Z$2:Z$215,'Stock-AF'!$C$2:$C$215,Shares!$A201,'Stock-AF'!$G$2:$G$215,Shares!$A$1)</f>
        <v>0</v>
      </c>
      <c r="R201" s="9">
        <f ca="1">SUMIFS('Stock-AF'!AA$2:AA$215,'Stock-AF'!$C$2:$C$215,Shares!$B201,'Stock-AF'!$G$2:$G$215,Shares!$A$1)/SUMIFS('Stock-AF'!AA$2:AA$215,'Stock-AF'!$C$2:$C$215,Shares!$A201,'Stock-AF'!$G$2:$G$215,Shares!$A$1)</f>
        <v>0</v>
      </c>
      <c r="S201" s="9">
        <f ca="1">SUMIFS('Stock-AF'!AB$2:AB$215,'Stock-AF'!$C$2:$C$215,Shares!$B201,'Stock-AF'!$G$2:$G$215,Shares!$A$1)/SUMIFS('Stock-AF'!AB$2:AB$215,'Stock-AF'!$C$2:$C$215,Shares!$A201,'Stock-AF'!$G$2:$G$215,Shares!$A$1)</f>
        <v>1.3069295678608958E-3</v>
      </c>
      <c r="T201" s="9">
        <f ca="1">SUMIFS('Stock-AF'!AC$2:AC$215,'Stock-AF'!$C$2:$C$215,Shares!$B201,'Stock-AF'!$G$2:$G$215,Shares!$A$1)/SUMIFS('Stock-AF'!AC$2:AC$215,'Stock-AF'!$C$2:$C$215,Shares!$A201,'Stock-AF'!$G$2:$G$215,Shares!$A$1)</f>
        <v>0.12104651528000246</v>
      </c>
      <c r="U201" s="9">
        <f ca="1">SUMIFS('Stock-AF'!AD$2:AD$215,'Stock-AF'!$C$2:$C$215,Shares!$B201,'Stock-AF'!$G$2:$G$215,Shares!$A$1)/SUMIFS('Stock-AF'!AD$2:AD$215,'Stock-AF'!$C$2:$C$215,Shares!$A201,'Stock-AF'!$G$2:$G$215,Shares!$A$1)</f>
        <v>0</v>
      </c>
      <c r="V201" s="9">
        <f ca="1">SUMIFS('Stock-AF'!AE$2:AE$215,'Stock-AF'!$C$2:$C$215,Shares!$B201,'Stock-AF'!$G$2:$G$215,Shares!$A$1)/SUMIFS('Stock-AF'!AE$2:AE$215,'Stock-AF'!$C$2:$C$215,Shares!$A201,'Stock-AF'!$G$2:$G$215,Shares!$A$1)</f>
        <v>0</v>
      </c>
      <c r="W201" s="9">
        <f ca="1">SUMIFS('Stock-AF'!AF$2:AF$215,'Stock-AF'!$C$2:$C$215,Shares!$B201,'Stock-AF'!$G$2:$G$215,Shares!$A$1)/SUMIFS('Stock-AF'!AF$2:AF$215,'Stock-AF'!$C$2:$C$215,Shares!$A201,'Stock-AF'!$G$2:$G$215,Shares!$A$1)</f>
        <v>0</v>
      </c>
      <c r="X201" s="9">
        <f ca="1">SUMIFS('Stock-AF'!AG$2:AG$215,'Stock-AF'!$C$2:$C$215,Shares!$B201,'Stock-AF'!$G$2:$G$215,Shares!$A$1)/SUMIFS('Stock-AF'!AG$2:AG$215,'Stock-AF'!$C$2:$C$215,Shares!$A201,'Stock-AF'!$G$2:$G$215,Shares!$A$1)</f>
        <v>0</v>
      </c>
      <c r="Y201" s="9">
        <f ca="1">SUMIFS('Stock-AF'!AH$2:AH$215,'Stock-AF'!$C$2:$C$215,Shares!$B201,'Stock-AF'!$G$2:$G$215,Shares!$A$1)/SUMIFS('Stock-AF'!AH$2:AH$215,'Stock-AF'!$C$2:$C$215,Shares!$A201,'Stock-AF'!$G$2:$G$215,Shares!$A$1)</f>
        <v>0</v>
      </c>
      <c r="Z201" s="9">
        <f ca="1">SUMIFS('Stock-AF'!AI$2:AI$215,'Stock-AF'!$C$2:$C$215,Shares!$B201,'Stock-AF'!$G$2:$G$215,Shares!$A$1)/SUMIFS('Stock-AF'!AI$2:AI$215,'Stock-AF'!$C$2:$C$215,Shares!$A201,'Stock-AF'!$G$2:$G$215,Shares!$A$1)</f>
        <v>0</v>
      </c>
      <c r="AA201" s="9">
        <f ca="1">SUMIFS('Stock-AF'!AJ$2:AJ$215,'Stock-AF'!$C$2:$C$215,Shares!$B201,'Stock-AF'!$G$2:$G$215,Shares!$A$1)/SUMIFS('Stock-AF'!AJ$2:AJ$215,'Stock-AF'!$C$2:$C$215,Shares!$A201,'Stock-AF'!$G$2:$G$215,Shares!$A$1)</f>
        <v>0</v>
      </c>
      <c r="AB201" s="9">
        <f ca="1">SUMIFS('Stock-AF'!AK$2:AK$215,'Stock-AF'!$C$2:$C$215,Shares!$B201,'Stock-AF'!$G$2:$G$215,Shares!$A$1)/SUMIFS('Stock-AF'!AK$2:AK$215,'Stock-AF'!$C$2:$C$215,Shares!$A201,'Stock-AF'!$G$2:$G$215,Shares!$A$1)</f>
        <v>0</v>
      </c>
      <c r="AC201" s="9">
        <f ca="1">SUMIFS('Stock-AF'!AL$2:AL$215,'Stock-AF'!$C$2:$C$215,Shares!$B201,'Stock-AF'!$G$2:$G$215,Shares!$A$1)/SUMIFS('Stock-AF'!AL$2:AL$215,'Stock-AF'!$C$2:$C$215,Shares!$A201,'Stock-AF'!$G$2:$G$215,Shares!$A$1)</f>
        <v>0</v>
      </c>
      <c r="AD201" s="9">
        <f ca="1">SUMIFS('Stock-AF'!AM$2:AM$215,'Stock-AF'!$C$2:$C$215,Shares!$B201,'Stock-AF'!$G$2:$G$215,Shares!$A$1)/SUMIFS('Stock-AF'!AM$2:AM$215,'Stock-AF'!$C$2:$C$215,Shares!$A201,'Stock-AF'!$G$2:$G$215,Shares!$A$1)</f>
        <v>0</v>
      </c>
      <c r="AE201" s="9">
        <f ca="1">SUMIFS('Stock-AF'!AN$2:AN$215,'Stock-AF'!$C$2:$C$215,Shares!$B201,'Stock-AF'!$G$2:$G$215,Shares!$A$1)/SUMIFS('Stock-AF'!AN$2:AN$215,'Stock-AF'!$C$2:$C$215,Shares!$A201,'Stock-AF'!$G$2:$G$215,Shares!$A$1)</f>
        <v>0</v>
      </c>
      <c r="AF201" s="9">
        <f ca="1">SUMIFS('Stock-AF'!AO$2:AO$215,'Stock-AF'!$C$2:$C$215,Shares!$B201,'Stock-AF'!$G$2:$G$215,Shares!$A$1)/SUMIFS('Stock-AF'!AO$2:AO$215,'Stock-AF'!$C$2:$C$215,Shares!$A201,'Stock-AF'!$G$2:$G$215,Shares!$A$1)</f>
        <v>0.2896336558571394</v>
      </c>
      <c r="AG201" s="9">
        <f ca="1">SUMIFS('Stock-AF'!AP$2:AP$215,'Stock-AF'!$C$2:$C$215,Shares!$B201,'Stock-AF'!$G$2:$G$215,Shares!$A$1)/SUMIFS('Stock-AF'!AP$2:AP$215,'Stock-AF'!$C$2:$C$215,Shares!$A201,'Stock-AF'!$G$2:$G$215,Shares!$A$1)</f>
        <v>0</v>
      </c>
      <c r="AH201" s="9">
        <f ca="1">SUMIFS('Stock-AF'!AQ$2:AQ$215,'Stock-AF'!$C$2:$C$215,Shares!$B201,'Stock-AF'!$G$2:$G$215,Shares!$A$1)/SUMIFS('Stock-AF'!AQ$2:AQ$215,'Stock-AF'!$C$2:$C$215,Shares!$A201,'Stock-AF'!$G$2:$G$215,Shares!$A$1)</f>
        <v>0</v>
      </c>
      <c r="AI201" s="9">
        <f ca="1">SUMIFS('Stock-AF'!AR$2:AR$215,'Stock-AF'!$C$2:$C$215,Shares!$B201,'Stock-AF'!$G$2:$G$215,Shares!$A$1)/SUMIFS('Stock-AF'!AR$2:AR$215,'Stock-AF'!$C$2:$C$215,Shares!$A201,'Stock-AF'!$G$2:$G$215,Shares!$A$1)</f>
        <v>0</v>
      </c>
      <c r="AJ201" s="9">
        <f ca="1">SUMIFS('Stock-AF'!AS$2:AS$215,'Stock-AF'!$C$2:$C$215,Shares!$B201,'Stock-AF'!$G$2:$G$215,Shares!$A$1)/SUMIFS('Stock-AF'!AS$2:AS$215,'Stock-AF'!$C$2:$C$215,Shares!$A201,'Stock-AF'!$G$2:$G$215,Shares!$A$1)</f>
        <v>0</v>
      </c>
      <c r="AK201" s="9">
        <f ca="1">SUMIFS('Stock-AF'!AT$2:AT$215,'Stock-AF'!$C$2:$C$215,Shares!$B201,'Stock-AF'!$G$2:$G$215,Shares!$A$1)/SUMIFS('Stock-AF'!AT$2:AT$215,'Stock-AF'!$C$2:$C$215,Shares!$A201,'Stock-AF'!$G$2:$G$215,Shares!$A$1)</f>
        <v>0</v>
      </c>
      <c r="AL201" s="9">
        <f ca="1">SUMIFS('Stock-AF'!AU$2:AU$215,'Stock-AF'!$C$2:$C$215,Shares!$B201,'Stock-AF'!$G$2:$G$215,Shares!$A$1)/SUMIFS('Stock-AF'!AU$2:AU$215,'Stock-AF'!$C$2:$C$215,Shares!$A201,'Stock-AF'!$G$2:$G$215,Shares!$A$1)</f>
        <v>0</v>
      </c>
      <c r="AM201" s="9">
        <f ca="1">SUMIFS('Stock-AF'!AV$2:AV$215,'Stock-AF'!$C$2:$C$215,Shares!$B201,'Stock-AF'!$G$2:$G$215,Shares!$A$1)/SUMIFS('Stock-AF'!AV$2:AV$215,'Stock-AF'!$C$2:$C$215,Shares!$A201,'Stock-AF'!$G$2:$G$215,Shares!$A$1)</f>
        <v>3.8408556067882184E-3</v>
      </c>
    </row>
    <row r="202" spans="1:39">
      <c r="A202" t="str">
        <f t="shared" si="3"/>
        <v>R_ES-WH-FL*</v>
      </c>
      <c r="B202" s="4" t="s">
        <v>102</v>
      </c>
      <c r="C202" s="9">
        <f ca="1">SUMIFS('Stock-AF'!L$2:L$215,'Stock-AF'!$C$2:$C$215,Shares!$B202,'Stock-AF'!$G$2:$G$215,Shares!$A$1)/SUMIFS('Stock-AF'!L$2:L$215,'Stock-AF'!$C$2:$C$215,Shares!$A202,'Stock-AF'!$G$2:$G$215,Shares!$A$1)</f>
        <v>0.62627710918381485</v>
      </c>
      <c r="D202" s="9">
        <f ca="1">SUMIFS('Stock-AF'!M$2:M$215,'Stock-AF'!$C$2:$C$215,Shares!$B202,'Stock-AF'!$G$2:$G$215,Shares!$A$1)/SUMIFS('Stock-AF'!M$2:M$215,'Stock-AF'!$C$2:$C$215,Shares!$A202,'Stock-AF'!$G$2:$G$215,Shares!$A$1)</f>
        <v>0.25020955574182729</v>
      </c>
      <c r="E202" s="9">
        <f ca="1">SUMIFS('Stock-AF'!N$2:N$215,'Stock-AF'!$C$2:$C$215,Shares!$B202,'Stock-AF'!$G$2:$G$215,Shares!$A$1)/SUMIFS('Stock-AF'!N$2:N$215,'Stock-AF'!$C$2:$C$215,Shares!$A202,'Stock-AF'!$G$2:$G$215,Shares!$A$1)</f>
        <v>0.72253917064460882</v>
      </c>
      <c r="F202" s="9">
        <f ca="1">SUMIFS('Stock-AF'!O$2:O$215,'Stock-AF'!$C$2:$C$215,Shares!$B202,'Stock-AF'!$G$2:$G$215,Shares!$A$1)/SUMIFS('Stock-AF'!O$2:O$215,'Stock-AF'!$C$2:$C$215,Shares!$A202,'Stock-AF'!$G$2:$G$215,Shares!$A$1)</f>
        <v>0.16232190904679983</v>
      </c>
      <c r="G202" s="9">
        <f ca="1">SUMIFS('Stock-AF'!P$2:P$215,'Stock-AF'!$C$2:$C$215,Shares!$B202,'Stock-AF'!$G$2:$G$215,Shares!$A$1)/SUMIFS('Stock-AF'!P$2:P$215,'Stock-AF'!$C$2:$C$215,Shares!$A202,'Stock-AF'!$G$2:$G$215,Shares!$A$1)</f>
        <v>0.64821141892726342</v>
      </c>
      <c r="H202" s="9">
        <f ca="1">SUMIFS('Stock-AF'!Q$2:Q$215,'Stock-AF'!$C$2:$C$215,Shares!$B202,'Stock-AF'!$G$2:$G$215,Shares!$A$1)/SUMIFS('Stock-AF'!Q$2:Q$215,'Stock-AF'!$C$2:$C$215,Shares!$A202,'Stock-AF'!$G$2:$G$215,Shares!$A$1)</f>
        <v>0.25679768108572359</v>
      </c>
      <c r="I202" s="9">
        <f ca="1">SUMIFS('Stock-AF'!R$2:R$215,'Stock-AF'!$C$2:$C$215,Shares!$B202,'Stock-AF'!$G$2:$G$215,Shares!$A$1)/SUMIFS('Stock-AF'!R$2:R$215,'Stock-AF'!$C$2:$C$215,Shares!$A202,'Stock-AF'!$G$2:$G$215,Shares!$A$1)</f>
        <v>6.2424347224623866E-2</v>
      </c>
      <c r="J202" s="9">
        <f ca="1">SUMIFS('Stock-AF'!S$2:S$215,'Stock-AF'!$C$2:$C$215,Shares!$B202,'Stock-AF'!$G$2:$G$215,Shares!$A$1)/SUMIFS('Stock-AF'!S$2:S$215,'Stock-AF'!$C$2:$C$215,Shares!$A202,'Stock-AF'!$G$2:$G$215,Shares!$A$1)</f>
        <v>0.50737690856064532</v>
      </c>
      <c r="K202" s="9">
        <f ca="1">SUMIFS('Stock-AF'!T$2:T$215,'Stock-AF'!$C$2:$C$215,Shares!$B202,'Stock-AF'!$G$2:$G$215,Shares!$A$1)/SUMIFS('Stock-AF'!T$2:T$215,'Stock-AF'!$C$2:$C$215,Shares!$A202,'Stock-AF'!$G$2:$G$215,Shares!$A$1)</f>
        <v>0.2072772502524807</v>
      </c>
      <c r="L202" s="9">
        <f ca="1">SUMIFS('Stock-AF'!U$2:U$215,'Stock-AF'!$C$2:$C$215,Shares!$B202,'Stock-AF'!$G$2:$G$215,Shares!$A$1)/SUMIFS('Stock-AF'!U$2:U$215,'Stock-AF'!$C$2:$C$215,Shares!$A202,'Stock-AF'!$G$2:$G$215,Shares!$A$1)</f>
        <v>0.1462467103889053</v>
      </c>
      <c r="M202" s="9">
        <f ca="1">SUMIFS('Stock-AF'!V$2:V$215,'Stock-AF'!$C$2:$C$215,Shares!$B202,'Stock-AF'!$G$2:$G$215,Shares!$A$1)/SUMIFS('Stock-AF'!V$2:V$215,'Stock-AF'!$C$2:$C$215,Shares!$A202,'Stock-AF'!$G$2:$G$215,Shares!$A$1)</f>
        <v>0.13369352799172299</v>
      </c>
      <c r="N202" s="9">
        <f ca="1">SUMIFS('Stock-AF'!W$2:W$215,'Stock-AF'!$C$2:$C$215,Shares!$B202,'Stock-AF'!$G$2:$G$215,Shares!$A$1)/SUMIFS('Stock-AF'!W$2:W$215,'Stock-AF'!$C$2:$C$215,Shares!$A202,'Stock-AF'!$G$2:$G$215,Shares!$A$1)</f>
        <v>0.48048681541582117</v>
      </c>
      <c r="O202" s="9">
        <f ca="1">SUMIFS('Stock-AF'!X$2:X$215,'Stock-AF'!$C$2:$C$215,Shares!$B202,'Stock-AF'!$G$2:$G$215,Shares!$A$1)/SUMIFS('Stock-AF'!X$2:X$215,'Stock-AF'!$C$2:$C$215,Shares!$A202,'Stock-AF'!$G$2:$G$215,Shares!$A$1)</f>
        <v>0.34908278133894083</v>
      </c>
      <c r="P202" s="9">
        <f ca="1">SUMIFS('Stock-AF'!Y$2:Y$215,'Stock-AF'!$C$2:$C$215,Shares!$B202,'Stock-AF'!$G$2:$G$215,Shares!$A$1)/SUMIFS('Stock-AF'!Y$2:Y$215,'Stock-AF'!$C$2:$C$215,Shares!$A202,'Stock-AF'!$G$2:$G$215,Shares!$A$1)</f>
        <v>0.3781504642789465</v>
      </c>
      <c r="Q202" s="9">
        <f ca="1">SUMIFS('Stock-AF'!Z$2:Z$215,'Stock-AF'!$C$2:$C$215,Shares!$B202,'Stock-AF'!$G$2:$G$215,Shares!$A$1)/SUMIFS('Stock-AF'!Z$2:Z$215,'Stock-AF'!$C$2:$C$215,Shares!$A202,'Stock-AF'!$G$2:$G$215,Shares!$A$1)</f>
        <v>0.36377265356490879</v>
      </c>
      <c r="R202" s="9">
        <f ca="1">SUMIFS('Stock-AF'!AA$2:AA$215,'Stock-AF'!$C$2:$C$215,Shares!$B202,'Stock-AF'!$G$2:$G$215,Shares!$A$1)/SUMIFS('Stock-AF'!AA$2:AA$215,'Stock-AF'!$C$2:$C$215,Shares!$A202,'Stock-AF'!$G$2:$G$215,Shares!$A$1)</f>
        <v>0.32606038381615926</v>
      </c>
      <c r="S202" s="9">
        <f ca="1">SUMIFS('Stock-AF'!AB$2:AB$215,'Stock-AF'!$C$2:$C$215,Shares!$B202,'Stock-AF'!$G$2:$G$215,Shares!$A$1)/SUMIFS('Stock-AF'!AB$2:AB$215,'Stock-AF'!$C$2:$C$215,Shares!$A202,'Stock-AF'!$G$2:$G$215,Shares!$A$1)</f>
        <v>0.21802994573401105</v>
      </c>
      <c r="T202" s="9">
        <f ca="1">SUMIFS('Stock-AF'!AC$2:AC$215,'Stock-AF'!$C$2:$C$215,Shares!$B202,'Stock-AF'!$G$2:$G$215,Shares!$A$1)/SUMIFS('Stock-AF'!AC$2:AC$215,'Stock-AF'!$C$2:$C$215,Shares!$A202,'Stock-AF'!$G$2:$G$215,Shares!$A$1)</f>
        <v>0.26536637457206574</v>
      </c>
      <c r="U202" s="9">
        <f ca="1">SUMIFS('Stock-AF'!AD$2:AD$215,'Stock-AF'!$C$2:$C$215,Shares!$B202,'Stock-AF'!$G$2:$G$215,Shares!$A$1)/SUMIFS('Stock-AF'!AD$2:AD$215,'Stock-AF'!$C$2:$C$215,Shares!$A202,'Stock-AF'!$G$2:$G$215,Shares!$A$1)</f>
        <v>0.35479475139349131</v>
      </c>
      <c r="V202" s="9">
        <f ca="1">SUMIFS('Stock-AF'!AE$2:AE$215,'Stock-AF'!$C$2:$C$215,Shares!$B202,'Stock-AF'!$G$2:$G$215,Shares!$A$1)/SUMIFS('Stock-AF'!AE$2:AE$215,'Stock-AF'!$C$2:$C$215,Shares!$A202,'Stock-AF'!$G$2:$G$215,Shares!$A$1)</f>
        <v>0.13456343463579329</v>
      </c>
      <c r="W202" s="9">
        <f ca="1">SUMIFS('Stock-AF'!AF$2:AF$215,'Stock-AF'!$C$2:$C$215,Shares!$B202,'Stock-AF'!$G$2:$G$215,Shares!$A$1)/SUMIFS('Stock-AF'!AF$2:AF$215,'Stock-AF'!$C$2:$C$215,Shares!$A202,'Stock-AF'!$G$2:$G$215,Shares!$A$1)</f>
        <v>0.79575179242171989</v>
      </c>
      <c r="X202" s="9">
        <f ca="1">SUMIFS('Stock-AF'!AG$2:AG$215,'Stock-AF'!$C$2:$C$215,Shares!$B202,'Stock-AF'!$G$2:$G$215,Shares!$A$1)/SUMIFS('Stock-AF'!AG$2:AG$215,'Stock-AF'!$C$2:$C$215,Shares!$A202,'Stock-AF'!$G$2:$G$215,Shares!$A$1)</f>
        <v>0.11597704620960404</v>
      </c>
      <c r="Y202" s="9">
        <f ca="1">SUMIFS('Stock-AF'!AH$2:AH$215,'Stock-AF'!$C$2:$C$215,Shares!$B202,'Stock-AF'!$G$2:$G$215,Shares!$A$1)/SUMIFS('Stock-AF'!AH$2:AH$215,'Stock-AF'!$C$2:$C$215,Shares!$A202,'Stock-AF'!$G$2:$G$215,Shares!$A$1)</f>
        <v>0.13054274565448751</v>
      </c>
      <c r="Z202" s="9">
        <f ca="1">SUMIFS('Stock-AF'!AI$2:AI$215,'Stock-AF'!$C$2:$C$215,Shares!$B202,'Stock-AF'!$G$2:$G$215,Shares!$A$1)/SUMIFS('Stock-AF'!AI$2:AI$215,'Stock-AF'!$C$2:$C$215,Shares!$A202,'Stock-AF'!$G$2:$G$215,Shares!$A$1)</f>
        <v>5.7242816733660863E-2</v>
      </c>
      <c r="AA202" s="9">
        <f ca="1">SUMIFS('Stock-AF'!AJ$2:AJ$215,'Stock-AF'!$C$2:$C$215,Shares!$B202,'Stock-AF'!$G$2:$G$215,Shares!$A$1)/SUMIFS('Stock-AF'!AJ$2:AJ$215,'Stock-AF'!$C$2:$C$215,Shares!$A202,'Stock-AF'!$G$2:$G$215,Shares!$A$1)</f>
        <v>0.89575244493953821</v>
      </c>
      <c r="AB202" s="9">
        <f ca="1">SUMIFS('Stock-AF'!AK$2:AK$215,'Stock-AF'!$C$2:$C$215,Shares!$B202,'Stock-AF'!$G$2:$G$215,Shares!$A$1)/SUMIFS('Stock-AF'!AK$2:AK$215,'Stock-AF'!$C$2:$C$215,Shares!$A202,'Stock-AF'!$G$2:$G$215,Shares!$A$1)</f>
        <v>0.75509930187496088</v>
      </c>
      <c r="AC202" s="9">
        <f ca="1">SUMIFS('Stock-AF'!AL$2:AL$215,'Stock-AF'!$C$2:$C$215,Shares!$B202,'Stock-AF'!$G$2:$G$215,Shares!$A$1)/SUMIFS('Stock-AF'!AL$2:AL$215,'Stock-AF'!$C$2:$C$215,Shares!$A202,'Stock-AF'!$G$2:$G$215,Shares!$A$1)</f>
        <v>0.35023771790808261</v>
      </c>
      <c r="AD202" s="9">
        <f ca="1">SUMIFS('Stock-AF'!AM$2:AM$215,'Stock-AF'!$C$2:$C$215,Shares!$B202,'Stock-AF'!$G$2:$G$215,Shares!$A$1)/SUMIFS('Stock-AF'!AM$2:AM$215,'Stock-AF'!$C$2:$C$215,Shares!$A202,'Stock-AF'!$G$2:$G$215,Shares!$A$1)</f>
        <v>7.0867830237935553E-2</v>
      </c>
      <c r="AE202" s="9">
        <f ca="1">SUMIFS('Stock-AF'!AN$2:AN$215,'Stock-AF'!$C$2:$C$215,Shares!$B202,'Stock-AF'!$G$2:$G$215,Shares!$A$1)/SUMIFS('Stock-AF'!AN$2:AN$215,'Stock-AF'!$C$2:$C$215,Shares!$A202,'Stock-AF'!$G$2:$G$215,Shares!$A$1)</f>
        <v>0.87156769334360396</v>
      </c>
      <c r="AF202" s="9">
        <f ca="1">SUMIFS('Stock-AF'!AO$2:AO$215,'Stock-AF'!$C$2:$C$215,Shares!$B202,'Stock-AF'!$G$2:$G$215,Shares!$A$1)/SUMIFS('Stock-AF'!AO$2:AO$215,'Stock-AF'!$C$2:$C$215,Shares!$A202,'Stock-AF'!$G$2:$G$215,Shares!$A$1)</f>
        <v>5.9151708763301288E-2</v>
      </c>
      <c r="AG202" s="9">
        <f ca="1">SUMIFS('Stock-AF'!AP$2:AP$215,'Stock-AF'!$C$2:$C$215,Shares!$B202,'Stock-AF'!$G$2:$G$215,Shares!$A$1)/SUMIFS('Stock-AF'!AP$2:AP$215,'Stock-AF'!$C$2:$C$215,Shares!$A202,'Stock-AF'!$G$2:$G$215,Shares!$A$1)</f>
        <v>0.25668176670441695</v>
      </c>
      <c r="AH202" s="9">
        <f ca="1">SUMIFS('Stock-AF'!AQ$2:AQ$215,'Stock-AF'!$C$2:$C$215,Shares!$B202,'Stock-AF'!$G$2:$G$215,Shares!$A$1)/SUMIFS('Stock-AF'!AQ$2:AQ$215,'Stock-AF'!$C$2:$C$215,Shares!$A202,'Stock-AF'!$G$2:$G$215,Shares!$A$1)</f>
        <v>0.11111516367283646</v>
      </c>
      <c r="AI202" s="9">
        <f ca="1">SUMIFS('Stock-AF'!AR$2:AR$215,'Stock-AF'!$C$2:$C$215,Shares!$B202,'Stock-AF'!$G$2:$G$215,Shares!$A$1)/SUMIFS('Stock-AF'!AR$2:AR$215,'Stock-AF'!$C$2:$C$215,Shares!$A202,'Stock-AF'!$G$2:$G$215,Shares!$A$1)</f>
        <v>0.64027951549328255</v>
      </c>
      <c r="AJ202" s="9">
        <f ca="1">SUMIFS('Stock-AF'!AS$2:AS$215,'Stock-AF'!$C$2:$C$215,Shares!$B202,'Stock-AF'!$G$2:$G$215,Shares!$A$1)/SUMIFS('Stock-AF'!AS$2:AS$215,'Stock-AF'!$C$2:$C$215,Shares!$A202,'Stock-AF'!$G$2:$G$215,Shares!$A$1)</f>
        <v>0.49085342634761614</v>
      </c>
      <c r="AK202" s="9">
        <f ca="1">SUMIFS('Stock-AF'!AT$2:AT$215,'Stock-AF'!$C$2:$C$215,Shares!$B202,'Stock-AF'!$G$2:$G$215,Shares!$A$1)/SUMIFS('Stock-AF'!AT$2:AT$215,'Stock-AF'!$C$2:$C$215,Shares!$A202,'Stock-AF'!$G$2:$G$215,Shares!$A$1)</f>
        <v>0.3002068965517245</v>
      </c>
      <c r="AL202" s="9">
        <f ca="1">SUMIFS('Stock-AF'!AU$2:AU$215,'Stock-AF'!$C$2:$C$215,Shares!$B202,'Stock-AF'!$G$2:$G$215,Shares!$A$1)/SUMIFS('Stock-AF'!AU$2:AU$215,'Stock-AF'!$C$2:$C$215,Shares!$A202,'Stock-AF'!$G$2:$G$215,Shares!$A$1)</f>
        <v>0.1472469847928683</v>
      </c>
      <c r="AM202" s="9">
        <f ca="1">SUMIFS('Stock-AF'!AV$2:AV$215,'Stock-AF'!$C$2:$C$215,Shares!$B202,'Stock-AF'!$G$2:$G$215,Shares!$A$1)/SUMIFS('Stock-AF'!AV$2:AV$215,'Stock-AF'!$C$2:$C$215,Shares!$A202,'Stock-AF'!$G$2:$G$215,Shares!$A$1)</f>
        <v>0.17851608089234172</v>
      </c>
    </row>
    <row r="203" spans="1:39">
      <c r="A203" t="str">
        <f t="shared" si="3"/>
        <v>R_ES-WH-FL*</v>
      </c>
      <c r="B203" s="4" t="s">
        <v>103</v>
      </c>
      <c r="C203" s="9">
        <f ca="1">SUMIFS('Stock-AF'!L$2:L$215,'Stock-AF'!$C$2:$C$215,Shares!$B203,'Stock-AF'!$G$2:$G$215,Shares!$A$1)/SUMIFS('Stock-AF'!L$2:L$215,'Stock-AF'!$C$2:$C$215,Shares!$A203,'Stock-AF'!$G$2:$G$215,Shares!$A$1)</f>
        <v>0</v>
      </c>
      <c r="D203" s="9">
        <f ca="1">SUMIFS('Stock-AF'!M$2:M$215,'Stock-AF'!$C$2:$C$215,Shares!$B203,'Stock-AF'!$G$2:$G$215,Shares!$A$1)/SUMIFS('Stock-AF'!M$2:M$215,'Stock-AF'!$C$2:$C$215,Shares!$A203,'Stock-AF'!$G$2:$G$215,Shares!$A$1)</f>
        <v>0.17260687342833197</v>
      </c>
      <c r="E203" s="9">
        <f ca="1">SUMIFS('Stock-AF'!N$2:N$215,'Stock-AF'!$C$2:$C$215,Shares!$B203,'Stock-AF'!$G$2:$G$215,Shares!$A$1)/SUMIFS('Stock-AF'!N$2:N$215,'Stock-AF'!$C$2:$C$215,Shares!$A203,'Stock-AF'!$G$2:$G$215,Shares!$A$1)</f>
        <v>6.9722230365317925E-2</v>
      </c>
      <c r="F203" s="9">
        <f ca="1">SUMIFS('Stock-AF'!O$2:O$215,'Stock-AF'!$C$2:$C$215,Shares!$B203,'Stock-AF'!$G$2:$G$215,Shares!$A$1)/SUMIFS('Stock-AF'!O$2:O$215,'Stock-AF'!$C$2:$C$215,Shares!$A203,'Stock-AF'!$G$2:$G$215,Shares!$A$1)</f>
        <v>0.46830752944290072</v>
      </c>
      <c r="G203" s="9">
        <f ca="1">SUMIFS('Stock-AF'!P$2:P$215,'Stock-AF'!$C$2:$C$215,Shares!$B203,'Stock-AF'!$G$2:$G$215,Shares!$A$1)/SUMIFS('Stock-AF'!P$2:P$215,'Stock-AF'!$C$2:$C$215,Shares!$A203,'Stock-AF'!$G$2:$G$215,Shares!$A$1)</f>
        <v>1.0743835672827563E-2</v>
      </c>
      <c r="H203" s="9">
        <f ca="1">SUMIFS('Stock-AF'!Q$2:Q$215,'Stock-AF'!$C$2:$C$215,Shares!$B203,'Stock-AF'!$G$2:$G$215,Shares!$A$1)/SUMIFS('Stock-AF'!Q$2:Q$215,'Stock-AF'!$C$2:$C$215,Shares!$A203,'Stock-AF'!$G$2:$G$215,Shares!$A$1)</f>
        <v>0.20505681937547485</v>
      </c>
      <c r="I203" s="9">
        <f ca="1">SUMIFS('Stock-AF'!R$2:R$215,'Stock-AF'!$C$2:$C$215,Shares!$B203,'Stock-AF'!$G$2:$G$215,Shares!$A$1)/SUMIFS('Stock-AF'!R$2:R$215,'Stock-AF'!$C$2:$C$215,Shares!$A203,'Stock-AF'!$G$2:$G$215,Shares!$A$1)</f>
        <v>0</v>
      </c>
      <c r="J203" s="9">
        <f ca="1">SUMIFS('Stock-AF'!S$2:S$215,'Stock-AF'!$C$2:$C$215,Shares!$B203,'Stock-AF'!$G$2:$G$215,Shares!$A$1)/SUMIFS('Stock-AF'!S$2:S$215,'Stock-AF'!$C$2:$C$215,Shares!$A203,'Stock-AF'!$G$2:$G$215,Shares!$A$1)</f>
        <v>0.28667009778692709</v>
      </c>
      <c r="K203" s="9">
        <f ca="1">SUMIFS('Stock-AF'!T$2:T$215,'Stock-AF'!$C$2:$C$215,Shares!$B203,'Stock-AF'!$G$2:$G$215,Shares!$A$1)/SUMIFS('Stock-AF'!T$2:T$215,'Stock-AF'!$C$2:$C$215,Shares!$A203,'Stock-AF'!$G$2:$G$215,Shares!$A$1)</f>
        <v>0.37917273315721661</v>
      </c>
      <c r="L203" s="9">
        <f ca="1">SUMIFS('Stock-AF'!U$2:U$215,'Stock-AF'!$C$2:$C$215,Shares!$B203,'Stock-AF'!$G$2:$G$215,Shares!$A$1)/SUMIFS('Stock-AF'!U$2:U$215,'Stock-AF'!$C$2:$C$215,Shares!$A203,'Stock-AF'!$G$2:$G$215,Shares!$A$1)</f>
        <v>0.13668073018923146</v>
      </c>
      <c r="M203" s="9">
        <f ca="1">SUMIFS('Stock-AF'!V$2:V$215,'Stock-AF'!$C$2:$C$215,Shares!$B203,'Stock-AF'!$G$2:$G$215,Shares!$A$1)/SUMIFS('Stock-AF'!V$2:V$215,'Stock-AF'!$C$2:$C$215,Shares!$A203,'Stock-AF'!$G$2:$G$215,Shares!$A$1)</f>
        <v>4.3913093459018372E-2</v>
      </c>
      <c r="N203" s="9">
        <f ca="1">SUMIFS('Stock-AF'!W$2:W$215,'Stock-AF'!$C$2:$C$215,Shares!$B203,'Stock-AF'!$G$2:$G$215,Shares!$A$1)/SUMIFS('Stock-AF'!W$2:W$215,'Stock-AF'!$C$2:$C$215,Shares!$A203,'Stock-AF'!$G$2:$G$215,Shares!$A$1)</f>
        <v>2.0101419878296188E-2</v>
      </c>
      <c r="O203" s="9">
        <f ca="1">SUMIFS('Stock-AF'!X$2:X$215,'Stock-AF'!$C$2:$C$215,Shares!$B203,'Stock-AF'!$G$2:$G$215,Shares!$A$1)/SUMIFS('Stock-AF'!X$2:X$215,'Stock-AF'!$C$2:$C$215,Shares!$A203,'Stock-AF'!$G$2:$G$215,Shares!$A$1)</f>
        <v>0.30547989145100263</v>
      </c>
      <c r="P203" s="9">
        <f ca="1">SUMIFS('Stock-AF'!Y$2:Y$215,'Stock-AF'!$C$2:$C$215,Shares!$B203,'Stock-AF'!$G$2:$G$215,Shares!$A$1)/SUMIFS('Stock-AF'!Y$2:Y$215,'Stock-AF'!$C$2:$C$215,Shares!$A203,'Stock-AF'!$G$2:$G$215,Shares!$A$1)</f>
        <v>6.5757058935000832E-3</v>
      </c>
      <c r="Q203" s="9">
        <f ca="1">SUMIFS('Stock-AF'!Z$2:Z$215,'Stock-AF'!$C$2:$C$215,Shares!$B203,'Stock-AF'!$G$2:$G$215,Shares!$A$1)/SUMIFS('Stock-AF'!Z$2:Z$215,'Stock-AF'!$C$2:$C$215,Shares!$A203,'Stock-AF'!$G$2:$G$215,Shares!$A$1)</f>
        <v>0.32300133601215658</v>
      </c>
      <c r="R203" s="9">
        <f ca="1">SUMIFS('Stock-AF'!AA$2:AA$215,'Stock-AF'!$C$2:$C$215,Shares!$B203,'Stock-AF'!$G$2:$G$215,Shares!$A$1)/SUMIFS('Stock-AF'!AA$2:AA$215,'Stock-AF'!$C$2:$C$215,Shares!$A203,'Stock-AF'!$G$2:$G$215,Shares!$A$1)</f>
        <v>0.319520840972986</v>
      </c>
      <c r="S203" s="9">
        <f ca="1">SUMIFS('Stock-AF'!AB$2:AB$215,'Stock-AF'!$C$2:$C$215,Shares!$B203,'Stock-AF'!$G$2:$G$215,Shares!$A$1)/SUMIFS('Stock-AF'!AB$2:AB$215,'Stock-AF'!$C$2:$C$215,Shares!$A203,'Stock-AF'!$G$2:$G$215,Shares!$A$1)</f>
        <v>0.5176009318976057</v>
      </c>
      <c r="T203" s="9">
        <f ca="1">SUMIFS('Stock-AF'!AC$2:AC$215,'Stock-AF'!$C$2:$C$215,Shares!$B203,'Stock-AF'!$G$2:$G$215,Shares!$A$1)/SUMIFS('Stock-AF'!AC$2:AC$215,'Stock-AF'!$C$2:$C$215,Shares!$A203,'Stock-AF'!$G$2:$G$215,Shares!$A$1)</f>
        <v>0.23992587706900337</v>
      </c>
      <c r="U203" s="9">
        <f ca="1">SUMIFS('Stock-AF'!AD$2:AD$215,'Stock-AF'!$C$2:$C$215,Shares!$B203,'Stock-AF'!$G$2:$G$215,Shares!$A$1)/SUMIFS('Stock-AF'!AD$2:AD$215,'Stock-AF'!$C$2:$C$215,Shares!$A203,'Stock-AF'!$G$2:$G$215,Shares!$A$1)</f>
        <v>0</v>
      </c>
      <c r="V203" s="9">
        <f ca="1">SUMIFS('Stock-AF'!AE$2:AE$215,'Stock-AF'!$C$2:$C$215,Shares!$B203,'Stock-AF'!$G$2:$G$215,Shares!$A$1)/SUMIFS('Stock-AF'!AE$2:AE$215,'Stock-AF'!$C$2:$C$215,Shares!$A203,'Stock-AF'!$G$2:$G$215,Shares!$A$1)</f>
        <v>0.64998966301426553</v>
      </c>
      <c r="W203" s="9">
        <f ca="1">SUMIFS('Stock-AF'!AF$2:AF$215,'Stock-AF'!$C$2:$C$215,Shares!$B203,'Stock-AF'!$G$2:$G$215,Shares!$A$1)/SUMIFS('Stock-AF'!AF$2:AF$215,'Stock-AF'!$C$2:$C$215,Shares!$A203,'Stock-AF'!$G$2:$G$215,Shares!$A$1)</f>
        <v>0</v>
      </c>
      <c r="X203" s="9">
        <f ca="1">SUMIFS('Stock-AF'!AG$2:AG$215,'Stock-AF'!$C$2:$C$215,Shares!$B203,'Stock-AF'!$G$2:$G$215,Shares!$A$1)/SUMIFS('Stock-AF'!AG$2:AG$215,'Stock-AF'!$C$2:$C$215,Shares!$A203,'Stock-AF'!$G$2:$G$215,Shares!$A$1)</f>
        <v>7.6940501359105976E-2</v>
      </c>
      <c r="Y203" s="9">
        <f ca="1">SUMIFS('Stock-AF'!AH$2:AH$215,'Stock-AF'!$C$2:$C$215,Shares!$B203,'Stock-AF'!$G$2:$G$215,Shares!$A$1)/SUMIFS('Stock-AF'!AH$2:AH$215,'Stock-AF'!$C$2:$C$215,Shares!$A203,'Stock-AF'!$G$2:$G$215,Shares!$A$1)</f>
        <v>0.43880808797445908</v>
      </c>
      <c r="Z203" s="9">
        <f ca="1">SUMIFS('Stock-AF'!AI$2:AI$215,'Stock-AF'!$C$2:$C$215,Shares!$B203,'Stock-AF'!$G$2:$G$215,Shares!$A$1)/SUMIFS('Stock-AF'!AI$2:AI$215,'Stock-AF'!$C$2:$C$215,Shares!$A203,'Stock-AF'!$G$2:$G$215,Shares!$A$1)</f>
        <v>8.1956230460026688E-2</v>
      </c>
      <c r="AA203" s="9">
        <f ca="1">SUMIFS('Stock-AF'!AJ$2:AJ$215,'Stock-AF'!$C$2:$C$215,Shares!$B203,'Stock-AF'!$G$2:$G$215,Shares!$A$1)/SUMIFS('Stock-AF'!AJ$2:AJ$215,'Stock-AF'!$C$2:$C$215,Shares!$A203,'Stock-AF'!$G$2:$G$215,Shares!$A$1)</f>
        <v>0</v>
      </c>
      <c r="AB203" s="9">
        <f ca="1">SUMIFS('Stock-AF'!AK$2:AK$215,'Stock-AF'!$C$2:$C$215,Shares!$B203,'Stock-AF'!$G$2:$G$215,Shares!$A$1)/SUMIFS('Stock-AF'!AK$2:AK$215,'Stock-AF'!$C$2:$C$215,Shares!$A203,'Stock-AF'!$G$2:$G$215,Shares!$A$1)</f>
        <v>0</v>
      </c>
      <c r="AC203" s="9">
        <f ca="1">SUMIFS('Stock-AF'!AL$2:AL$215,'Stock-AF'!$C$2:$C$215,Shares!$B203,'Stock-AF'!$G$2:$G$215,Shares!$A$1)/SUMIFS('Stock-AF'!AL$2:AL$215,'Stock-AF'!$C$2:$C$215,Shares!$A203,'Stock-AF'!$G$2:$G$215,Shares!$A$1)</f>
        <v>0</v>
      </c>
      <c r="AD203" s="9">
        <f ca="1">SUMIFS('Stock-AF'!AM$2:AM$215,'Stock-AF'!$C$2:$C$215,Shares!$B203,'Stock-AF'!$G$2:$G$215,Shares!$A$1)/SUMIFS('Stock-AF'!AM$2:AM$215,'Stock-AF'!$C$2:$C$215,Shares!$A203,'Stock-AF'!$G$2:$G$215,Shares!$A$1)</f>
        <v>0.83635880510181193</v>
      </c>
      <c r="AE203" s="9">
        <f ca="1">SUMIFS('Stock-AF'!AN$2:AN$215,'Stock-AF'!$C$2:$C$215,Shares!$B203,'Stock-AF'!$G$2:$G$215,Shares!$A$1)/SUMIFS('Stock-AF'!AN$2:AN$215,'Stock-AF'!$C$2:$C$215,Shares!$A203,'Stock-AF'!$G$2:$G$215,Shares!$A$1)</f>
        <v>5.9680577612890903E-4</v>
      </c>
      <c r="AF203" s="9">
        <f ca="1">SUMIFS('Stock-AF'!AO$2:AO$215,'Stock-AF'!$C$2:$C$215,Shares!$B203,'Stock-AF'!$G$2:$G$215,Shares!$A$1)/SUMIFS('Stock-AF'!AO$2:AO$215,'Stock-AF'!$C$2:$C$215,Shares!$A203,'Stock-AF'!$G$2:$G$215,Shares!$A$1)</f>
        <v>0.17014662958792051</v>
      </c>
      <c r="AG203" s="9">
        <f ca="1">SUMIFS('Stock-AF'!AP$2:AP$215,'Stock-AF'!$C$2:$C$215,Shares!$B203,'Stock-AF'!$G$2:$G$215,Shares!$A$1)/SUMIFS('Stock-AF'!AP$2:AP$215,'Stock-AF'!$C$2:$C$215,Shares!$A203,'Stock-AF'!$G$2:$G$215,Shares!$A$1)</f>
        <v>0.15594563986409965</v>
      </c>
      <c r="AH203" s="9">
        <f ca="1">SUMIFS('Stock-AF'!AQ$2:AQ$215,'Stock-AF'!$C$2:$C$215,Shares!$B203,'Stock-AF'!$G$2:$G$215,Shares!$A$1)/SUMIFS('Stock-AF'!AQ$2:AQ$215,'Stock-AF'!$C$2:$C$215,Shares!$A203,'Stock-AF'!$G$2:$G$215,Shares!$A$1)</f>
        <v>0.27683049147442373</v>
      </c>
      <c r="AI203" s="9">
        <f ca="1">SUMIFS('Stock-AF'!AR$2:AR$215,'Stock-AF'!$C$2:$C$215,Shares!$B203,'Stock-AF'!$G$2:$G$215,Shares!$A$1)/SUMIFS('Stock-AF'!AR$2:AR$215,'Stock-AF'!$C$2:$C$215,Shares!$A203,'Stock-AF'!$G$2:$G$215,Shares!$A$1)</f>
        <v>9.5693927430652803E-2</v>
      </c>
      <c r="AJ203" s="9">
        <f ca="1">SUMIFS('Stock-AF'!AS$2:AS$215,'Stock-AF'!$C$2:$C$215,Shares!$B203,'Stock-AF'!$G$2:$G$215,Shares!$A$1)/SUMIFS('Stock-AF'!AS$2:AS$215,'Stock-AF'!$C$2:$C$215,Shares!$A203,'Stock-AF'!$G$2:$G$215,Shares!$A$1)</f>
        <v>1.3053478135043338E-2</v>
      </c>
      <c r="AK203" s="9">
        <f ca="1">SUMIFS('Stock-AF'!AT$2:AT$215,'Stock-AF'!$C$2:$C$215,Shares!$B203,'Stock-AF'!$G$2:$G$215,Shares!$A$1)/SUMIFS('Stock-AF'!AT$2:AT$215,'Stock-AF'!$C$2:$C$215,Shares!$A203,'Stock-AF'!$G$2:$G$215,Shares!$A$1)</f>
        <v>7.2689655172413756E-2</v>
      </c>
      <c r="AL203" s="9">
        <f ca="1">SUMIFS('Stock-AF'!AU$2:AU$215,'Stock-AF'!$C$2:$C$215,Shares!$B203,'Stock-AF'!$G$2:$G$215,Shares!$A$1)/SUMIFS('Stock-AF'!AU$2:AU$215,'Stock-AF'!$C$2:$C$215,Shares!$A203,'Stock-AF'!$G$2:$G$215,Shares!$A$1)</f>
        <v>0.51101206082852657</v>
      </c>
      <c r="AM203" s="9">
        <f ca="1">SUMIFS('Stock-AF'!AV$2:AV$215,'Stock-AF'!$C$2:$C$215,Shares!$B203,'Stock-AF'!$G$2:$G$215,Shares!$A$1)/SUMIFS('Stock-AF'!AV$2:AV$215,'Stock-AF'!$C$2:$C$215,Shares!$A203,'Stock-AF'!$G$2:$G$215,Shares!$A$1)</f>
        <v>0.72975778215700116</v>
      </c>
    </row>
    <row r="204" spans="1:39">
      <c r="A204" t="str">
        <f t="shared" si="3"/>
        <v>R_ES-WH-FL*</v>
      </c>
      <c r="B204" s="4" t="s">
        <v>104</v>
      </c>
      <c r="C204" s="9">
        <f ca="1">SUMIFS('Stock-AF'!L$2:L$215,'Stock-AF'!$C$2:$C$215,Shares!$B204,'Stock-AF'!$G$2:$G$215,Shares!$A$1)/SUMIFS('Stock-AF'!L$2:L$215,'Stock-AF'!$C$2:$C$215,Shares!$A204,'Stock-AF'!$G$2:$G$215,Shares!$A$1)</f>
        <v>0</v>
      </c>
      <c r="D204" s="9">
        <f ca="1">SUMIFS('Stock-AF'!M$2:M$215,'Stock-AF'!$C$2:$C$215,Shares!$B204,'Stock-AF'!$G$2:$G$215,Shares!$A$1)/SUMIFS('Stock-AF'!M$2:M$215,'Stock-AF'!$C$2:$C$215,Shares!$A204,'Stock-AF'!$G$2:$G$215,Shares!$A$1)</f>
        <v>0.16306789606035207</v>
      </c>
      <c r="E204" s="9">
        <f ca="1">SUMIFS('Stock-AF'!N$2:N$215,'Stock-AF'!$C$2:$C$215,Shares!$B204,'Stock-AF'!$G$2:$G$215,Shares!$A$1)/SUMIFS('Stock-AF'!N$2:N$215,'Stock-AF'!$C$2:$C$215,Shares!$A204,'Stock-AF'!$G$2:$G$215,Shares!$A$1)</f>
        <v>0.18632634184535535</v>
      </c>
      <c r="F204" s="9">
        <f ca="1">SUMIFS('Stock-AF'!O$2:O$215,'Stock-AF'!$C$2:$C$215,Shares!$B204,'Stock-AF'!$G$2:$G$215,Shares!$A$1)/SUMIFS('Stock-AF'!O$2:O$215,'Stock-AF'!$C$2:$C$215,Shares!$A204,'Stock-AF'!$G$2:$G$215,Shares!$A$1)</f>
        <v>1.7790716480672814E-3</v>
      </c>
      <c r="G204" s="9">
        <f ca="1">SUMIFS('Stock-AF'!P$2:P$215,'Stock-AF'!$C$2:$C$215,Shares!$B204,'Stock-AF'!$G$2:$G$215,Shares!$A$1)/SUMIFS('Stock-AF'!P$2:P$215,'Stock-AF'!$C$2:$C$215,Shares!$A204,'Stock-AF'!$G$2:$G$215,Shares!$A$1)</f>
        <v>0.26143333470547048</v>
      </c>
      <c r="H204" s="9">
        <f ca="1">SUMIFS('Stock-AF'!Q$2:Q$215,'Stock-AF'!$C$2:$C$215,Shares!$B204,'Stock-AF'!$G$2:$G$215,Shares!$A$1)/SUMIFS('Stock-AF'!Q$2:Q$215,'Stock-AF'!$C$2:$C$215,Shares!$A204,'Stock-AF'!$G$2:$G$215,Shares!$A$1)</f>
        <v>3.6056621297885158E-2</v>
      </c>
      <c r="I204" s="9">
        <f ca="1">SUMIFS('Stock-AF'!R$2:R$215,'Stock-AF'!$C$2:$C$215,Shares!$B204,'Stock-AF'!$G$2:$G$215,Shares!$A$1)/SUMIFS('Stock-AF'!R$2:R$215,'Stock-AF'!$C$2:$C$215,Shares!$A204,'Stock-AF'!$G$2:$G$215,Shares!$A$1)</f>
        <v>0</v>
      </c>
      <c r="J204" s="9">
        <f ca="1">SUMIFS('Stock-AF'!S$2:S$215,'Stock-AF'!$C$2:$C$215,Shares!$B204,'Stock-AF'!$G$2:$G$215,Shares!$A$1)/SUMIFS('Stock-AF'!S$2:S$215,'Stock-AF'!$C$2:$C$215,Shares!$A204,'Stock-AF'!$G$2:$G$215,Shares!$A$1)</f>
        <v>0.14279893635271906</v>
      </c>
      <c r="K204" s="9">
        <f ca="1">SUMIFS('Stock-AF'!T$2:T$215,'Stock-AF'!$C$2:$C$215,Shares!$B204,'Stock-AF'!$G$2:$G$215,Shares!$A$1)/SUMIFS('Stock-AF'!T$2:T$215,'Stock-AF'!$C$2:$C$215,Shares!$A204,'Stock-AF'!$G$2:$G$215,Shares!$A$1)</f>
        <v>9.3571121631397844E-2</v>
      </c>
      <c r="L204" s="9">
        <f ca="1">SUMIFS('Stock-AF'!U$2:U$215,'Stock-AF'!$C$2:$C$215,Shares!$B204,'Stock-AF'!$G$2:$G$215,Shares!$A$1)/SUMIFS('Stock-AF'!U$2:U$215,'Stock-AF'!$C$2:$C$215,Shares!$A204,'Stock-AF'!$G$2:$G$215,Shares!$A$1)</f>
        <v>0.50847988637787633</v>
      </c>
      <c r="M204" s="9">
        <f ca="1">SUMIFS('Stock-AF'!V$2:V$215,'Stock-AF'!$C$2:$C$215,Shares!$B204,'Stock-AF'!$G$2:$G$215,Shares!$A$1)/SUMIFS('Stock-AF'!V$2:V$215,'Stock-AF'!$C$2:$C$215,Shares!$A204,'Stock-AF'!$G$2:$G$215,Shares!$A$1)</f>
        <v>0.51902517530750658</v>
      </c>
      <c r="N204" s="9">
        <f ca="1">SUMIFS('Stock-AF'!W$2:W$215,'Stock-AF'!$C$2:$C$215,Shares!$B204,'Stock-AF'!$G$2:$G$215,Shares!$A$1)/SUMIFS('Stock-AF'!W$2:W$215,'Stock-AF'!$C$2:$C$215,Shares!$A204,'Stock-AF'!$G$2:$G$215,Shares!$A$1)</f>
        <v>1.0466531440162283E-2</v>
      </c>
      <c r="O204" s="9">
        <f ca="1">SUMIFS('Stock-AF'!X$2:X$215,'Stock-AF'!$C$2:$C$215,Shares!$B204,'Stock-AF'!$G$2:$G$215,Shares!$A$1)/SUMIFS('Stock-AF'!X$2:X$215,'Stock-AF'!$C$2:$C$215,Shares!$A204,'Stock-AF'!$G$2:$G$215,Shares!$A$1)</f>
        <v>0</v>
      </c>
      <c r="P204" s="9">
        <f ca="1">SUMIFS('Stock-AF'!Y$2:Y$215,'Stock-AF'!$C$2:$C$215,Shares!$B204,'Stock-AF'!$G$2:$G$215,Shares!$A$1)/SUMIFS('Stock-AF'!Y$2:Y$215,'Stock-AF'!$C$2:$C$215,Shares!$A204,'Stock-AF'!$G$2:$G$215,Shares!$A$1)</f>
        <v>0.37743035815804427</v>
      </c>
      <c r="Q204" s="9">
        <f ca="1">SUMIFS('Stock-AF'!Z$2:Z$215,'Stock-AF'!$C$2:$C$215,Shares!$B204,'Stock-AF'!$G$2:$G$215,Shares!$A$1)/SUMIFS('Stock-AF'!Z$2:Z$215,'Stock-AF'!$C$2:$C$215,Shares!$A204,'Stock-AF'!$G$2:$G$215,Shares!$A$1)</f>
        <v>6.0556535751073282E-2</v>
      </c>
      <c r="R204" s="9">
        <f ca="1">SUMIFS('Stock-AF'!AA$2:AA$215,'Stock-AF'!$C$2:$C$215,Shares!$B204,'Stock-AF'!$G$2:$G$215,Shares!$A$1)/SUMIFS('Stock-AF'!AA$2:AA$215,'Stock-AF'!$C$2:$C$215,Shares!$A204,'Stock-AF'!$G$2:$G$215,Shares!$A$1)</f>
        <v>0.10432709937660457</v>
      </c>
      <c r="S204" s="9">
        <f ca="1">SUMIFS('Stock-AF'!AB$2:AB$215,'Stock-AF'!$C$2:$C$215,Shares!$B204,'Stock-AF'!$G$2:$G$215,Shares!$A$1)/SUMIFS('Stock-AF'!AB$2:AB$215,'Stock-AF'!$C$2:$C$215,Shares!$A204,'Stock-AF'!$G$2:$G$215,Shares!$A$1)</f>
        <v>0.15004119669289967</v>
      </c>
      <c r="T204" s="9">
        <f ca="1">SUMIFS('Stock-AF'!AC$2:AC$215,'Stock-AF'!$C$2:$C$215,Shares!$B204,'Stock-AF'!$G$2:$G$215,Shares!$A$1)/SUMIFS('Stock-AF'!AC$2:AC$215,'Stock-AF'!$C$2:$C$215,Shares!$A204,'Stock-AF'!$G$2:$G$215,Shares!$A$1)</f>
        <v>0</v>
      </c>
      <c r="U204" s="9">
        <f ca="1">SUMIFS('Stock-AF'!AD$2:AD$215,'Stock-AF'!$C$2:$C$215,Shares!$B204,'Stock-AF'!$G$2:$G$215,Shares!$A$1)/SUMIFS('Stock-AF'!AD$2:AD$215,'Stock-AF'!$C$2:$C$215,Shares!$A204,'Stock-AF'!$G$2:$G$215,Shares!$A$1)</f>
        <v>0.62524768293946431</v>
      </c>
      <c r="V204" s="9">
        <f ca="1">SUMIFS('Stock-AF'!AE$2:AE$215,'Stock-AF'!$C$2:$C$215,Shares!$B204,'Stock-AF'!$G$2:$G$215,Shares!$A$1)/SUMIFS('Stock-AF'!AE$2:AE$215,'Stock-AF'!$C$2:$C$215,Shares!$A204,'Stock-AF'!$G$2:$G$215,Shares!$A$1)</f>
        <v>3.9694025222245174E-3</v>
      </c>
      <c r="W204" s="9">
        <f ca="1">SUMIFS('Stock-AF'!AF$2:AF$215,'Stock-AF'!$C$2:$C$215,Shares!$B204,'Stock-AF'!$G$2:$G$215,Shares!$A$1)/SUMIFS('Stock-AF'!AF$2:AF$215,'Stock-AF'!$C$2:$C$215,Shares!$A204,'Stock-AF'!$G$2:$G$215,Shares!$A$1)</f>
        <v>1.5075982809776942E-2</v>
      </c>
      <c r="X204" s="9">
        <f ca="1">SUMIFS('Stock-AF'!AG$2:AG$215,'Stock-AF'!$C$2:$C$215,Shares!$B204,'Stock-AF'!$G$2:$G$215,Shares!$A$1)/SUMIFS('Stock-AF'!AG$2:AG$215,'Stock-AF'!$C$2:$C$215,Shares!$A204,'Stock-AF'!$G$2:$G$215,Shares!$A$1)</f>
        <v>0.50211416490486271</v>
      </c>
      <c r="Y204" s="9">
        <f ca="1">SUMIFS('Stock-AF'!AH$2:AH$215,'Stock-AF'!$C$2:$C$215,Shares!$B204,'Stock-AF'!$G$2:$G$215,Shares!$A$1)/SUMIFS('Stock-AF'!AH$2:AH$215,'Stock-AF'!$C$2:$C$215,Shares!$A204,'Stock-AF'!$G$2:$G$215,Shares!$A$1)</f>
        <v>0</v>
      </c>
      <c r="Z204" s="9">
        <f ca="1">SUMIFS('Stock-AF'!AI$2:AI$215,'Stock-AF'!$C$2:$C$215,Shares!$B204,'Stock-AF'!$G$2:$G$215,Shares!$A$1)/SUMIFS('Stock-AF'!AI$2:AI$215,'Stock-AF'!$C$2:$C$215,Shares!$A204,'Stock-AF'!$G$2:$G$215,Shares!$A$1)</f>
        <v>0.42154235521810318</v>
      </c>
      <c r="AA204" s="9">
        <f ca="1">SUMIFS('Stock-AF'!AJ$2:AJ$215,'Stock-AF'!$C$2:$C$215,Shares!$B204,'Stock-AF'!$G$2:$G$215,Shares!$A$1)/SUMIFS('Stock-AF'!AJ$2:AJ$215,'Stock-AF'!$C$2:$C$215,Shares!$A204,'Stock-AF'!$G$2:$G$215,Shares!$A$1)</f>
        <v>0</v>
      </c>
      <c r="AB204" s="9">
        <f ca="1">SUMIFS('Stock-AF'!AK$2:AK$215,'Stock-AF'!$C$2:$C$215,Shares!$B204,'Stock-AF'!$G$2:$G$215,Shares!$A$1)/SUMIFS('Stock-AF'!AK$2:AK$215,'Stock-AF'!$C$2:$C$215,Shares!$A204,'Stock-AF'!$G$2:$G$215,Shares!$A$1)</f>
        <v>9.8502203411834743E-2</v>
      </c>
      <c r="AC204" s="9">
        <f ca="1">SUMIFS('Stock-AF'!AL$2:AL$215,'Stock-AF'!$C$2:$C$215,Shares!$B204,'Stock-AF'!$G$2:$G$215,Shares!$A$1)/SUMIFS('Stock-AF'!AL$2:AL$215,'Stock-AF'!$C$2:$C$215,Shares!$A204,'Stock-AF'!$G$2:$G$215,Shares!$A$1)</f>
        <v>0</v>
      </c>
      <c r="AD204" s="9">
        <f ca="1">SUMIFS('Stock-AF'!AM$2:AM$215,'Stock-AF'!$C$2:$C$215,Shares!$B204,'Stock-AF'!$G$2:$G$215,Shares!$A$1)/SUMIFS('Stock-AF'!AM$2:AM$215,'Stock-AF'!$C$2:$C$215,Shares!$A204,'Stock-AF'!$G$2:$G$215,Shares!$A$1)</f>
        <v>4.351737898112934E-2</v>
      </c>
      <c r="AE204" s="9">
        <f ca="1">SUMIFS('Stock-AF'!AN$2:AN$215,'Stock-AF'!$C$2:$C$215,Shares!$B204,'Stock-AF'!$G$2:$G$215,Shares!$A$1)/SUMIFS('Stock-AF'!AN$2:AN$215,'Stock-AF'!$C$2:$C$215,Shares!$A204,'Stock-AF'!$G$2:$G$215,Shares!$A$1)</f>
        <v>2.0602986207393696E-2</v>
      </c>
      <c r="AF204" s="9">
        <f ca="1">SUMIFS('Stock-AF'!AO$2:AO$215,'Stock-AF'!$C$2:$C$215,Shares!$B204,'Stock-AF'!$G$2:$G$215,Shares!$A$1)/SUMIFS('Stock-AF'!AO$2:AO$215,'Stock-AF'!$C$2:$C$215,Shares!$A204,'Stock-AF'!$G$2:$G$215,Shares!$A$1)</f>
        <v>0.35495047229436222</v>
      </c>
      <c r="AG204" s="9">
        <f ca="1">SUMIFS('Stock-AF'!AP$2:AP$215,'Stock-AF'!$C$2:$C$215,Shares!$B204,'Stock-AF'!$G$2:$G$215,Shares!$A$1)/SUMIFS('Stock-AF'!AP$2:AP$215,'Stock-AF'!$C$2:$C$215,Shares!$A204,'Stock-AF'!$G$2:$G$215,Shares!$A$1)</f>
        <v>6.6251415628539104E-3</v>
      </c>
      <c r="AH204" s="9">
        <f ca="1">SUMIFS('Stock-AF'!AQ$2:AQ$215,'Stock-AF'!$C$2:$C$215,Shares!$B204,'Stock-AF'!$G$2:$G$215,Shares!$A$1)/SUMIFS('Stock-AF'!AQ$2:AQ$215,'Stock-AF'!$C$2:$C$215,Shares!$A204,'Stock-AF'!$G$2:$G$215,Shares!$A$1)</f>
        <v>0.23464940275371518</v>
      </c>
      <c r="AI204" s="9">
        <f ca="1">SUMIFS('Stock-AF'!AR$2:AR$215,'Stock-AF'!$C$2:$C$215,Shares!$B204,'Stock-AF'!$G$2:$G$215,Shares!$A$1)/SUMIFS('Stock-AF'!AR$2:AR$215,'Stock-AF'!$C$2:$C$215,Shares!$A204,'Stock-AF'!$G$2:$G$215,Shares!$A$1)</f>
        <v>0.20294425294001908</v>
      </c>
      <c r="AJ204" s="9">
        <f ca="1">SUMIFS('Stock-AF'!AS$2:AS$215,'Stock-AF'!$C$2:$C$215,Shares!$B204,'Stock-AF'!$G$2:$G$215,Shares!$A$1)/SUMIFS('Stock-AF'!AS$2:AS$215,'Stock-AF'!$C$2:$C$215,Shares!$A204,'Stock-AF'!$G$2:$G$215,Shares!$A$1)</f>
        <v>0.45773993572266231</v>
      </c>
      <c r="AK204" s="9">
        <f ca="1">SUMIFS('Stock-AF'!AT$2:AT$215,'Stock-AF'!$C$2:$C$215,Shares!$B204,'Stock-AF'!$G$2:$G$215,Shares!$A$1)/SUMIFS('Stock-AF'!AT$2:AT$215,'Stock-AF'!$C$2:$C$215,Shares!$A204,'Stock-AF'!$G$2:$G$215,Shares!$A$1)</f>
        <v>9.9103448275862066E-2</v>
      </c>
      <c r="AL204" s="9">
        <f ca="1">SUMIFS('Stock-AF'!AU$2:AU$215,'Stock-AF'!$C$2:$C$215,Shares!$B204,'Stock-AF'!$G$2:$G$215,Shares!$A$1)/SUMIFS('Stock-AF'!AU$2:AU$215,'Stock-AF'!$C$2:$C$215,Shares!$A204,'Stock-AF'!$G$2:$G$215,Shares!$A$1)</f>
        <v>0.3252753015207131</v>
      </c>
      <c r="AM204" s="9">
        <f ca="1">SUMIFS('Stock-AF'!AV$2:AV$215,'Stock-AF'!$C$2:$C$215,Shares!$B204,'Stock-AF'!$G$2:$G$215,Shares!$A$1)/SUMIFS('Stock-AF'!AV$2:AV$215,'Stock-AF'!$C$2:$C$215,Shares!$A204,'Stock-AF'!$G$2:$G$215,Shares!$A$1)</f>
        <v>0</v>
      </c>
    </row>
    <row r="205" spans="1:39">
      <c r="A205" t="str">
        <f t="shared" si="3"/>
        <v>R_ES-WH-FL*</v>
      </c>
      <c r="B205" s="4" t="s">
        <v>105</v>
      </c>
      <c r="C205" s="9">
        <f ca="1">SUMIFS('Stock-AF'!L$2:L$215,'Stock-AF'!$C$2:$C$215,Shares!$B205,'Stock-AF'!$G$2:$G$215,Shares!$A$1)/SUMIFS('Stock-AF'!L$2:L$215,'Stock-AF'!$C$2:$C$215,Shares!$A205,'Stock-AF'!$G$2:$G$215,Shares!$A$1)</f>
        <v>0.30929012418228125</v>
      </c>
      <c r="D205" s="9">
        <f ca="1">SUMIFS('Stock-AF'!M$2:M$215,'Stock-AF'!$C$2:$C$215,Shares!$B205,'Stock-AF'!$G$2:$G$215,Shares!$A$1)/SUMIFS('Stock-AF'!M$2:M$215,'Stock-AF'!$C$2:$C$215,Shares!$A205,'Stock-AF'!$G$2:$G$215,Shares!$A$1)</f>
        <v>1.3746856663872604E-2</v>
      </c>
      <c r="E205" s="9">
        <f ca="1">SUMIFS('Stock-AF'!N$2:N$215,'Stock-AF'!$C$2:$C$215,Shares!$B205,'Stock-AF'!$G$2:$G$215,Shares!$A$1)/SUMIFS('Stock-AF'!N$2:N$215,'Stock-AF'!$C$2:$C$215,Shares!$A205,'Stock-AF'!$G$2:$G$215,Shares!$A$1)</f>
        <v>0</v>
      </c>
      <c r="F205" s="9">
        <f ca="1">SUMIFS('Stock-AF'!O$2:O$215,'Stock-AF'!$C$2:$C$215,Shares!$B205,'Stock-AF'!$G$2:$G$215,Shares!$A$1)/SUMIFS('Stock-AF'!O$2:O$215,'Stock-AF'!$C$2:$C$215,Shares!$A205,'Stock-AF'!$G$2:$G$215,Shares!$A$1)</f>
        <v>1.2585829179715633E-2</v>
      </c>
      <c r="G205" s="9">
        <f ca="1">SUMIFS('Stock-AF'!P$2:P$215,'Stock-AF'!$C$2:$C$215,Shares!$B205,'Stock-AF'!$G$2:$G$215,Shares!$A$1)/SUMIFS('Stock-AF'!P$2:P$215,'Stock-AF'!$C$2:$C$215,Shares!$A205,'Stock-AF'!$G$2:$G$215,Shares!$A$1)</f>
        <v>4.9396945622195618E-4</v>
      </c>
      <c r="H205" s="9">
        <f ca="1">SUMIFS('Stock-AF'!Q$2:Q$215,'Stock-AF'!$C$2:$C$215,Shares!$B205,'Stock-AF'!$G$2:$G$215,Shares!$A$1)/SUMIFS('Stock-AF'!Q$2:Q$215,'Stock-AF'!$C$2:$C$215,Shares!$A205,'Stock-AF'!$G$2:$G$215,Shares!$A$1)</f>
        <v>0</v>
      </c>
      <c r="I205" s="9">
        <f ca="1">SUMIFS('Stock-AF'!R$2:R$215,'Stock-AF'!$C$2:$C$215,Shares!$B205,'Stock-AF'!$G$2:$G$215,Shares!$A$1)/SUMIFS('Stock-AF'!R$2:R$215,'Stock-AF'!$C$2:$C$215,Shares!$A205,'Stock-AF'!$G$2:$G$215,Shares!$A$1)</f>
        <v>1.3141967836762931E-2</v>
      </c>
      <c r="J205" s="9">
        <f ca="1">SUMIFS('Stock-AF'!S$2:S$215,'Stock-AF'!$C$2:$C$215,Shares!$B205,'Stock-AF'!$G$2:$G$215,Shares!$A$1)/SUMIFS('Stock-AF'!S$2:S$215,'Stock-AF'!$C$2:$C$215,Shares!$A205,'Stock-AF'!$G$2:$G$215,Shares!$A$1)</f>
        <v>3.3667867558757926E-3</v>
      </c>
      <c r="K205" s="9">
        <f ca="1">SUMIFS('Stock-AF'!T$2:T$215,'Stock-AF'!$C$2:$C$215,Shares!$B205,'Stock-AF'!$G$2:$G$215,Shares!$A$1)/SUMIFS('Stock-AF'!T$2:T$215,'Stock-AF'!$C$2:$C$215,Shares!$A205,'Stock-AF'!$G$2:$G$215,Shares!$A$1)</f>
        <v>2.4016956558790412E-2</v>
      </c>
      <c r="L205" s="9">
        <f ca="1">SUMIFS('Stock-AF'!U$2:U$215,'Stock-AF'!$C$2:$C$215,Shares!$B205,'Stock-AF'!$G$2:$G$215,Shares!$A$1)/SUMIFS('Stock-AF'!U$2:U$215,'Stock-AF'!$C$2:$C$215,Shares!$A205,'Stock-AF'!$G$2:$G$215,Shares!$A$1)</f>
        <v>6.9969505827311446E-3</v>
      </c>
      <c r="M205" s="9">
        <f ca="1">SUMIFS('Stock-AF'!V$2:V$215,'Stock-AF'!$C$2:$C$215,Shares!$B205,'Stock-AF'!$G$2:$G$215,Shares!$A$1)/SUMIFS('Stock-AF'!V$2:V$215,'Stock-AF'!$C$2:$C$215,Shares!$A205,'Stock-AF'!$G$2:$G$215,Shares!$A$1)</f>
        <v>6.8973445223588998E-3</v>
      </c>
      <c r="N205" s="9">
        <f ca="1">SUMIFS('Stock-AF'!W$2:W$215,'Stock-AF'!$C$2:$C$215,Shares!$B205,'Stock-AF'!$G$2:$G$215,Shares!$A$1)/SUMIFS('Stock-AF'!W$2:W$215,'Stock-AF'!$C$2:$C$215,Shares!$A205,'Stock-AF'!$G$2:$G$215,Shares!$A$1)</f>
        <v>2.2981744421906737E-2</v>
      </c>
      <c r="O205" s="9">
        <f ca="1">SUMIFS('Stock-AF'!X$2:X$215,'Stock-AF'!$C$2:$C$215,Shares!$B205,'Stock-AF'!$G$2:$G$215,Shares!$A$1)/SUMIFS('Stock-AF'!X$2:X$215,'Stock-AF'!$C$2:$C$215,Shares!$A205,'Stock-AF'!$G$2:$G$215,Shares!$A$1)</f>
        <v>0.173398367691908</v>
      </c>
      <c r="P205" s="9">
        <f ca="1">SUMIFS('Stock-AF'!Y$2:Y$215,'Stock-AF'!$C$2:$C$215,Shares!$B205,'Stock-AF'!$G$2:$G$215,Shares!$A$1)/SUMIFS('Stock-AF'!Y$2:Y$215,'Stock-AF'!$C$2:$C$215,Shares!$A205,'Stock-AF'!$G$2:$G$215,Shares!$A$1)</f>
        <v>7.807466363464099E-3</v>
      </c>
      <c r="Q205" s="9">
        <f ca="1">SUMIFS('Stock-AF'!Z$2:Z$215,'Stock-AF'!$C$2:$C$215,Shares!$B205,'Stock-AF'!$G$2:$G$215,Shares!$A$1)/SUMIFS('Stock-AF'!Z$2:Z$215,'Stock-AF'!$C$2:$C$215,Shares!$A205,'Stock-AF'!$G$2:$G$215,Shares!$A$1)</f>
        <v>7.7934892354134991E-2</v>
      </c>
      <c r="R205" s="9">
        <f ca="1">SUMIFS('Stock-AF'!AA$2:AA$215,'Stock-AF'!$C$2:$C$215,Shares!$B205,'Stock-AF'!$G$2:$G$215,Shares!$A$1)/SUMIFS('Stock-AF'!AA$2:AA$215,'Stock-AF'!$C$2:$C$215,Shares!$A205,'Stock-AF'!$G$2:$G$215,Shares!$A$1)</f>
        <v>0.10212687935460253</v>
      </c>
      <c r="S205" s="9">
        <f ca="1">SUMIFS('Stock-AF'!AB$2:AB$215,'Stock-AF'!$C$2:$C$215,Shares!$B205,'Stock-AF'!$G$2:$G$215,Shares!$A$1)/SUMIFS('Stock-AF'!AB$2:AB$215,'Stock-AF'!$C$2:$C$215,Shares!$A205,'Stock-AF'!$G$2:$G$215,Shares!$A$1)</f>
        <v>7.205159530641797E-2</v>
      </c>
      <c r="T205" s="9">
        <f ca="1">SUMIFS('Stock-AF'!AC$2:AC$215,'Stock-AF'!$C$2:$C$215,Shares!$B205,'Stock-AF'!$G$2:$G$215,Shares!$A$1)/SUMIFS('Stock-AF'!AC$2:AC$215,'Stock-AF'!$C$2:$C$215,Shares!$A205,'Stock-AF'!$G$2:$G$215,Shares!$A$1)</f>
        <v>4.224378906372693E-2</v>
      </c>
      <c r="U205" s="9">
        <f ca="1">SUMIFS('Stock-AF'!AD$2:AD$215,'Stock-AF'!$C$2:$C$215,Shares!$B205,'Stock-AF'!$G$2:$G$215,Shares!$A$1)/SUMIFS('Stock-AF'!AD$2:AD$215,'Stock-AF'!$C$2:$C$215,Shares!$A205,'Stock-AF'!$G$2:$G$215,Shares!$A$1)</f>
        <v>1.5452303302170751E-2</v>
      </c>
      <c r="V205" s="9">
        <f ca="1">SUMIFS('Stock-AF'!AE$2:AE$215,'Stock-AF'!$C$2:$C$215,Shares!$B205,'Stock-AF'!$G$2:$G$215,Shares!$A$1)/SUMIFS('Stock-AF'!AE$2:AE$215,'Stock-AF'!$C$2:$C$215,Shares!$A205,'Stock-AF'!$G$2:$G$215,Shares!$A$1)</f>
        <v>0.11049548618289558</v>
      </c>
      <c r="W205" s="9">
        <f ca="1">SUMIFS('Stock-AF'!AF$2:AF$215,'Stock-AF'!$C$2:$C$215,Shares!$B205,'Stock-AF'!$G$2:$G$215,Shares!$A$1)/SUMIFS('Stock-AF'!AF$2:AF$215,'Stock-AF'!$C$2:$C$215,Shares!$A205,'Stock-AF'!$G$2:$G$215,Shares!$A$1)</f>
        <v>8.2989645981724439E-2</v>
      </c>
      <c r="X205" s="9">
        <f ca="1">SUMIFS('Stock-AF'!AG$2:AG$215,'Stock-AF'!$C$2:$C$215,Shares!$B205,'Stock-AF'!$G$2:$G$215,Shares!$A$1)/SUMIFS('Stock-AF'!AG$2:AG$215,'Stock-AF'!$C$2:$C$215,Shares!$A205,'Stock-AF'!$G$2:$G$215,Shares!$A$1)</f>
        <v>3.745092117185142E-2</v>
      </c>
      <c r="Y205" s="9">
        <f ca="1">SUMIFS('Stock-AF'!AH$2:AH$215,'Stock-AF'!$C$2:$C$215,Shares!$B205,'Stock-AF'!$G$2:$G$215,Shares!$A$1)/SUMIFS('Stock-AF'!AH$2:AH$215,'Stock-AF'!$C$2:$C$215,Shares!$A205,'Stock-AF'!$G$2:$G$215,Shares!$A$1)</f>
        <v>1.170627882227737E-2</v>
      </c>
      <c r="Z205" s="9">
        <f ca="1">SUMIFS('Stock-AF'!AI$2:AI$215,'Stock-AF'!$C$2:$C$215,Shares!$B205,'Stock-AF'!$G$2:$G$215,Shares!$A$1)/SUMIFS('Stock-AF'!AI$2:AI$215,'Stock-AF'!$C$2:$C$215,Shares!$A205,'Stock-AF'!$G$2:$G$215,Shares!$A$1)</f>
        <v>2.6648801548310255E-2</v>
      </c>
      <c r="AA205" s="9">
        <f ca="1">SUMIFS('Stock-AF'!AJ$2:AJ$215,'Stock-AF'!$C$2:$C$215,Shares!$B205,'Stock-AF'!$G$2:$G$215,Shares!$A$1)/SUMIFS('Stock-AF'!AJ$2:AJ$215,'Stock-AF'!$C$2:$C$215,Shares!$A205,'Stock-AF'!$G$2:$G$215,Shares!$A$1)</f>
        <v>0</v>
      </c>
      <c r="AB205" s="9">
        <f ca="1">SUMIFS('Stock-AF'!AK$2:AK$215,'Stock-AF'!$C$2:$C$215,Shares!$B205,'Stock-AF'!$G$2:$G$215,Shares!$A$1)/SUMIFS('Stock-AF'!AK$2:AK$215,'Stock-AF'!$C$2:$C$215,Shares!$A205,'Stock-AF'!$G$2:$G$215,Shares!$A$1)</f>
        <v>5.0536289662027487E-2</v>
      </c>
      <c r="AC205" s="9">
        <f ca="1">SUMIFS('Stock-AF'!AL$2:AL$215,'Stock-AF'!$C$2:$C$215,Shares!$B205,'Stock-AF'!$G$2:$G$215,Shares!$A$1)/SUMIFS('Stock-AF'!AL$2:AL$215,'Stock-AF'!$C$2:$C$215,Shares!$A205,'Stock-AF'!$G$2:$G$215,Shares!$A$1)</f>
        <v>0.64976228209191744</v>
      </c>
      <c r="AD205" s="9">
        <f ca="1">SUMIFS('Stock-AF'!AM$2:AM$215,'Stock-AF'!$C$2:$C$215,Shares!$B205,'Stock-AF'!$G$2:$G$215,Shares!$A$1)/SUMIFS('Stock-AF'!AM$2:AM$215,'Stock-AF'!$C$2:$C$215,Shares!$A205,'Stock-AF'!$G$2:$G$215,Shares!$A$1)</f>
        <v>3.4590139479376567E-3</v>
      </c>
      <c r="AE205" s="9">
        <f ca="1">SUMIFS('Stock-AF'!AN$2:AN$215,'Stock-AF'!$C$2:$C$215,Shares!$B205,'Stock-AF'!$G$2:$G$215,Shares!$A$1)/SUMIFS('Stock-AF'!AN$2:AN$215,'Stock-AF'!$C$2:$C$215,Shares!$A205,'Stock-AF'!$G$2:$G$215,Shares!$A$1)</f>
        <v>1.0662734839192865E-2</v>
      </c>
      <c r="AF205" s="9">
        <f ca="1">SUMIFS('Stock-AF'!AO$2:AO$215,'Stock-AF'!$C$2:$C$215,Shares!$B205,'Stock-AF'!$G$2:$G$215,Shares!$A$1)/SUMIFS('Stock-AF'!AO$2:AO$215,'Stock-AF'!$C$2:$C$215,Shares!$A205,'Stock-AF'!$G$2:$G$215,Shares!$A$1)</f>
        <v>2.8498540598929038E-2</v>
      </c>
      <c r="AG205" s="9">
        <f ca="1">SUMIFS('Stock-AF'!AP$2:AP$215,'Stock-AF'!$C$2:$C$215,Shares!$B205,'Stock-AF'!$G$2:$G$215,Shares!$A$1)/SUMIFS('Stock-AF'!AP$2:AP$215,'Stock-AF'!$C$2:$C$215,Shares!$A205,'Stock-AF'!$G$2:$G$215,Shares!$A$1)</f>
        <v>0.27516987542468824</v>
      </c>
      <c r="AH205" s="9">
        <f ca="1">SUMIFS('Stock-AF'!AQ$2:AQ$215,'Stock-AF'!$C$2:$C$215,Shares!$B205,'Stock-AF'!$G$2:$G$215,Shares!$A$1)/SUMIFS('Stock-AF'!AQ$2:AQ$215,'Stock-AF'!$C$2:$C$215,Shares!$A205,'Stock-AF'!$G$2:$G$215,Shares!$A$1)</f>
        <v>2.5111698732561218E-2</v>
      </c>
      <c r="AI205" s="9">
        <f ca="1">SUMIFS('Stock-AF'!AR$2:AR$215,'Stock-AF'!$C$2:$C$215,Shares!$B205,'Stock-AF'!$G$2:$G$215,Shares!$A$1)/SUMIFS('Stock-AF'!AR$2:AR$215,'Stock-AF'!$C$2:$C$215,Shares!$A205,'Stock-AF'!$G$2:$G$215,Shares!$A$1)</f>
        <v>2.8383974394338499E-2</v>
      </c>
      <c r="AJ205" s="9">
        <f ca="1">SUMIFS('Stock-AF'!AS$2:AS$215,'Stock-AF'!$C$2:$C$215,Shares!$B205,'Stock-AF'!$G$2:$G$215,Shares!$A$1)/SUMIFS('Stock-AF'!AS$2:AS$215,'Stock-AF'!$C$2:$C$215,Shares!$A205,'Stock-AF'!$G$2:$G$215,Shares!$A$1)</f>
        <v>0</v>
      </c>
      <c r="AK205" s="9">
        <f ca="1">SUMIFS('Stock-AF'!AT$2:AT$215,'Stock-AF'!$C$2:$C$215,Shares!$B205,'Stock-AF'!$G$2:$G$215,Shares!$A$1)/SUMIFS('Stock-AF'!AT$2:AT$215,'Stock-AF'!$C$2:$C$215,Shares!$A205,'Stock-AF'!$G$2:$G$215,Shares!$A$1)</f>
        <v>4.0344827586206861E-2</v>
      </c>
      <c r="AL205" s="9">
        <f ca="1">SUMIFS('Stock-AF'!AU$2:AU$215,'Stock-AF'!$C$2:$C$215,Shares!$B205,'Stock-AF'!$G$2:$G$215,Shares!$A$1)/SUMIFS('Stock-AF'!AU$2:AU$215,'Stock-AF'!$C$2:$C$215,Shares!$A205,'Stock-AF'!$G$2:$G$215,Shares!$A$1)</f>
        <v>1.2113266911379131E-2</v>
      </c>
      <c r="AM205" s="9">
        <f ca="1">SUMIFS('Stock-AF'!AV$2:AV$215,'Stock-AF'!$C$2:$C$215,Shares!$B205,'Stock-AF'!$G$2:$G$215,Shares!$A$1)/SUMIFS('Stock-AF'!AV$2:AV$215,'Stock-AF'!$C$2:$C$215,Shares!$A205,'Stock-AF'!$G$2:$G$215,Shares!$A$1)</f>
        <v>1.4086325980063876E-2</v>
      </c>
    </row>
    <row r="206" spans="1:39">
      <c r="A206" t="str">
        <f t="shared" si="3"/>
        <v>R_ES-WH-FL*</v>
      </c>
      <c r="B206" s="4" t="s">
        <v>106</v>
      </c>
      <c r="C206" s="9">
        <f ca="1">SUMIFS('Stock-AF'!L$2:L$215,'Stock-AF'!$C$2:$C$215,Shares!$B206,'Stock-AF'!$G$2:$G$215,Shares!$A$1)/SUMIFS('Stock-AF'!L$2:L$215,'Stock-AF'!$C$2:$C$215,Shares!$A206,'Stock-AF'!$G$2:$G$215,Shares!$A$1)</f>
        <v>1.5164927133919852E-3</v>
      </c>
      <c r="D206" s="9">
        <f ca="1">SUMIFS('Stock-AF'!M$2:M$215,'Stock-AF'!$C$2:$C$215,Shares!$B206,'Stock-AF'!$G$2:$G$215,Shares!$A$1)/SUMIFS('Stock-AF'!M$2:M$215,'Stock-AF'!$C$2:$C$215,Shares!$A206,'Stock-AF'!$G$2:$G$215,Shares!$A$1)</f>
        <v>0.1375356244761107</v>
      </c>
      <c r="E206" s="9">
        <f ca="1">SUMIFS('Stock-AF'!N$2:N$215,'Stock-AF'!$C$2:$C$215,Shares!$B206,'Stock-AF'!$G$2:$G$215,Shares!$A$1)/SUMIFS('Stock-AF'!N$2:N$215,'Stock-AF'!$C$2:$C$215,Shares!$A206,'Stock-AF'!$G$2:$G$215,Shares!$A$1)</f>
        <v>0</v>
      </c>
      <c r="F206" s="9">
        <f ca="1">SUMIFS('Stock-AF'!O$2:O$215,'Stock-AF'!$C$2:$C$215,Shares!$B206,'Stock-AF'!$G$2:$G$215,Shares!$A$1)/SUMIFS('Stock-AF'!O$2:O$215,'Stock-AF'!$C$2:$C$215,Shares!$A206,'Stock-AF'!$G$2:$G$215,Shares!$A$1)</f>
        <v>0.31867437107611796</v>
      </c>
      <c r="G206" s="9">
        <f ca="1">SUMIFS('Stock-AF'!P$2:P$215,'Stock-AF'!$C$2:$C$215,Shares!$B206,'Stock-AF'!$G$2:$G$215,Shares!$A$1)/SUMIFS('Stock-AF'!P$2:P$215,'Stock-AF'!$C$2:$C$215,Shares!$A206,'Stock-AF'!$G$2:$G$215,Shares!$A$1)</f>
        <v>0</v>
      </c>
      <c r="H206" s="9">
        <f ca="1">SUMIFS('Stock-AF'!Q$2:Q$215,'Stock-AF'!$C$2:$C$215,Shares!$B206,'Stock-AF'!$G$2:$G$215,Shares!$A$1)/SUMIFS('Stock-AF'!Q$2:Q$215,'Stock-AF'!$C$2:$C$215,Shares!$A206,'Stock-AF'!$G$2:$G$215,Shares!$A$1)</f>
        <v>0.43301006814462928</v>
      </c>
      <c r="I206" s="9">
        <f ca="1">SUMIFS('Stock-AF'!R$2:R$215,'Stock-AF'!$C$2:$C$215,Shares!$B206,'Stock-AF'!$G$2:$G$215,Shares!$A$1)/SUMIFS('Stock-AF'!R$2:R$215,'Stock-AF'!$C$2:$C$215,Shares!$A206,'Stock-AF'!$G$2:$G$215,Shares!$A$1)</f>
        <v>3.0088189521009927E-2</v>
      </c>
      <c r="J206" s="9">
        <f ca="1">SUMIFS('Stock-AF'!S$2:S$215,'Stock-AF'!$C$2:$C$215,Shares!$B206,'Stock-AF'!$G$2:$G$215,Shares!$A$1)/SUMIFS('Stock-AF'!S$2:S$215,'Stock-AF'!$C$2:$C$215,Shares!$A206,'Stock-AF'!$G$2:$G$215,Shares!$A$1)</f>
        <v>0</v>
      </c>
      <c r="K206" s="9">
        <f ca="1">SUMIFS('Stock-AF'!T$2:T$215,'Stock-AF'!$C$2:$C$215,Shares!$B206,'Stock-AF'!$G$2:$G$215,Shares!$A$1)/SUMIFS('Stock-AF'!T$2:T$215,'Stock-AF'!$C$2:$C$215,Shares!$A206,'Stock-AF'!$G$2:$G$215,Shares!$A$1)</f>
        <v>0.19839463888440628</v>
      </c>
      <c r="L206" s="9">
        <f ca="1">SUMIFS('Stock-AF'!U$2:U$215,'Stock-AF'!$C$2:$C$215,Shares!$B206,'Stock-AF'!$G$2:$G$215,Shares!$A$1)/SUMIFS('Stock-AF'!U$2:U$215,'Stock-AF'!$C$2:$C$215,Shares!$A206,'Stock-AF'!$G$2:$G$215,Shares!$A$1)</f>
        <v>6.4309286102176386E-2</v>
      </c>
      <c r="M206" s="9">
        <f ca="1">SUMIFS('Stock-AF'!V$2:V$215,'Stock-AF'!$C$2:$C$215,Shares!$B206,'Stock-AF'!$G$2:$G$215,Shares!$A$1)/SUMIFS('Stock-AF'!V$2:V$215,'Stock-AF'!$C$2:$C$215,Shares!$A206,'Stock-AF'!$G$2:$G$215,Shares!$A$1)</f>
        <v>2.069203356707672E-3</v>
      </c>
      <c r="N206" s="9">
        <f ca="1">SUMIFS('Stock-AF'!W$2:W$215,'Stock-AF'!$C$2:$C$215,Shares!$B206,'Stock-AF'!$G$2:$G$215,Shares!$A$1)/SUMIFS('Stock-AF'!W$2:W$215,'Stock-AF'!$C$2:$C$215,Shares!$A206,'Stock-AF'!$G$2:$G$215,Shares!$A$1)</f>
        <v>8.9817444219067261E-2</v>
      </c>
      <c r="O206" s="9">
        <f ca="1">SUMIFS('Stock-AF'!X$2:X$215,'Stock-AF'!$C$2:$C$215,Shares!$B206,'Stock-AF'!$G$2:$G$215,Shares!$A$1)/SUMIFS('Stock-AF'!X$2:X$215,'Stock-AF'!$C$2:$C$215,Shares!$A206,'Stock-AF'!$G$2:$G$215,Shares!$A$1)</f>
        <v>8.5500155288199639E-2</v>
      </c>
      <c r="P206" s="9">
        <f ca="1">SUMIFS('Stock-AF'!Y$2:Y$215,'Stock-AF'!$C$2:$C$215,Shares!$B206,'Stock-AF'!$G$2:$G$215,Shares!$A$1)/SUMIFS('Stock-AF'!Y$2:Y$215,'Stock-AF'!$C$2:$C$215,Shares!$A206,'Stock-AF'!$G$2:$G$215,Shares!$A$1)</f>
        <v>8.1087739245783511E-2</v>
      </c>
      <c r="Q206" s="9">
        <f ca="1">SUMIFS('Stock-AF'!Z$2:Z$215,'Stock-AF'!$C$2:$C$215,Shares!$B206,'Stock-AF'!$G$2:$G$215,Shares!$A$1)/SUMIFS('Stock-AF'!Z$2:Z$215,'Stock-AF'!$C$2:$C$215,Shares!$A206,'Stock-AF'!$G$2:$G$215,Shares!$A$1)</f>
        <v>0.11720192140984995</v>
      </c>
      <c r="R206" s="9">
        <f ca="1">SUMIFS('Stock-AF'!AA$2:AA$215,'Stock-AF'!$C$2:$C$215,Shares!$B206,'Stock-AF'!$G$2:$G$215,Shares!$A$1)/SUMIFS('Stock-AF'!AA$2:AA$215,'Stock-AF'!$C$2:$C$215,Shares!$A206,'Stock-AF'!$G$2:$G$215,Shares!$A$1)</f>
        <v>6.7962351790734551E-2</v>
      </c>
      <c r="S206" s="9">
        <f ca="1">SUMIFS('Stock-AF'!AB$2:AB$215,'Stock-AF'!$C$2:$C$215,Shares!$B206,'Stock-AF'!$G$2:$G$215,Shares!$A$1)/SUMIFS('Stock-AF'!AB$2:AB$215,'Stock-AF'!$C$2:$C$215,Shares!$A206,'Stock-AF'!$G$2:$G$215,Shares!$A$1)</f>
        <v>0</v>
      </c>
      <c r="T206" s="9">
        <f ca="1">SUMIFS('Stock-AF'!AC$2:AC$215,'Stock-AF'!$C$2:$C$215,Shares!$B206,'Stock-AF'!$G$2:$G$215,Shares!$A$1)/SUMIFS('Stock-AF'!AC$2:AC$215,'Stock-AF'!$C$2:$C$215,Shares!$A206,'Stock-AF'!$G$2:$G$215,Shares!$A$1)</f>
        <v>0.30682496309557467</v>
      </c>
      <c r="U206" s="9">
        <f ca="1">SUMIFS('Stock-AF'!AD$2:AD$215,'Stock-AF'!$C$2:$C$215,Shares!$B206,'Stock-AF'!$G$2:$G$215,Shares!$A$1)/SUMIFS('Stock-AF'!AD$2:AD$215,'Stock-AF'!$C$2:$C$215,Shares!$A206,'Stock-AF'!$G$2:$G$215,Shares!$A$1)</f>
        <v>4.505262364873734E-3</v>
      </c>
      <c r="V206" s="9">
        <f ca="1">SUMIFS('Stock-AF'!AE$2:AE$215,'Stock-AF'!$C$2:$C$215,Shares!$B206,'Stock-AF'!$G$2:$G$215,Shares!$A$1)/SUMIFS('Stock-AF'!AE$2:AE$215,'Stock-AF'!$C$2:$C$215,Shares!$A206,'Stock-AF'!$G$2:$G$215,Shares!$A$1)</f>
        <v>6.0626421335538569E-2</v>
      </c>
      <c r="W206" s="9">
        <f ca="1">SUMIFS('Stock-AF'!AF$2:AF$215,'Stock-AF'!$C$2:$C$215,Shares!$B206,'Stock-AF'!$G$2:$G$215,Shares!$A$1)/SUMIFS('Stock-AF'!AF$2:AF$215,'Stock-AF'!$C$2:$C$215,Shares!$A206,'Stock-AF'!$G$2:$G$215,Shares!$A$1)</f>
        <v>4.0704381850299287E-2</v>
      </c>
      <c r="X206" s="9">
        <f ca="1">SUMIFS('Stock-AF'!AG$2:AG$215,'Stock-AF'!$C$2:$C$215,Shares!$B206,'Stock-AF'!$G$2:$G$215,Shares!$A$1)/SUMIFS('Stock-AF'!AG$2:AG$215,'Stock-AF'!$C$2:$C$215,Shares!$A206,'Stock-AF'!$G$2:$G$215,Shares!$A$1)</f>
        <v>3.1712473572938667E-3</v>
      </c>
      <c r="Y206" s="9">
        <f ca="1">SUMIFS('Stock-AF'!AH$2:AH$215,'Stock-AF'!$C$2:$C$215,Shares!$B206,'Stock-AF'!$G$2:$G$215,Shares!$A$1)/SUMIFS('Stock-AF'!AH$2:AH$215,'Stock-AF'!$C$2:$C$215,Shares!$A206,'Stock-AF'!$G$2:$G$215,Shares!$A$1)</f>
        <v>0.36537779354380978</v>
      </c>
      <c r="Z206" s="9">
        <f ca="1">SUMIFS('Stock-AF'!AI$2:AI$215,'Stock-AF'!$C$2:$C$215,Shares!$B206,'Stock-AF'!$G$2:$G$215,Shares!$A$1)/SUMIFS('Stock-AF'!AI$2:AI$215,'Stock-AF'!$C$2:$C$215,Shares!$A206,'Stock-AF'!$G$2:$G$215,Shares!$A$1)</f>
        <v>1.8683936281077888E-2</v>
      </c>
      <c r="AA206" s="9">
        <f ca="1">SUMIFS('Stock-AF'!AJ$2:AJ$215,'Stock-AF'!$C$2:$C$215,Shares!$B206,'Stock-AF'!$G$2:$G$215,Shares!$A$1)/SUMIFS('Stock-AF'!AJ$2:AJ$215,'Stock-AF'!$C$2:$C$215,Shares!$A206,'Stock-AF'!$G$2:$G$215,Shares!$A$1)</f>
        <v>0</v>
      </c>
      <c r="AB206" s="9">
        <f ca="1">SUMIFS('Stock-AF'!AK$2:AK$215,'Stock-AF'!$C$2:$C$215,Shares!$B206,'Stock-AF'!$G$2:$G$215,Shares!$A$1)/SUMIFS('Stock-AF'!AK$2:AK$215,'Stock-AF'!$C$2:$C$215,Shares!$A206,'Stock-AF'!$G$2:$G$215,Shares!$A$1)</f>
        <v>6.3649589732735323E-2</v>
      </c>
      <c r="AC206" s="9">
        <f ca="1">SUMIFS('Stock-AF'!AL$2:AL$215,'Stock-AF'!$C$2:$C$215,Shares!$B206,'Stock-AF'!$G$2:$G$215,Shares!$A$1)/SUMIFS('Stock-AF'!AL$2:AL$215,'Stock-AF'!$C$2:$C$215,Shares!$A206,'Stock-AF'!$G$2:$G$215,Shares!$A$1)</f>
        <v>0</v>
      </c>
      <c r="AD206" s="9">
        <f ca="1">SUMIFS('Stock-AF'!AM$2:AM$215,'Stock-AF'!$C$2:$C$215,Shares!$B206,'Stock-AF'!$G$2:$G$215,Shares!$A$1)/SUMIFS('Stock-AF'!AM$2:AM$215,'Stock-AF'!$C$2:$C$215,Shares!$A206,'Stock-AF'!$G$2:$G$215,Shares!$A$1)</f>
        <v>5.5987543820392519E-3</v>
      </c>
      <c r="AE206" s="9">
        <f ca="1">SUMIFS('Stock-AF'!AN$2:AN$215,'Stock-AF'!$C$2:$C$215,Shares!$B206,'Stock-AF'!$G$2:$G$215,Shares!$A$1)/SUMIFS('Stock-AF'!AN$2:AN$215,'Stock-AF'!$C$2:$C$215,Shares!$A206,'Stock-AF'!$G$2:$G$215,Shares!$A$1)</f>
        <v>2.3045451322902619E-2</v>
      </c>
      <c r="AF206" s="9">
        <f ca="1">SUMIFS('Stock-AF'!AO$2:AO$215,'Stock-AF'!$C$2:$C$215,Shares!$B206,'Stock-AF'!$G$2:$G$215,Shares!$A$1)/SUMIFS('Stock-AF'!AO$2:AO$215,'Stock-AF'!$C$2:$C$215,Shares!$A206,'Stock-AF'!$G$2:$G$215,Shares!$A$1)</f>
        <v>4.8493484406242149E-3</v>
      </c>
      <c r="AG206" s="9">
        <f ca="1">SUMIFS('Stock-AF'!AP$2:AP$215,'Stock-AF'!$C$2:$C$215,Shares!$B206,'Stock-AF'!$G$2:$G$215,Shares!$A$1)/SUMIFS('Stock-AF'!AP$2:AP$215,'Stock-AF'!$C$2:$C$215,Shares!$A206,'Stock-AF'!$G$2:$G$215,Shares!$A$1)</f>
        <v>7.7718006795016989E-2</v>
      </c>
      <c r="AH206" s="9">
        <f ca="1">SUMIFS('Stock-AF'!AQ$2:AQ$215,'Stock-AF'!$C$2:$C$215,Shares!$B206,'Stock-AF'!$G$2:$G$215,Shares!$A$1)/SUMIFS('Stock-AF'!AQ$2:AQ$215,'Stock-AF'!$C$2:$C$215,Shares!$A206,'Stock-AF'!$G$2:$G$215,Shares!$A$1)</f>
        <v>1.1251937631075031E-2</v>
      </c>
      <c r="AI206" s="9">
        <f ca="1">SUMIFS('Stock-AF'!AR$2:AR$215,'Stock-AF'!$C$2:$C$215,Shares!$B206,'Stock-AF'!$G$2:$G$215,Shares!$A$1)/SUMIFS('Stock-AF'!AR$2:AR$215,'Stock-AF'!$C$2:$C$215,Shares!$A206,'Stock-AF'!$G$2:$G$215,Shares!$A$1)</f>
        <v>3.6481840877145629E-4</v>
      </c>
      <c r="AJ206" s="9">
        <f ca="1">SUMIFS('Stock-AF'!AS$2:AS$215,'Stock-AF'!$C$2:$C$215,Shares!$B206,'Stock-AF'!$G$2:$G$215,Shares!$A$1)/SUMIFS('Stock-AF'!AS$2:AS$215,'Stock-AF'!$C$2:$C$215,Shares!$A206,'Stock-AF'!$G$2:$G$215,Shares!$A$1)</f>
        <v>5.8184698338232766E-3</v>
      </c>
      <c r="AK206" s="9">
        <f ca="1">SUMIFS('Stock-AF'!AT$2:AT$215,'Stock-AF'!$C$2:$C$215,Shares!$B206,'Stock-AF'!$G$2:$G$215,Shares!$A$1)/SUMIFS('Stock-AF'!AT$2:AT$215,'Stock-AF'!$C$2:$C$215,Shares!$A206,'Stock-AF'!$G$2:$G$215,Shares!$A$1)</f>
        <v>0.18324137931034501</v>
      </c>
      <c r="AL206" s="9">
        <f ca="1">SUMIFS('Stock-AF'!AU$2:AU$215,'Stock-AF'!$C$2:$C$215,Shares!$B206,'Stock-AF'!$G$2:$G$215,Shares!$A$1)/SUMIFS('Stock-AF'!AU$2:AU$215,'Stock-AF'!$C$2:$C$215,Shares!$A206,'Stock-AF'!$G$2:$G$215,Shares!$A$1)</f>
        <v>0</v>
      </c>
      <c r="AM206" s="9">
        <f ca="1">SUMIFS('Stock-AF'!AV$2:AV$215,'Stock-AF'!$C$2:$C$215,Shares!$B206,'Stock-AF'!$G$2:$G$215,Shares!$A$1)/SUMIFS('Stock-AF'!AV$2:AV$215,'Stock-AF'!$C$2:$C$215,Shares!$A206,'Stock-AF'!$G$2:$G$215,Shares!$A$1)</f>
        <v>5.3001894120573177E-2</v>
      </c>
    </row>
    <row r="207" spans="1:39">
      <c r="A207" t="str">
        <f t="shared" si="3"/>
        <v>R_ES-WH-FL*</v>
      </c>
      <c r="B207" s="4" t="s">
        <v>411</v>
      </c>
      <c r="C207" s="9">
        <f ca="1">SUMIFS('Stock-AF'!L$2:L$215,'Stock-AF'!$C$2:$C$215,Shares!$B207,'Stock-AF'!$G$2:$G$215,Shares!$A$1)/SUMIFS('Stock-AF'!L$2:L$215,'Stock-AF'!$C$2:$C$215,Shares!$A207,'Stock-AF'!$G$2:$G$215,Shares!$A$1)</f>
        <v>3.392890698791013E-2</v>
      </c>
      <c r="D207" s="9">
        <f ca="1">SUMIFS('Stock-AF'!M$2:M$215,'Stock-AF'!$C$2:$C$215,Shares!$B207,'Stock-AF'!$G$2:$G$215,Shares!$A$1)/SUMIFS('Stock-AF'!M$2:M$215,'Stock-AF'!$C$2:$C$215,Shares!$A207,'Stock-AF'!$G$2:$G$215,Shares!$A$1)</f>
        <v>0.17153394803017613</v>
      </c>
      <c r="E207" s="9">
        <f ca="1">SUMIFS('Stock-AF'!N$2:N$215,'Stock-AF'!$C$2:$C$215,Shares!$B207,'Stock-AF'!$G$2:$G$215,Shares!$A$1)/SUMIFS('Stock-AF'!N$2:N$215,'Stock-AF'!$C$2:$C$215,Shares!$A207,'Stock-AF'!$G$2:$G$215,Shares!$A$1)</f>
        <v>0</v>
      </c>
      <c r="F207" s="9">
        <f ca="1">SUMIFS('Stock-AF'!O$2:O$215,'Stock-AF'!$C$2:$C$215,Shares!$B207,'Stock-AF'!$G$2:$G$215,Shares!$A$1)/SUMIFS('Stock-AF'!O$2:O$215,'Stock-AF'!$C$2:$C$215,Shares!$A207,'Stock-AF'!$G$2:$G$215,Shares!$A$1)</f>
        <v>1.6511549262640982E-2</v>
      </c>
      <c r="G207" s="9">
        <f ca="1">SUMIFS('Stock-AF'!P$2:P$215,'Stock-AF'!$C$2:$C$215,Shares!$B207,'Stock-AF'!$G$2:$G$215,Shares!$A$1)/SUMIFS('Stock-AF'!P$2:P$215,'Stock-AF'!$C$2:$C$215,Shares!$A207,'Stock-AF'!$G$2:$G$215,Shares!$A$1)</f>
        <v>2.6550858271930149E-2</v>
      </c>
      <c r="H207" s="9">
        <f ca="1">SUMIFS('Stock-AF'!Q$2:Q$215,'Stock-AF'!$C$2:$C$215,Shares!$B207,'Stock-AF'!$G$2:$G$215,Shares!$A$1)/SUMIFS('Stock-AF'!Q$2:Q$215,'Stock-AF'!$C$2:$C$215,Shares!$A207,'Stock-AF'!$G$2:$G$215,Shares!$A$1)</f>
        <v>5.2578727867730699E-2</v>
      </c>
      <c r="I207" s="9">
        <f ca="1">SUMIFS('Stock-AF'!R$2:R$215,'Stock-AF'!$C$2:$C$215,Shares!$B207,'Stock-AF'!$G$2:$G$215,Shares!$A$1)/SUMIFS('Stock-AF'!R$2:R$215,'Stock-AF'!$C$2:$C$215,Shares!$A207,'Stock-AF'!$G$2:$G$215,Shares!$A$1)</f>
        <v>0.89330797164101672</v>
      </c>
      <c r="J207" s="9">
        <f ca="1">SUMIFS('Stock-AF'!S$2:S$215,'Stock-AF'!$C$2:$C$215,Shares!$B207,'Stock-AF'!$G$2:$G$215,Shares!$A$1)/SUMIFS('Stock-AF'!S$2:S$215,'Stock-AF'!$C$2:$C$215,Shares!$A207,'Stock-AF'!$G$2:$G$215,Shares!$A$1)</f>
        <v>1.4646594613141184E-2</v>
      </c>
      <c r="K207" s="9">
        <f ca="1">SUMIFS('Stock-AF'!T$2:T$215,'Stock-AF'!$C$2:$C$215,Shares!$B207,'Stock-AF'!$G$2:$G$215,Shares!$A$1)/SUMIFS('Stock-AF'!T$2:T$215,'Stock-AF'!$C$2:$C$215,Shares!$A207,'Stock-AF'!$G$2:$G$215,Shares!$A$1)</f>
        <v>7.8527433833701754E-2</v>
      </c>
      <c r="L207" s="9">
        <f ca="1">SUMIFS('Stock-AF'!U$2:U$215,'Stock-AF'!$C$2:$C$215,Shares!$B207,'Stock-AF'!$G$2:$G$215,Shares!$A$1)/SUMIFS('Stock-AF'!U$2:U$215,'Stock-AF'!$C$2:$C$215,Shares!$A207,'Stock-AF'!$G$2:$G$215,Shares!$A$1)</f>
        <v>2.1951627052090788E-2</v>
      </c>
      <c r="M207" s="9">
        <f ca="1">SUMIFS('Stock-AF'!V$2:V$215,'Stock-AF'!$C$2:$C$215,Shares!$B207,'Stock-AF'!$G$2:$G$215,Shares!$A$1)/SUMIFS('Stock-AF'!V$2:V$215,'Stock-AF'!$C$2:$C$215,Shares!$A207,'Stock-AF'!$G$2:$G$215,Shares!$A$1)</f>
        <v>0</v>
      </c>
      <c r="N207" s="9">
        <f ca="1">SUMIFS('Stock-AF'!W$2:W$215,'Stock-AF'!$C$2:$C$215,Shares!$B207,'Stock-AF'!$G$2:$G$215,Shares!$A$1)/SUMIFS('Stock-AF'!W$2:W$215,'Stock-AF'!$C$2:$C$215,Shares!$A207,'Stock-AF'!$G$2:$G$215,Shares!$A$1)</f>
        <v>0.36446247464503029</v>
      </c>
      <c r="O207" s="9">
        <f ca="1">SUMIFS('Stock-AF'!X$2:X$215,'Stock-AF'!$C$2:$C$215,Shares!$B207,'Stock-AF'!$G$2:$G$215,Shares!$A$1)/SUMIFS('Stock-AF'!X$2:X$215,'Stock-AF'!$C$2:$C$215,Shares!$A207,'Stock-AF'!$G$2:$G$215,Shares!$A$1)</f>
        <v>7.6625816535902197E-2</v>
      </c>
      <c r="P207" s="9">
        <f ca="1">SUMIFS('Stock-AF'!Y$2:Y$215,'Stock-AF'!$C$2:$C$215,Shares!$B207,'Stock-AF'!$G$2:$G$215,Shares!$A$1)/SUMIFS('Stock-AF'!Y$2:Y$215,'Stock-AF'!$C$2:$C$215,Shares!$A207,'Stock-AF'!$G$2:$G$215,Shares!$A$1)</f>
        <v>1.7623649801023304E-3</v>
      </c>
      <c r="Q207" s="9">
        <f ca="1">SUMIFS('Stock-AF'!Z$2:Z$215,'Stock-AF'!$C$2:$C$215,Shares!$B207,'Stock-AF'!$G$2:$G$215,Shares!$A$1)/SUMIFS('Stock-AF'!Z$2:Z$215,'Stock-AF'!$C$2:$C$215,Shares!$A207,'Stock-AF'!$G$2:$G$215,Shares!$A$1)</f>
        <v>1.088187000907675E-2</v>
      </c>
      <c r="R207" s="9">
        <f ca="1">SUMIFS('Stock-AF'!AA$2:AA$215,'Stock-AF'!$C$2:$C$215,Shares!$B207,'Stock-AF'!$G$2:$G$215,Shares!$A$1)/SUMIFS('Stock-AF'!AA$2:AA$215,'Stock-AF'!$C$2:$C$215,Shares!$A207,'Stock-AF'!$G$2:$G$215,Shares!$A$1)</f>
        <v>3.1842073096198444E-2</v>
      </c>
      <c r="S207" s="9">
        <f ca="1">SUMIFS('Stock-AF'!AB$2:AB$215,'Stock-AF'!$C$2:$C$215,Shares!$B207,'Stock-AF'!$G$2:$G$215,Shares!$A$1)/SUMIFS('Stock-AF'!AB$2:AB$215,'Stock-AF'!$C$2:$C$215,Shares!$A207,'Stock-AF'!$G$2:$G$215,Shares!$A$1)</f>
        <v>1.4461459783504249E-2</v>
      </c>
      <c r="T207" s="9">
        <f ca="1">SUMIFS('Stock-AF'!AC$2:AC$215,'Stock-AF'!$C$2:$C$215,Shares!$B207,'Stock-AF'!$G$2:$G$215,Shares!$A$1)/SUMIFS('Stock-AF'!AC$2:AC$215,'Stock-AF'!$C$2:$C$215,Shares!$A207,'Stock-AF'!$G$2:$G$215,Shares!$A$1)</f>
        <v>1.6803291560664582E-2</v>
      </c>
      <c r="U207" s="9">
        <f ca="1">SUMIFS('Stock-AF'!AD$2:AD$215,'Stock-AF'!$C$2:$C$215,Shares!$B207,'Stock-AF'!$G$2:$G$215,Shares!$A$1)/SUMIFS('Stock-AF'!AD$2:AD$215,'Stock-AF'!$C$2:$C$215,Shares!$A207,'Stock-AF'!$G$2:$G$215,Shares!$A$1)</f>
        <v>0</v>
      </c>
      <c r="V207" s="9">
        <f ca="1">SUMIFS('Stock-AF'!AE$2:AE$215,'Stock-AF'!$C$2:$C$215,Shares!$B207,'Stock-AF'!$G$2:$G$215,Shares!$A$1)/SUMIFS('Stock-AF'!AE$2:AE$215,'Stock-AF'!$C$2:$C$215,Shares!$A207,'Stock-AF'!$G$2:$G$215,Shares!$A$1)</f>
        <v>3.4201640135069787E-2</v>
      </c>
      <c r="W207" s="9">
        <f ca="1">SUMIFS('Stock-AF'!AF$2:AF$215,'Stock-AF'!$C$2:$C$215,Shares!$B207,'Stock-AF'!$G$2:$G$215,Shares!$A$1)/SUMIFS('Stock-AF'!AF$2:AF$215,'Stock-AF'!$C$2:$C$215,Shares!$A207,'Stock-AF'!$G$2:$G$215,Shares!$A$1)</f>
        <v>6.3206323586420081E-3</v>
      </c>
      <c r="X207" s="9">
        <f ca="1">SUMIFS('Stock-AF'!AG$2:AG$215,'Stock-AF'!$C$2:$C$215,Shares!$B207,'Stock-AF'!$G$2:$G$215,Shares!$A$1)/SUMIFS('Stock-AF'!AG$2:AG$215,'Stock-AF'!$C$2:$C$215,Shares!$A207,'Stock-AF'!$G$2:$G$215,Shares!$A$1)</f>
        <v>0</v>
      </c>
      <c r="Y207" s="9">
        <f ca="1">SUMIFS('Stock-AF'!AH$2:AH$215,'Stock-AF'!$C$2:$C$215,Shares!$B207,'Stock-AF'!$G$2:$G$215,Shares!$A$1)/SUMIFS('Stock-AF'!AH$2:AH$215,'Stock-AF'!$C$2:$C$215,Shares!$A207,'Stock-AF'!$G$2:$G$215,Shares!$A$1)</f>
        <v>3.0507272082298722E-2</v>
      </c>
      <c r="Z207" s="9">
        <f ca="1">SUMIFS('Stock-AF'!AI$2:AI$215,'Stock-AF'!$C$2:$C$215,Shares!$B207,'Stock-AF'!$G$2:$G$215,Shares!$A$1)/SUMIFS('Stock-AF'!AI$2:AI$215,'Stock-AF'!$C$2:$C$215,Shares!$A207,'Stock-AF'!$G$2:$G$215,Shares!$A$1)</f>
        <v>0</v>
      </c>
      <c r="AA207" s="9">
        <f ca="1">SUMIFS('Stock-AF'!AJ$2:AJ$215,'Stock-AF'!$C$2:$C$215,Shares!$B207,'Stock-AF'!$G$2:$G$215,Shares!$A$1)/SUMIFS('Stock-AF'!AJ$2:AJ$215,'Stock-AF'!$C$2:$C$215,Shares!$A207,'Stock-AF'!$G$2:$G$215,Shares!$A$1)</f>
        <v>0</v>
      </c>
      <c r="AB207" s="9">
        <f ca="1">SUMIFS('Stock-AF'!AK$2:AK$215,'Stock-AF'!$C$2:$C$215,Shares!$B207,'Stock-AF'!$G$2:$G$215,Shares!$A$1)/SUMIFS('Stock-AF'!AK$2:AK$215,'Stock-AF'!$C$2:$C$215,Shares!$A207,'Stock-AF'!$G$2:$G$215,Shares!$A$1)</f>
        <v>0</v>
      </c>
      <c r="AC207" s="9">
        <f ca="1">SUMIFS('Stock-AF'!AL$2:AL$215,'Stock-AF'!$C$2:$C$215,Shares!$B207,'Stock-AF'!$G$2:$G$215,Shares!$A$1)/SUMIFS('Stock-AF'!AL$2:AL$215,'Stock-AF'!$C$2:$C$215,Shares!$A207,'Stock-AF'!$G$2:$G$215,Shares!$A$1)</f>
        <v>0</v>
      </c>
      <c r="AD207" s="9">
        <f ca="1">SUMIFS('Stock-AF'!AM$2:AM$215,'Stock-AF'!$C$2:$C$215,Shares!$B207,'Stock-AF'!$G$2:$G$215,Shares!$A$1)/SUMIFS('Stock-AF'!AM$2:AM$215,'Stock-AF'!$C$2:$C$215,Shares!$A207,'Stock-AF'!$G$2:$G$215,Shares!$A$1)</f>
        <v>1.9262325650779451E-2</v>
      </c>
      <c r="AE207" s="9">
        <f ca="1">SUMIFS('Stock-AF'!AN$2:AN$215,'Stock-AF'!$C$2:$C$215,Shares!$B207,'Stock-AF'!$G$2:$G$215,Shares!$A$1)/SUMIFS('Stock-AF'!AN$2:AN$215,'Stock-AF'!$C$2:$C$215,Shares!$A207,'Stock-AF'!$G$2:$G$215,Shares!$A$1)</f>
        <v>0</v>
      </c>
      <c r="AF207" s="9">
        <f ca="1">SUMIFS('Stock-AF'!AO$2:AO$215,'Stock-AF'!$C$2:$C$215,Shares!$B207,'Stock-AF'!$G$2:$G$215,Shares!$A$1)/SUMIFS('Stock-AF'!AO$2:AO$215,'Stock-AF'!$C$2:$C$215,Shares!$A207,'Stock-AF'!$G$2:$G$215,Shares!$A$1)</f>
        <v>0</v>
      </c>
      <c r="AG207" s="9">
        <f ca="1">SUMIFS('Stock-AF'!AP$2:AP$215,'Stock-AF'!$C$2:$C$215,Shares!$B207,'Stock-AF'!$G$2:$G$215,Shares!$A$1)/SUMIFS('Stock-AF'!AP$2:AP$215,'Stock-AF'!$C$2:$C$215,Shares!$A207,'Stock-AF'!$G$2:$G$215,Shares!$A$1)</f>
        <v>9.8924122310306228E-2</v>
      </c>
      <c r="AH207" s="9">
        <f ca="1">SUMIFS('Stock-AF'!AQ$2:AQ$215,'Stock-AF'!$C$2:$C$215,Shares!$B207,'Stock-AF'!$G$2:$G$215,Shares!$A$1)/SUMIFS('Stock-AF'!AQ$2:AQ$215,'Stock-AF'!$C$2:$C$215,Shares!$A207,'Stock-AF'!$G$2:$G$215,Shares!$A$1)</f>
        <v>0</v>
      </c>
      <c r="AI207" s="9">
        <f ca="1">SUMIFS('Stock-AF'!AR$2:AR$215,'Stock-AF'!$C$2:$C$215,Shares!$B207,'Stock-AF'!$G$2:$G$215,Shares!$A$1)/SUMIFS('Stock-AF'!AR$2:AR$215,'Stock-AF'!$C$2:$C$215,Shares!$A207,'Stock-AF'!$G$2:$G$215,Shares!$A$1)</f>
        <v>0</v>
      </c>
      <c r="AJ207" s="9">
        <f ca="1">SUMIFS('Stock-AF'!AS$2:AS$215,'Stock-AF'!$C$2:$C$215,Shares!$B207,'Stock-AF'!$G$2:$G$215,Shares!$A$1)/SUMIFS('Stock-AF'!AS$2:AS$215,'Stock-AF'!$C$2:$C$215,Shares!$A207,'Stock-AF'!$G$2:$G$215,Shares!$A$1)</f>
        <v>1.5719007509177037E-2</v>
      </c>
      <c r="AK207" s="9">
        <f ca="1">SUMIFS('Stock-AF'!AT$2:AT$215,'Stock-AF'!$C$2:$C$215,Shares!$B207,'Stock-AF'!$G$2:$G$215,Shares!$A$1)/SUMIFS('Stock-AF'!AT$2:AT$215,'Stock-AF'!$C$2:$C$215,Shares!$A207,'Stock-AF'!$G$2:$G$215,Shares!$A$1)</f>
        <v>3.4896551724137949E-2</v>
      </c>
      <c r="AL207" s="9">
        <f ca="1">SUMIFS('Stock-AF'!AU$2:AU$215,'Stock-AF'!$C$2:$C$215,Shares!$B207,'Stock-AF'!$G$2:$G$215,Shares!$A$1)/SUMIFS('Stock-AF'!AU$2:AU$215,'Stock-AF'!$C$2:$C$215,Shares!$A207,'Stock-AF'!$G$2:$G$215,Shares!$A$1)</f>
        <v>0</v>
      </c>
      <c r="AM207" s="9">
        <f ca="1">SUMIFS('Stock-AF'!AV$2:AV$215,'Stock-AF'!$C$2:$C$215,Shares!$B207,'Stock-AF'!$G$2:$G$215,Shares!$A$1)/SUMIFS('Stock-AF'!AV$2:AV$215,'Stock-AF'!$C$2:$C$215,Shares!$A207,'Stock-AF'!$G$2:$G$215,Shares!$A$1)</f>
        <v>2.0797061243231878E-2</v>
      </c>
    </row>
    <row r="208" spans="1:39">
      <c r="A208" t="str">
        <f t="shared" si="3"/>
        <v>R_ES-WH-SD*</v>
      </c>
      <c r="B208" s="4" t="s">
        <v>107</v>
      </c>
      <c r="C208" s="9">
        <f ca="1">SUMIFS('Stock-AF'!L$2:L$215,'Stock-AF'!$C$2:$C$215,Shares!$B208,'Stock-AF'!$G$2:$G$215,Shares!$A$1)/SUMIFS('Stock-AF'!L$2:L$215,'Stock-AF'!$C$2:$C$215,Shares!$A208,'Stock-AF'!$G$2:$G$215,Shares!$A$1)</f>
        <v>2.9185412763613725E-2</v>
      </c>
      <c r="D208" s="9">
        <f ca="1">SUMIFS('Stock-AF'!M$2:M$215,'Stock-AF'!$C$2:$C$215,Shares!$B208,'Stock-AF'!$G$2:$G$215,Shares!$A$1)/SUMIFS('Stock-AF'!M$2:M$215,'Stock-AF'!$C$2:$C$215,Shares!$A208,'Stock-AF'!$G$2:$G$215,Shares!$A$1)</f>
        <v>9.1522057649174787E-2</v>
      </c>
      <c r="E208" s="9">
        <f ca="1">SUMIFS('Stock-AF'!N$2:N$215,'Stock-AF'!$C$2:$C$215,Shares!$B208,'Stock-AF'!$G$2:$G$215,Shares!$A$1)/SUMIFS('Stock-AF'!N$2:N$215,'Stock-AF'!$C$2:$C$215,Shares!$A208,'Stock-AF'!$G$2:$G$215,Shares!$A$1)</f>
        <v>2.1412257144717936E-2</v>
      </c>
      <c r="F208" s="9">
        <f ca="1">SUMIFS('Stock-AF'!O$2:O$215,'Stock-AF'!$C$2:$C$215,Shares!$B208,'Stock-AF'!$G$2:$G$215,Shares!$A$1)/SUMIFS('Stock-AF'!O$2:O$215,'Stock-AF'!$C$2:$C$215,Shares!$A208,'Stock-AF'!$G$2:$G$215,Shares!$A$1)</f>
        <v>1.9885408122923661E-2</v>
      </c>
      <c r="G208" s="9">
        <f ca="1">SUMIFS('Stock-AF'!P$2:P$215,'Stock-AF'!$C$2:$C$215,Shares!$B208,'Stock-AF'!$G$2:$G$215,Shares!$A$1)/SUMIFS('Stock-AF'!P$2:P$215,'Stock-AF'!$C$2:$C$215,Shares!$A208,'Stock-AF'!$G$2:$G$215,Shares!$A$1)</f>
        <v>4.8005297136235706E-2</v>
      </c>
      <c r="H208" s="9">
        <f ca="1">SUMIFS('Stock-AF'!Q$2:Q$215,'Stock-AF'!$C$2:$C$215,Shares!$B208,'Stock-AF'!$G$2:$G$215,Shares!$A$1)/SUMIFS('Stock-AF'!Q$2:Q$215,'Stock-AF'!$C$2:$C$215,Shares!$A208,'Stock-AF'!$G$2:$G$215,Shares!$A$1)</f>
        <v>1.667543688011552E-2</v>
      </c>
      <c r="I208" s="9">
        <f ca="1">SUMIFS('Stock-AF'!R$2:R$215,'Stock-AF'!$C$2:$C$215,Shares!$B208,'Stock-AF'!$G$2:$G$215,Shares!$A$1)/SUMIFS('Stock-AF'!R$2:R$215,'Stock-AF'!$C$2:$C$215,Shares!$A208,'Stock-AF'!$G$2:$G$215,Shares!$A$1)</f>
        <v>1.2632110825719039E-3</v>
      </c>
      <c r="J208" s="9">
        <f ca="1">SUMIFS('Stock-AF'!S$2:S$215,'Stock-AF'!$C$2:$C$215,Shares!$B208,'Stock-AF'!$G$2:$G$215,Shares!$A$1)/SUMIFS('Stock-AF'!S$2:S$215,'Stock-AF'!$C$2:$C$215,Shares!$A208,'Stock-AF'!$G$2:$G$215,Shares!$A$1)</f>
        <v>2.9744877987929883E-2</v>
      </c>
      <c r="K208" s="9">
        <f ca="1">SUMIFS('Stock-AF'!T$2:T$215,'Stock-AF'!$C$2:$C$215,Shares!$B208,'Stock-AF'!$G$2:$G$215,Shares!$A$1)/SUMIFS('Stock-AF'!T$2:T$215,'Stock-AF'!$C$2:$C$215,Shares!$A208,'Stock-AF'!$G$2:$G$215,Shares!$A$1)</f>
        <v>1.9343667394287719E-2</v>
      </c>
      <c r="L208" s="9">
        <f ca="1">SUMIFS('Stock-AF'!U$2:U$215,'Stock-AF'!$C$2:$C$215,Shares!$B208,'Stock-AF'!$G$2:$G$215,Shares!$A$1)/SUMIFS('Stock-AF'!U$2:U$215,'Stock-AF'!$C$2:$C$215,Shares!$A208,'Stock-AF'!$G$2:$G$215,Shares!$A$1)</f>
        <v>0.11584339952756369</v>
      </c>
      <c r="M208" s="9">
        <f ca="1">SUMIFS('Stock-AF'!V$2:V$215,'Stock-AF'!$C$2:$C$215,Shares!$B208,'Stock-AF'!$G$2:$G$215,Shares!$A$1)/SUMIFS('Stock-AF'!V$2:V$215,'Stock-AF'!$C$2:$C$215,Shares!$A208,'Stock-AF'!$G$2:$G$215,Shares!$A$1)</f>
        <v>0.29440165536268598</v>
      </c>
      <c r="N208" s="9">
        <f ca="1">SUMIFS('Stock-AF'!W$2:W$215,'Stock-AF'!$C$2:$C$215,Shares!$B208,'Stock-AF'!$G$2:$G$215,Shares!$A$1)/SUMIFS('Stock-AF'!W$2:W$215,'Stock-AF'!$C$2:$C$215,Shares!$A208,'Stock-AF'!$G$2:$G$215,Shares!$A$1)</f>
        <v>1.2602173874993433E-2</v>
      </c>
      <c r="O208" s="9">
        <f ca="1">SUMIFS('Stock-AF'!X$2:X$215,'Stock-AF'!$C$2:$C$215,Shares!$B208,'Stock-AF'!$G$2:$G$215,Shares!$A$1)/SUMIFS('Stock-AF'!X$2:X$215,'Stock-AF'!$C$2:$C$215,Shares!$A208,'Stock-AF'!$G$2:$G$215,Shares!$A$1)</f>
        <v>1.0067270254758271E-2</v>
      </c>
      <c r="P208" s="9">
        <f ca="1">SUMIFS('Stock-AF'!Y$2:Y$215,'Stock-AF'!$C$2:$C$215,Shares!$B208,'Stock-AF'!$G$2:$G$215,Shares!$A$1)/SUMIFS('Stock-AF'!Y$2:Y$215,'Stock-AF'!$C$2:$C$215,Shares!$A208,'Stock-AF'!$G$2:$G$215,Shares!$A$1)</f>
        <v>0.14723779842809895</v>
      </c>
      <c r="Q208" s="9">
        <f ca="1">SUMIFS('Stock-AF'!Z$2:Z$215,'Stock-AF'!$C$2:$C$215,Shares!$B208,'Stock-AF'!$G$2:$G$215,Shares!$A$1)/SUMIFS('Stock-AF'!Z$2:Z$215,'Stock-AF'!$C$2:$C$215,Shares!$A208,'Stock-AF'!$G$2:$G$215,Shares!$A$1)</f>
        <v>4.6752541915543275E-2</v>
      </c>
      <c r="R208" s="9">
        <f ca="1">SUMIFS('Stock-AF'!AA$2:AA$215,'Stock-AF'!$C$2:$C$215,Shares!$B208,'Stock-AF'!$G$2:$G$215,Shares!$A$1)/SUMIFS('Stock-AF'!AA$2:AA$215,'Stock-AF'!$C$2:$C$215,Shares!$A208,'Stock-AF'!$G$2:$G$215,Shares!$A$1)</f>
        <v>4.8469042551882821E-2</v>
      </c>
      <c r="S208" s="9">
        <f ca="1">SUMIFS('Stock-AF'!AB$2:AB$215,'Stock-AF'!$C$2:$C$215,Shares!$B208,'Stock-AF'!$G$2:$G$215,Shares!$A$1)/SUMIFS('Stock-AF'!AB$2:AB$215,'Stock-AF'!$C$2:$C$215,Shares!$A208,'Stock-AF'!$G$2:$G$215,Shares!$A$1)</f>
        <v>2.6584832113793408E-2</v>
      </c>
      <c r="T208" s="9">
        <f ca="1">SUMIFS('Stock-AF'!AC$2:AC$215,'Stock-AF'!$C$2:$C$215,Shares!$B208,'Stock-AF'!$G$2:$G$215,Shares!$A$1)/SUMIFS('Stock-AF'!AC$2:AC$215,'Stock-AF'!$C$2:$C$215,Shares!$A208,'Stock-AF'!$G$2:$G$215,Shares!$A$1)</f>
        <v>7.8154544308584352E-3</v>
      </c>
      <c r="U208" s="9">
        <f ca="1">SUMIFS('Stock-AF'!AD$2:AD$215,'Stock-AF'!$C$2:$C$215,Shares!$B208,'Stock-AF'!$G$2:$G$215,Shares!$A$1)/SUMIFS('Stock-AF'!AD$2:AD$215,'Stock-AF'!$C$2:$C$215,Shares!$A208,'Stock-AF'!$G$2:$G$215,Shares!$A$1)</f>
        <v>0</v>
      </c>
      <c r="V208" s="9">
        <f ca="1">SUMIFS('Stock-AF'!AE$2:AE$215,'Stock-AF'!$C$2:$C$215,Shares!$B208,'Stock-AF'!$G$2:$G$215,Shares!$A$1)/SUMIFS('Stock-AF'!AE$2:AE$215,'Stock-AF'!$C$2:$C$215,Shares!$A208,'Stock-AF'!$G$2:$G$215,Shares!$A$1)</f>
        <v>6.196337152904503E-3</v>
      </c>
      <c r="W208" s="9">
        <f ca="1">SUMIFS('Stock-AF'!AF$2:AF$215,'Stock-AF'!$C$2:$C$215,Shares!$B208,'Stock-AF'!$G$2:$G$215,Shares!$A$1)/SUMIFS('Stock-AF'!AF$2:AF$215,'Stock-AF'!$C$2:$C$215,Shares!$A208,'Stock-AF'!$G$2:$G$215,Shares!$A$1)</f>
        <v>5.9232441875597688E-2</v>
      </c>
      <c r="X208" s="9">
        <f ca="1">SUMIFS('Stock-AF'!AG$2:AG$215,'Stock-AF'!$C$2:$C$215,Shares!$B208,'Stock-AF'!$G$2:$G$215,Shares!$A$1)/SUMIFS('Stock-AF'!AG$2:AG$215,'Stock-AF'!$C$2:$C$215,Shares!$A208,'Stock-AF'!$G$2:$G$215,Shares!$A$1)</f>
        <v>0.26434611899728189</v>
      </c>
      <c r="Y208" s="9">
        <f ca="1">SUMIFS('Stock-AF'!AH$2:AH$215,'Stock-AF'!$C$2:$C$215,Shares!$B208,'Stock-AF'!$G$2:$G$215,Shares!$A$1)/SUMIFS('Stock-AF'!AH$2:AH$215,'Stock-AF'!$C$2:$C$215,Shares!$A208,'Stock-AF'!$G$2:$G$215,Shares!$A$1)</f>
        <v>2.3199371832393453E-2</v>
      </c>
      <c r="Z208" s="9">
        <f ca="1">SUMIFS('Stock-AF'!AI$2:AI$215,'Stock-AF'!$C$2:$C$215,Shares!$B208,'Stock-AF'!$G$2:$G$215,Shares!$A$1)/SUMIFS('Stock-AF'!AI$2:AI$215,'Stock-AF'!$C$2:$C$215,Shares!$A208,'Stock-AF'!$G$2:$G$215,Shares!$A$1)</f>
        <v>0.39392585975882088</v>
      </c>
      <c r="AA208" s="9">
        <f ca="1">SUMIFS('Stock-AF'!AJ$2:AJ$215,'Stock-AF'!$C$2:$C$215,Shares!$B208,'Stock-AF'!$G$2:$G$215,Shares!$A$1)/SUMIFS('Stock-AF'!AJ$2:AJ$215,'Stock-AF'!$C$2:$C$215,Shares!$A208,'Stock-AF'!$G$2:$G$215,Shares!$A$1)</f>
        <v>0.10424755506046157</v>
      </c>
      <c r="AB208" s="9">
        <f ca="1">SUMIFS('Stock-AF'!AK$2:AK$215,'Stock-AF'!$C$2:$C$215,Shares!$B208,'Stock-AF'!$G$2:$G$215,Shares!$A$1)/SUMIFS('Stock-AF'!AK$2:AK$215,'Stock-AF'!$C$2:$C$215,Shares!$A208,'Stock-AF'!$G$2:$G$215,Shares!$A$1)</f>
        <v>3.2212615318441426E-2</v>
      </c>
      <c r="AC208" s="9">
        <f ca="1">SUMIFS('Stock-AF'!AL$2:AL$215,'Stock-AF'!$C$2:$C$215,Shares!$B208,'Stock-AF'!$G$2:$G$215,Shares!$A$1)/SUMIFS('Stock-AF'!AL$2:AL$215,'Stock-AF'!$C$2:$C$215,Shares!$A208,'Stock-AF'!$G$2:$G$215,Shares!$A$1)</f>
        <v>0</v>
      </c>
      <c r="AD208" s="9">
        <f ca="1">SUMIFS('Stock-AF'!AM$2:AM$215,'Stock-AF'!$C$2:$C$215,Shares!$B208,'Stock-AF'!$G$2:$G$215,Shares!$A$1)/SUMIFS('Stock-AF'!AM$2:AM$215,'Stock-AF'!$C$2:$C$215,Shares!$A208,'Stock-AF'!$G$2:$G$215,Shares!$A$1)</f>
        <v>2.1016858412546153E-2</v>
      </c>
      <c r="AE208" s="9">
        <f ca="1">SUMIFS('Stock-AF'!AN$2:AN$215,'Stock-AF'!$C$2:$C$215,Shares!$B208,'Stock-AF'!$G$2:$G$215,Shares!$A$1)/SUMIFS('Stock-AF'!AN$2:AN$215,'Stock-AF'!$C$2:$C$215,Shares!$A208,'Stock-AF'!$G$2:$G$215,Shares!$A$1)</f>
        <v>7.35243285107781E-2</v>
      </c>
      <c r="AF208" s="9">
        <f ca="1">SUMIFS('Stock-AF'!AO$2:AO$215,'Stock-AF'!$C$2:$C$215,Shares!$B208,'Stock-AF'!$G$2:$G$215,Shares!$A$1)/SUMIFS('Stock-AF'!AO$2:AO$215,'Stock-AF'!$C$2:$C$215,Shares!$A208,'Stock-AF'!$G$2:$G$215,Shares!$A$1)</f>
        <v>9.2769644457723247E-2</v>
      </c>
      <c r="AG208" s="9">
        <f ca="1">SUMIFS('Stock-AF'!AP$2:AP$215,'Stock-AF'!$C$2:$C$215,Shares!$B208,'Stock-AF'!$G$2:$G$215,Shares!$A$1)/SUMIFS('Stock-AF'!AP$2:AP$215,'Stock-AF'!$C$2:$C$215,Shares!$A208,'Stock-AF'!$G$2:$G$215,Shares!$A$1)</f>
        <v>0.13153790163252599</v>
      </c>
      <c r="AH208" s="9">
        <f ca="1">SUMIFS('Stock-AF'!AQ$2:AQ$215,'Stock-AF'!$C$2:$C$215,Shares!$B208,'Stock-AF'!$G$2:$G$215,Shares!$A$1)/SUMIFS('Stock-AF'!AQ$2:AQ$215,'Stock-AF'!$C$2:$C$215,Shares!$A208,'Stock-AF'!$G$2:$G$215,Shares!$A$1)</f>
        <v>0.34104130573538821</v>
      </c>
      <c r="AI208" s="9">
        <f ca="1">SUMIFS('Stock-AF'!AR$2:AR$215,'Stock-AF'!$C$2:$C$215,Shares!$B208,'Stock-AF'!$G$2:$G$215,Shares!$A$1)/SUMIFS('Stock-AF'!AR$2:AR$215,'Stock-AF'!$C$2:$C$215,Shares!$A208,'Stock-AF'!$G$2:$G$215,Shares!$A$1)</f>
        <v>3.2333511332935445E-2</v>
      </c>
      <c r="AJ208" s="9">
        <f ca="1">SUMIFS('Stock-AF'!AS$2:AS$215,'Stock-AF'!$C$2:$C$215,Shares!$B208,'Stock-AF'!$G$2:$G$215,Shares!$A$1)/SUMIFS('Stock-AF'!AS$2:AS$215,'Stock-AF'!$C$2:$C$215,Shares!$A208,'Stock-AF'!$G$2:$G$215,Shares!$A$1)</f>
        <v>1.6868714341157474E-2</v>
      </c>
      <c r="AK208" s="9">
        <f ca="1">SUMIFS('Stock-AF'!AT$2:AT$215,'Stock-AF'!$C$2:$C$215,Shares!$B208,'Stock-AF'!$G$2:$G$215,Shares!$A$1)/SUMIFS('Stock-AF'!AT$2:AT$215,'Stock-AF'!$C$2:$C$215,Shares!$A208,'Stock-AF'!$G$2:$G$215,Shares!$A$1)</f>
        <v>0.27141150651443147</v>
      </c>
      <c r="AL208" s="9">
        <f ca="1">SUMIFS('Stock-AF'!AU$2:AU$215,'Stock-AF'!$C$2:$C$215,Shares!$B208,'Stock-AF'!$G$2:$G$215,Shares!$A$1)/SUMIFS('Stock-AF'!AU$2:AU$215,'Stock-AF'!$C$2:$C$215,Shares!$A208,'Stock-AF'!$G$2:$G$215,Shares!$A$1)</f>
        <v>4.3523859465128432E-3</v>
      </c>
      <c r="AM208" s="9">
        <f ca="1">SUMIFS('Stock-AF'!AV$2:AV$215,'Stock-AF'!$C$2:$C$215,Shares!$B208,'Stock-AF'!$G$2:$G$215,Shares!$A$1)/SUMIFS('Stock-AF'!AV$2:AV$215,'Stock-AF'!$C$2:$C$215,Shares!$A208,'Stock-AF'!$G$2:$G$215,Shares!$A$1)</f>
        <v>0</v>
      </c>
    </row>
    <row r="209" spans="1:39">
      <c r="A209" t="str">
        <f t="shared" si="3"/>
        <v>R_ES-WH-SD*</v>
      </c>
      <c r="B209" s="4" t="s">
        <v>108</v>
      </c>
      <c r="C209" s="9">
        <f ca="1">SUMIFS('Stock-AF'!L$2:L$215,'Stock-AF'!$C$2:$C$215,Shares!$B209,'Stock-AF'!$G$2:$G$215,Shares!$A$1)/SUMIFS('Stock-AF'!L$2:L$215,'Stock-AF'!$C$2:$C$215,Shares!$A209,'Stock-AF'!$G$2:$G$215,Shares!$A$1)</f>
        <v>0</v>
      </c>
      <c r="D209" s="9">
        <f ca="1">SUMIFS('Stock-AF'!M$2:M$215,'Stock-AF'!$C$2:$C$215,Shares!$B209,'Stock-AF'!$G$2:$G$215,Shares!$A$1)/SUMIFS('Stock-AF'!M$2:M$215,'Stock-AF'!$C$2:$C$215,Shares!$A209,'Stock-AF'!$G$2:$G$215,Shares!$A$1)</f>
        <v>3.0206445430493926E-3</v>
      </c>
      <c r="E209" s="9">
        <f ca="1">SUMIFS('Stock-AF'!N$2:N$215,'Stock-AF'!$C$2:$C$215,Shares!$B209,'Stock-AF'!$G$2:$G$215,Shares!$A$1)/SUMIFS('Stock-AF'!N$2:N$215,'Stock-AF'!$C$2:$C$215,Shares!$A209,'Stock-AF'!$G$2:$G$215,Shares!$A$1)</f>
        <v>0</v>
      </c>
      <c r="F209" s="9">
        <f ca="1">SUMIFS('Stock-AF'!O$2:O$215,'Stock-AF'!$C$2:$C$215,Shares!$B209,'Stock-AF'!$G$2:$G$215,Shares!$A$1)/SUMIFS('Stock-AF'!O$2:O$215,'Stock-AF'!$C$2:$C$215,Shares!$A209,'Stock-AF'!$G$2:$G$215,Shares!$A$1)</f>
        <v>0</v>
      </c>
      <c r="G209" s="9">
        <f ca="1">SUMIFS('Stock-AF'!P$2:P$215,'Stock-AF'!$C$2:$C$215,Shares!$B209,'Stock-AF'!$G$2:$G$215,Shares!$A$1)/SUMIFS('Stock-AF'!P$2:P$215,'Stock-AF'!$C$2:$C$215,Shares!$A209,'Stock-AF'!$G$2:$G$215,Shares!$A$1)</f>
        <v>4.8419135904651566E-3</v>
      </c>
      <c r="H209" s="9">
        <f ca="1">SUMIFS('Stock-AF'!Q$2:Q$215,'Stock-AF'!$C$2:$C$215,Shares!$B209,'Stock-AF'!$G$2:$G$215,Shares!$A$1)/SUMIFS('Stock-AF'!Q$2:Q$215,'Stock-AF'!$C$2:$C$215,Shares!$A209,'Stock-AF'!$G$2:$G$215,Shares!$A$1)</f>
        <v>0</v>
      </c>
      <c r="I209" s="9">
        <f ca="1">SUMIFS('Stock-AF'!R$2:R$215,'Stock-AF'!$C$2:$C$215,Shares!$B209,'Stock-AF'!$G$2:$G$215,Shares!$A$1)/SUMIFS('Stock-AF'!R$2:R$215,'Stock-AF'!$C$2:$C$215,Shares!$A209,'Stock-AF'!$G$2:$G$215,Shares!$A$1)</f>
        <v>0</v>
      </c>
      <c r="J209" s="9">
        <f ca="1">SUMIFS('Stock-AF'!S$2:S$215,'Stock-AF'!$C$2:$C$215,Shares!$B209,'Stock-AF'!$G$2:$G$215,Shares!$A$1)/SUMIFS('Stock-AF'!S$2:S$215,'Stock-AF'!$C$2:$C$215,Shares!$A209,'Stock-AF'!$G$2:$G$215,Shares!$A$1)</f>
        <v>1.552841786499303E-2</v>
      </c>
      <c r="K209" s="9">
        <f ca="1">SUMIFS('Stock-AF'!T$2:T$215,'Stock-AF'!$C$2:$C$215,Shares!$B209,'Stock-AF'!$G$2:$G$215,Shares!$A$1)/SUMIFS('Stock-AF'!T$2:T$215,'Stock-AF'!$C$2:$C$215,Shares!$A209,'Stock-AF'!$G$2:$G$215,Shares!$A$1)</f>
        <v>0</v>
      </c>
      <c r="L209" s="9">
        <f ca="1">SUMIFS('Stock-AF'!U$2:U$215,'Stock-AF'!$C$2:$C$215,Shares!$B209,'Stock-AF'!$G$2:$G$215,Shares!$A$1)/SUMIFS('Stock-AF'!U$2:U$215,'Stock-AF'!$C$2:$C$215,Shares!$A209,'Stock-AF'!$G$2:$G$215,Shares!$A$1)</f>
        <v>0</v>
      </c>
      <c r="M209" s="9">
        <f ca="1">SUMIFS('Stock-AF'!V$2:V$215,'Stock-AF'!$C$2:$C$215,Shares!$B209,'Stock-AF'!$G$2:$G$215,Shares!$A$1)/SUMIFS('Stock-AF'!V$2:V$215,'Stock-AF'!$C$2:$C$215,Shares!$A209,'Stock-AF'!$G$2:$G$215,Shares!$A$1)</f>
        <v>0</v>
      </c>
      <c r="N209" s="9">
        <f ca="1">SUMIFS('Stock-AF'!W$2:W$215,'Stock-AF'!$C$2:$C$215,Shares!$B209,'Stock-AF'!$G$2:$G$215,Shares!$A$1)/SUMIFS('Stock-AF'!W$2:W$215,'Stock-AF'!$C$2:$C$215,Shares!$A209,'Stock-AF'!$G$2:$G$215,Shares!$A$1)</f>
        <v>0</v>
      </c>
      <c r="O209" s="9">
        <f ca="1">SUMIFS('Stock-AF'!X$2:X$215,'Stock-AF'!$C$2:$C$215,Shares!$B209,'Stock-AF'!$G$2:$G$215,Shares!$A$1)/SUMIFS('Stock-AF'!X$2:X$215,'Stock-AF'!$C$2:$C$215,Shares!$A209,'Stock-AF'!$G$2:$G$215,Shares!$A$1)</f>
        <v>0</v>
      </c>
      <c r="P209" s="9">
        <f ca="1">SUMIFS('Stock-AF'!Y$2:Y$215,'Stock-AF'!$C$2:$C$215,Shares!$B209,'Stock-AF'!$G$2:$G$215,Shares!$A$1)/SUMIFS('Stock-AF'!Y$2:Y$215,'Stock-AF'!$C$2:$C$215,Shares!$A209,'Stock-AF'!$G$2:$G$215,Shares!$A$1)</f>
        <v>0</v>
      </c>
      <c r="Q209" s="9">
        <f ca="1">SUMIFS('Stock-AF'!Z$2:Z$215,'Stock-AF'!$C$2:$C$215,Shares!$B209,'Stock-AF'!$G$2:$G$215,Shares!$A$1)/SUMIFS('Stock-AF'!Z$2:Z$215,'Stock-AF'!$C$2:$C$215,Shares!$A209,'Stock-AF'!$G$2:$G$215,Shares!$A$1)</f>
        <v>0</v>
      </c>
      <c r="R209" s="9">
        <f ca="1">SUMIFS('Stock-AF'!AA$2:AA$215,'Stock-AF'!$C$2:$C$215,Shares!$B209,'Stock-AF'!$G$2:$G$215,Shares!$A$1)/SUMIFS('Stock-AF'!AA$2:AA$215,'Stock-AF'!$C$2:$C$215,Shares!$A209,'Stock-AF'!$G$2:$G$215,Shares!$A$1)</f>
        <v>0</v>
      </c>
      <c r="S209" s="9">
        <f ca="1">SUMIFS('Stock-AF'!AB$2:AB$215,'Stock-AF'!$C$2:$C$215,Shares!$B209,'Stock-AF'!$G$2:$G$215,Shares!$A$1)/SUMIFS('Stock-AF'!AB$2:AB$215,'Stock-AF'!$C$2:$C$215,Shares!$A209,'Stock-AF'!$G$2:$G$215,Shares!$A$1)</f>
        <v>1.3107205543778095E-3</v>
      </c>
      <c r="T209" s="9">
        <f ca="1">SUMIFS('Stock-AF'!AC$2:AC$215,'Stock-AF'!$C$2:$C$215,Shares!$B209,'Stock-AF'!$G$2:$G$215,Shares!$A$1)/SUMIFS('Stock-AF'!AC$2:AC$215,'Stock-AF'!$C$2:$C$215,Shares!$A209,'Stock-AF'!$G$2:$G$215,Shares!$A$1)</f>
        <v>0.12145468296987239</v>
      </c>
      <c r="U209" s="9">
        <f ca="1">SUMIFS('Stock-AF'!AD$2:AD$215,'Stock-AF'!$C$2:$C$215,Shares!$B209,'Stock-AF'!$G$2:$G$215,Shares!$A$1)/SUMIFS('Stock-AF'!AD$2:AD$215,'Stock-AF'!$C$2:$C$215,Shares!$A209,'Stock-AF'!$G$2:$G$215,Shares!$A$1)</f>
        <v>0</v>
      </c>
      <c r="V209" s="9">
        <f ca="1">SUMIFS('Stock-AF'!AE$2:AE$215,'Stock-AF'!$C$2:$C$215,Shares!$B209,'Stock-AF'!$G$2:$G$215,Shares!$A$1)/SUMIFS('Stock-AF'!AE$2:AE$215,'Stock-AF'!$C$2:$C$215,Shares!$A209,'Stock-AF'!$G$2:$G$215,Shares!$A$1)</f>
        <v>0</v>
      </c>
      <c r="W209" s="9">
        <f ca="1">SUMIFS('Stock-AF'!AF$2:AF$215,'Stock-AF'!$C$2:$C$215,Shares!$B209,'Stock-AF'!$G$2:$G$215,Shares!$A$1)/SUMIFS('Stock-AF'!AF$2:AF$215,'Stock-AF'!$C$2:$C$215,Shares!$A209,'Stock-AF'!$G$2:$G$215,Shares!$A$1)</f>
        <v>0</v>
      </c>
      <c r="X209" s="9">
        <f ca="1">SUMIFS('Stock-AF'!AG$2:AG$215,'Stock-AF'!$C$2:$C$215,Shares!$B209,'Stock-AF'!$G$2:$G$215,Shares!$A$1)/SUMIFS('Stock-AF'!AG$2:AG$215,'Stock-AF'!$C$2:$C$215,Shares!$A209,'Stock-AF'!$G$2:$G$215,Shares!$A$1)</f>
        <v>0</v>
      </c>
      <c r="Y209" s="9">
        <f ca="1">SUMIFS('Stock-AF'!AH$2:AH$215,'Stock-AF'!$C$2:$C$215,Shares!$B209,'Stock-AF'!$G$2:$G$215,Shares!$A$1)/SUMIFS('Stock-AF'!AH$2:AH$215,'Stock-AF'!$C$2:$C$215,Shares!$A209,'Stock-AF'!$G$2:$G$215,Shares!$A$1)</f>
        <v>0</v>
      </c>
      <c r="Z209" s="9">
        <f ca="1">SUMIFS('Stock-AF'!AI$2:AI$215,'Stock-AF'!$C$2:$C$215,Shares!$B209,'Stock-AF'!$G$2:$G$215,Shares!$A$1)/SUMIFS('Stock-AF'!AI$2:AI$215,'Stock-AF'!$C$2:$C$215,Shares!$A209,'Stock-AF'!$G$2:$G$215,Shares!$A$1)</f>
        <v>0</v>
      </c>
      <c r="AA209" s="9">
        <f ca="1">SUMIFS('Stock-AF'!AJ$2:AJ$215,'Stock-AF'!$C$2:$C$215,Shares!$B209,'Stock-AF'!$G$2:$G$215,Shares!$A$1)/SUMIFS('Stock-AF'!AJ$2:AJ$215,'Stock-AF'!$C$2:$C$215,Shares!$A209,'Stock-AF'!$G$2:$G$215,Shares!$A$1)</f>
        <v>0</v>
      </c>
      <c r="AB209" s="9">
        <f ca="1">SUMIFS('Stock-AF'!AK$2:AK$215,'Stock-AF'!$C$2:$C$215,Shares!$B209,'Stock-AF'!$G$2:$G$215,Shares!$A$1)/SUMIFS('Stock-AF'!AK$2:AK$215,'Stock-AF'!$C$2:$C$215,Shares!$A209,'Stock-AF'!$G$2:$G$215,Shares!$A$1)</f>
        <v>0</v>
      </c>
      <c r="AC209" s="9">
        <f ca="1">SUMIFS('Stock-AF'!AL$2:AL$215,'Stock-AF'!$C$2:$C$215,Shares!$B209,'Stock-AF'!$G$2:$G$215,Shares!$A$1)/SUMIFS('Stock-AF'!AL$2:AL$215,'Stock-AF'!$C$2:$C$215,Shares!$A209,'Stock-AF'!$G$2:$G$215,Shares!$A$1)</f>
        <v>0</v>
      </c>
      <c r="AD209" s="9">
        <f ca="1">SUMIFS('Stock-AF'!AM$2:AM$215,'Stock-AF'!$C$2:$C$215,Shares!$B209,'Stock-AF'!$G$2:$G$215,Shares!$A$1)/SUMIFS('Stock-AF'!AM$2:AM$215,'Stock-AF'!$C$2:$C$215,Shares!$A209,'Stock-AF'!$G$2:$G$215,Shares!$A$1)</f>
        <v>0</v>
      </c>
      <c r="AE209" s="9">
        <f ca="1">SUMIFS('Stock-AF'!AN$2:AN$215,'Stock-AF'!$C$2:$C$215,Shares!$B209,'Stock-AF'!$G$2:$G$215,Shares!$A$1)/SUMIFS('Stock-AF'!AN$2:AN$215,'Stock-AF'!$C$2:$C$215,Shares!$A209,'Stock-AF'!$G$2:$G$215,Shares!$A$1)</f>
        <v>0</v>
      </c>
      <c r="AF209" s="9">
        <f ca="1">SUMIFS('Stock-AF'!AO$2:AO$215,'Stock-AF'!$C$2:$C$215,Shares!$B209,'Stock-AF'!$G$2:$G$215,Shares!$A$1)/SUMIFS('Stock-AF'!AO$2:AO$215,'Stock-AF'!$C$2:$C$215,Shares!$A209,'Stock-AF'!$G$2:$G$215,Shares!$A$1)</f>
        <v>0.28963365585713957</v>
      </c>
      <c r="AG209" s="9">
        <f ca="1">SUMIFS('Stock-AF'!AP$2:AP$215,'Stock-AF'!$C$2:$C$215,Shares!$B209,'Stock-AF'!$G$2:$G$215,Shares!$A$1)/SUMIFS('Stock-AF'!AP$2:AP$215,'Stock-AF'!$C$2:$C$215,Shares!$A209,'Stock-AF'!$G$2:$G$215,Shares!$A$1)</f>
        <v>0</v>
      </c>
      <c r="AH209" s="9">
        <f ca="1">SUMIFS('Stock-AF'!AQ$2:AQ$215,'Stock-AF'!$C$2:$C$215,Shares!$B209,'Stock-AF'!$G$2:$G$215,Shares!$A$1)/SUMIFS('Stock-AF'!AQ$2:AQ$215,'Stock-AF'!$C$2:$C$215,Shares!$A209,'Stock-AF'!$G$2:$G$215,Shares!$A$1)</f>
        <v>0</v>
      </c>
      <c r="AI209" s="9">
        <f ca="1">SUMIFS('Stock-AF'!AR$2:AR$215,'Stock-AF'!$C$2:$C$215,Shares!$B209,'Stock-AF'!$G$2:$G$215,Shares!$A$1)/SUMIFS('Stock-AF'!AR$2:AR$215,'Stock-AF'!$C$2:$C$215,Shares!$A209,'Stock-AF'!$G$2:$G$215,Shares!$A$1)</f>
        <v>0</v>
      </c>
      <c r="AJ209" s="9">
        <f ca="1">SUMIFS('Stock-AF'!AS$2:AS$215,'Stock-AF'!$C$2:$C$215,Shares!$B209,'Stock-AF'!$G$2:$G$215,Shares!$A$1)/SUMIFS('Stock-AF'!AS$2:AS$215,'Stock-AF'!$C$2:$C$215,Shares!$A209,'Stock-AF'!$G$2:$G$215,Shares!$A$1)</f>
        <v>0</v>
      </c>
      <c r="AK209" s="9">
        <f ca="1">SUMIFS('Stock-AF'!AT$2:AT$215,'Stock-AF'!$C$2:$C$215,Shares!$B209,'Stock-AF'!$G$2:$G$215,Shares!$A$1)/SUMIFS('Stock-AF'!AT$2:AT$215,'Stock-AF'!$C$2:$C$215,Shares!$A209,'Stock-AF'!$G$2:$G$215,Shares!$A$1)</f>
        <v>0</v>
      </c>
      <c r="AL209" s="9">
        <f ca="1">SUMIFS('Stock-AF'!AU$2:AU$215,'Stock-AF'!$C$2:$C$215,Shares!$B209,'Stock-AF'!$G$2:$G$215,Shares!$A$1)/SUMIFS('Stock-AF'!AU$2:AU$215,'Stock-AF'!$C$2:$C$215,Shares!$A209,'Stock-AF'!$G$2:$G$215,Shares!$A$1)</f>
        <v>0</v>
      </c>
      <c r="AM209" s="9">
        <f ca="1">SUMIFS('Stock-AF'!AV$2:AV$215,'Stock-AF'!$C$2:$C$215,Shares!$B209,'Stock-AF'!$G$2:$G$215,Shares!$A$1)/SUMIFS('Stock-AF'!AV$2:AV$215,'Stock-AF'!$C$2:$C$215,Shares!$A209,'Stock-AF'!$G$2:$G$215,Shares!$A$1)</f>
        <v>3.8568980357197788E-3</v>
      </c>
    </row>
    <row r="210" spans="1:39">
      <c r="A210" t="str">
        <f t="shared" si="3"/>
        <v>R_ES-WH-SD*</v>
      </c>
      <c r="B210" s="4" t="s">
        <v>109</v>
      </c>
      <c r="C210" s="9">
        <f ca="1">SUMIFS('Stock-AF'!L$2:L$215,'Stock-AF'!$C$2:$C$215,Shares!$B210,'Stock-AF'!$G$2:$G$215,Shares!$A$1)/SUMIFS('Stock-AF'!L$2:L$215,'Stock-AF'!$C$2:$C$215,Shares!$A210,'Stock-AF'!$G$2:$G$215,Shares!$A$1)</f>
        <v>0.63055592384195547</v>
      </c>
      <c r="D210" s="9">
        <f ca="1">SUMIFS('Stock-AF'!M$2:M$215,'Stock-AF'!$C$2:$C$215,Shares!$B210,'Stock-AF'!$G$2:$G$215,Shares!$A$1)/SUMIFS('Stock-AF'!M$2:M$215,'Stock-AF'!$C$2:$C$215,Shares!$A210,'Stock-AF'!$G$2:$G$215,Shares!$A$1)</f>
        <v>0.25909838968397797</v>
      </c>
      <c r="E210" s="9">
        <f ca="1">SUMIFS('Stock-AF'!N$2:N$215,'Stock-AF'!$C$2:$C$215,Shares!$B210,'Stock-AF'!$G$2:$G$215,Shares!$A$1)/SUMIFS('Stock-AF'!N$2:N$215,'Stock-AF'!$C$2:$C$215,Shares!$A210,'Stock-AF'!$G$2:$G$215,Shares!$A$1)</f>
        <v>0.72253917064460949</v>
      </c>
      <c r="F210" s="9">
        <f ca="1">SUMIFS('Stock-AF'!O$2:O$215,'Stock-AF'!$C$2:$C$215,Shares!$B210,'Stock-AF'!$G$2:$G$215,Shares!$A$1)/SUMIFS('Stock-AF'!O$2:O$215,'Stock-AF'!$C$2:$C$215,Shares!$A210,'Stock-AF'!$G$2:$G$215,Shares!$A$1)</f>
        <v>0.16285972231237233</v>
      </c>
      <c r="G210" s="9">
        <f ca="1">SUMIFS('Stock-AF'!P$2:P$215,'Stock-AF'!$C$2:$C$215,Shares!$B210,'Stock-AF'!$G$2:$G$215,Shares!$A$1)/SUMIFS('Stock-AF'!P$2:P$215,'Stock-AF'!$C$2:$C$215,Shares!$A210,'Stock-AF'!$G$2:$G$215,Shares!$A$1)</f>
        <v>0.65167190862440028</v>
      </c>
      <c r="H210" s="9">
        <f ca="1">SUMIFS('Stock-AF'!Q$2:Q$215,'Stock-AF'!$C$2:$C$215,Shares!$B210,'Stock-AF'!$G$2:$G$215,Shares!$A$1)/SUMIFS('Stock-AF'!Q$2:Q$215,'Stock-AF'!$C$2:$C$215,Shares!$A210,'Stock-AF'!$G$2:$G$215,Shares!$A$1)</f>
        <v>0.25952679887217994</v>
      </c>
      <c r="I210" s="9">
        <f ca="1">SUMIFS('Stock-AF'!R$2:R$215,'Stock-AF'!$C$2:$C$215,Shares!$B210,'Stock-AF'!$G$2:$G$215,Shares!$A$1)/SUMIFS('Stock-AF'!R$2:R$215,'Stock-AF'!$C$2:$C$215,Shares!$A210,'Stock-AF'!$G$2:$G$215,Shares!$A$1)</f>
        <v>7.6003200134742904E-2</v>
      </c>
      <c r="J210" s="9">
        <f ca="1">SUMIFS('Stock-AF'!S$2:S$215,'Stock-AF'!$C$2:$C$215,Shares!$B210,'Stock-AF'!$G$2:$G$215,Shares!$A$1)/SUMIFS('Stock-AF'!S$2:S$215,'Stock-AF'!$C$2:$C$215,Shares!$A210,'Stock-AF'!$G$2:$G$215,Shares!$A$1)</f>
        <v>0.5088675438860627</v>
      </c>
      <c r="K210" s="9">
        <f ca="1">SUMIFS('Stock-AF'!T$2:T$215,'Stock-AF'!$C$2:$C$215,Shares!$B210,'Stock-AF'!$G$2:$G$215,Shares!$A$1)/SUMIFS('Stock-AF'!T$2:T$215,'Stock-AF'!$C$2:$C$215,Shares!$A210,'Stock-AF'!$G$2:$G$215,Shares!$A$1)</f>
        <v>0.21058458364418392</v>
      </c>
      <c r="L210" s="9">
        <f ca="1">SUMIFS('Stock-AF'!U$2:U$215,'Stock-AF'!$C$2:$C$215,Shares!$B210,'Stock-AF'!$G$2:$G$215,Shares!$A$1)/SUMIFS('Stock-AF'!U$2:U$215,'Stock-AF'!$C$2:$C$215,Shares!$A210,'Stock-AF'!$G$2:$G$215,Shares!$A$1)</f>
        <v>0.14689161236725809</v>
      </c>
      <c r="M210" s="9">
        <f ca="1">SUMIFS('Stock-AF'!V$2:V$215,'Stock-AF'!$C$2:$C$215,Shares!$B210,'Stock-AF'!$G$2:$G$215,Shares!$A$1)/SUMIFS('Stock-AF'!V$2:V$215,'Stock-AF'!$C$2:$C$215,Shares!$A210,'Stock-AF'!$G$2:$G$215,Shares!$A$1)</f>
        <v>0.13369352799172302</v>
      </c>
      <c r="N210" s="9">
        <f ca="1">SUMIFS('Stock-AF'!W$2:W$215,'Stock-AF'!$C$2:$C$215,Shares!$B210,'Stock-AF'!$G$2:$G$215,Shares!$A$1)/SUMIFS('Stock-AF'!W$2:W$215,'Stock-AF'!$C$2:$C$215,Shares!$A210,'Stock-AF'!$G$2:$G$215,Shares!$A$1)</f>
        <v>0.51826440060910484</v>
      </c>
      <c r="O210" s="9">
        <f ca="1">SUMIFS('Stock-AF'!X$2:X$215,'Stock-AF'!$C$2:$C$215,Shares!$B210,'Stock-AF'!$G$2:$G$215,Shares!$A$1)/SUMIFS('Stock-AF'!X$2:X$215,'Stock-AF'!$C$2:$C$215,Shares!$A210,'Stock-AF'!$G$2:$G$215,Shares!$A$1)</f>
        <v>0.35451579377349424</v>
      </c>
      <c r="P210" s="9">
        <f ca="1">SUMIFS('Stock-AF'!Y$2:Y$215,'Stock-AF'!$C$2:$C$215,Shares!$B210,'Stock-AF'!$G$2:$G$215,Shares!$A$1)/SUMIFS('Stock-AF'!Y$2:Y$215,'Stock-AF'!$C$2:$C$215,Shares!$A210,'Stock-AF'!$G$2:$G$215,Shares!$A$1)</f>
        <v>0.37828379910296128</v>
      </c>
      <c r="Q210" s="9">
        <f ca="1">SUMIFS('Stock-AF'!Z$2:Z$215,'Stock-AF'!$C$2:$C$215,Shares!$B210,'Stock-AF'!$G$2:$G$215,Shares!$A$1)/SUMIFS('Stock-AF'!Z$2:Z$215,'Stock-AF'!$C$2:$C$215,Shares!$A210,'Stock-AF'!$G$2:$G$215,Shares!$A$1)</f>
        <v>0.36456608571580462</v>
      </c>
      <c r="R210" s="9">
        <f ca="1">SUMIFS('Stock-AF'!AA$2:AA$215,'Stock-AF'!$C$2:$C$215,Shares!$B210,'Stock-AF'!$G$2:$G$215,Shares!$A$1)/SUMIFS('Stock-AF'!AA$2:AA$215,'Stock-AF'!$C$2:$C$215,Shares!$A210,'Stock-AF'!$G$2:$G$215,Shares!$A$1)</f>
        <v>0.32815018022118619</v>
      </c>
      <c r="S210" s="9">
        <f ca="1">SUMIFS('Stock-AF'!AB$2:AB$215,'Stock-AF'!$C$2:$C$215,Shares!$B210,'Stock-AF'!$G$2:$G$215,Shares!$A$1)/SUMIFS('Stock-AF'!AB$2:AB$215,'Stock-AF'!$C$2:$C$215,Shares!$A210,'Stock-AF'!$G$2:$G$215,Shares!$A$1)</f>
        <v>0.21866238118033271</v>
      </c>
      <c r="T210" s="9">
        <f ca="1">SUMIFS('Stock-AF'!AC$2:AC$215,'Stock-AF'!$C$2:$C$215,Shares!$B210,'Stock-AF'!$G$2:$G$215,Shares!$A$1)/SUMIFS('Stock-AF'!AC$2:AC$215,'Stock-AF'!$C$2:$C$215,Shares!$A210,'Stock-AF'!$G$2:$G$215,Shares!$A$1)</f>
        <v>0.26626118744485028</v>
      </c>
      <c r="U210" s="9">
        <f ca="1">SUMIFS('Stock-AF'!AD$2:AD$215,'Stock-AF'!$C$2:$C$215,Shares!$B210,'Stock-AF'!$G$2:$G$215,Shares!$A$1)/SUMIFS('Stock-AF'!AD$2:AD$215,'Stock-AF'!$C$2:$C$215,Shares!$A210,'Stock-AF'!$G$2:$G$215,Shares!$A$1)</f>
        <v>0.3547947513934912</v>
      </c>
      <c r="V210" s="9">
        <f ca="1">SUMIFS('Stock-AF'!AE$2:AE$215,'Stock-AF'!$C$2:$C$215,Shares!$B210,'Stock-AF'!$G$2:$G$215,Shares!$A$1)/SUMIFS('Stock-AF'!AE$2:AE$215,'Stock-AF'!$C$2:$C$215,Shares!$A210,'Stock-AF'!$G$2:$G$215,Shares!$A$1)</f>
        <v>0.13549023226896953</v>
      </c>
      <c r="W210" s="9">
        <f ca="1">SUMIFS('Stock-AF'!AF$2:AF$215,'Stock-AF'!$C$2:$C$215,Shares!$B210,'Stock-AF'!$G$2:$G$215,Shares!$A$1)/SUMIFS('Stock-AF'!AF$2:AF$215,'Stock-AF'!$C$2:$C$215,Shares!$A210,'Stock-AF'!$G$2:$G$215,Shares!$A$1)</f>
        <v>0.79675899656085947</v>
      </c>
      <c r="X210" s="9">
        <f ca="1">SUMIFS('Stock-AF'!AG$2:AG$215,'Stock-AF'!$C$2:$C$215,Shares!$B210,'Stock-AF'!$G$2:$G$215,Shares!$A$1)/SUMIFS('Stock-AF'!AG$2:AG$215,'Stock-AF'!$C$2:$C$215,Shares!$A210,'Stock-AF'!$G$2:$G$215,Shares!$A$1)</f>
        <v>0.11597704620960428</v>
      </c>
      <c r="Y210" s="9">
        <f ca="1">SUMIFS('Stock-AF'!AH$2:AH$215,'Stock-AF'!$C$2:$C$215,Shares!$B210,'Stock-AF'!$G$2:$G$215,Shares!$A$1)/SUMIFS('Stock-AF'!AH$2:AH$215,'Stock-AF'!$C$2:$C$215,Shares!$A210,'Stock-AF'!$G$2:$G$215,Shares!$A$1)</f>
        <v>0.13134413591262784</v>
      </c>
      <c r="Z210" s="9">
        <f ca="1">SUMIFS('Stock-AF'!AI$2:AI$215,'Stock-AF'!$C$2:$C$215,Shares!$B210,'Stock-AF'!$G$2:$G$215,Shares!$A$1)/SUMIFS('Stock-AF'!AI$2:AI$215,'Stock-AF'!$C$2:$C$215,Shares!$A210,'Stock-AF'!$G$2:$G$215,Shares!$A$1)</f>
        <v>5.7242816733660842E-2</v>
      </c>
      <c r="AA210" s="9">
        <f ca="1">SUMIFS('Stock-AF'!AJ$2:AJ$215,'Stock-AF'!$C$2:$C$215,Shares!$B210,'Stock-AF'!$G$2:$G$215,Shares!$A$1)/SUMIFS('Stock-AF'!AJ$2:AJ$215,'Stock-AF'!$C$2:$C$215,Shares!$A210,'Stock-AF'!$G$2:$G$215,Shares!$A$1)</f>
        <v>0.89575244493953843</v>
      </c>
      <c r="AB210" s="9">
        <f ca="1">SUMIFS('Stock-AF'!AK$2:AK$215,'Stock-AF'!$C$2:$C$215,Shares!$B210,'Stock-AF'!$G$2:$G$215,Shares!$A$1)/SUMIFS('Stock-AF'!AK$2:AK$215,'Stock-AF'!$C$2:$C$215,Shares!$A210,'Stock-AF'!$G$2:$G$215,Shares!$A$1)</f>
        <v>0.75509930187496088</v>
      </c>
      <c r="AC210" s="9">
        <f ca="1">SUMIFS('Stock-AF'!AL$2:AL$215,'Stock-AF'!$C$2:$C$215,Shares!$B210,'Stock-AF'!$G$2:$G$215,Shares!$A$1)/SUMIFS('Stock-AF'!AL$2:AL$215,'Stock-AF'!$C$2:$C$215,Shares!$A210,'Stock-AF'!$G$2:$G$215,Shares!$A$1)</f>
        <v>0.35023771790808339</v>
      </c>
      <c r="AD210" s="9">
        <f ca="1">SUMIFS('Stock-AF'!AM$2:AM$215,'Stock-AF'!$C$2:$C$215,Shares!$B210,'Stock-AF'!$G$2:$G$215,Shares!$A$1)/SUMIFS('Stock-AF'!AM$2:AM$215,'Stock-AF'!$C$2:$C$215,Shares!$A210,'Stock-AF'!$G$2:$G$215,Shares!$A$1)</f>
        <v>7.1141901934430526E-2</v>
      </c>
      <c r="AE210" s="9">
        <f ca="1">SUMIFS('Stock-AF'!AN$2:AN$215,'Stock-AF'!$C$2:$C$215,Shares!$B210,'Stock-AF'!$G$2:$G$215,Shares!$A$1)/SUMIFS('Stock-AF'!AN$2:AN$215,'Stock-AF'!$C$2:$C$215,Shares!$A210,'Stock-AF'!$G$2:$G$215,Shares!$A$1)</f>
        <v>0.87156769334360351</v>
      </c>
      <c r="AF210" s="9">
        <f ca="1">SUMIFS('Stock-AF'!AO$2:AO$215,'Stock-AF'!$C$2:$C$215,Shares!$B210,'Stock-AF'!$G$2:$G$215,Shares!$A$1)/SUMIFS('Stock-AF'!AO$2:AO$215,'Stock-AF'!$C$2:$C$215,Shares!$A210,'Stock-AF'!$G$2:$G$215,Shares!$A$1)</f>
        <v>5.9151708763301253E-2</v>
      </c>
      <c r="AG210" s="9">
        <f ca="1">SUMIFS('Stock-AF'!AP$2:AP$215,'Stock-AF'!$C$2:$C$215,Shares!$B210,'Stock-AF'!$G$2:$G$215,Shares!$A$1)/SUMIFS('Stock-AF'!AP$2:AP$215,'Stock-AF'!$C$2:$C$215,Shares!$A210,'Stock-AF'!$G$2:$G$215,Shares!$A$1)</f>
        <v>0.26186267373747835</v>
      </c>
      <c r="AH210" s="9">
        <f ca="1">SUMIFS('Stock-AF'!AQ$2:AQ$215,'Stock-AF'!$C$2:$C$215,Shares!$B210,'Stock-AF'!$G$2:$G$215,Shares!$A$1)/SUMIFS('Stock-AF'!AQ$2:AQ$215,'Stock-AF'!$C$2:$C$215,Shares!$A210,'Stock-AF'!$G$2:$G$215,Shares!$A$1)</f>
        <v>0.11111516367283655</v>
      </c>
      <c r="AI210" s="9">
        <f ca="1">SUMIFS('Stock-AF'!AR$2:AR$215,'Stock-AF'!$C$2:$C$215,Shares!$B210,'Stock-AF'!$G$2:$G$215,Shares!$A$1)/SUMIFS('Stock-AF'!AR$2:AR$215,'Stock-AF'!$C$2:$C$215,Shares!$A210,'Stock-AF'!$G$2:$G$215,Shares!$A$1)</f>
        <v>0.64027951549328332</v>
      </c>
      <c r="AJ210" s="9">
        <f ca="1">SUMIFS('Stock-AF'!AS$2:AS$215,'Stock-AF'!$C$2:$C$215,Shares!$B210,'Stock-AF'!$G$2:$G$215,Shares!$A$1)/SUMIFS('Stock-AF'!AS$2:AS$215,'Stock-AF'!$C$2:$C$215,Shares!$A210,'Stock-AF'!$G$2:$G$215,Shares!$A$1)</f>
        <v>0.49240143873020176</v>
      </c>
      <c r="AK210" s="9">
        <f ca="1">SUMIFS('Stock-AF'!AT$2:AT$215,'Stock-AF'!$C$2:$C$215,Shares!$B210,'Stock-AF'!$G$2:$G$215,Shares!$A$1)/SUMIFS('Stock-AF'!AT$2:AT$215,'Stock-AF'!$C$2:$C$215,Shares!$A210,'Stock-AF'!$G$2:$G$215,Shares!$A$1)</f>
        <v>0.30231685973831157</v>
      </c>
      <c r="AL210" s="9">
        <f ca="1">SUMIFS('Stock-AF'!AU$2:AU$215,'Stock-AF'!$C$2:$C$215,Shares!$B210,'Stock-AF'!$G$2:$G$215,Shares!$A$1)/SUMIFS('Stock-AF'!AU$2:AU$215,'Stock-AF'!$C$2:$C$215,Shares!$A210,'Stock-AF'!$G$2:$G$215,Shares!$A$1)</f>
        <v>0.14724698479286819</v>
      </c>
      <c r="AM210" s="9">
        <f ca="1">SUMIFS('Stock-AF'!AV$2:AV$215,'Stock-AF'!$C$2:$C$215,Shares!$B210,'Stock-AF'!$G$2:$G$215,Shares!$A$1)/SUMIFS('Stock-AF'!AV$2:AV$215,'Stock-AF'!$C$2:$C$215,Shares!$A210,'Stock-AF'!$G$2:$G$215,Shares!$A$1)</f>
        <v>0.1792617042205894</v>
      </c>
    </row>
    <row r="211" spans="1:39">
      <c r="A211" t="str">
        <f t="shared" si="3"/>
        <v>R_ES-WH-SD*</v>
      </c>
      <c r="B211" s="4" t="s">
        <v>110</v>
      </c>
      <c r="C211" s="9">
        <f ca="1">SUMIFS('Stock-AF'!L$2:L$215,'Stock-AF'!$C$2:$C$215,Shares!$B211,'Stock-AF'!$G$2:$G$215,Shares!$A$1)/SUMIFS('Stock-AF'!L$2:L$215,'Stock-AF'!$C$2:$C$215,Shares!$A211,'Stock-AF'!$G$2:$G$215,Shares!$A$1)</f>
        <v>0</v>
      </c>
      <c r="D211" s="9">
        <f ca="1">SUMIFS('Stock-AF'!M$2:M$215,'Stock-AF'!$C$2:$C$215,Shares!$B211,'Stock-AF'!$G$2:$G$215,Shares!$A$1)/SUMIFS('Stock-AF'!M$2:M$215,'Stock-AF'!$C$2:$C$215,Shares!$A211,'Stock-AF'!$G$2:$G$215,Shares!$A$1)</f>
        <v>0.17873882882319872</v>
      </c>
      <c r="E211" s="9">
        <f ca="1">SUMIFS('Stock-AF'!N$2:N$215,'Stock-AF'!$C$2:$C$215,Shares!$B211,'Stock-AF'!$G$2:$G$215,Shares!$A$1)/SUMIFS('Stock-AF'!N$2:N$215,'Stock-AF'!$C$2:$C$215,Shares!$A211,'Stock-AF'!$G$2:$G$215,Shares!$A$1)</f>
        <v>6.9722230365317966E-2</v>
      </c>
      <c r="F211" s="9">
        <f ca="1">SUMIFS('Stock-AF'!O$2:O$215,'Stock-AF'!$C$2:$C$215,Shares!$B211,'Stock-AF'!$G$2:$G$215,Shares!$A$1)/SUMIFS('Stock-AF'!O$2:O$215,'Stock-AF'!$C$2:$C$215,Shares!$A211,'Stock-AF'!$G$2:$G$215,Shares!$A$1)</f>
        <v>0.46985914994305794</v>
      </c>
      <c r="G211" s="9">
        <f ca="1">SUMIFS('Stock-AF'!P$2:P$215,'Stock-AF'!$C$2:$C$215,Shares!$B211,'Stock-AF'!$G$2:$G$215,Shares!$A$1)/SUMIFS('Stock-AF'!P$2:P$215,'Stock-AF'!$C$2:$C$215,Shares!$A211,'Stock-AF'!$G$2:$G$215,Shares!$A$1)</f>
        <v>1.080119185565301E-2</v>
      </c>
      <c r="H211" s="9">
        <f ca="1">SUMIFS('Stock-AF'!Q$2:Q$215,'Stock-AF'!$C$2:$C$215,Shares!$B211,'Stock-AF'!$G$2:$G$215,Shares!$A$1)/SUMIFS('Stock-AF'!Q$2:Q$215,'Stock-AF'!$C$2:$C$215,Shares!$A211,'Stock-AF'!$G$2:$G$215,Shares!$A$1)</f>
        <v>0.20723606106732273</v>
      </c>
      <c r="I211" s="9">
        <f ca="1">SUMIFS('Stock-AF'!R$2:R$215,'Stock-AF'!$C$2:$C$215,Shares!$B211,'Stock-AF'!$G$2:$G$215,Shares!$A$1)/SUMIFS('Stock-AF'!R$2:R$215,'Stock-AF'!$C$2:$C$215,Shares!$A211,'Stock-AF'!$G$2:$G$215,Shares!$A$1)</f>
        <v>0</v>
      </c>
      <c r="J211" s="9">
        <f ca="1">SUMIFS('Stock-AF'!S$2:S$215,'Stock-AF'!$C$2:$C$215,Shares!$B211,'Stock-AF'!$G$2:$G$215,Shares!$A$1)/SUMIFS('Stock-AF'!S$2:S$215,'Stock-AF'!$C$2:$C$215,Shares!$A211,'Stock-AF'!$G$2:$G$215,Shares!$A$1)</f>
        <v>0.28751231304602148</v>
      </c>
      <c r="K211" s="9">
        <f ca="1">SUMIFS('Stock-AF'!T$2:T$215,'Stock-AF'!$C$2:$C$215,Shares!$B211,'Stock-AF'!$G$2:$G$215,Shares!$A$1)/SUMIFS('Stock-AF'!T$2:T$215,'Stock-AF'!$C$2:$C$215,Shares!$A211,'Stock-AF'!$G$2:$G$215,Shares!$A$1)</f>
        <v>0.38522284545881647</v>
      </c>
      <c r="L211" s="9">
        <f ca="1">SUMIFS('Stock-AF'!U$2:U$215,'Stock-AF'!$C$2:$C$215,Shares!$B211,'Stock-AF'!$G$2:$G$215,Shares!$A$1)/SUMIFS('Stock-AF'!U$2:U$215,'Stock-AF'!$C$2:$C$215,Shares!$A211,'Stock-AF'!$G$2:$G$215,Shares!$A$1)</f>
        <v>0.13728344920470395</v>
      </c>
      <c r="M211" s="9">
        <f ca="1">SUMIFS('Stock-AF'!V$2:V$215,'Stock-AF'!$C$2:$C$215,Shares!$B211,'Stock-AF'!$G$2:$G$215,Shares!$A$1)/SUMIFS('Stock-AF'!V$2:V$215,'Stock-AF'!$C$2:$C$215,Shares!$A211,'Stock-AF'!$G$2:$G$215,Shares!$A$1)</f>
        <v>4.391309345901824E-2</v>
      </c>
      <c r="N211" s="9">
        <f ca="1">SUMIFS('Stock-AF'!W$2:W$215,'Stock-AF'!$C$2:$C$215,Shares!$B211,'Stock-AF'!$G$2:$G$215,Shares!$A$1)/SUMIFS('Stock-AF'!W$2:W$215,'Stock-AF'!$C$2:$C$215,Shares!$A211,'Stock-AF'!$G$2:$G$215,Shares!$A$1)</f>
        <v>2.1681865121733493E-2</v>
      </c>
      <c r="O211" s="9">
        <f ca="1">SUMIFS('Stock-AF'!X$2:X$215,'Stock-AF'!$C$2:$C$215,Shares!$B211,'Stock-AF'!$G$2:$G$215,Shares!$A$1)/SUMIFS('Stock-AF'!X$2:X$215,'Stock-AF'!$C$2:$C$215,Shares!$A211,'Stock-AF'!$G$2:$G$215,Shares!$A$1)</f>
        <v>0.31023428249370483</v>
      </c>
      <c r="P211" s="9">
        <f ca="1">SUMIFS('Stock-AF'!Y$2:Y$215,'Stock-AF'!$C$2:$C$215,Shares!$B211,'Stock-AF'!$G$2:$G$215,Shares!$A$1)/SUMIFS('Stock-AF'!Y$2:Y$215,'Stock-AF'!$C$2:$C$215,Shares!$A211,'Stock-AF'!$G$2:$G$215,Shares!$A$1)</f>
        <v>6.5780244694927624E-3</v>
      </c>
      <c r="Q211" s="9">
        <f ca="1">SUMIFS('Stock-AF'!Z$2:Z$215,'Stock-AF'!$C$2:$C$215,Shares!$B211,'Stock-AF'!$G$2:$G$215,Shares!$A$1)/SUMIFS('Stock-AF'!Z$2:Z$215,'Stock-AF'!$C$2:$C$215,Shares!$A211,'Stock-AF'!$G$2:$G$215,Shares!$A$1)</f>
        <v>0.32370584098872074</v>
      </c>
      <c r="R211" s="9">
        <f ca="1">SUMIFS('Stock-AF'!AA$2:AA$215,'Stock-AF'!$C$2:$C$215,Shares!$B211,'Stock-AF'!$G$2:$G$215,Shares!$A$1)/SUMIFS('Stock-AF'!AA$2:AA$215,'Stock-AF'!$C$2:$C$215,Shares!$A211,'Stock-AF'!$G$2:$G$215,Shares!$A$1)</f>
        <v>0.32156872393558739</v>
      </c>
      <c r="S211" s="9">
        <f ca="1">SUMIFS('Stock-AF'!AB$2:AB$215,'Stock-AF'!$C$2:$C$215,Shares!$B211,'Stock-AF'!$G$2:$G$215,Shares!$A$1)/SUMIFS('Stock-AF'!AB$2:AB$215,'Stock-AF'!$C$2:$C$215,Shares!$A211,'Stock-AF'!$G$2:$G$215,Shares!$A$1)</f>
        <v>0.5191023273838008</v>
      </c>
      <c r="T211" s="9">
        <f ca="1">SUMIFS('Stock-AF'!AC$2:AC$215,'Stock-AF'!$C$2:$C$215,Shares!$B211,'Stock-AF'!$G$2:$G$215,Shares!$A$1)/SUMIFS('Stock-AF'!AC$2:AC$215,'Stock-AF'!$C$2:$C$215,Shares!$A211,'Stock-AF'!$G$2:$G$215,Shares!$A$1)</f>
        <v>0.24073490482793436</v>
      </c>
      <c r="U211" s="9">
        <f ca="1">SUMIFS('Stock-AF'!AD$2:AD$215,'Stock-AF'!$C$2:$C$215,Shares!$B211,'Stock-AF'!$G$2:$G$215,Shares!$A$1)/SUMIFS('Stock-AF'!AD$2:AD$215,'Stock-AF'!$C$2:$C$215,Shares!$A211,'Stock-AF'!$G$2:$G$215,Shares!$A$1)</f>
        <v>0</v>
      </c>
      <c r="V211" s="9">
        <f ca="1">SUMIFS('Stock-AF'!AE$2:AE$215,'Stock-AF'!$C$2:$C$215,Shares!$B211,'Stock-AF'!$G$2:$G$215,Shares!$A$1)/SUMIFS('Stock-AF'!AE$2:AE$215,'Stock-AF'!$C$2:$C$215,Shares!$A211,'Stock-AF'!$G$2:$G$215,Shares!$A$1)</f>
        <v>0.6544664280648973</v>
      </c>
      <c r="W211" s="9">
        <f ca="1">SUMIFS('Stock-AF'!AF$2:AF$215,'Stock-AF'!$C$2:$C$215,Shares!$B211,'Stock-AF'!$G$2:$G$215,Shares!$A$1)/SUMIFS('Stock-AF'!AF$2:AF$215,'Stock-AF'!$C$2:$C$215,Shares!$A211,'Stock-AF'!$G$2:$G$215,Shares!$A$1)</f>
        <v>0</v>
      </c>
      <c r="X211" s="9">
        <f ca="1">SUMIFS('Stock-AF'!AG$2:AG$215,'Stock-AF'!$C$2:$C$215,Shares!$B211,'Stock-AF'!$G$2:$G$215,Shares!$A$1)/SUMIFS('Stock-AF'!AG$2:AG$215,'Stock-AF'!$C$2:$C$215,Shares!$A211,'Stock-AF'!$G$2:$G$215,Shares!$A$1)</f>
        <v>7.6940501359106073E-2</v>
      </c>
      <c r="Y211" s="9">
        <f ca="1">SUMIFS('Stock-AF'!AH$2:AH$215,'Stock-AF'!$C$2:$C$215,Shares!$B211,'Stock-AF'!$G$2:$G$215,Shares!$A$1)/SUMIFS('Stock-AF'!AH$2:AH$215,'Stock-AF'!$C$2:$C$215,Shares!$A211,'Stock-AF'!$G$2:$G$215,Shares!$A$1)</f>
        <v>0.44150189164108761</v>
      </c>
      <c r="Z211" s="9">
        <f ca="1">SUMIFS('Stock-AF'!AI$2:AI$215,'Stock-AF'!$C$2:$C$215,Shares!$B211,'Stock-AF'!$G$2:$G$215,Shares!$A$1)/SUMIFS('Stock-AF'!AI$2:AI$215,'Stock-AF'!$C$2:$C$215,Shares!$A211,'Stock-AF'!$G$2:$G$215,Shares!$A$1)</f>
        <v>8.1956230460026827E-2</v>
      </c>
      <c r="AA211" s="9">
        <f ca="1">SUMIFS('Stock-AF'!AJ$2:AJ$215,'Stock-AF'!$C$2:$C$215,Shares!$B211,'Stock-AF'!$G$2:$G$215,Shares!$A$1)/SUMIFS('Stock-AF'!AJ$2:AJ$215,'Stock-AF'!$C$2:$C$215,Shares!$A211,'Stock-AF'!$G$2:$G$215,Shares!$A$1)</f>
        <v>0</v>
      </c>
      <c r="AB211" s="9">
        <f ca="1">SUMIFS('Stock-AF'!AK$2:AK$215,'Stock-AF'!$C$2:$C$215,Shares!$B211,'Stock-AF'!$G$2:$G$215,Shares!$A$1)/SUMIFS('Stock-AF'!AK$2:AK$215,'Stock-AF'!$C$2:$C$215,Shares!$A211,'Stock-AF'!$G$2:$G$215,Shares!$A$1)</f>
        <v>0</v>
      </c>
      <c r="AC211" s="9">
        <f ca="1">SUMIFS('Stock-AF'!AL$2:AL$215,'Stock-AF'!$C$2:$C$215,Shares!$B211,'Stock-AF'!$G$2:$G$215,Shares!$A$1)/SUMIFS('Stock-AF'!AL$2:AL$215,'Stock-AF'!$C$2:$C$215,Shares!$A211,'Stock-AF'!$G$2:$G$215,Shares!$A$1)</f>
        <v>0</v>
      </c>
      <c r="AD211" s="9">
        <f ca="1">SUMIFS('Stock-AF'!AM$2:AM$215,'Stock-AF'!$C$2:$C$215,Shares!$B211,'Stock-AF'!$G$2:$G$215,Shares!$A$1)/SUMIFS('Stock-AF'!AM$2:AM$215,'Stock-AF'!$C$2:$C$215,Shares!$A211,'Stock-AF'!$G$2:$G$215,Shares!$A$1)</f>
        <v>0.83959330904843421</v>
      </c>
      <c r="AE211" s="9">
        <f ca="1">SUMIFS('Stock-AF'!AN$2:AN$215,'Stock-AF'!$C$2:$C$215,Shares!$B211,'Stock-AF'!$G$2:$G$215,Shares!$A$1)/SUMIFS('Stock-AF'!AN$2:AN$215,'Stock-AF'!$C$2:$C$215,Shares!$A211,'Stock-AF'!$G$2:$G$215,Shares!$A$1)</f>
        <v>5.9680577612890914E-4</v>
      </c>
      <c r="AF211" s="9">
        <f ca="1">SUMIFS('Stock-AF'!AO$2:AO$215,'Stock-AF'!$C$2:$C$215,Shares!$B211,'Stock-AF'!$G$2:$G$215,Shares!$A$1)/SUMIFS('Stock-AF'!AO$2:AO$215,'Stock-AF'!$C$2:$C$215,Shares!$A211,'Stock-AF'!$G$2:$G$215,Shares!$A$1)</f>
        <v>0.17014662958792012</v>
      </c>
      <c r="AG211" s="9">
        <f ca="1">SUMIFS('Stock-AF'!AP$2:AP$215,'Stock-AF'!$C$2:$C$215,Shares!$B211,'Stock-AF'!$G$2:$G$215,Shares!$A$1)/SUMIFS('Stock-AF'!AP$2:AP$215,'Stock-AF'!$C$2:$C$215,Shares!$A211,'Stock-AF'!$G$2:$G$215,Shares!$A$1)</f>
        <v>0.15909327233024861</v>
      </c>
      <c r="AH211" s="9">
        <f ca="1">SUMIFS('Stock-AF'!AQ$2:AQ$215,'Stock-AF'!$C$2:$C$215,Shares!$B211,'Stock-AF'!$G$2:$G$215,Shares!$A$1)/SUMIFS('Stock-AF'!AQ$2:AQ$215,'Stock-AF'!$C$2:$C$215,Shares!$A211,'Stock-AF'!$G$2:$G$215,Shares!$A$1)</f>
        <v>0.27683049147442268</v>
      </c>
      <c r="AI211" s="9">
        <f ca="1">SUMIFS('Stock-AF'!AR$2:AR$215,'Stock-AF'!$C$2:$C$215,Shares!$B211,'Stock-AF'!$G$2:$G$215,Shares!$A$1)/SUMIFS('Stock-AF'!AR$2:AR$215,'Stock-AF'!$C$2:$C$215,Shares!$A211,'Stock-AF'!$G$2:$G$215,Shares!$A$1)</f>
        <v>9.569392743065297E-2</v>
      </c>
      <c r="AJ211" s="9">
        <f ca="1">SUMIFS('Stock-AF'!AS$2:AS$215,'Stock-AF'!$C$2:$C$215,Shares!$B211,'Stock-AF'!$G$2:$G$215,Shares!$A$1)/SUMIFS('Stock-AF'!AS$2:AS$215,'Stock-AF'!$C$2:$C$215,Shares!$A211,'Stock-AF'!$G$2:$G$215,Shares!$A$1)</f>
        <v>1.3094645099974614E-2</v>
      </c>
      <c r="AK211" s="9">
        <f ca="1">SUMIFS('Stock-AF'!AT$2:AT$215,'Stock-AF'!$C$2:$C$215,Shares!$B211,'Stock-AF'!$G$2:$G$215,Shares!$A$1)/SUMIFS('Stock-AF'!AT$2:AT$215,'Stock-AF'!$C$2:$C$215,Shares!$A211,'Stock-AF'!$G$2:$G$215,Shares!$A$1)</f>
        <v>7.3200544489818567E-2</v>
      </c>
      <c r="AL211" s="9">
        <f ca="1">SUMIFS('Stock-AF'!AU$2:AU$215,'Stock-AF'!$C$2:$C$215,Shares!$B211,'Stock-AF'!$G$2:$G$215,Shares!$A$1)/SUMIFS('Stock-AF'!AU$2:AU$215,'Stock-AF'!$C$2:$C$215,Shares!$A211,'Stock-AF'!$G$2:$G$215,Shares!$A$1)</f>
        <v>0.51101206082852679</v>
      </c>
      <c r="AM211" s="9">
        <f ca="1">SUMIFS('Stock-AF'!AV$2:AV$215,'Stock-AF'!$C$2:$C$215,Shares!$B211,'Stock-AF'!$G$2:$G$215,Shares!$A$1)/SUMIFS('Stock-AF'!AV$2:AV$215,'Stock-AF'!$C$2:$C$215,Shares!$A211,'Stock-AF'!$G$2:$G$215,Shares!$A$1)</f>
        <v>0.73280582367587865</v>
      </c>
    </row>
    <row r="212" spans="1:39">
      <c r="A212" t="str">
        <f t="shared" si="3"/>
        <v>R_ES-WH-SD*</v>
      </c>
      <c r="B212" s="4" t="s">
        <v>111</v>
      </c>
      <c r="C212" s="9">
        <f ca="1">SUMIFS('Stock-AF'!L$2:L$215,'Stock-AF'!$C$2:$C$215,Shares!$B212,'Stock-AF'!$G$2:$G$215,Shares!$A$1)/SUMIFS('Stock-AF'!L$2:L$215,'Stock-AF'!$C$2:$C$215,Shares!$A212,'Stock-AF'!$G$2:$G$215,Shares!$A$1)</f>
        <v>0</v>
      </c>
      <c r="D212" s="9">
        <f ca="1">SUMIFS('Stock-AF'!M$2:M$215,'Stock-AF'!$C$2:$C$215,Shares!$B212,'Stock-AF'!$G$2:$G$215,Shares!$A$1)/SUMIFS('Stock-AF'!M$2:M$215,'Stock-AF'!$C$2:$C$215,Shares!$A212,'Stock-AF'!$G$2:$G$215,Shares!$A$1)</f>
        <v>0.16886097396690453</v>
      </c>
      <c r="E212" s="9">
        <f ca="1">SUMIFS('Stock-AF'!N$2:N$215,'Stock-AF'!$C$2:$C$215,Shares!$B212,'Stock-AF'!$G$2:$G$215,Shares!$A$1)/SUMIFS('Stock-AF'!N$2:N$215,'Stock-AF'!$C$2:$C$215,Shares!$A212,'Stock-AF'!$G$2:$G$215,Shares!$A$1)</f>
        <v>0.18632634184535465</v>
      </c>
      <c r="F212" s="9">
        <f ca="1">SUMIFS('Stock-AF'!O$2:O$215,'Stock-AF'!$C$2:$C$215,Shares!$B212,'Stock-AF'!$G$2:$G$215,Shares!$A$1)/SUMIFS('Stock-AF'!O$2:O$215,'Stock-AF'!$C$2:$C$215,Shares!$A212,'Stock-AF'!$G$2:$G$215,Shares!$A$1)</f>
        <v>1.7849661594019025E-3</v>
      </c>
      <c r="G212" s="9">
        <f ca="1">SUMIFS('Stock-AF'!P$2:P$215,'Stock-AF'!$C$2:$C$215,Shares!$B212,'Stock-AF'!$G$2:$G$215,Shares!$A$1)/SUMIFS('Stock-AF'!P$2:P$215,'Stock-AF'!$C$2:$C$215,Shares!$A212,'Stock-AF'!$G$2:$G$215,Shares!$A$1)</f>
        <v>0.26282900182089031</v>
      </c>
      <c r="H212" s="9">
        <f ca="1">SUMIFS('Stock-AF'!Q$2:Q$215,'Stock-AF'!$C$2:$C$215,Shares!$B212,'Stock-AF'!$G$2:$G$215,Shares!$A$1)/SUMIFS('Stock-AF'!Q$2:Q$215,'Stock-AF'!$C$2:$C$215,Shares!$A212,'Stock-AF'!$G$2:$G$215,Shares!$A$1)</f>
        <v>3.6439813101205004E-2</v>
      </c>
      <c r="I212" s="9">
        <f ca="1">SUMIFS('Stock-AF'!R$2:R$215,'Stock-AF'!$C$2:$C$215,Shares!$B212,'Stock-AF'!$G$2:$G$215,Shares!$A$1)/SUMIFS('Stock-AF'!R$2:R$215,'Stock-AF'!$C$2:$C$215,Shares!$A212,'Stock-AF'!$G$2:$G$215,Shares!$A$1)</f>
        <v>0</v>
      </c>
      <c r="J212" s="9">
        <f ca="1">SUMIFS('Stock-AF'!S$2:S$215,'Stock-AF'!$C$2:$C$215,Shares!$B212,'Stock-AF'!$G$2:$G$215,Shares!$A$1)/SUMIFS('Stock-AF'!S$2:S$215,'Stock-AF'!$C$2:$C$215,Shares!$A212,'Stock-AF'!$G$2:$G$215,Shares!$A$1)</f>
        <v>0.1432184689238073</v>
      </c>
      <c r="K212" s="9">
        <f ca="1">SUMIFS('Stock-AF'!T$2:T$215,'Stock-AF'!$C$2:$C$215,Shares!$B212,'Stock-AF'!$G$2:$G$215,Shares!$A$1)/SUMIFS('Stock-AF'!T$2:T$215,'Stock-AF'!$C$2:$C$215,Shares!$A212,'Stock-AF'!$G$2:$G$215,Shares!$A$1)</f>
        <v>9.5064150387296736E-2</v>
      </c>
      <c r="L212" s="9">
        <f ca="1">SUMIFS('Stock-AF'!U$2:U$215,'Stock-AF'!$C$2:$C$215,Shares!$B212,'Stock-AF'!$G$2:$G$215,Shares!$A$1)/SUMIFS('Stock-AF'!U$2:U$215,'Stock-AF'!$C$2:$C$215,Shares!$A212,'Stock-AF'!$G$2:$G$215,Shares!$A$1)</f>
        <v>0.51072212269078965</v>
      </c>
      <c r="M212" s="9">
        <f ca="1">SUMIFS('Stock-AF'!V$2:V$215,'Stock-AF'!$C$2:$C$215,Shares!$B212,'Stock-AF'!$G$2:$G$215,Shares!$A$1)/SUMIFS('Stock-AF'!V$2:V$215,'Stock-AF'!$C$2:$C$215,Shares!$A212,'Stock-AF'!$G$2:$G$215,Shares!$A$1)</f>
        <v>0.51902517530750614</v>
      </c>
      <c r="N212" s="9">
        <f ca="1">SUMIFS('Stock-AF'!W$2:W$215,'Stock-AF'!$C$2:$C$215,Shares!$B212,'Stock-AF'!$G$2:$G$215,Shares!$A$1)/SUMIFS('Stock-AF'!W$2:W$215,'Stock-AF'!$C$2:$C$215,Shares!$A212,'Stock-AF'!$G$2:$G$215,Shares!$A$1)</f>
        <v>1.1289447429681621E-2</v>
      </c>
      <c r="O212" s="9">
        <f ca="1">SUMIFS('Stock-AF'!X$2:X$215,'Stock-AF'!$C$2:$C$215,Shares!$B212,'Stock-AF'!$G$2:$G$215,Shares!$A$1)/SUMIFS('Stock-AF'!X$2:X$215,'Stock-AF'!$C$2:$C$215,Shares!$A212,'Stock-AF'!$G$2:$G$215,Shares!$A$1)</f>
        <v>0</v>
      </c>
      <c r="P212" s="9">
        <f ca="1">SUMIFS('Stock-AF'!Y$2:Y$215,'Stock-AF'!$C$2:$C$215,Shares!$B212,'Stock-AF'!$G$2:$G$215,Shares!$A$1)/SUMIFS('Stock-AF'!Y$2:Y$215,'Stock-AF'!$C$2:$C$215,Shares!$A212,'Stock-AF'!$G$2:$G$215,Shares!$A$1)</f>
        <v>0.37756343907460316</v>
      </c>
      <c r="Q212" s="9">
        <f ca="1">SUMIFS('Stock-AF'!Z$2:Z$215,'Stock-AF'!$C$2:$C$215,Shares!$B212,'Stock-AF'!$G$2:$G$215,Shares!$A$1)/SUMIFS('Stock-AF'!Z$2:Z$215,'Stock-AF'!$C$2:$C$215,Shares!$A212,'Stock-AF'!$G$2:$G$215,Shares!$A$1)</f>
        <v>6.0688616879054941E-2</v>
      </c>
      <c r="R212" s="9">
        <f ca="1">SUMIFS('Stock-AF'!AA$2:AA$215,'Stock-AF'!$C$2:$C$215,Shares!$B212,'Stock-AF'!$G$2:$G$215,Shares!$A$1)/SUMIFS('Stock-AF'!AA$2:AA$215,'Stock-AF'!$C$2:$C$215,Shares!$A212,'Stock-AF'!$G$2:$G$215,Shares!$A$1)</f>
        <v>0.10499575588333027</v>
      </c>
      <c r="S212" s="9">
        <f ca="1">SUMIFS('Stock-AF'!AB$2:AB$215,'Stock-AF'!$C$2:$C$215,Shares!$B212,'Stock-AF'!$G$2:$G$215,Shares!$A$1)/SUMIFS('Stock-AF'!AB$2:AB$215,'Stock-AF'!$C$2:$C$215,Shares!$A212,'Stock-AF'!$G$2:$G$215,Shares!$A$1)</f>
        <v>0.15047641842759196</v>
      </c>
      <c r="T212" s="9">
        <f ca="1">SUMIFS('Stock-AF'!AC$2:AC$215,'Stock-AF'!$C$2:$C$215,Shares!$B212,'Stock-AF'!$G$2:$G$215,Shares!$A$1)/SUMIFS('Stock-AF'!AC$2:AC$215,'Stock-AF'!$C$2:$C$215,Shares!$A212,'Stock-AF'!$G$2:$G$215,Shares!$A$1)</f>
        <v>0</v>
      </c>
      <c r="U212" s="9">
        <f ca="1">SUMIFS('Stock-AF'!AD$2:AD$215,'Stock-AF'!$C$2:$C$215,Shares!$B212,'Stock-AF'!$G$2:$G$215,Shares!$A$1)/SUMIFS('Stock-AF'!AD$2:AD$215,'Stock-AF'!$C$2:$C$215,Shares!$A212,'Stock-AF'!$G$2:$G$215,Shares!$A$1)</f>
        <v>0.62524768293946431</v>
      </c>
      <c r="V212" s="9">
        <f ca="1">SUMIFS('Stock-AF'!AE$2:AE$215,'Stock-AF'!$C$2:$C$215,Shares!$B212,'Stock-AF'!$G$2:$G$215,Shares!$A$1)/SUMIFS('Stock-AF'!AE$2:AE$215,'Stock-AF'!$C$2:$C$215,Shares!$A212,'Stock-AF'!$G$2:$G$215,Shares!$A$1)</f>
        <v>3.9967415454344899E-3</v>
      </c>
      <c r="W212" s="9">
        <f ca="1">SUMIFS('Stock-AF'!AF$2:AF$215,'Stock-AF'!$C$2:$C$215,Shares!$B212,'Stock-AF'!$G$2:$G$215,Shares!$A$1)/SUMIFS('Stock-AF'!AF$2:AF$215,'Stock-AF'!$C$2:$C$215,Shares!$A212,'Stock-AF'!$G$2:$G$215,Shares!$A$1)</f>
        <v>1.5095064880885418E-2</v>
      </c>
      <c r="X212" s="9">
        <f ca="1">SUMIFS('Stock-AF'!AG$2:AG$215,'Stock-AF'!$C$2:$C$215,Shares!$B212,'Stock-AF'!$G$2:$G$215,Shares!$A$1)/SUMIFS('Stock-AF'!AG$2:AG$215,'Stock-AF'!$C$2:$C$215,Shares!$A212,'Stock-AF'!$G$2:$G$215,Shares!$A$1)</f>
        <v>0.50211416490486249</v>
      </c>
      <c r="Y212" s="9">
        <f ca="1">SUMIFS('Stock-AF'!AH$2:AH$215,'Stock-AF'!$C$2:$C$215,Shares!$B212,'Stock-AF'!$G$2:$G$215,Shares!$A$1)/SUMIFS('Stock-AF'!AH$2:AH$215,'Stock-AF'!$C$2:$C$215,Shares!$A212,'Stock-AF'!$G$2:$G$215,Shares!$A$1)</f>
        <v>0</v>
      </c>
      <c r="Z212" s="9">
        <f ca="1">SUMIFS('Stock-AF'!AI$2:AI$215,'Stock-AF'!$C$2:$C$215,Shares!$B212,'Stock-AF'!$G$2:$G$215,Shares!$A$1)/SUMIFS('Stock-AF'!AI$2:AI$215,'Stock-AF'!$C$2:$C$215,Shares!$A212,'Stock-AF'!$G$2:$G$215,Shares!$A$1)</f>
        <v>0.42154235521810335</v>
      </c>
      <c r="AA212" s="9">
        <f ca="1">SUMIFS('Stock-AF'!AJ$2:AJ$215,'Stock-AF'!$C$2:$C$215,Shares!$B212,'Stock-AF'!$G$2:$G$215,Shares!$A$1)/SUMIFS('Stock-AF'!AJ$2:AJ$215,'Stock-AF'!$C$2:$C$215,Shares!$A212,'Stock-AF'!$G$2:$G$215,Shares!$A$1)</f>
        <v>0</v>
      </c>
      <c r="AB212" s="9">
        <f ca="1">SUMIFS('Stock-AF'!AK$2:AK$215,'Stock-AF'!$C$2:$C$215,Shares!$B212,'Stock-AF'!$G$2:$G$215,Shares!$A$1)/SUMIFS('Stock-AF'!AK$2:AK$215,'Stock-AF'!$C$2:$C$215,Shares!$A212,'Stock-AF'!$G$2:$G$215,Shares!$A$1)</f>
        <v>9.8502203411834674E-2</v>
      </c>
      <c r="AC212" s="9">
        <f ca="1">SUMIFS('Stock-AF'!AL$2:AL$215,'Stock-AF'!$C$2:$C$215,Shares!$B212,'Stock-AF'!$G$2:$G$215,Shares!$A$1)/SUMIFS('Stock-AF'!AL$2:AL$215,'Stock-AF'!$C$2:$C$215,Shares!$A212,'Stock-AF'!$G$2:$G$215,Shares!$A$1)</f>
        <v>0</v>
      </c>
      <c r="AD212" s="9">
        <f ca="1">SUMIFS('Stock-AF'!AM$2:AM$215,'Stock-AF'!$C$2:$C$215,Shares!$B212,'Stock-AF'!$G$2:$G$215,Shares!$A$1)/SUMIFS('Stock-AF'!AM$2:AM$215,'Stock-AF'!$C$2:$C$215,Shares!$A212,'Stock-AF'!$G$2:$G$215,Shares!$A$1)</f>
        <v>4.3685676526635291E-2</v>
      </c>
      <c r="AE212" s="9">
        <f ca="1">SUMIFS('Stock-AF'!AN$2:AN$215,'Stock-AF'!$C$2:$C$215,Shares!$B212,'Stock-AF'!$G$2:$G$215,Shares!$A$1)/SUMIFS('Stock-AF'!AN$2:AN$215,'Stock-AF'!$C$2:$C$215,Shares!$A212,'Stock-AF'!$G$2:$G$215,Shares!$A$1)</f>
        <v>2.0602986207393852E-2</v>
      </c>
      <c r="AF212" s="9">
        <f ca="1">SUMIFS('Stock-AF'!AO$2:AO$215,'Stock-AF'!$C$2:$C$215,Shares!$B212,'Stock-AF'!$G$2:$G$215,Shares!$A$1)/SUMIFS('Stock-AF'!AO$2:AO$215,'Stock-AF'!$C$2:$C$215,Shares!$A212,'Stock-AF'!$G$2:$G$215,Shares!$A$1)</f>
        <v>0.35495047229436272</v>
      </c>
      <c r="AG212" s="9">
        <f ca="1">SUMIFS('Stock-AF'!AP$2:AP$215,'Stock-AF'!$C$2:$C$215,Shares!$B212,'Stock-AF'!$G$2:$G$215,Shares!$A$1)/SUMIFS('Stock-AF'!AP$2:AP$215,'Stock-AF'!$C$2:$C$215,Shares!$A212,'Stock-AF'!$G$2:$G$215,Shares!$A$1)</f>
        <v>6.7588645107622049E-3</v>
      </c>
      <c r="AH212" s="9">
        <f ca="1">SUMIFS('Stock-AF'!AQ$2:AQ$215,'Stock-AF'!$C$2:$C$215,Shares!$B212,'Stock-AF'!$G$2:$G$215,Shares!$A$1)/SUMIFS('Stock-AF'!AQ$2:AQ$215,'Stock-AF'!$C$2:$C$215,Shares!$A212,'Stock-AF'!$G$2:$G$215,Shares!$A$1)</f>
        <v>0.23464940275371632</v>
      </c>
      <c r="AI212" s="9">
        <f ca="1">SUMIFS('Stock-AF'!AR$2:AR$215,'Stock-AF'!$C$2:$C$215,Shares!$B212,'Stock-AF'!$G$2:$G$215,Shares!$A$1)/SUMIFS('Stock-AF'!AR$2:AR$215,'Stock-AF'!$C$2:$C$215,Shares!$A212,'Stock-AF'!$G$2:$G$215,Shares!$A$1)</f>
        <v>0.20294425294001814</v>
      </c>
      <c r="AJ212" s="9">
        <f ca="1">SUMIFS('Stock-AF'!AS$2:AS$215,'Stock-AF'!$C$2:$C$215,Shares!$B212,'Stock-AF'!$G$2:$G$215,Shares!$A$1)/SUMIFS('Stock-AF'!AS$2:AS$215,'Stock-AF'!$C$2:$C$215,Shares!$A212,'Stock-AF'!$G$2:$G$215,Shares!$A$1)</f>
        <v>0.45918351755476955</v>
      </c>
      <c r="AK212" s="9">
        <f ca="1">SUMIFS('Stock-AF'!AT$2:AT$215,'Stock-AF'!$C$2:$C$215,Shares!$B212,'Stock-AF'!$G$2:$G$215,Shares!$A$1)/SUMIFS('Stock-AF'!AT$2:AT$215,'Stock-AF'!$C$2:$C$215,Shares!$A212,'Stock-AF'!$G$2:$G$215,Shares!$A$1)</f>
        <v>9.9799983331944453E-2</v>
      </c>
      <c r="AL212" s="9">
        <f ca="1">SUMIFS('Stock-AF'!AU$2:AU$215,'Stock-AF'!$C$2:$C$215,Shares!$B212,'Stock-AF'!$G$2:$G$215,Shares!$A$1)/SUMIFS('Stock-AF'!AU$2:AU$215,'Stock-AF'!$C$2:$C$215,Shares!$A212,'Stock-AF'!$G$2:$G$215,Shares!$A$1)</f>
        <v>0.32527530152071288</v>
      </c>
      <c r="AM212" s="9">
        <f ca="1">SUMIFS('Stock-AF'!AV$2:AV$215,'Stock-AF'!$C$2:$C$215,Shares!$B212,'Stock-AF'!$G$2:$G$215,Shares!$A$1)/SUMIFS('Stock-AF'!AV$2:AV$215,'Stock-AF'!$C$2:$C$215,Shares!$A212,'Stock-AF'!$G$2:$G$215,Shares!$A$1)</f>
        <v>0</v>
      </c>
    </row>
    <row r="213" spans="1:39">
      <c r="A213" t="str">
        <f t="shared" si="3"/>
        <v>R_ES-WH-SD*</v>
      </c>
      <c r="B213" s="4" t="s">
        <v>112</v>
      </c>
      <c r="C213" s="9">
        <f ca="1">SUMIFS('Stock-AF'!L$2:L$215,'Stock-AF'!$C$2:$C$215,Shares!$B213,'Stock-AF'!$G$2:$G$215,Shares!$A$1)/SUMIFS('Stock-AF'!L$2:L$215,'Stock-AF'!$C$2:$C$215,Shares!$A213,'Stock-AF'!$G$2:$G$215,Shares!$A$1)</f>
        <v>0.31140323848514195</v>
      </c>
      <c r="D213" s="9">
        <f ca="1">SUMIFS('Stock-AF'!M$2:M$215,'Stock-AF'!$C$2:$C$215,Shares!$B213,'Stock-AF'!$G$2:$G$215,Shares!$A$1)/SUMIFS('Stock-AF'!M$2:M$215,'Stock-AF'!$C$2:$C$215,Shares!$A213,'Stock-AF'!$G$2:$G$215,Shares!$A$1)</f>
        <v>1.4235221409773005E-2</v>
      </c>
      <c r="E213" s="9">
        <f ca="1">SUMIFS('Stock-AF'!N$2:N$215,'Stock-AF'!$C$2:$C$215,Shares!$B213,'Stock-AF'!$G$2:$G$215,Shares!$A$1)/SUMIFS('Stock-AF'!N$2:N$215,'Stock-AF'!$C$2:$C$215,Shares!$A213,'Stock-AF'!$G$2:$G$215,Shares!$A$1)</f>
        <v>0</v>
      </c>
      <c r="F213" s="9">
        <f ca="1">SUMIFS('Stock-AF'!O$2:O$215,'Stock-AF'!$C$2:$C$215,Shares!$B213,'Stock-AF'!$G$2:$G$215,Shares!$A$1)/SUMIFS('Stock-AF'!O$2:O$215,'Stock-AF'!$C$2:$C$215,Shares!$A213,'Stock-AF'!$G$2:$G$215,Shares!$A$1)</f>
        <v>1.2627529193785391E-2</v>
      </c>
      <c r="G213" s="9">
        <f ca="1">SUMIFS('Stock-AF'!P$2:P$215,'Stock-AF'!$C$2:$C$215,Shares!$B213,'Stock-AF'!$G$2:$G$215,Shares!$A$1)/SUMIFS('Stock-AF'!P$2:P$215,'Stock-AF'!$C$2:$C$215,Shares!$A213,'Stock-AF'!$G$2:$G$215,Shares!$A$1)</f>
        <v>4.9660652209898831E-4</v>
      </c>
      <c r="H213" s="9">
        <f ca="1">SUMIFS('Stock-AF'!Q$2:Q$215,'Stock-AF'!$C$2:$C$215,Shares!$B213,'Stock-AF'!$G$2:$G$215,Shares!$A$1)/SUMIFS('Stock-AF'!Q$2:Q$215,'Stock-AF'!$C$2:$C$215,Shares!$A213,'Stock-AF'!$G$2:$G$215,Shares!$A$1)</f>
        <v>0</v>
      </c>
      <c r="I213" s="9">
        <f ca="1">SUMIFS('Stock-AF'!R$2:R$215,'Stock-AF'!$C$2:$C$215,Shares!$B213,'Stock-AF'!$G$2:$G$215,Shares!$A$1)/SUMIFS('Stock-AF'!R$2:R$215,'Stock-AF'!$C$2:$C$215,Shares!$A213,'Stock-AF'!$G$2:$G$215,Shares!$A$1)</f>
        <v>1.6000673712577403E-2</v>
      </c>
      <c r="J213" s="9">
        <f ca="1">SUMIFS('Stock-AF'!S$2:S$215,'Stock-AF'!$C$2:$C$215,Shares!$B213,'Stock-AF'!$G$2:$G$215,Shares!$A$1)/SUMIFS('Stock-AF'!S$2:S$215,'Stock-AF'!$C$2:$C$215,Shares!$A213,'Stock-AF'!$G$2:$G$215,Shares!$A$1)</f>
        <v>3.376678122997107E-3</v>
      </c>
      <c r="K213" s="9">
        <f ca="1">SUMIFS('Stock-AF'!T$2:T$215,'Stock-AF'!$C$2:$C$215,Shares!$B213,'Stock-AF'!$G$2:$G$215,Shares!$A$1)/SUMIFS('Stock-AF'!T$2:T$215,'Stock-AF'!$C$2:$C$215,Shares!$A213,'Stock-AF'!$G$2:$G$215,Shares!$A$1)</f>
        <v>2.4400173155388612E-2</v>
      </c>
      <c r="L213" s="9">
        <f ca="1">SUMIFS('Stock-AF'!U$2:U$215,'Stock-AF'!$C$2:$C$215,Shares!$B213,'Stock-AF'!$G$2:$G$215,Shares!$A$1)/SUMIFS('Stock-AF'!U$2:U$215,'Stock-AF'!$C$2:$C$215,Shares!$A213,'Stock-AF'!$G$2:$G$215,Shares!$A$1)</f>
        <v>7.0278049333092688E-3</v>
      </c>
      <c r="M213" s="9">
        <f ca="1">SUMIFS('Stock-AF'!V$2:V$215,'Stock-AF'!$C$2:$C$215,Shares!$B213,'Stock-AF'!$G$2:$G$215,Shares!$A$1)/SUMIFS('Stock-AF'!V$2:V$215,'Stock-AF'!$C$2:$C$215,Shares!$A213,'Stock-AF'!$G$2:$G$215,Shares!$A$1)</f>
        <v>6.8973445223588824E-3</v>
      </c>
      <c r="N213" s="9">
        <f ca="1">SUMIFS('Stock-AF'!W$2:W$215,'Stock-AF'!$C$2:$C$215,Shares!$B213,'Stock-AF'!$G$2:$G$215,Shares!$A$1)/SUMIFS('Stock-AF'!W$2:W$215,'Stock-AF'!$C$2:$C$215,Shares!$A213,'Stock-AF'!$G$2:$G$215,Shares!$A$1)</f>
        <v>2.4788651042304686E-2</v>
      </c>
      <c r="O213" s="9">
        <f ca="1">SUMIFS('Stock-AF'!X$2:X$215,'Stock-AF'!$C$2:$C$215,Shares!$B213,'Stock-AF'!$G$2:$G$215,Shares!$A$1)/SUMIFS('Stock-AF'!X$2:X$215,'Stock-AF'!$C$2:$C$215,Shares!$A213,'Stock-AF'!$G$2:$G$215,Shares!$A$1)</f>
        <v>0.17609708426620604</v>
      </c>
      <c r="P213" s="9">
        <f ca="1">SUMIFS('Stock-AF'!Y$2:Y$215,'Stock-AF'!$C$2:$C$215,Shares!$B213,'Stock-AF'!$G$2:$G$215,Shares!$A$1)/SUMIFS('Stock-AF'!Y$2:Y$215,'Stock-AF'!$C$2:$C$215,Shares!$A213,'Stock-AF'!$G$2:$G$215,Shares!$A$1)</f>
        <v>7.8102192548444227E-3</v>
      </c>
      <c r="Q213" s="9">
        <f ca="1">SUMIFS('Stock-AF'!Z$2:Z$215,'Stock-AF'!$C$2:$C$215,Shares!$B213,'Stock-AF'!$G$2:$G$215,Shares!$A$1)/SUMIFS('Stock-AF'!Z$2:Z$215,'Stock-AF'!$C$2:$C$215,Shares!$A213,'Stock-AF'!$G$2:$G$215,Shares!$A$1)</f>
        <v>7.8104877779549275E-2</v>
      </c>
      <c r="R213" s="9">
        <f ca="1">SUMIFS('Stock-AF'!AA$2:AA$215,'Stock-AF'!$C$2:$C$215,Shares!$B213,'Stock-AF'!$G$2:$G$215,Shares!$A$1)/SUMIFS('Stock-AF'!AA$2:AA$215,'Stock-AF'!$C$2:$C$215,Shares!$A213,'Stock-AF'!$G$2:$G$215,Shares!$A$1)</f>
        <v>0.10278143414238064</v>
      </c>
      <c r="S213" s="9">
        <f ca="1">SUMIFS('Stock-AF'!AB$2:AB$215,'Stock-AF'!$C$2:$C$215,Shares!$B213,'Stock-AF'!$G$2:$G$215,Shares!$A$1)/SUMIFS('Stock-AF'!AB$2:AB$215,'Stock-AF'!$C$2:$C$215,Shares!$A213,'Stock-AF'!$G$2:$G$215,Shares!$A$1)</f>
        <v>7.2260594041350226E-2</v>
      </c>
      <c r="T213" s="9">
        <f ca="1">SUMIFS('Stock-AF'!AC$2:AC$215,'Stock-AF'!$C$2:$C$215,Shares!$B213,'Stock-AF'!$G$2:$G$215,Shares!$A$1)/SUMIFS('Stock-AF'!AC$2:AC$215,'Stock-AF'!$C$2:$C$215,Shares!$A213,'Stock-AF'!$G$2:$G$215,Shares!$A$1)</f>
        <v>4.2386234715744313E-2</v>
      </c>
      <c r="U213" s="9">
        <f ca="1">SUMIFS('Stock-AF'!AD$2:AD$215,'Stock-AF'!$C$2:$C$215,Shares!$B213,'Stock-AF'!$G$2:$G$215,Shares!$A$1)/SUMIFS('Stock-AF'!AD$2:AD$215,'Stock-AF'!$C$2:$C$215,Shares!$A213,'Stock-AF'!$G$2:$G$215,Shares!$A$1)</f>
        <v>1.5452303302170737E-2</v>
      </c>
      <c r="V213" s="9">
        <f ca="1">SUMIFS('Stock-AF'!AE$2:AE$215,'Stock-AF'!$C$2:$C$215,Shares!$B213,'Stock-AF'!$G$2:$G$215,Shares!$A$1)/SUMIFS('Stock-AF'!AE$2:AE$215,'Stock-AF'!$C$2:$C$215,Shares!$A213,'Stock-AF'!$G$2:$G$215,Shares!$A$1)</f>
        <v>0.11125651725607019</v>
      </c>
      <c r="W213" s="9">
        <f ca="1">SUMIFS('Stock-AF'!AF$2:AF$215,'Stock-AF'!$C$2:$C$215,Shares!$B213,'Stock-AF'!$G$2:$G$215,Shares!$A$1)/SUMIFS('Stock-AF'!AF$2:AF$215,'Stock-AF'!$C$2:$C$215,Shares!$A213,'Stock-AF'!$G$2:$G$215,Shares!$A$1)</f>
        <v>8.3094688176708939E-2</v>
      </c>
      <c r="X213" s="9">
        <f ca="1">SUMIFS('Stock-AF'!AG$2:AG$215,'Stock-AF'!$C$2:$C$215,Shares!$B213,'Stock-AF'!$G$2:$G$215,Shares!$A$1)/SUMIFS('Stock-AF'!AG$2:AG$215,'Stock-AF'!$C$2:$C$215,Shares!$A213,'Stock-AF'!$G$2:$G$215,Shares!$A$1)</f>
        <v>3.7450921171851316E-2</v>
      </c>
      <c r="Y213" s="9">
        <f ca="1">SUMIFS('Stock-AF'!AH$2:AH$215,'Stock-AF'!$C$2:$C$215,Shares!$B213,'Stock-AF'!$G$2:$G$215,Shares!$A$1)/SUMIFS('Stock-AF'!AH$2:AH$215,'Stock-AF'!$C$2:$C$215,Shares!$A213,'Stock-AF'!$G$2:$G$215,Shares!$A$1)</f>
        <v>1.177814262259975E-2</v>
      </c>
      <c r="Z213" s="9">
        <f ca="1">SUMIFS('Stock-AF'!AI$2:AI$215,'Stock-AF'!$C$2:$C$215,Shares!$B213,'Stock-AF'!$G$2:$G$215,Shares!$A$1)/SUMIFS('Stock-AF'!AI$2:AI$215,'Stock-AF'!$C$2:$C$215,Shares!$A213,'Stock-AF'!$G$2:$G$215,Shares!$A$1)</f>
        <v>2.6648801548310206E-2</v>
      </c>
      <c r="AA213" s="9">
        <f ca="1">SUMIFS('Stock-AF'!AJ$2:AJ$215,'Stock-AF'!$C$2:$C$215,Shares!$B213,'Stock-AF'!$G$2:$G$215,Shares!$A$1)/SUMIFS('Stock-AF'!AJ$2:AJ$215,'Stock-AF'!$C$2:$C$215,Shares!$A213,'Stock-AF'!$G$2:$G$215,Shares!$A$1)</f>
        <v>0</v>
      </c>
      <c r="AB213" s="9">
        <f ca="1">SUMIFS('Stock-AF'!AK$2:AK$215,'Stock-AF'!$C$2:$C$215,Shares!$B213,'Stock-AF'!$G$2:$G$215,Shares!$A$1)/SUMIFS('Stock-AF'!AK$2:AK$215,'Stock-AF'!$C$2:$C$215,Shares!$A213,'Stock-AF'!$G$2:$G$215,Shares!$A$1)</f>
        <v>5.0536289662027632E-2</v>
      </c>
      <c r="AC213" s="9">
        <f ca="1">SUMIFS('Stock-AF'!AL$2:AL$215,'Stock-AF'!$C$2:$C$215,Shares!$B213,'Stock-AF'!$G$2:$G$215,Shares!$A$1)/SUMIFS('Stock-AF'!AL$2:AL$215,'Stock-AF'!$C$2:$C$215,Shares!$A213,'Stock-AF'!$G$2:$G$215,Shares!$A$1)</f>
        <v>0.64976228209191667</v>
      </c>
      <c r="AD213" s="9">
        <f ca="1">SUMIFS('Stock-AF'!AM$2:AM$215,'Stock-AF'!$C$2:$C$215,Shares!$B213,'Stock-AF'!$G$2:$G$215,Shares!$A$1)/SUMIFS('Stock-AF'!AM$2:AM$215,'Stock-AF'!$C$2:$C$215,Shares!$A213,'Stock-AF'!$G$2:$G$215,Shares!$A$1)</f>
        <v>3.4723912140078731E-3</v>
      </c>
      <c r="AE213" s="9">
        <f ca="1">SUMIFS('Stock-AF'!AN$2:AN$215,'Stock-AF'!$C$2:$C$215,Shares!$B213,'Stock-AF'!$G$2:$G$215,Shares!$A$1)/SUMIFS('Stock-AF'!AN$2:AN$215,'Stock-AF'!$C$2:$C$215,Shares!$A213,'Stock-AF'!$G$2:$G$215,Shares!$A$1)</f>
        <v>1.0662734839192878E-2</v>
      </c>
      <c r="AF213" s="9">
        <f ca="1">SUMIFS('Stock-AF'!AO$2:AO$215,'Stock-AF'!$C$2:$C$215,Shares!$B213,'Stock-AF'!$G$2:$G$215,Shares!$A$1)/SUMIFS('Stock-AF'!AO$2:AO$215,'Stock-AF'!$C$2:$C$215,Shares!$A213,'Stock-AF'!$G$2:$G$215,Shares!$A$1)</f>
        <v>2.8498540598928972E-2</v>
      </c>
      <c r="AG213" s="9">
        <f ca="1">SUMIFS('Stock-AF'!AP$2:AP$215,'Stock-AF'!$C$2:$C$215,Shares!$B213,'Stock-AF'!$G$2:$G$215,Shares!$A$1)/SUMIFS('Stock-AF'!AP$2:AP$215,'Stock-AF'!$C$2:$C$215,Shares!$A213,'Stock-AF'!$G$2:$G$215,Shares!$A$1)</f>
        <v>0.2807239494875971</v>
      </c>
      <c r="AH213" s="9">
        <f ca="1">SUMIFS('Stock-AF'!AQ$2:AQ$215,'Stock-AF'!$C$2:$C$215,Shares!$B213,'Stock-AF'!$G$2:$G$215,Shares!$A$1)/SUMIFS('Stock-AF'!AQ$2:AQ$215,'Stock-AF'!$C$2:$C$215,Shares!$A213,'Stock-AF'!$G$2:$G$215,Shares!$A$1)</f>
        <v>2.5111698732561302E-2</v>
      </c>
      <c r="AI213" s="9">
        <f ca="1">SUMIFS('Stock-AF'!AR$2:AR$215,'Stock-AF'!$C$2:$C$215,Shares!$B213,'Stock-AF'!$G$2:$G$215,Shares!$A$1)/SUMIFS('Stock-AF'!AR$2:AR$215,'Stock-AF'!$C$2:$C$215,Shares!$A213,'Stock-AF'!$G$2:$G$215,Shares!$A$1)</f>
        <v>2.8383974394338516E-2</v>
      </c>
      <c r="AJ213" s="9">
        <f ca="1">SUMIFS('Stock-AF'!AS$2:AS$215,'Stock-AF'!$C$2:$C$215,Shares!$B213,'Stock-AF'!$G$2:$G$215,Shares!$A$1)/SUMIFS('Stock-AF'!AS$2:AS$215,'Stock-AF'!$C$2:$C$215,Shares!$A213,'Stock-AF'!$G$2:$G$215,Shares!$A$1)</f>
        <v>0</v>
      </c>
      <c r="AK213" s="9">
        <f ca="1">SUMIFS('Stock-AF'!AT$2:AT$215,'Stock-AF'!$C$2:$C$215,Shares!$B213,'Stock-AF'!$G$2:$G$215,Shares!$A$1)/SUMIFS('Stock-AF'!AT$2:AT$215,'Stock-AF'!$C$2:$C$215,Shares!$A213,'Stock-AF'!$G$2:$G$215,Shares!$A$1)</f>
        <v>4.0628385698808257E-2</v>
      </c>
      <c r="AL213" s="9">
        <f ca="1">SUMIFS('Stock-AF'!AU$2:AU$215,'Stock-AF'!$C$2:$C$215,Shares!$B213,'Stock-AF'!$G$2:$G$215,Shares!$A$1)/SUMIFS('Stock-AF'!AU$2:AU$215,'Stock-AF'!$C$2:$C$215,Shares!$A213,'Stock-AF'!$G$2:$G$215,Shares!$A$1)</f>
        <v>1.2113266911379149E-2</v>
      </c>
      <c r="AM213" s="9">
        <f ca="1">SUMIFS('Stock-AF'!AV$2:AV$215,'Stock-AF'!$C$2:$C$215,Shares!$B213,'Stock-AF'!$G$2:$G$215,Shares!$A$1)/SUMIFS('Stock-AF'!AV$2:AV$215,'Stock-AF'!$C$2:$C$215,Shares!$A213,'Stock-AF'!$G$2:$G$215,Shares!$A$1)</f>
        <v>1.414516153822511E-2</v>
      </c>
    </row>
    <row r="214" spans="1:39">
      <c r="A214" t="str">
        <f t="shared" si="3"/>
        <v>R_ES-WH-SD*</v>
      </c>
      <c r="B214" s="4" t="s">
        <v>113</v>
      </c>
      <c r="C214" s="9">
        <f ca="1">SUMIFS('Stock-AF'!L$2:L$215,'Stock-AF'!$C$2:$C$215,Shares!$B214,'Stock-AF'!$G$2:$G$215,Shares!$A$1)/SUMIFS('Stock-AF'!L$2:L$215,'Stock-AF'!$C$2:$C$215,Shares!$A214,'Stock-AF'!$G$2:$G$215,Shares!$A$1)</f>
        <v>1.5268536082033582E-3</v>
      </c>
      <c r="D214" s="9">
        <f ca="1">SUMIFS('Stock-AF'!M$2:M$215,'Stock-AF'!$C$2:$C$215,Shares!$B214,'Stock-AF'!$G$2:$G$215,Shares!$A$1)/SUMIFS('Stock-AF'!M$2:M$215,'Stock-AF'!$C$2:$C$215,Shares!$A214,'Stock-AF'!$G$2:$G$215,Shares!$A$1)</f>
        <v>0.14242165420216796</v>
      </c>
      <c r="E214" s="9">
        <f ca="1">SUMIFS('Stock-AF'!N$2:N$215,'Stock-AF'!$C$2:$C$215,Shares!$B214,'Stock-AF'!$G$2:$G$215,Shares!$A$1)/SUMIFS('Stock-AF'!N$2:N$215,'Stock-AF'!$C$2:$C$215,Shares!$A214,'Stock-AF'!$G$2:$G$215,Shares!$A$1)</f>
        <v>0</v>
      </c>
      <c r="F214" s="9">
        <f ca="1">SUMIFS('Stock-AF'!O$2:O$215,'Stock-AF'!$C$2:$C$215,Shares!$B214,'Stock-AF'!$G$2:$G$215,Shares!$A$1)/SUMIFS('Stock-AF'!O$2:O$215,'Stock-AF'!$C$2:$C$215,Shares!$A214,'Stock-AF'!$G$2:$G$215,Shares!$A$1)</f>
        <v>0.31973021932956069</v>
      </c>
      <c r="G214" s="9">
        <f ca="1">SUMIFS('Stock-AF'!P$2:P$215,'Stock-AF'!$C$2:$C$215,Shares!$B214,'Stock-AF'!$G$2:$G$215,Shares!$A$1)/SUMIFS('Stock-AF'!P$2:P$215,'Stock-AF'!$C$2:$C$215,Shares!$A214,'Stock-AF'!$G$2:$G$215,Shares!$A$1)</f>
        <v>0</v>
      </c>
      <c r="H214" s="9">
        <f ca="1">SUMIFS('Stock-AF'!Q$2:Q$215,'Stock-AF'!$C$2:$C$215,Shares!$B214,'Stock-AF'!$G$2:$G$215,Shares!$A$1)/SUMIFS('Stock-AF'!Q$2:Q$215,'Stock-AF'!$C$2:$C$215,Shares!$A214,'Stock-AF'!$G$2:$G$215,Shares!$A$1)</f>
        <v>0.43761188337010976</v>
      </c>
      <c r="I214" s="9">
        <f ca="1">SUMIFS('Stock-AF'!R$2:R$215,'Stock-AF'!$C$2:$C$215,Shares!$B214,'Stock-AF'!$G$2:$G$215,Shares!$A$1)/SUMIFS('Stock-AF'!R$2:R$215,'Stock-AF'!$C$2:$C$215,Shares!$A214,'Stock-AF'!$G$2:$G$215,Shares!$A$1)</f>
        <v>3.6633121394585189E-2</v>
      </c>
      <c r="J214" s="9">
        <f ca="1">SUMIFS('Stock-AF'!S$2:S$215,'Stock-AF'!$C$2:$C$215,Shares!$B214,'Stock-AF'!$G$2:$G$215,Shares!$A$1)/SUMIFS('Stock-AF'!S$2:S$215,'Stock-AF'!$C$2:$C$215,Shares!$A214,'Stock-AF'!$G$2:$G$215,Shares!$A$1)</f>
        <v>0</v>
      </c>
      <c r="K214" s="9">
        <f ca="1">SUMIFS('Stock-AF'!T$2:T$215,'Stock-AF'!$C$2:$C$215,Shares!$B214,'Stock-AF'!$G$2:$G$215,Shares!$A$1)/SUMIFS('Stock-AF'!T$2:T$215,'Stock-AF'!$C$2:$C$215,Shares!$A214,'Stock-AF'!$G$2:$G$215,Shares!$A$1)</f>
        <v>0.20156024057546509</v>
      </c>
      <c r="L214" s="9">
        <f ca="1">SUMIFS('Stock-AF'!U$2:U$215,'Stock-AF'!$C$2:$C$215,Shares!$B214,'Stock-AF'!$G$2:$G$215,Shares!$A$1)/SUMIFS('Stock-AF'!U$2:U$215,'Stock-AF'!$C$2:$C$215,Shares!$A214,'Stock-AF'!$G$2:$G$215,Shares!$A$1)</f>
        <v>6.4592869819878385E-2</v>
      </c>
      <c r="M214" s="9">
        <f ca="1">SUMIFS('Stock-AF'!V$2:V$215,'Stock-AF'!$C$2:$C$215,Shares!$B214,'Stock-AF'!$G$2:$G$215,Shares!$A$1)/SUMIFS('Stock-AF'!V$2:V$215,'Stock-AF'!$C$2:$C$215,Shares!$A214,'Stock-AF'!$G$2:$G$215,Shares!$A$1)</f>
        <v>2.0692033567076703E-3</v>
      </c>
      <c r="N214" s="9">
        <f ca="1">SUMIFS('Stock-AF'!W$2:W$215,'Stock-AF'!$C$2:$C$215,Shares!$B214,'Stock-AF'!$G$2:$G$215,Shares!$A$1)/SUMIFS('Stock-AF'!W$2:W$215,'Stock-AF'!$C$2:$C$215,Shares!$A214,'Stock-AF'!$G$2:$G$215,Shares!$A$1)</f>
        <v>9.6879211664011991E-2</v>
      </c>
      <c r="O214" s="9">
        <f ca="1">SUMIFS('Stock-AF'!X$2:X$215,'Stock-AF'!$C$2:$C$215,Shares!$B214,'Stock-AF'!$G$2:$G$215,Shares!$A$1)/SUMIFS('Stock-AF'!X$2:X$215,'Stock-AF'!$C$2:$C$215,Shares!$A214,'Stock-AF'!$G$2:$G$215,Shares!$A$1)</f>
        <v>8.6830852279484436E-2</v>
      </c>
      <c r="P214" s="9">
        <f ca="1">SUMIFS('Stock-AF'!Y$2:Y$215,'Stock-AF'!$C$2:$C$215,Shares!$B214,'Stock-AF'!$G$2:$G$215,Shares!$A$1)/SUMIFS('Stock-AF'!Y$2:Y$215,'Stock-AF'!$C$2:$C$215,Shares!$A214,'Stock-AF'!$G$2:$G$215,Shares!$A$1)</f>
        <v>8.111633056184292E-2</v>
      </c>
      <c r="Q214" s="9">
        <f ca="1">SUMIFS('Stock-AF'!Z$2:Z$215,'Stock-AF'!$C$2:$C$215,Shares!$B214,'Stock-AF'!$G$2:$G$215,Shares!$A$1)/SUMIFS('Stock-AF'!Z$2:Z$215,'Stock-AF'!$C$2:$C$215,Shares!$A214,'Stock-AF'!$G$2:$G$215,Shares!$A$1)</f>
        <v>0.11745755297445987</v>
      </c>
      <c r="R214" s="9">
        <f ca="1">SUMIFS('Stock-AF'!AA$2:AA$215,'Stock-AF'!$C$2:$C$215,Shares!$B214,'Stock-AF'!$G$2:$G$215,Shares!$A$1)/SUMIFS('Stock-AF'!AA$2:AA$215,'Stock-AF'!$C$2:$C$215,Shares!$A214,'Stock-AF'!$G$2:$G$215,Shares!$A$1)</f>
        <v>6.839793822042356E-2</v>
      </c>
      <c r="S214" s="9">
        <f ca="1">SUMIFS('Stock-AF'!AB$2:AB$215,'Stock-AF'!$C$2:$C$215,Shares!$B214,'Stock-AF'!$G$2:$G$215,Shares!$A$1)/SUMIFS('Stock-AF'!AB$2:AB$215,'Stock-AF'!$C$2:$C$215,Shares!$A214,'Stock-AF'!$G$2:$G$215,Shares!$A$1)</f>
        <v>0</v>
      </c>
      <c r="T214" s="9">
        <f ca="1">SUMIFS('Stock-AF'!AC$2:AC$215,'Stock-AF'!$C$2:$C$215,Shares!$B214,'Stock-AF'!$G$2:$G$215,Shares!$A$1)/SUMIFS('Stock-AF'!AC$2:AC$215,'Stock-AF'!$C$2:$C$215,Shares!$A214,'Stock-AF'!$G$2:$G$215,Shares!$A$1)</f>
        <v>0.30785957393167807</v>
      </c>
      <c r="U214" s="9">
        <f ca="1">SUMIFS('Stock-AF'!AD$2:AD$215,'Stock-AF'!$C$2:$C$215,Shares!$B214,'Stock-AF'!$G$2:$G$215,Shares!$A$1)/SUMIFS('Stock-AF'!AD$2:AD$215,'Stock-AF'!$C$2:$C$215,Shares!$A214,'Stock-AF'!$G$2:$G$215,Shares!$A$1)</f>
        <v>4.5052623648737288E-3</v>
      </c>
      <c r="V214" s="9">
        <f ca="1">SUMIFS('Stock-AF'!AE$2:AE$215,'Stock-AF'!$C$2:$C$215,Shares!$B214,'Stock-AF'!$G$2:$G$215,Shares!$A$1)/SUMIFS('Stock-AF'!AE$2:AE$215,'Stock-AF'!$C$2:$C$215,Shares!$A214,'Stock-AF'!$G$2:$G$215,Shares!$A$1)</f>
        <v>6.1043982197847096E-2</v>
      </c>
      <c r="W214" s="9">
        <f ca="1">SUMIFS('Stock-AF'!AF$2:AF$215,'Stock-AF'!$C$2:$C$215,Shares!$B214,'Stock-AF'!$G$2:$G$215,Shares!$A$1)/SUMIFS('Stock-AF'!AF$2:AF$215,'Stock-AF'!$C$2:$C$215,Shares!$A214,'Stock-AF'!$G$2:$G$215,Shares!$A$1)</f>
        <v>4.0755902465485355E-2</v>
      </c>
      <c r="X214" s="9">
        <f ca="1">SUMIFS('Stock-AF'!AG$2:AG$215,'Stock-AF'!$C$2:$C$215,Shares!$B214,'Stock-AF'!$G$2:$G$215,Shares!$A$1)/SUMIFS('Stock-AF'!AG$2:AG$215,'Stock-AF'!$C$2:$C$215,Shares!$A214,'Stock-AF'!$G$2:$G$215,Shares!$A$1)</f>
        <v>3.1712473572938675E-3</v>
      </c>
      <c r="Y214" s="9">
        <f ca="1">SUMIFS('Stock-AF'!AH$2:AH$215,'Stock-AF'!$C$2:$C$215,Shares!$B214,'Stock-AF'!$G$2:$G$215,Shares!$A$1)/SUMIFS('Stock-AF'!AH$2:AH$215,'Stock-AF'!$C$2:$C$215,Shares!$A214,'Stock-AF'!$G$2:$G$215,Shares!$A$1)</f>
        <v>0.36762081519023498</v>
      </c>
      <c r="Z214" s="9">
        <f ca="1">SUMIFS('Stock-AF'!AI$2:AI$215,'Stock-AF'!$C$2:$C$215,Shares!$B214,'Stock-AF'!$G$2:$G$215,Shares!$A$1)/SUMIFS('Stock-AF'!AI$2:AI$215,'Stock-AF'!$C$2:$C$215,Shares!$A214,'Stock-AF'!$G$2:$G$215,Shares!$A$1)</f>
        <v>1.8683936281077871E-2</v>
      </c>
      <c r="AA214" s="9">
        <f ca="1">SUMIFS('Stock-AF'!AJ$2:AJ$215,'Stock-AF'!$C$2:$C$215,Shares!$B214,'Stock-AF'!$G$2:$G$215,Shares!$A$1)/SUMIFS('Stock-AF'!AJ$2:AJ$215,'Stock-AF'!$C$2:$C$215,Shares!$A214,'Stock-AF'!$G$2:$G$215,Shares!$A$1)</f>
        <v>0</v>
      </c>
      <c r="AB214" s="9">
        <f ca="1">SUMIFS('Stock-AF'!AK$2:AK$215,'Stock-AF'!$C$2:$C$215,Shares!$B214,'Stock-AF'!$G$2:$G$215,Shares!$A$1)/SUMIFS('Stock-AF'!AK$2:AK$215,'Stock-AF'!$C$2:$C$215,Shares!$A214,'Stock-AF'!$G$2:$G$215,Shares!$A$1)</f>
        <v>6.3649589732735448E-2</v>
      </c>
      <c r="AC214" s="9">
        <f ca="1">SUMIFS('Stock-AF'!AL$2:AL$215,'Stock-AF'!$C$2:$C$215,Shares!$B214,'Stock-AF'!$G$2:$G$215,Shares!$A$1)/SUMIFS('Stock-AF'!AL$2:AL$215,'Stock-AF'!$C$2:$C$215,Shares!$A214,'Stock-AF'!$G$2:$G$215,Shares!$A$1)</f>
        <v>0</v>
      </c>
      <c r="AD214" s="9">
        <f ca="1">SUMIFS('Stock-AF'!AM$2:AM$215,'Stock-AF'!$C$2:$C$215,Shares!$B214,'Stock-AF'!$G$2:$G$215,Shares!$A$1)/SUMIFS('Stock-AF'!AM$2:AM$215,'Stock-AF'!$C$2:$C$215,Shares!$A214,'Stock-AF'!$G$2:$G$215,Shares!$A$1)</f>
        <v>5.6204068032660991E-3</v>
      </c>
      <c r="AE214" s="9">
        <f ca="1">SUMIFS('Stock-AF'!AN$2:AN$215,'Stock-AF'!$C$2:$C$215,Shares!$B214,'Stock-AF'!$G$2:$G$215,Shares!$A$1)/SUMIFS('Stock-AF'!AN$2:AN$215,'Stock-AF'!$C$2:$C$215,Shares!$A214,'Stock-AF'!$G$2:$G$215,Shares!$A$1)</f>
        <v>2.3045451322902696E-2</v>
      </c>
      <c r="AF214" s="9">
        <f ca="1">SUMIFS('Stock-AF'!AO$2:AO$215,'Stock-AF'!$C$2:$C$215,Shares!$B214,'Stock-AF'!$G$2:$G$215,Shares!$A$1)/SUMIFS('Stock-AF'!AO$2:AO$215,'Stock-AF'!$C$2:$C$215,Shares!$A214,'Stock-AF'!$G$2:$G$215,Shares!$A$1)</f>
        <v>4.8493484406242141E-3</v>
      </c>
      <c r="AG214" s="9">
        <f ca="1">SUMIFS('Stock-AF'!AP$2:AP$215,'Stock-AF'!$C$2:$C$215,Shares!$B214,'Stock-AF'!$G$2:$G$215,Shares!$A$1)/SUMIFS('Stock-AF'!AP$2:AP$215,'Stock-AF'!$C$2:$C$215,Shares!$A214,'Stock-AF'!$G$2:$G$215,Shares!$A$1)</f>
        <v>7.9286679837787283E-2</v>
      </c>
      <c r="AH214" s="9">
        <f ca="1">SUMIFS('Stock-AF'!AQ$2:AQ$215,'Stock-AF'!$C$2:$C$215,Shares!$B214,'Stock-AF'!$G$2:$G$215,Shares!$A$1)/SUMIFS('Stock-AF'!AQ$2:AQ$215,'Stock-AF'!$C$2:$C$215,Shares!$A214,'Stock-AF'!$G$2:$G$215,Shares!$A$1)</f>
        <v>1.1251937631075019E-2</v>
      </c>
      <c r="AI214" s="9">
        <f ca="1">SUMIFS('Stock-AF'!AR$2:AR$215,'Stock-AF'!$C$2:$C$215,Shares!$B214,'Stock-AF'!$G$2:$G$215,Shares!$A$1)/SUMIFS('Stock-AF'!AR$2:AR$215,'Stock-AF'!$C$2:$C$215,Shares!$A214,'Stock-AF'!$G$2:$G$215,Shares!$A$1)</f>
        <v>3.6481840877145336E-4</v>
      </c>
      <c r="AJ214" s="9">
        <f ca="1">SUMIFS('Stock-AF'!AS$2:AS$215,'Stock-AF'!$C$2:$C$215,Shares!$B214,'Stock-AF'!$G$2:$G$215,Shares!$A$1)/SUMIFS('Stock-AF'!AS$2:AS$215,'Stock-AF'!$C$2:$C$215,Shares!$A214,'Stock-AF'!$G$2:$G$215,Shares!$A$1)</f>
        <v>5.8368196361613927E-3</v>
      </c>
      <c r="AK214" s="9">
        <f ca="1">SUMIFS('Stock-AF'!AT$2:AT$215,'Stock-AF'!$C$2:$C$215,Shares!$B214,'Stock-AF'!$G$2:$G$215,Shares!$A$1)/SUMIFS('Stock-AF'!AT$2:AT$215,'Stock-AF'!$C$2:$C$215,Shares!$A214,'Stock-AF'!$G$2:$G$215,Shares!$A$1)</f>
        <v>0.18452926632774969</v>
      </c>
      <c r="AL214" s="9">
        <f ca="1">SUMIFS('Stock-AF'!AU$2:AU$215,'Stock-AF'!$C$2:$C$215,Shares!$B214,'Stock-AF'!$G$2:$G$215,Shares!$A$1)/SUMIFS('Stock-AF'!AU$2:AU$215,'Stock-AF'!$C$2:$C$215,Shares!$A214,'Stock-AF'!$G$2:$G$215,Shares!$A$1)</f>
        <v>0</v>
      </c>
      <c r="AM214" s="9">
        <f ca="1">SUMIFS('Stock-AF'!AV$2:AV$215,'Stock-AF'!$C$2:$C$215,Shares!$B214,'Stock-AF'!$G$2:$G$215,Shares!$A$1)/SUMIFS('Stock-AF'!AV$2:AV$215,'Stock-AF'!$C$2:$C$215,Shares!$A214,'Stock-AF'!$G$2:$G$215,Shares!$A$1)</f>
        <v>5.3223271648581344E-2</v>
      </c>
    </row>
    <row r="215" spans="1:39">
      <c r="A215" t="str">
        <f t="shared" si="3"/>
        <v>R_ES-WH-SD*</v>
      </c>
      <c r="B215" s="4" t="s">
        <v>412</v>
      </c>
      <c r="C215" s="9">
        <f ca="1">SUMIFS('Stock-AF'!L$2:L$215,'Stock-AF'!$C$2:$C$215,Shares!$B215,'Stock-AF'!$G$2:$G$215,Shares!$A$1)/SUMIFS('Stock-AF'!L$2:L$215,'Stock-AF'!$C$2:$C$215,Shares!$A215,'Stock-AF'!$G$2:$G$215,Shares!$A$1)</f>
        <v>2.7328571301085479E-2</v>
      </c>
      <c r="D215" s="9">
        <f ca="1">SUMIFS('Stock-AF'!M$2:M$215,'Stock-AF'!$C$2:$C$215,Shares!$B215,'Stock-AF'!$G$2:$G$215,Shares!$A$1)/SUMIFS('Stock-AF'!M$2:M$215,'Stock-AF'!$C$2:$C$215,Shares!$A215,'Stock-AF'!$G$2:$G$215,Shares!$A$1)</f>
        <v>0.14210222972175363</v>
      </c>
      <c r="E215" s="9">
        <f ca="1">SUMIFS('Stock-AF'!N$2:N$215,'Stock-AF'!$C$2:$C$215,Shares!$B215,'Stock-AF'!$G$2:$G$215,Shares!$A$1)/SUMIFS('Stock-AF'!N$2:N$215,'Stock-AF'!$C$2:$C$215,Shares!$A215,'Stock-AF'!$G$2:$G$215,Shares!$A$1)</f>
        <v>0</v>
      </c>
      <c r="F215" s="9">
        <f ca="1">SUMIFS('Stock-AF'!O$2:O$215,'Stock-AF'!$C$2:$C$215,Shares!$B215,'Stock-AF'!$G$2:$G$215,Shares!$A$1)/SUMIFS('Stock-AF'!O$2:O$215,'Stock-AF'!$C$2:$C$215,Shares!$A215,'Stock-AF'!$G$2:$G$215,Shares!$A$1)</f>
        <v>1.3253004938898107E-2</v>
      </c>
      <c r="G215" s="9">
        <f ca="1">SUMIFS('Stock-AF'!P$2:P$215,'Stock-AF'!$C$2:$C$215,Shares!$B215,'Stock-AF'!$G$2:$G$215,Shares!$A$1)/SUMIFS('Stock-AF'!P$2:P$215,'Stock-AF'!$C$2:$C$215,Shares!$A215,'Stock-AF'!$G$2:$G$215,Shares!$A$1)</f>
        <v>2.1354080450256583E-2</v>
      </c>
      <c r="H215" s="9">
        <f ca="1">SUMIFS('Stock-AF'!Q$2:Q$215,'Stock-AF'!$C$2:$C$215,Shares!$B215,'Stock-AF'!$G$2:$G$215,Shares!$A$1)/SUMIFS('Stock-AF'!Q$2:Q$215,'Stock-AF'!$C$2:$C$215,Shares!$A215,'Stock-AF'!$G$2:$G$215,Shares!$A$1)</f>
        <v>4.2510006709066968E-2</v>
      </c>
      <c r="I215" s="9">
        <f ca="1">SUMIFS('Stock-AF'!R$2:R$215,'Stock-AF'!$C$2:$C$215,Shares!$B215,'Stock-AF'!$G$2:$G$215,Shares!$A$1)/SUMIFS('Stock-AF'!R$2:R$215,'Stock-AF'!$C$2:$C$215,Shares!$A215,'Stock-AF'!$G$2:$G$215,Shares!$A$1)</f>
        <v>0.87009979367552259</v>
      </c>
      <c r="J215" s="9">
        <f ca="1">SUMIFS('Stock-AF'!S$2:S$215,'Stock-AF'!$C$2:$C$215,Shares!$B215,'Stock-AF'!$G$2:$G$215,Shares!$A$1)/SUMIFS('Stock-AF'!S$2:S$215,'Stock-AF'!$C$2:$C$215,Shares!$A215,'Stock-AF'!$G$2:$G$215,Shares!$A$1)</f>
        <v>1.1751700168188621E-2</v>
      </c>
      <c r="K215" s="9">
        <f ca="1">SUMIFS('Stock-AF'!T$2:T$215,'Stock-AF'!$C$2:$C$215,Shares!$B215,'Stock-AF'!$G$2:$G$215,Shares!$A$1)/SUMIFS('Stock-AF'!T$2:T$215,'Stock-AF'!$C$2:$C$215,Shares!$A215,'Stock-AF'!$G$2:$G$215,Shares!$A$1)</f>
        <v>6.3824339384561515E-2</v>
      </c>
      <c r="L215" s="9">
        <f ca="1">SUMIFS('Stock-AF'!U$2:U$215,'Stock-AF'!$C$2:$C$215,Shares!$B215,'Stock-AF'!$G$2:$G$215,Shares!$A$1)/SUMIFS('Stock-AF'!U$2:U$215,'Stock-AF'!$C$2:$C$215,Shares!$A215,'Stock-AF'!$G$2:$G$215,Shares!$A$1)</f>
        <v>1.7638741456496795E-2</v>
      </c>
      <c r="M215" s="9">
        <f ca="1">SUMIFS('Stock-AF'!V$2:V$215,'Stock-AF'!$C$2:$C$215,Shares!$B215,'Stock-AF'!$G$2:$G$215,Shares!$A$1)/SUMIFS('Stock-AF'!V$2:V$215,'Stock-AF'!$C$2:$C$215,Shares!$A215,'Stock-AF'!$G$2:$G$215,Shares!$A$1)</f>
        <v>0</v>
      </c>
      <c r="N215" s="9">
        <f ca="1">SUMIFS('Stock-AF'!W$2:W$215,'Stock-AF'!$C$2:$C$215,Shares!$B215,'Stock-AF'!$G$2:$G$215,Shares!$A$1)/SUMIFS('Stock-AF'!W$2:W$215,'Stock-AF'!$C$2:$C$215,Shares!$A215,'Stock-AF'!$G$2:$G$215,Shares!$A$1)</f>
        <v>0.31449425025816996</v>
      </c>
      <c r="O215" s="9">
        <f ca="1">SUMIFS('Stock-AF'!X$2:X$215,'Stock-AF'!$C$2:$C$215,Shares!$B215,'Stock-AF'!$G$2:$G$215,Shares!$A$1)/SUMIFS('Stock-AF'!X$2:X$215,'Stock-AF'!$C$2:$C$215,Shares!$A215,'Stock-AF'!$G$2:$G$215,Shares!$A$1)</f>
        <v>6.2254716932352308E-2</v>
      </c>
      <c r="P215" s="9">
        <f ca="1">SUMIFS('Stock-AF'!Y$2:Y$215,'Stock-AF'!$C$2:$C$215,Shares!$B215,'Stock-AF'!$G$2:$G$215,Shares!$A$1)/SUMIFS('Stock-AF'!Y$2:Y$215,'Stock-AF'!$C$2:$C$215,Shares!$A215,'Stock-AF'!$G$2:$G$215,Shares!$A$1)</f>
        <v>1.4103891081563658E-3</v>
      </c>
      <c r="Q215" s="9">
        <f ca="1">SUMIFS('Stock-AF'!Z$2:Z$215,'Stock-AF'!$C$2:$C$215,Shares!$B215,'Stock-AF'!$G$2:$G$215,Shares!$A$1)/SUMIFS('Stock-AF'!Z$2:Z$215,'Stock-AF'!$C$2:$C$215,Shares!$A215,'Stock-AF'!$G$2:$G$215,Shares!$A$1)</f>
        <v>8.7244837468672971E-3</v>
      </c>
      <c r="R215" s="9">
        <f ca="1">SUMIFS('Stock-AF'!AA$2:AA$215,'Stock-AF'!$C$2:$C$215,Shares!$B215,'Stock-AF'!$G$2:$G$215,Shares!$A$1)/SUMIFS('Stock-AF'!AA$2:AA$215,'Stock-AF'!$C$2:$C$215,Shares!$A215,'Stock-AF'!$G$2:$G$215,Shares!$A$1)</f>
        <v>2.5636925045209154E-2</v>
      </c>
      <c r="S215" s="9">
        <f ca="1">SUMIFS('Stock-AF'!AB$2:AB$215,'Stock-AF'!$C$2:$C$215,Shares!$B215,'Stock-AF'!$G$2:$G$215,Shares!$A$1)/SUMIFS('Stock-AF'!AB$2:AB$215,'Stock-AF'!$C$2:$C$215,Shares!$A215,'Stock-AF'!$G$2:$G$215,Shares!$A$1)</f>
        <v>1.1602726298753144E-2</v>
      </c>
      <c r="T215" s="9">
        <f ca="1">SUMIFS('Stock-AF'!AC$2:AC$215,'Stock-AF'!$C$2:$C$215,Shares!$B215,'Stock-AF'!$G$2:$G$215,Shares!$A$1)/SUMIFS('Stock-AF'!AC$2:AC$215,'Stock-AF'!$C$2:$C$215,Shares!$A215,'Stock-AF'!$G$2:$G$215,Shares!$A$1)</f>
        <v>1.3487961679062164E-2</v>
      </c>
      <c r="U215" s="9">
        <f ca="1">SUMIFS('Stock-AF'!AD$2:AD$215,'Stock-AF'!$C$2:$C$215,Shares!$B215,'Stock-AF'!$G$2:$G$215,Shares!$A$1)/SUMIFS('Stock-AF'!AD$2:AD$215,'Stock-AF'!$C$2:$C$215,Shares!$A215,'Stock-AF'!$G$2:$G$215,Shares!$A$1)</f>
        <v>0</v>
      </c>
      <c r="V215" s="9">
        <f ca="1">SUMIFS('Stock-AF'!AE$2:AE$215,'Stock-AF'!$C$2:$C$215,Shares!$B215,'Stock-AF'!$G$2:$G$215,Shares!$A$1)/SUMIFS('Stock-AF'!AE$2:AE$215,'Stock-AF'!$C$2:$C$215,Shares!$A215,'Stock-AF'!$G$2:$G$215,Shares!$A$1)</f>
        <v>2.7549761513876843E-2</v>
      </c>
      <c r="W215" s="9">
        <f ca="1">SUMIFS('Stock-AF'!AF$2:AF$215,'Stock-AF'!$C$2:$C$215,Shares!$B215,'Stock-AF'!$G$2:$G$215,Shares!$A$1)/SUMIFS('Stock-AF'!AF$2:AF$215,'Stock-AF'!$C$2:$C$215,Shares!$A215,'Stock-AF'!$G$2:$G$215,Shares!$A$1)</f>
        <v>5.0629060404632437E-3</v>
      </c>
      <c r="X215" s="9">
        <f ca="1">SUMIFS('Stock-AF'!AG$2:AG$215,'Stock-AF'!$C$2:$C$215,Shares!$B215,'Stock-AF'!$G$2:$G$215,Shares!$A$1)/SUMIFS('Stock-AF'!AG$2:AG$215,'Stock-AF'!$C$2:$C$215,Shares!$A215,'Stock-AF'!$G$2:$G$215,Shares!$A$1)</f>
        <v>0</v>
      </c>
      <c r="Y215" s="9">
        <f ca="1">SUMIFS('Stock-AF'!AH$2:AH$215,'Stock-AF'!$C$2:$C$215,Shares!$B215,'Stock-AF'!$G$2:$G$215,Shares!$A$1)/SUMIFS('Stock-AF'!AH$2:AH$215,'Stock-AF'!$C$2:$C$215,Shares!$A215,'Stock-AF'!$G$2:$G$215,Shares!$A$1)</f>
        <v>2.4555642801056481E-2</v>
      </c>
      <c r="Z215" s="9">
        <f ca="1">SUMIFS('Stock-AF'!AI$2:AI$215,'Stock-AF'!$C$2:$C$215,Shares!$B215,'Stock-AF'!$G$2:$G$215,Shares!$A$1)/SUMIFS('Stock-AF'!AI$2:AI$215,'Stock-AF'!$C$2:$C$215,Shares!$A215,'Stock-AF'!$G$2:$G$215,Shares!$A$1)</f>
        <v>0</v>
      </c>
      <c r="AA215" s="9">
        <f ca="1">SUMIFS('Stock-AF'!AJ$2:AJ$215,'Stock-AF'!$C$2:$C$215,Shares!$B215,'Stock-AF'!$G$2:$G$215,Shares!$A$1)/SUMIFS('Stock-AF'!AJ$2:AJ$215,'Stock-AF'!$C$2:$C$215,Shares!$A215,'Stock-AF'!$G$2:$G$215,Shares!$A$1)</f>
        <v>0</v>
      </c>
      <c r="AB215" s="9">
        <f ca="1">SUMIFS('Stock-AF'!AK$2:AK$215,'Stock-AF'!$C$2:$C$215,Shares!$B215,'Stock-AF'!$G$2:$G$215,Shares!$A$1)/SUMIFS('Stock-AF'!AK$2:AK$215,'Stock-AF'!$C$2:$C$215,Shares!$A215,'Stock-AF'!$G$2:$G$215,Shares!$A$1)</f>
        <v>0</v>
      </c>
      <c r="AC215" s="9">
        <f ca="1">SUMIFS('Stock-AF'!AL$2:AL$215,'Stock-AF'!$C$2:$C$215,Shares!$B215,'Stock-AF'!$G$2:$G$215,Shares!$A$1)/SUMIFS('Stock-AF'!AL$2:AL$215,'Stock-AF'!$C$2:$C$215,Shares!$A215,'Stock-AF'!$G$2:$G$215,Shares!$A$1)</f>
        <v>0</v>
      </c>
      <c r="AD215" s="9">
        <f ca="1">SUMIFS('Stock-AF'!AM$2:AM$215,'Stock-AF'!$C$2:$C$215,Shares!$B215,'Stock-AF'!$G$2:$G$215,Shares!$A$1)/SUMIFS('Stock-AF'!AM$2:AM$215,'Stock-AF'!$C$2:$C$215,Shares!$A215,'Stock-AF'!$G$2:$G$215,Shares!$A$1)</f>
        <v>1.546945606067978E-2</v>
      </c>
      <c r="AE215" s="9">
        <f ca="1">SUMIFS('Stock-AF'!AN$2:AN$215,'Stock-AF'!$C$2:$C$215,Shares!$B215,'Stock-AF'!$G$2:$G$215,Shares!$A$1)/SUMIFS('Stock-AF'!AN$2:AN$215,'Stock-AF'!$C$2:$C$215,Shares!$A215,'Stock-AF'!$G$2:$G$215,Shares!$A$1)</f>
        <v>0</v>
      </c>
      <c r="AF215" s="9">
        <f ca="1">SUMIFS('Stock-AF'!AO$2:AO$215,'Stock-AF'!$C$2:$C$215,Shares!$B215,'Stock-AF'!$G$2:$G$215,Shares!$A$1)/SUMIFS('Stock-AF'!AO$2:AO$215,'Stock-AF'!$C$2:$C$215,Shares!$A215,'Stock-AF'!$G$2:$G$215,Shares!$A$1)</f>
        <v>0</v>
      </c>
      <c r="AG215" s="9">
        <f ca="1">SUMIFS('Stock-AF'!AP$2:AP$215,'Stock-AF'!$C$2:$C$215,Shares!$B215,'Stock-AF'!$G$2:$G$215,Shares!$A$1)/SUMIFS('Stock-AF'!AP$2:AP$215,'Stock-AF'!$C$2:$C$215,Shares!$A215,'Stock-AF'!$G$2:$G$215,Shares!$A$1)</f>
        <v>8.0736658463600439E-2</v>
      </c>
      <c r="AH215" s="9">
        <f ca="1">SUMIFS('Stock-AF'!AQ$2:AQ$215,'Stock-AF'!$C$2:$C$215,Shares!$B215,'Stock-AF'!$G$2:$G$215,Shares!$A$1)/SUMIFS('Stock-AF'!AQ$2:AQ$215,'Stock-AF'!$C$2:$C$215,Shares!$A215,'Stock-AF'!$G$2:$G$215,Shares!$A$1)</f>
        <v>0</v>
      </c>
      <c r="AI215" s="9">
        <f ca="1">SUMIFS('Stock-AF'!AR$2:AR$215,'Stock-AF'!$C$2:$C$215,Shares!$B215,'Stock-AF'!$G$2:$G$215,Shares!$A$1)/SUMIFS('Stock-AF'!AR$2:AR$215,'Stock-AF'!$C$2:$C$215,Shares!$A215,'Stock-AF'!$G$2:$G$215,Shares!$A$1)</f>
        <v>0</v>
      </c>
      <c r="AJ215" s="9">
        <f ca="1">SUMIFS('Stock-AF'!AS$2:AS$215,'Stock-AF'!$C$2:$C$215,Shares!$B215,'Stock-AF'!$G$2:$G$215,Shares!$A$1)/SUMIFS('Stock-AF'!AS$2:AS$215,'Stock-AF'!$C$2:$C$215,Shares!$A215,'Stock-AF'!$G$2:$G$215,Shares!$A$1)</f>
        <v>1.2614864637735151E-2</v>
      </c>
      <c r="AK215" s="9">
        <f ca="1">SUMIFS('Stock-AF'!AT$2:AT$215,'Stock-AF'!$C$2:$C$215,Shares!$B215,'Stock-AF'!$G$2:$G$215,Shares!$A$1)/SUMIFS('Stock-AF'!AT$2:AT$215,'Stock-AF'!$C$2:$C$215,Shares!$A215,'Stock-AF'!$G$2:$G$215,Shares!$A$1)</f>
        <v>2.8113453898936006E-2</v>
      </c>
      <c r="AL215" s="9">
        <f ca="1">SUMIFS('Stock-AF'!AU$2:AU$215,'Stock-AF'!$C$2:$C$215,Shares!$B215,'Stock-AF'!$G$2:$G$215,Shares!$A$1)/SUMIFS('Stock-AF'!AU$2:AU$215,'Stock-AF'!$C$2:$C$215,Shares!$A215,'Stock-AF'!$G$2:$G$215,Shares!$A$1)</f>
        <v>0</v>
      </c>
      <c r="AM215" s="9">
        <f ca="1">SUMIFS('Stock-AF'!AV$2:AV$215,'Stock-AF'!$C$2:$C$215,Shares!$B215,'Stock-AF'!$G$2:$G$215,Shares!$A$1)/SUMIFS('Stock-AF'!AV$2:AV$215,'Stock-AF'!$C$2:$C$215,Shares!$A215,'Stock-AF'!$G$2:$G$215,Shares!$A$1)</f>
        <v>1.670714088100585E-2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"/>
  <sheetViews>
    <sheetView zoomScale="115" zoomScaleNormal="115" workbookViewId="0">
      <selection activeCell="C55" sqref="C55"/>
    </sheetView>
  </sheetViews>
  <sheetFormatPr defaultRowHeight="12.75"/>
  <cols>
    <col min="1" max="1" width="17.7109375" customWidth="1"/>
    <col min="2" max="2" width="3" customWidth="1"/>
    <col min="3" max="3" width="29" bestFit="1" customWidth="1"/>
    <col min="5" max="5" width="23.42578125" bestFit="1" customWidth="1"/>
    <col min="6" max="6" width="19.140625" customWidth="1"/>
    <col min="7" max="7" width="18" customWidth="1"/>
    <col min="8" max="44" width="6" customWidth="1"/>
    <col min="45" max="45" width="5.28515625" customWidth="1"/>
    <col min="46" max="47" width="12.28515625" customWidth="1"/>
  </cols>
  <sheetData>
    <row r="1" spans="1:46" ht="15">
      <c r="C1" s="5" t="s">
        <v>253</v>
      </c>
    </row>
    <row r="2" spans="1:46" ht="15">
      <c r="F2" s="5" t="s">
        <v>269</v>
      </c>
    </row>
    <row r="3" spans="1:46" ht="15.75" thickBot="1">
      <c r="C3" s="6" t="s">
        <v>251</v>
      </c>
      <c r="D3" s="6" t="s">
        <v>247</v>
      </c>
      <c r="E3" s="6" t="s">
        <v>248</v>
      </c>
      <c r="F3" s="6" t="s">
        <v>249</v>
      </c>
      <c r="G3" s="6" t="s">
        <v>250</v>
      </c>
      <c r="H3" s="7" t="str">
        <f>Shares!C1</f>
        <v>AL</v>
      </c>
      <c r="I3" s="7" t="str">
        <f>Shares!D1</f>
        <v>AT</v>
      </c>
      <c r="J3" s="7" t="str">
        <f>Shares!E1</f>
        <v>BA</v>
      </c>
      <c r="K3" s="7" t="str">
        <f>Shares!F1</f>
        <v>BE</v>
      </c>
      <c r="L3" s="7" t="str">
        <f>Shares!G1</f>
        <v>BG</v>
      </c>
      <c r="M3" s="7" t="str">
        <f>Shares!H1</f>
        <v>CH</v>
      </c>
      <c r="N3" s="7" t="str">
        <f>Shares!I1</f>
        <v>CY</v>
      </c>
      <c r="O3" s="7" t="str">
        <f>Shares!J1</f>
        <v>CZ</v>
      </c>
      <c r="P3" s="7" t="str">
        <f>Shares!K1</f>
        <v>DE</v>
      </c>
      <c r="Q3" s="7" t="str">
        <f>Shares!L1</f>
        <v>DK</v>
      </c>
      <c r="R3" s="7" t="str">
        <f>Shares!M1</f>
        <v>EE</v>
      </c>
      <c r="S3" s="7" t="str">
        <f>Shares!N1</f>
        <v>EL</v>
      </c>
      <c r="T3" s="7" t="str">
        <f>Shares!O1</f>
        <v>ES</v>
      </c>
      <c r="U3" s="7" t="str">
        <f>Shares!P1</f>
        <v>FI</v>
      </c>
      <c r="V3" s="7" t="str">
        <f>Shares!Q1</f>
        <v>FR</v>
      </c>
      <c r="W3" s="7" t="str">
        <f>Shares!R1</f>
        <v>HR</v>
      </c>
      <c r="X3" s="7" t="str">
        <f>Shares!S1</f>
        <v>HU</v>
      </c>
      <c r="Y3" s="7" t="str">
        <f>Shares!T1</f>
        <v>IE</v>
      </c>
      <c r="Z3" s="7" t="str">
        <f>Shares!U1</f>
        <v>IS</v>
      </c>
      <c r="AA3" s="7" t="str">
        <f>Shares!V1</f>
        <v>IT</v>
      </c>
      <c r="AB3" s="7" t="str">
        <f>Shares!W1</f>
        <v>KS</v>
      </c>
      <c r="AC3" s="7" t="str">
        <f>Shares!X1</f>
        <v>LT</v>
      </c>
      <c r="AD3" s="7" t="str">
        <f>Shares!Y1</f>
        <v>LU</v>
      </c>
      <c r="AE3" s="7" t="str">
        <f>Shares!Z1</f>
        <v>LV</v>
      </c>
      <c r="AF3" s="7" t="str">
        <f>Shares!AA1</f>
        <v>ME</v>
      </c>
      <c r="AG3" s="7" t="str">
        <f>Shares!AB1</f>
        <v>MK</v>
      </c>
      <c r="AH3" s="7" t="str">
        <f>Shares!AC1</f>
        <v>MT</v>
      </c>
      <c r="AI3" s="7" t="str">
        <f>Shares!AD1</f>
        <v>NL</v>
      </c>
      <c r="AJ3" s="7" t="str">
        <f>Shares!AE1</f>
        <v>NO</v>
      </c>
      <c r="AK3" s="7" t="str">
        <f>Shares!AF1</f>
        <v>PL</v>
      </c>
      <c r="AL3" s="7" t="str">
        <f>Shares!AG1</f>
        <v>PT</v>
      </c>
      <c r="AM3" s="7" t="str">
        <f>Shares!AH1</f>
        <v>RO</v>
      </c>
      <c r="AN3" s="7" t="str">
        <f>Shares!AI1</f>
        <v>RS</v>
      </c>
      <c r="AO3" s="7" t="str">
        <f>Shares!AJ1</f>
        <v>SE</v>
      </c>
      <c r="AP3" s="7" t="str">
        <f>Shares!AK1</f>
        <v>SI</v>
      </c>
      <c r="AQ3" s="7" t="str">
        <f>Shares!AL1</f>
        <v>SK</v>
      </c>
      <c r="AR3" s="7" t="str">
        <f>Shares!AM1</f>
        <v>UK</v>
      </c>
      <c r="AS3" s="6" t="s">
        <v>255</v>
      </c>
      <c r="AT3" s="6" t="s">
        <v>256</v>
      </c>
    </row>
    <row r="4" spans="1:46">
      <c r="A4" t="s">
        <v>156</v>
      </c>
      <c r="C4" t="str">
        <f>"RCUC-Lo_"&amp;A4</f>
        <v>RCUC-Lo_C_ES-SH-HO_HET</v>
      </c>
      <c r="D4" s="8" t="s">
        <v>266</v>
      </c>
      <c r="E4" t="str">
        <f>F4</f>
        <v>NR_ES-HO-SpHeat</v>
      </c>
      <c r="F4" t="str">
        <f t="shared" ref="F4:F9" si="0">"NR_ES-"&amp;MID(A4,9,2)&amp;"-SpHeat"</f>
        <v>NR_ES-HO-SpHeat</v>
      </c>
      <c r="G4">
        <v>1</v>
      </c>
      <c r="H4" s="9">
        <f ca="1">-SUMIF(Shares!$B$2:$B$215,'UC1'!$A4,Shares!C$2:C$215)</f>
        <v>0</v>
      </c>
      <c r="I4" s="9">
        <f ca="1">-SUMIF(Shares!$B$2:$B$215,'UC1'!$A4,Shares!D$2:D$215)</f>
        <v>-0.42360608645115472</v>
      </c>
      <c r="J4" s="9">
        <f ca="1">-SUMIF(Shares!$B$2:$B$215,'UC1'!$A4,Shares!E$2:E$215)</f>
        <v>-0.38903495202114347</v>
      </c>
      <c r="K4" s="9">
        <f ca="1">-SUMIF(Shares!$B$2:$B$215,'UC1'!$A4,Shares!F$2:F$215)</f>
        <v>-3.07680564878695E-2</v>
      </c>
      <c r="L4" s="9">
        <f ca="1">-SUMIF(Shares!$B$2:$B$215,'UC1'!$A4,Shares!G$2:G$215)</f>
        <v>-0.29205170315496881</v>
      </c>
      <c r="M4" s="9">
        <f ca="1">-SUMIF(Shares!$B$2:$B$215,'UC1'!$A4,Shares!H$2:H$215)</f>
        <v>-4.86435166108505E-2</v>
      </c>
      <c r="N4" s="9">
        <f ca="1">-SUMIF(Shares!$B$2:$B$215,'UC1'!$A4,Shares!I$2:I$215)</f>
        <v>0</v>
      </c>
      <c r="O4" s="9">
        <f ca="1">-SUMIF(Shares!$B$2:$B$215,'UC1'!$A4,Shares!J$2:J$215)</f>
        <v>-0.20727814593298938</v>
      </c>
      <c r="P4" s="9">
        <f ca="1">-SUMIF(Shares!$B$2:$B$215,'UC1'!$A4,Shares!K$2:K$215)</f>
        <v>-0.18040967626543233</v>
      </c>
      <c r="Q4" s="9">
        <f ca="1">-SUMIF(Shares!$B$2:$B$215,'UC1'!$A4,Shares!L$2:L$215)</f>
        <v>-0.64366397389600505</v>
      </c>
      <c r="R4" s="9">
        <f ca="1">-SUMIF(Shares!$B$2:$B$215,'UC1'!$A4,Shares!M$2:M$215)</f>
        <v>-0.48043139988591743</v>
      </c>
      <c r="S4" s="9">
        <f ca="1">-SUMIF(Shares!$B$2:$B$215,'UC1'!$A4,Shares!N$2:N$215)</f>
        <v>0</v>
      </c>
      <c r="T4" s="9">
        <f ca="1">-SUMIF(Shares!$B$2:$B$215,'UC1'!$A4,Shares!O$2:O$215)</f>
        <v>0</v>
      </c>
      <c r="U4" s="9">
        <f ca="1">-SUMIF(Shares!$B$2:$B$215,'UC1'!$A4,Shares!P$2:P$215)</f>
        <v>-0.48728276701339573</v>
      </c>
      <c r="V4" s="9">
        <f ca="1">-SUMIF(Shares!$B$2:$B$215,'UC1'!$A4,Shares!Q$2:Q$215)</f>
        <v>-8.4596169370992E-2</v>
      </c>
      <c r="W4" s="9">
        <f ca="1">-SUMIF(Shares!$B$2:$B$215,'UC1'!$A4,Shares!R$2:R$215)</f>
        <v>-0.15647245572737933</v>
      </c>
      <c r="X4" s="9">
        <f ca="1">-SUMIF(Shares!$B$2:$B$215,'UC1'!$A4,Shares!S$2:S$215)</f>
        <v>-0.10801663995643125</v>
      </c>
      <c r="Y4" s="9">
        <f ca="1">-SUMIF(Shares!$B$2:$B$215,'UC1'!$A4,Shares!T$2:T$215)</f>
        <v>0</v>
      </c>
      <c r="Z4" s="9">
        <f ca="1">-SUMIF(Shares!$B$2:$B$215,'UC1'!$A4,Shares!U$2:U$215)</f>
        <v>-0.22482585209784051</v>
      </c>
      <c r="AA4" s="9">
        <f ca="1">-SUMIF(Shares!$B$2:$B$215,'UC1'!$A4,Shares!V$2:V$215)</f>
        <v>-9.3601721292817918E-3</v>
      </c>
      <c r="AB4" s="9">
        <f ca="1">-SUMIF(Shares!$B$2:$B$215,'UC1'!$A4,Shares!W$2:W$215)</f>
        <v>-5.1874972098061266E-2</v>
      </c>
      <c r="AC4" s="9">
        <f ca="1">-SUMIF(Shares!$B$2:$B$215,'UC1'!$A4,Shares!X$2:X$215)</f>
        <v>-0.58966767661876873</v>
      </c>
      <c r="AD4" s="9">
        <f ca="1">-SUMIF(Shares!$B$2:$B$215,'UC1'!$A4,Shares!Y$2:Y$215)</f>
        <v>-9.3009333769932395E-2</v>
      </c>
      <c r="AE4" s="9">
        <f ca="1">-SUMIF(Shares!$B$2:$B$215,'UC1'!$A4,Shares!Z$2:Z$215)</f>
        <v>-0.40213666636322615</v>
      </c>
      <c r="AF4" s="9">
        <f ca="1">-SUMIF(Shares!$B$2:$B$215,'UC1'!$A4,Shares!AA$2:AA$215)</f>
        <v>0</v>
      </c>
      <c r="AG4" s="9">
        <f ca="1">-SUMIF(Shares!$B$2:$B$215,'UC1'!$A4,Shares!AB$2:AB$215)</f>
        <v>-0.14562190279926879</v>
      </c>
      <c r="AH4" s="9">
        <f ca="1">-SUMIF(Shares!$B$2:$B$215,'UC1'!$A4,Shares!AC$2:AC$215)</f>
        <v>0</v>
      </c>
      <c r="AI4" s="9">
        <f ca="1">-SUMIF(Shares!$B$2:$B$215,'UC1'!$A4,Shares!AD$2:AD$215)</f>
        <v>-7.6913268908167548E-2</v>
      </c>
      <c r="AJ4" s="9">
        <f ca="1">-SUMIF(Shares!$B$2:$B$215,'UC1'!$A4,Shares!AE$2:AE$215)</f>
        <v>-0.1773164259785634</v>
      </c>
      <c r="AK4" s="9">
        <f ca="1">-SUMIF(Shares!$B$2:$B$215,'UC1'!$A4,Shares!AF$2:AF$215)</f>
        <v>-0.19052040453621985</v>
      </c>
      <c r="AL4" s="9">
        <f ca="1">-SUMIF(Shares!$B$2:$B$215,'UC1'!$A4,Shares!AG$2:AG$215)</f>
        <v>-1.8692787676313181E-2</v>
      </c>
      <c r="AM4" s="9">
        <f ca="1">-SUMIF(Shares!$B$2:$B$215,'UC1'!$A4,Shares!AH$2:AH$215)</f>
        <v>-0.20256697734201598</v>
      </c>
      <c r="AN4" s="9">
        <f ca="1">-SUMIF(Shares!$B$2:$B$215,'UC1'!$A4,Shares!AI$2:AI$215)</f>
        <v>-0.22216363579714199</v>
      </c>
      <c r="AO4" s="9">
        <f ca="1">-SUMIF(Shares!$B$2:$B$215,'UC1'!$A4,Shares!AJ$2:AJ$215)</f>
        <v>-0.42419540049046844</v>
      </c>
      <c r="AP4" s="9">
        <f ca="1">-SUMIF(Shares!$B$2:$B$215,'UC1'!$A4,Shares!AK$2:AK$215)</f>
        <v>-0.14786083523031118</v>
      </c>
      <c r="AQ4" s="9">
        <f ca="1">-SUMIF(Shares!$B$2:$B$215,'UC1'!$A4,Shares!AL$2:AL$215)</f>
        <v>-0.1641911142734126</v>
      </c>
      <c r="AR4" s="9">
        <f ca="1">-SUMIF(Shares!$B$2:$B$215,'UC1'!$A4,Shares!AM$2:AM$215)</f>
        <v>-5.3746676966062945E-2</v>
      </c>
      <c r="AS4">
        <v>0</v>
      </c>
      <c r="AT4">
        <v>5</v>
      </c>
    </row>
    <row r="5" spans="1:46">
      <c r="A5" t="s">
        <v>164</v>
      </c>
      <c r="C5" t="str">
        <f t="shared" ref="C5:C19" si="1">"RCUC-Lo_"&amp;A5</f>
        <v>RCUC-Lo_C_ES-SH-HR_HET</v>
      </c>
      <c r="D5" s="8" t="s">
        <v>266</v>
      </c>
      <c r="E5" t="str">
        <f t="shared" ref="E5:E22" si="2">F5</f>
        <v>NR_ES-HR-SpHeat</v>
      </c>
      <c r="F5" t="str">
        <f t="shared" si="0"/>
        <v>NR_ES-HR-SpHeat</v>
      </c>
      <c r="G5">
        <v>1</v>
      </c>
      <c r="H5" s="9">
        <f ca="1">-SUMIF(Shares!$B$2:$B$215,'UC1'!$A5,Shares!C$2:C$215)</f>
        <v>0</v>
      </c>
      <c r="I5" s="9">
        <f ca="1">-SUMIF(Shares!$B$2:$B$215,'UC1'!$A5,Shares!D$2:D$215)</f>
        <v>-0.423606086451155</v>
      </c>
      <c r="J5" s="9">
        <f ca="1">-SUMIF(Shares!$B$2:$B$215,'UC1'!$A5,Shares!E$2:E$215)</f>
        <v>-0.41074284293599211</v>
      </c>
      <c r="K5" s="9">
        <f ca="1">-SUMIF(Shares!$B$2:$B$215,'UC1'!$A5,Shares!F$2:F$215)</f>
        <v>-3.0768056487869438E-2</v>
      </c>
      <c r="L5" s="9">
        <f ca="1">-SUMIF(Shares!$B$2:$B$215,'UC1'!$A5,Shares!G$2:G$215)</f>
        <v>-0.29205170315496837</v>
      </c>
      <c r="M5" s="9">
        <f ca="1">-SUMIF(Shares!$B$2:$B$215,'UC1'!$A5,Shares!H$2:H$215)</f>
        <v>-4.8643516610850493E-2</v>
      </c>
      <c r="N5" s="9">
        <f ca="1">-SUMIF(Shares!$B$2:$B$215,'UC1'!$A5,Shares!I$2:I$215)</f>
        <v>0</v>
      </c>
      <c r="O5" s="9">
        <f ca="1">-SUMIF(Shares!$B$2:$B$215,'UC1'!$A5,Shares!J$2:J$215)</f>
        <v>-0.20727814593298916</v>
      </c>
      <c r="P5" s="9">
        <f ca="1">-SUMIF(Shares!$B$2:$B$215,'UC1'!$A5,Shares!K$2:K$215)</f>
        <v>-0.18040967626543275</v>
      </c>
      <c r="Q5" s="9">
        <f ca="1">-SUMIF(Shares!$B$2:$B$215,'UC1'!$A5,Shares!L$2:L$215)</f>
        <v>-0.64366397389600472</v>
      </c>
      <c r="R5" s="9">
        <f ca="1">-SUMIF(Shares!$B$2:$B$215,'UC1'!$A5,Shares!M$2:M$215)</f>
        <v>-0.47186493700592108</v>
      </c>
      <c r="S5" s="9">
        <f ca="1">-SUMIF(Shares!$B$2:$B$215,'UC1'!$A5,Shares!N$2:N$215)</f>
        <v>0</v>
      </c>
      <c r="T5" s="9">
        <f ca="1">-SUMIF(Shares!$B$2:$B$215,'UC1'!$A5,Shares!O$2:O$215)</f>
        <v>0</v>
      </c>
      <c r="U5" s="9">
        <f ca="1">-SUMIF(Shares!$B$2:$B$215,'UC1'!$A5,Shares!P$2:P$215)</f>
        <v>-0.48598872461025838</v>
      </c>
      <c r="V5" s="9">
        <f ca="1">-SUMIF(Shares!$B$2:$B$215,'UC1'!$A5,Shares!Q$2:Q$215)</f>
        <v>-8.4596169370991986E-2</v>
      </c>
      <c r="W5" s="9">
        <f ca="1">-SUMIF(Shares!$B$2:$B$215,'UC1'!$A5,Shares!R$2:R$215)</f>
        <v>-0.15654713122059905</v>
      </c>
      <c r="X5" s="9">
        <f ca="1">-SUMIF(Shares!$B$2:$B$215,'UC1'!$A5,Shares!S$2:S$215)</f>
        <v>-0.10801663995643157</v>
      </c>
      <c r="Y5" s="9">
        <f ca="1">-SUMIF(Shares!$B$2:$B$215,'UC1'!$A5,Shares!T$2:T$215)</f>
        <v>0</v>
      </c>
      <c r="Z5" s="9">
        <f ca="1">-SUMIF(Shares!$B$2:$B$215,'UC1'!$A5,Shares!U$2:U$215)</f>
        <v>-0.22482585209784087</v>
      </c>
      <c r="AA5" s="9">
        <f ca="1">-SUMIF(Shares!$B$2:$B$215,'UC1'!$A5,Shares!V$2:V$215)</f>
        <v>-9.3601721292817814E-3</v>
      </c>
      <c r="AB5" s="9">
        <f ca="1">-SUMIF(Shares!$B$2:$B$215,'UC1'!$A5,Shares!W$2:W$215)</f>
        <v>-5.2646971429744144E-2</v>
      </c>
      <c r="AC5" s="9">
        <f ca="1">-SUMIF(Shares!$B$2:$B$215,'UC1'!$A5,Shares!X$2:X$215)</f>
        <v>-0.5896676766187684</v>
      </c>
      <c r="AD5" s="9">
        <f ca="1">-SUMIF(Shares!$B$2:$B$215,'UC1'!$A5,Shares!Y$2:Y$215)</f>
        <v>-9.3009333769932714E-2</v>
      </c>
      <c r="AE5" s="9">
        <f ca="1">-SUMIF(Shares!$B$2:$B$215,'UC1'!$A5,Shares!Z$2:Z$215)</f>
        <v>-0.39454067151341637</v>
      </c>
      <c r="AF5" s="9">
        <f ca="1">-SUMIF(Shares!$B$2:$B$215,'UC1'!$A5,Shares!AA$2:AA$215)</f>
        <v>0</v>
      </c>
      <c r="AG5" s="9">
        <f ca="1">-SUMIF(Shares!$B$2:$B$215,'UC1'!$A5,Shares!AB$2:AB$215)</f>
        <v>-0.14589466579318899</v>
      </c>
      <c r="AH5" s="9">
        <f ca="1">-SUMIF(Shares!$B$2:$B$215,'UC1'!$A5,Shares!AC$2:AC$215)</f>
        <v>0</v>
      </c>
      <c r="AI5" s="9">
        <f ca="1">-SUMIF(Shares!$B$2:$B$215,'UC1'!$A5,Shares!AD$2:AD$215)</f>
        <v>-7.6907767460582727E-2</v>
      </c>
      <c r="AJ5" s="9">
        <f ca="1">-SUMIF(Shares!$B$2:$B$215,'UC1'!$A5,Shares!AE$2:AE$215)</f>
        <v>-0.17731642597856306</v>
      </c>
      <c r="AK5" s="9">
        <f ca="1">-SUMIF(Shares!$B$2:$B$215,'UC1'!$A5,Shares!AF$2:AF$215)</f>
        <v>-0.19052040453621968</v>
      </c>
      <c r="AL5" s="9">
        <f ca="1">-SUMIF(Shares!$B$2:$B$215,'UC1'!$A5,Shares!AG$2:AG$215)</f>
        <v>-1.8692787676313116E-2</v>
      </c>
      <c r="AM5" s="9">
        <f ca="1">-SUMIF(Shares!$B$2:$B$215,'UC1'!$A5,Shares!AH$2:AH$215)</f>
        <v>-0.20256697734201617</v>
      </c>
      <c r="AN5" s="9">
        <f ca="1">-SUMIF(Shares!$B$2:$B$215,'UC1'!$A5,Shares!AI$2:AI$215)</f>
        <v>-0.23495743649281839</v>
      </c>
      <c r="AO5" s="9">
        <f ca="1">-SUMIF(Shares!$B$2:$B$215,'UC1'!$A5,Shares!AJ$2:AJ$215)</f>
        <v>-0.42419540049046911</v>
      </c>
      <c r="AP5" s="9">
        <f ca="1">-SUMIF(Shares!$B$2:$B$215,'UC1'!$A5,Shares!AK$2:AK$215)</f>
        <v>-0.14786083523031085</v>
      </c>
      <c r="AQ5" s="9">
        <f ca="1">-SUMIF(Shares!$B$2:$B$215,'UC1'!$A5,Shares!AL$2:AL$215)</f>
        <v>-0.16419111427341199</v>
      </c>
      <c r="AR5" s="9">
        <f ca="1">-SUMIF(Shares!$B$2:$B$215,'UC1'!$A5,Shares!AM$2:AM$215)</f>
        <v>-5.3604981250381288E-2</v>
      </c>
      <c r="AS5">
        <v>0</v>
      </c>
      <c r="AT5">
        <v>5</v>
      </c>
    </row>
    <row r="6" spans="1:46">
      <c r="A6" t="s">
        <v>172</v>
      </c>
      <c r="C6" t="str">
        <f t="shared" si="1"/>
        <v>RCUC-Lo_C_ES-SH-OF_HET</v>
      </c>
      <c r="D6" s="8" t="s">
        <v>266</v>
      </c>
      <c r="E6" t="str">
        <f t="shared" si="2"/>
        <v>NR_ES-OF-SpHeat</v>
      </c>
      <c r="F6" t="str">
        <f t="shared" si="0"/>
        <v>NR_ES-OF-SpHeat</v>
      </c>
      <c r="G6">
        <v>1</v>
      </c>
      <c r="H6" s="9">
        <f ca="1">-SUMIF(Shares!$B$2:$B$215,'UC1'!$A6,Shares!C$2:C$215)</f>
        <v>0</v>
      </c>
      <c r="I6" s="9">
        <f ca="1">-SUMIF(Shares!$B$2:$B$215,'UC1'!$A6,Shares!D$2:D$215)</f>
        <v>-0.42360608645115527</v>
      </c>
      <c r="J6" s="9">
        <f ca="1">-SUMIF(Shares!$B$2:$B$215,'UC1'!$A6,Shares!E$2:E$215)</f>
        <v>-0.3890349520211438</v>
      </c>
      <c r="K6" s="9">
        <f ca="1">-SUMIF(Shares!$B$2:$B$215,'UC1'!$A6,Shares!F$2:F$215)</f>
        <v>-3.0768056487869469E-2</v>
      </c>
      <c r="L6" s="9">
        <f ca="1">-SUMIF(Shares!$B$2:$B$215,'UC1'!$A6,Shares!G$2:G$215)</f>
        <v>-0.29205170315496909</v>
      </c>
      <c r="M6" s="9">
        <f ca="1">-SUMIF(Shares!$B$2:$B$215,'UC1'!$A6,Shares!H$2:H$215)</f>
        <v>-4.8643516610850389E-2</v>
      </c>
      <c r="N6" s="9">
        <f ca="1">-SUMIF(Shares!$B$2:$B$215,'UC1'!$A6,Shares!I$2:I$215)</f>
        <v>0</v>
      </c>
      <c r="O6" s="9">
        <f ca="1">-SUMIF(Shares!$B$2:$B$215,'UC1'!$A6,Shares!J$2:J$215)</f>
        <v>-0.20727814593298838</v>
      </c>
      <c r="P6" s="9">
        <f ca="1">-SUMIF(Shares!$B$2:$B$215,'UC1'!$A6,Shares!K$2:K$215)</f>
        <v>-0.18040967626543286</v>
      </c>
      <c r="Q6" s="9">
        <f ca="1">-SUMIF(Shares!$B$2:$B$215,'UC1'!$A6,Shares!L$2:L$215)</f>
        <v>-0.64366397389600483</v>
      </c>
      <c r="R6" s="9">
        <f ca="1">-SUMIF(Shares!$B$2:$B$215,'UC1'!$A6,Shares!M$2:M$215)</f>
        <v>-0.48043139988591682</v>
      </c>
      <c r="S6" s="9">
        <f ca="1">-SUMIF(Shares!$B$2:$B$215,'UC1'!$A6,Shares!N$2:N$215)</f>
        <v>0</v>
      </c>
      <c r="T6" s="9">
        <f ca="1">-SUMIF(Shares!$B$2:$B$215,'UC1'!$A6,Shares!O$2:O$215)</f>
        <v>0</v>
      </c>
      <c r="U6" s="9">
        <f ca="1">-SUMIF(Shares!$B$2:$B$215,'UC1'!$A6,Shares!P$2:P$215)</f>
        <v>-0.48728276701339573</v>
      </c>
      <c r="V6" s="9">
        <f ca="1">-SUMIF(Shares!$B$2:$B$215,'UC1'!$A6,Shares!Q$2:Q$215)</f>
        <v>-8.4596169370991889E-2</v>
      </c>
      <c r="W6" s="9">
        <f ca="1">-SUMIF(Shares!$B$2:$B$215,'UC1'!$A6,Shares!R$2:R$215)</f>
        <v>-0.15647245572737928</v>
      </c>
      <c r="X6" s="9">
        <f ca="1">-SUMIF(Shares!$B$2:$B$215,'UC1'!$A6,Shares!S$2:S$215)</f>
        <v>-0.1080166399564314</v>
      </c>
      <c r="Y6" s="9">
        <f ca="1">-SUMIF(Shares!$B$2:$B$215,'UC1'!$A6,Shares!T$2:T$215)</f>
        <v>0</v>
      </c>
      <c r="Z6" s="9">
        <f ca="1">-SUMIF(Shares!$B$2:$B$215,'UC1'!$A6,Shares!U$2:U$215)</f>
        <v>-0.22482585209783995</v>
      </c>
      <c r="AA6" s="9">
        <f ca="1">-SUMIF(Shares!$B$2:$B$215,'UC1'!$A6,Shares!V$2:V$215)</f>
        <v>-9.3601721292817814E-3</v>
      </c>
      <c r="AB6" s="9">
        <f ca="1">-SUMIF(Shares!$B$2:$B$215,'UC1'!$A6,Shares!W$2:W$215)</f>
        <v>-5.1874972098061377E-2</v>
      </c>
      <c r="AC6" s="9">
        <f ca="1">-SUMIF(Shares!$B$2:$B$215,'UC1'!$A6,Shares!X$2:X$215)</f>
        <v>-0.58966767661876818</v>
      </c>
      <c r="AD6" s="9">
        <f ca="1">-SUMIF(Shares!$B$2:$B$215,'UC1'!$A6,Shares!Y$2:Y$215)</f>
        <v>-9.3009333769932798E-2</v>
      </c>
      <c r="AE6" s="9">
        <f ca="1">-SUMIF(Shares!$B$2:$B$215,'UC1'!$A6,Shares!Z$2:Z$215)</f>
        <v>-0.40213666636322554</v>
      </c>
      <c r="AF6" s="9">
        <f ca="1">-SUMIF(Shares!$B$2:$B$215,'UC1'!$A6,Shares!AA$2:AA$215)</f>
        <v>0</v>
      </c>
      <c r="AG6" s="9">
        <f ca="1">-SUMIF(Shares!$B$2:$B$215,'UC1'!$A6,Shares!AB$2:AB$215)</f>
        <v>-0.14562190279926884</v>
      </c>
      <c r="AH6" s="9">
        <f ca="1">-SUMIF(Shares!$B$2:$B$215,'UC1'!$A6,Shares!AC$2:AC$215)</f>
        <v>0</v>
      </c>
      <c r="AI6" s="9">
        <f ca="1">-SUMIF(Shares!$B$2:$B$215,'UC1'!$A6,Shares!AD$2:AD$215)</f>
        <v>-7.6913268908167479E-2</v>
      </c>
      <c r="AJ6" s="9">
        <f ca="1">-SUMIF(Shares!$B$2:$B$215,'UC1'!$A6,Shares!AE$2:AE$215)</f>
        <v>-0.17731642597856309</v>
      </c>
      <c r="AK6" s="9">
        <f ca="1">-SUMIF(Shares!$B$2:$B$215,'UC1'!$A6,Shares!AF$2:AF$215)</f>
        <v>-0.19052040453621999</v>
      </c>
      <c r="AL6" s="9">
        <f ca="1">-SUMIF(Shares!$B$2:$B$215,'UC1'!$A6,Shares!AG$2:AG$215)</f>
        <v>-1.8692787676313188E-2</v>
      </c>
      <c r="AM6" s="9">
        <f ca="1">-SUMIF(Shares!$B$2:$B$215,'UC1'!$A6,Shares!AH$2:AH$215)</f>
        <v>-0.20256697734201665</v>
      </c>
      <c r="AN6" s="9">
        <f ca="1">-SUMIF(Shares!$B$2:$B$215,'UC1'!$A6,Shares!AI$2:AI$215)</f>
        <v>-0.2221636357971421</v>
      </c>
      <c r="AO6" s="9">
        <f ca="1">-SUMIF(Shares!$B$2:$B$215,'UC1'!$A6,Shares!AJ$2:AJ$215)</f>
        <v>-0.424195400490469</v>
      </c>
      <c r="AP6" s="9">
        <f ca="1">-SUMIF(Shares!$B$2:$B$215,'UC1'!$A6,Shares!AK$2:AK$215)</f>
        <v>-0.14786083523031077</v>
      </c>
      <c r="AQ6" s="9">
        <f ca="1">-SUMIF(Shares!$B$2:$B$215,'UC1'!$A6,Shares!AL$2:AL$215)</f>
        <v>-0.16419111427341204</v>
      </c>
      <c r="AR6" s="9">
        <f ca="1">-SUMIF(Shares!$B$2:$B$215,'UC1'!$A6,Shares!AM$2:AM$215)</f>
        <v>-5.3746676966062876E-2</v>
      </c>
      <c r="AS6">
        <v>0</v>
      </c>
      <c r="AT6">
        <v>5</v>
      </c>
    </row>
    <row r="7" spans="1:46">
      <c r="A7" t="s">
        <v>180</v>
      </c>
      <c r="C7" t="str">
        <f t="shared" si="1"/>
        <v>RCUC-Lo_C_ES-SH-SL_HET</v>
      </c>
      <c r="D7" s="8" t="s">
        <v>266</v>
      </c>
      <c r="E7" t="str">
        <f t="shared" si="2"/>
        <v>NR_ES-SL-SpHeat</v>
      </c>
      <c r="F7" t="str">
        <f t="shared" si="0"/>
        <v>NR_ES-SL-SpHeat</v>
      </c>
      <c r="G7">
        <v>1</v>
      </c>
      <c r="H7" s="9">
        <f ca="1">-SUMIF(Shares!$B$2:$B$215,'UC1'!$A7,Shares!C$2:C$215)</f>
        <v>0</v>
      </c>
      <c r="I7" s="9">
        <f ca="1">-SUMIF(Shares!$B$2:$B$215,'UC1'!$A7,Shares!D$2:D$215)</f>
        <v>-0.42360608645115505</v>
      </c>
      <c r="J7" s="9">
        <f ca="1">-SUMIF(Shares!$B$2:$B$215,'UC1'!$A7,Shares!E$2:E$215)</f>
        <v>-0.38903495202114319</v>
      </c>
      <c r="K7" s="9">
        <f ca="1">-SUMIF(Shares!$B$2:$B$215,'UC1'!$A7,Shares!F$2:F$215)</f>
        <v>-3.076805648786941E-2</v>
      </c>
      <c r="L7" s="9">
        <f ca="1">-SUMIF(Shares!$B$2:$B$215,'UC1'!$A7,Shares!G$2:G$215)</f>
        <v>-0.29205170315496892</v>
      </c>
      <c r="M7" s="9">
        <f ca="1">-SUMIF(Shares!$B$2:$B$215,'UC1'!$A7,Shares!H$2:H$215)</f>
        <v>-4.8643516610850625E-2</v>
      </c>
      <c r="N7" s="9">
        <f ca="1">-SUMIF(Shares!$B$2:$B$215,'UC1'!$A7,Shares!I$2:I$215)</f>
        <v>0</v>
      </c>
      <c r="O7" s="9">
        <f ca="1">-SUMIF(Shares!$B$2:$B$215,'UC1'!$A7,Shares!J$2:J$215)</f>
        <v>-0.20727814593298957</v>
      </c>
      <c r="P7" s="9">
        <f ca="1">-SUMIF(Shares!$B$2:$B$215,'UC1'!$A7,Shares!K$2:K$215)</f>
        <v>-0.18040967626543292</v>
      </c>
      <c r="Q7" s="9">
        <f ca="1">-SUMIF(Shares!$B$2:$B$215,'UC1'!$A7,Shares!L$2:L$215)</f>
        <v>-0.64366397389600527</v>
      </c>
      <c r="R7" s="9">
        <f ca="1">-SUMIF(Shares!$B$2:$B$215,'UC1'!$A7,Shares!M$2:M$215)</f>
        <v>-0.48043139988591682</v>
      </c>
      <c r="S7" s="9">
        <f ca="1">-SUMIF(Shares!$B$2:$B$215,'UC1'!$A7,Shares!N$2:N$215)</f>
        <v>0</v>
      </c>
      <c r="T7" s="9">
        <f ca="1">-SUMIF(Shares!$B$2:$B$215,'UC1'!$A7,Shares!O$2:O$215)</f>
        <v>0</v>
      </c>
      <c r="U7" s="9">
        <f ca="1">-SUMIF(Shares!$B$2:$B$215,'UC1'!$A7,Shares!P$2:P$215)</f>
        <v>-0.48728276701339546</v>
      </c>
      <c r="V7" s="9">
        <f ca="1">-SUMIF(Shares!$B$2:$B$215,'UC1'!$A7,Shares!Q$2:Q$215)</f>
        <v>-8.4596169370991819E-2</v>
      </c>
      <c r="W7" s="9">
        <f ca="1">-SUMIF(Shares!$B$2:$B$215,'UC1'!$A7,Shares!R$2:R$215)</f>
        <v>-0.156472455727379</v>
      </c>
      <c r="X7" s="9">
        <f ca="1">-SUMIF(Shares!$B$2:$B$215,'UC1'!$A7,Shares!S$2:S$215)</f>
        <v>-0.10801663995643129</v>
      </c>
      <c r="Y7" s="9">
        <f ca="1">-SUMIF(Shares!$B$2:$B$215,'UC1'!$A7,Shares!T$2:T$215)</f>
        <v>0</v>
      </c>
      <c r="Z7" s="9">
        <f ca="1">-SUMIF(Shares!$B$2:$B$215,'UC1'!$A7,Shares!U$2:U$215)</f>
        <v>-0.22482585209784076</v>
      </c>
      <c r="AA7" s="9">
        <f ca="1">-SUMIF(Shares!$B$2:$B$215,'UC1'!$A7,Shares!V$2:V$215)</f>
        <v>-9.3601721292817849E-3</v>
      </c>
      <c r="AB7" s="9">
        <f ca="1">-SUMIF(Shares!$B$2:$B$215,'UC1'!$A7,Shares!W$2:W$215)</f>
        <v>-5.1874972098061363E-2</v>
      </c>
      <c r="AC7" s="9">
        <f ca="1">-SUMIF(Shares!$B$2:$B$215,'UC1'!$A7,Shares!X$2:X$215)</f>
        <v>-0.58966767661876873</v>
      </c>
      <c r="AD7" s="9">
        <f ca="1">-SUMIF(Shares!$B$2:$B$215,'UC1'!$A7,Shares!Y$2:Y$215)</f>
        <v>-9.3009333769932603E-2</v>
      </c>
      <c r="AE7" s="9">
        <f ca="1">-SUMIF(Shares!$B$2:$B$215,'UC1'!$A7,Shares!Z$2:Z$215)</f>
        <v>-0.40213666636322581</v>
      </c>
      <c r="AF7" s="9">
        <f ca="1">-SUMIF(Shares!$B$2:$B$215,'UC1'!$A7,Shares!AA$2:AA$215)</f>
        <v>0</v>
      </c>
      <c r="AG7" s="9">
        <f ca="1">-SUMIF(Shares!$B$2:$B$215,'UC1'!$A7,Shares!AB$2:AB$215)</f>
        <v>-0.1456219027992687</v>
      </c>
      <c r="AH7" s="9">
        <f ca="1">-SUMIF(Shares!$B$2:$B$215,'UC1'!$A7,Shares!AC$2:AC$215)</f>
        <v>0</v>
      </c>
      <c r="AI7" s="9">
        <f ca="1">-SUMIF(Shares!$B$2:$B$215,'UC1'!$A7,Shares!AD$2:AD$215)</f>
        <v>-7.6913268908167534E-2</v>
      </c>
      <c r="AJ7" s="9">
        <f ca="1">-SUMIF(Shares!$B$2:$B$215,'UC1'!$A7,Shares!AE$2:AE$215)</f>
        <v>-0.17731642597856312</v>
      </c>
      <c r="AK7" s="9">
        <f ca="1">-SUMIF(Shares!$B$2:$B$215,'UC1'!$A7,Shares!AF$2:AF$215)</f>
        <v>-0.19052040453621949</v>
      </c>
      <c r="AL7" s="9">
        <f ca="1">-SUMIF(Shares!$B$2:$B$215,'UC1'!$A7,Shares!AG$2:AG$215)</f>
        <v>-1.8692787676313164E-2</v>
      </c>
      <c r="AM7" s="9">
        <f ca="1">-SUMIF(Shares!$B$2:$B$215,'UC1'!$A7,Shares!AH$2:AH$215)</f>
        <v>-0.20256697734201579</v>
      </c>
      <c r="AN7" s="9">
        <f ca="1">-SUMIF(Shares!$B$2:$B$215,'UC1'!$A7,Shares!AI$2:AI$215)</f>
        <v>-0.22216363579714224</v>
      </c>
      <c r="AO7" s="9">
        <f ca="1">-SUMIF(Shares!$B$2:$B$215,'UC1'!$A7,Shares!AJ$2:AJ$215)</f>
        <v>-0.42419540049046894</v>
      </c>
      <c r="AP7" s="9">
        <f ca="1">-SUMIF(Shares!$B$2:$B$215,'UC1'!$A7,Shares!AK$2:AK$215)</f>
        <v>-0.14786083523031099</v>
      </c>
      <c r="AQ7" s="9">
        <f ca="1">-SUMIF(Shares!$B$2:$B$215,'UC1'!$A7,Shares!AL$2:AL$215)</f>
        <v>-0.16419111427341238</v>
      </c>
      <c r="AR7" s="9">
        <f ca="1">-SUMIF(Shares!$B$2:$B$215,'UC1'!$A7,Shares!AM$2:AM$215)</f>
        <v>-5.3746676966062938E-2</v>
      </c>
      <c r="AS7">
        <v>0</v>
      </c>
      <c r="AT7">
        <v>5</v>
      </c>
    </row>
    <row r="8" spans="1:46">
      <c r="A8" t="s">
        <v>188</v>
      </c>
      <c r="C8" t="str">
        <f t="shared" si="1"/>
        <v>RCUC-Lo_C_ES-SH-SR_HET</v>
      </c>
      <c r="D8" s="8" t="s">
        <v>266</v>
      </c>
      <c r="E8" t="str">
        <f t="shared" si="2"/>
        <v>NR_ES-SR-SpHeat</v>
      </c>
      <c r="F8" t="str">
        <f t="shared" si="0"/>
        <v>NR_ES-SR-SpHeat</v>
      </c>
      <c r="G8">
        <v>1</v>
      </c>
      <c r="H8" s="9">
        <f ca="1">-SUMIF(Shares!$B$2:$B$215,'UC1'!$A8,Shares!C$2:C$215)</f>
        <v>0</v>
      </c>
      <c r="I8" s="9">
        <f ca="1">-SUMIF(Shares!$B$2:$B$215,'UC1'!$A8,Shares!D$2:D$215)</f>
        <v>-0.42360608645115538</v>
      </c>
      <c r="J8" s="9">
        <f ca="1">-SUMIF(Shares!$B$2:$B$215,'UC1'!$A8,Shares!E$2:E$215)</f>
        <v>-0.38903495202114319</v>
      </c>
      <c r="K8" s="9">
        <f ca="1">-SUMIF(Shares!$B$2:$B$215,'UC1'!$A8,Shares!F$2:F$215)</f>
        <v>-3.0768056487869538E-2</v>
      </c>
      <c r="L8" s="9">
        <f ca="1">-SUMIF(Shares!$B$2:$B$215,'UC1'!$A8,Shares!G$2:G$215)</f>
        <v>-0.29205170315496881</v>
      </c>
      <c r="M8" s="9">
        <f ca="1">-SUMIF(Shares!$B$2:$B$215,'UC1'!$A8,Shares!H$2:H$215)</f>
        <v>-4.86435166108505E-2</v>
      </c>
      <c r="N8" s="9">
        <f ca="1">-SUMIF(Shares!$B$2:$B$215,'UC1'!$A8,Shares!I$2:I$215)</f>
        <v>0</v>
      </c>
      <c r="O8" s="9">
        <f ca="1">-SUMIF(Shares!$B$2:$B$215,'UC1'!$A8,Shares!J$2:J$215)</f>
        <v>-0.2072781459329896</v>
      </c>
      <c r="P8" s="9">
        <f ca="1">-SUMIF(Shares!$B$2:$B$215,'UC1'!$A8,Shares!K$2:K$215)</f>
        <v>-0.18040967626543278</v>
      </c>
      <c r="Q8" s="9">
        <f ca="1">-SUMIF(Shares!$B$2:$B$215,'UC1'!$A8,Shares!L$2:L$215)</f>
        <v>-0.64366397389600571</v>
      </c>
      <c r="R8" s="9">
        <f ca="1">-SUMIF(Shares!$B$2:$B$215,'UC1'!$A8,Shares!M$2:M$215)</f>
        <v>-0.48043139988591649</v>
      </c>
      <c r="S8" s="9">
        <f ca="1">-SUMIF(Shares!$B$2:$B$215,'UC1'!$A8,Shares!N$2:N$215)</f>
        <v>0</v>
      </c>
      <c r="T8" s="9">
        <f ca="1">-SUMIF(Shares!$B$2:$B$215,'UC1'!$A8,Shares!O$2:O$215)</f>
        <v>0</v>
      </c>
      <c r="U8" s="9">
        <f ca="1">-SUMIF(Shares!$B$2:$B$215,'UC1'!$A8,Shares!P$2:P$215)</f>
        <v>-0.48728276701339651</v>
      </c>
      <c r="V8" s="9">
        <f ca="1">-SUMIF(Shares!$B$2:$B$215,'UC1'!$A8,Shares!Q$2:Q$215)</f>
        <v>-8.4596169370992028E-2</v>
      </c>
      <c r="W8" s="9">
        <f ca="1">-SUMIF(Shares!$B$2:$B$215,'UC1'!$A8,Shares!R$2:R$215)</f>
        <v>-0.15647245572737861</v>
      </c>
      <c r="X8" s="9">
        <f ca="1">-SUMIF(Shares!$B$2:$B$215,'UC1'!$A8,Shares!S$2:S$215)</f>
        <v>-0.10801663995643151</v>
      </c>
      <c r="Y8" s="9">
        <f ca="1">-SUMIF(Shares!$B$2:$B$215,'UC1'!$A8,Shares!T$2:T$215)</f>
        <v>0</v>
      </c>
      <c r="Z8" s="9">
        <f ca="1">-SUMIF(Shares!$B$2:$B$215,'UC1'!$A8,Shares!U$2:U$215)</f>
        <v>-0.22482585209784026</v>
      </c>
      <c r="AA8" s="9">
        <f ca="1">-SUMIF(Shares!$B$2:$B$215,'UC1'!$A8,Shares!V$2:V$215)</f>
        <v>-9.3601721292818022E-3</v>
      </c>
      <c r="AB8" s="9">
        <f ca="1">-SUMIF(Shares!$B$2:$B$215,'UC1'!$A8,Shares!W$2:W$215)</f>
        <v>-5.1874972098061418E-2</v>
      </c>
      <c r="AC8" s="9">
        <f ca="1">-SUMIF(Shares!$B$2:$B$215,'UC1'!$A8,Shares!X$2:X$215)</f>
        <v>-0.58966767661876862</v>
      </c>
      <c r="AD8" s="9">
        <f ca="1">-SUMIF(Shares!$B$2:$B$215,'UC1'!$A8,Shares!Y$2:Y$215)</f>
        <v>-9.3009333769932895E-2</v>
      </c>
      <c r="AE8" s="9">
        <f ca="1">-SUMIF(Shares!$B$2:$B$215,'UC1'!$A8,Shares!Z$2:Z$215)</f>
        <v>-0.40213666636322493</v>
      </c>
      <c r="AF8" s="9">
        <f ca="1">-SUMIF(Shares!$B$2:$B$215,'UC1'!$A8,Shares!AA$2:AA$215)</f>
        <v>0</v>
      </c>
      <c r="AG8" s="9">
        <f ca="1">-SUMIF(Shares!$B$2:$B$215,'UC1'!$A8,Shares!AB$2:AB$215)</f>
        <v>-0.14562190279926857</v>
      </c>
      <c r="AH8" s="9">
        <f ca="1">-SUMIF(Shares!$B$2:$B$215,'UC1'!$A8,Shares!AC$2:AC$215)</f>
        <v>0</v>
      </c>
      <c r="AI8" s="9">
        <f ca="1">-SUMIF(Shares!$B$2:$B$215,'UC1'!$A8,Shares!AD$2:AD$215)</f>
        <v>-7.6913268908167604E-2</v>
      </c>
      <c r="AJ8" s="9">
        <f ca="1">-SUMIF(Shares!$B$2:$B$215,'UC1'!$A8,Shares!AE$2:AE$215)</f>
        <v>-0.17731642597856287</v>
      </c>
      <c r="AK8" s="9">
        <f ca="1">-SUMIF(Shares!$B$2:$B$215,'UC1'!$A8,Shares!AF$2:AF$215)</f>
        <v>-0.19052040453622024</v>
      </c>
      <c r="AL8" s="9">
        <f ca="1">-SUMIF(Shares!$B$2:$B$215,'UC1'!$A8,Shares!AG$2:AG$215)</f>
        <v>-1.869278767631315E-2</v>
      </c>
      <c r="AM8" s="9">
        <f ca="1">-SUMIF(Shares!$B$2:$B$215,'UC1'!$A8,Shares!AH$2:AH$215)</f>
        <v>-0.20256697734201576</v>
      </c>
      <c r="AN8" s="9">
        <f ca="1">-SUMIF(Shares!$B$2:$B$215,'UC1'!$A8,Shares!AI$2:AI$215)</f>
        <v>-0.22216363579714177</v>
      </c>
      <c r="AO8" s="9">
        <f ca="1">-SUMIF(Shares!$B$2:$B$215,'UC1'!$A8,Shares!AJ$2:AJ$215)</f>
        <v>-0.42419540049046855</v>
      </c>
      <c r="AP8" s="9">
        <f ca="1">-SUMIF(Shares!$B$2:$B$215,'UC1'!$A8,Shares!AK$2:AK$215)</f>
        <v>-0.14786083523031082</v>
      </c>
      <c r="AQ8" s="9">
        <f ca="1">-SUMIF(Shares!$B$2:$B$215,'UC1'!$A8,Shares!AL$2:AL$215)</f>
        <v>-0.16419111427341207</v>
      </c>
      <c r="AR8" s="9">
        <f ca="1">-SUMIF(Shares!$B$2:$B$215,'UC1'!$A8,Shares!AM$2:AM$215)</f>
        <v>-5.3746676966062952E-2</v>
      </c>
      <c r="AS8">
        <v>0</v>
      </c>
      <c r="AT8">
        <v>5</v>
      </c>
    </row>
    <row r="9" spans="1:46">
      <c r="A9" t="s">
        <v>196</v>
      </c>
      <c r="C9" t="str">
        <f t="shared" si="1"/>
        <v>RCUC-Lo_C_ES-SH-SS_HET</v>
      </c>
      <c r="D9" s="8" t="s">
        <v>266</v>
      </c>
      <c r="E9" t="str">
        <f t="shared" si="2"/>
        <v>NR_ES-SS-SpHeat</v>
      </c>
      <c r="F9" t="str">
        <f t="shared" si="0"/>
        <v>NR_ES-SS-SpHeat</v>
      </c>
      <c r="G9">
        <v>1</v>
      </c>
      <c r="H9" s="9">
        <f ca="1">-SUMIF(Shares!$B$2:$B$215,'UC1'!$A9,Shares!C$2:C$215)</f>
        <v>0</v>
      </c>
      <c r="I9" s="9">
        <f ca="1">-SUMIF(Shares!$B$2:$B$215,'UC1'!$A9,Shares!D$2:D$215)</f>
        <v>-0.44960689815284149</v>
      </c>
      <c r="J9" s="9">
        <f ca="1">-SUMIF(Shares!$B$2:$B$215,'UC1'!$A9,Shares!E$2:E$215)</f>
        <v>-0.48915635180646971</v>
      </c>
      <c r="K9" s="9">
        <f ca="1">-SUMIF(Shares!$B$2:$B$215,'UC1'!$A9,Shares!F$2:F$215)</f>
        <v>-3.4709265173074808E-2</v>
      </c>
      <c r="L9" s="9">
        <f ca="1">-SUMIF(Shares!$B$2:$B$215,'UC1'!$A9,Shares!G$2:G$215)</f>
        <v>-0.29892580046289047</v>
      </c>
      <c r="M9" s="9">
        <f ca="1">-SUMIF(Shares!$B$2:$B$215,'UC1'!$A9,Shares!H$2:H$215)</f>
        <v>-5.5488198499621146E-2</v>
      </c>
      <c r="N9" s="9">
        <f ca="1">-SUMIF(Shares!$B$2:$B$215,'UC1'!$A9,Shares!I$2:I$215)</f>
        <v>0</v>
      </c>
      <c r="O9" s="9">
        <f ca="1">-SUMIF(Shares!$B$2:$B$215,'UC1'!$A9,Shares!J$2:J$215)</f>
        <v>-0.22283211099767322</v>
      </c>
      <c r="P9" s="9">
        <f ca="1">-SUMIF(Shares!$B$2:$B$215,'UC1'!$A9,Shares!K$2:K$215)</f>
        <v>-0.20113162626510486</v>
      </c>
      <c r="Q9" s="9">
        <f ca="1">-SUMIF(Shares!$B$2:$B$215,'UC1'!$A9,Shares!L$2:L$215)</f>
        <v>-0.62882117813323146</v>
      </c>
      <c r="R9" s="9">
        <f ca="1">-SUMIF(Shares!$B$2:$B$215,'UC1'!$A9,Shares!M$2:M$215)</f>
        <v>-0.49734653384593919</v>
      </c>
      <c r="S9" s="9">
        <f ca="1">-SUMIF(Shares!$B$2:$B$215,'UC1'!$A9,Shares!N$2:N$215)</f>
        <v>0</v>
      </c>
      <c r="T9" s="9">
        <f ca="1">-SUMIF(Shares!$B$2:$B$215,'UC1'!$A9,Shares!O$2:O$215)</f>
        <v>0</v>
      </c>
      <c r="U9" s="9">
        <f ca="1">-SUMIF(Shares!$B$2:$B$215,'UC1'!$A9,Shares!P$2:P$215)</f>
        <v>-0.44634527352280229</v>
      </c>
      <c r="V9" s="9">
        <f ca="1">-SUMIF(Shares!$B$2:$B$215,'UC1'!$A9,Shares!Q$2:Q$215)</f>
        <v>-8.34477417061604E-2</v>
      </c>
      <c r="W9" s="9">
        <f ca="1">-SUMIF(Shares!$B$2:$B$215,'UC1'!$A9,Shares!R$2:R$215)</f>
        <v>-0.17251847480673624</v>
      </c>
      <c r="X9" s="9">
        <f ca="1">-SUMIF(Shares!$B$2:$B$215,'UC1'!$A9,Shares!S$2:S$215)</f>
        <v>-0.11993540353427161</v>
      </c>
      <c r="Y9" s="9">
        <f ca="1">-SUMIF(Shares!$B$2:$B$215,'UC1'!$A9,Shares!T$2:T$215)</f>
        <v>0</v>
      </c>
      <c r="Z9" s="9">
        <f ca="1">-SUMIF(Shares!$B$2:$B$215,'UC1'!$A9,Shares!U$2:U$215)</f>
        <v>-0.25102449606625243</v>
      </c>
      <c r="AA9" s="9">
        <f ca="1">-SUMIF(Shares!$B$2:$B$215,'UC1'!$A9,Shares!V$2:V$215)</f>
        <v>-1.0009835933044657E-2</v>
      </c>
      <c r="AB9" s="9">
        <f ca="1">-SUMIF(Shares!$B$2:$B$215,'UC1'!$A9,Shares!W$2:W$215)</f>
        <v>-6.6612874693643326E-2</v>
      </c>
      <c r="AC9" s="9">
        <f ca="1">-SUMIF(Shares!$B$2:$B$215,'UC1'!$A9,Shares!X$2:X$215)</f>
        <v>-0.62050682295958559</v>
      </c>
      <c r="AD9" s="9">
        <f ca="1">-SUMIF(Shares!$B$2:$B$215,'UC1'!$A9,Shares!Y$2:Y$215)</f>
        <v>-9.1419706776927484E-2</v>
      </c>
      <c r="AE9" s="9">
        <f ca="1">-SUMIF(Shares!$B$2:$B$215,'UC1'!$A9,Shares!Z$2:Z$215)</f>
        <v>-0.44304452358967328</v>
      </c>
      <c r="AF9" s="9">
        <f ca="1">-SUMIF(Shares!$B$2:$B$215,'UC1'!$A9,Shares!AA$2:AA$215)</f>
        <v>0</v>
      </c>
      <c r="AG9" s="9">
        <f ca="1">-SUMIF(Shares!$B$2:$B$215,'UC1'!$A9,Shares!AB$2:AB$215)</f>
        <v>-0.17384064814288583</v>
      </c>
      <c r="AH9" s="9">
        <f ca="1">-SUMIF(Shares!$B$2:$B$215,'UC1'!$A9,Shares!AC$2:AC$215)</f>
        <v>0</v>
      </c>
      <c r="AI9" s="9">
        <f ca="1">-SUMIF(Shares!$B$2:$B$215,'UC1'!$A9,Shares!AD$2:AD$215)</f>
        <v>-8.166891985795946E-2</v>
      </c>
      <c r="AJ9" s="9">
        <f ca="1">-SUMIF(Shares!$B$2:$B$215,'UC1'!$A9,Shares!AE$2:AE$215)</f>
        <v>-0.14717640318595271</v>
      </c>
      <c r="AK9" s="9">
        <f ca="1">-SUMIF(Shares!$B$2:$B$215,'UC1'!$A9,Shares!AF$2:AF$215)</f>
        <v>-0.19730951515740755</v>
      </c>
      <c r="AL9" s="9">
        <f ca="1">-SUMIF(Shares!$B$2:$B$215,'UC1'!$A9,Shares!AG$2:AG$215)</f>
        <v>-1.8229291756848572E-2</v>
      </c>
      <c r="AM9" s="9">
        <f ca="1">-SUMIF(Shares!$B$2:$B$215,'UC1'!$A9,Shares!AH$2:AH$215)</f>
        <v>-0.22381523029311126</v>
      </c>
      <c r="AN9" s="9">
        <f ca="1">-SUMIF(Shares!$B$2:$B$215,'UC1'!$A9,Shares!AI$2:AI$215)</f>
        <v>-0.28174724001972795</v>
      </c>
      <c r="AO9" s="9">
        <f ca="1">-SUMIF(Shares!$B$2:$B$215,'UC1'!$A9,Shares!AJ$2:AJ$215)</f>
        <v>-0.38539684381622785</v>
      </c>
      <c r="AP9" s="9">
        <f ca="1">-SUMIF(Shares!$B$2:$B$215,'UC1'!$A9,Shares!AK$2:AK$215)</f>
        <v>-0.16567153687760394</v>
      </c>
      <c r="AQ9" s="9">
        <f ca="1">-SUMIF(Shares!$B$2:$B$215,'UC1'!$A9,Shares!AL$2:AL$215)</f>
        <v>-0.18134619747722849</v>
      </c>
      <c r="AR9" s="9">
        <f ca="1">-SUMIF(Shares!$B$2:$B$215,'UC1'!$A9,Shares!AM$2:AM$215)</f>
        <v>-5.0494154579166145E-2</v>
      </c>
      <c r="AS9">
        <v>0</v>
      </c>
      <c r="AT9">
        <v>5</v>
      </c>
    </row>
    <row r="10" spans="1:46">
      <c r="A10" t="s">
        <v>203</v>
      </c>
      <c r="C10" t="str">
        <f t="shared" ref="C10:C15" si="3">"\I: RCUC-Lo_"&amp;A10</f>
        <v>\I: RCUC-Lo_C_ES-WH-HO_HET</v>
      </c>
      <c r="D10" s="8" t="s">
        <v>266</v>
      </c>
      <c r="E10" t="str">
        <f t="shared" si="2"/>
        <v>NR_ES-HO-WatHeat</v>
      </c>
      <c r="F10" t="str">
        <f t="shared" ref="F10:F15" si="4">"NR_ES-"&amp;MID(A10,9,2)&amp;"-WatHeat"</f>
        <v>NR_ES-HO-WatHeat</v>
      </c>
      <c r="G10">
        <v>1</v>
      </c>
      <c r="H10" s="9">
        <f ca="1">-SUMIF(Shares!$B$2:$B$215,'UC1'!$A10,Shares!C$2:C$215)</f>
        <v>0</v>
      </c>
      <c r="I10" s="9">
        <f ca="1">-SUMIF(Shares!$B$2:$B$215,'UC1'!$A10,Shares!D$2:D$215)</f>
        <v>-0.30795303458736739</v>
      </c>
      <c r="J10" s="9">
        <f ca="1">-SUMIF(Shares!$B$2:$B$215,'UC1'!$A10,Shares!E$2:E$215)</f>
        <v>-0.53515392567255415</v>
      </c>
      <c r="K10" s="9">
        <f ca="1">-SUMIF(Shares!$B$2:$B$215,'UC1'!$A10,Shares!F$2:F$215)</f>
        <v>-6.3157673293404479E-2</v>
      </c>
      <c r="L10" s="9">
        <f ca="1">-SUMIF(Shares!$B$2:$B$215,'UC1'!$A10,Shares!G$2:G$215)</f>
        <v>-0.16833016382799884</v>
      </c>
      <c r="M10" s="9">
        <f ca="1">-SUMIF(Shares!$B$2:$B$215,'UC1'!$A10,Shares!H$2:H$215)</f>
        <v>-7.3044303049888668E-2</v>
      </c>
      <c r="N10" s="9">
        <f ca="1">-SUMIF(Shares!$B$2:$B$215,'UC1'!$A10,Shares!I$2:I$215)</f>
        <v>0</v>
      </c>
      <c r="O10" s="9">
        <f ca="1">-SUMIF(Shares!$B$2:$B$215,'UC1'!$A10,Shares!J$2:J$215)</f>
        <v>-0.30077483240603597</v>
      </c>
      <c r="P10" s="9">
        <f ca="1">-SUMIF(Shares!$B$2:$B$215,'UC1'!$A10,Shares!K$2:K$215)</f>
        <v>-0.26502419665404364</v>
      </c>
      <c r="Q10" s="9">
        <f ca="1">-SUMIF(Shares!$B$2:$B$215,'UC1'!$A10,Shares!L$2:L$215)</f>
        <v>-0.42789358771095831</v>
      </c>
      <c r="R10" s="9">
        <f ca="1">-SUMIF(Shares!$B$2:$B$215,'UC1'!$A10,Shares!M$2:M$215)</f>
        <v>-0.43426639062624395</v>
      </c>
      <c r="S10" s="9">
        <f ca="1">-SUMIF(Shares!$B$2:$B$215,'UC1'!$A10,Shares!N$2:N$215)</f>
        <v>0</v>
      </c>
      <c r="T10" s="9">
        <f ca="1">-SUMIF(Shares!$B$2:$B$215,'UC1'!$A10,Shares!O$2:O$215)</f>
        <v>0</v>
      </c>
      <c r="U10" s="9">
        <f ca="1">-SUMIF(Shares!$B$2:$B$215,'UC1'!$A10,Shares!P$2:P$215)</f>
        <v>-0.42647221748745612</v>
      </c>
      <c r="V10" s="9">
        <f ca="1">-SUMIF(Shares!$B$2:$B$215,'UC1'!$A10,Shares!Q$2:Q$215)</f>
        <v>-0.12019988101295452</v>
      </c>
      <c r="W10" s="9">
        <f ca="1">-SUMIF(Shares!$B$2:$B$215,'UC1'!$A10,Shares!R$2:R$215)</f>
        <v>-8.6670167890444447E-2</v>
      </c>
      <c r="X10" s="9">
        <f ca="1">-SUMIF(Shares!$B$2:$B$215,'UC1'!$A10,Shares!S$2:S$215)</f>
        <v>-0.16585625839855683</v>
      </c>
      <c r="Y10" s="9">
        <f ca="1">-SUMIF(Shares!$B$2:$B$215,'UC1'!$A10,Shares!T$2:T$215)</f>
        <v>0</v>
      </c>
      <c r="Z10" s="9">
        <f ca="1">-SUMIF(Shares!$B$2:$B$215,'UC1'!$A10,Shares!U$2:U$215)</f>
        <v>-0.68854139005121773</v>
      </c>
      <c r="AA10" s="9">
        <f ca="1">-SUMIF(Shares!$B$2:$B$215,'UC1'!$A10,Shares!V$2:V$215)</f>
        <v>-8.6101571025009507E-3</v>
      </c>
      <c r="AB10" s="9">
        <f ca="1">-SUMIF(Shares!$B$2:$B$215,'UC1'!$A10,Shares!W$2:W$215)</f>
        <v>-2.9669633839711065E-2</v>
      </c>
      <c r="AC10" s="9">
        <f ca="1">-SUMIF(Shares!$B$2:$B$215,'UC1'!$A10,Shares!X$2:X$215)</f>
        <v>-0.64119530065015518</v>
      </c>
      <c r="AD10" s="9">
        <f ca="1">-SUMIF(Shares!$B$2:$B$215,'UC1'!$A10,Shares!Y$2:Y$215)</f>
        <v>-0.32301979183196822</v>
      </c>
      <c r="AE10" s="9">
        <f ca="1">-SUMIF(Shares!$B$2:$B$215,'UC1'!$A10,Shares!Z$2:Z$215)</f>
        <v>-0.4577065458804504</v>
      </c>
      <c r="AF10" s="9">
        <f ca="1">-SUMIF(Shares!$B$2:$B$215,'UC1'!$A10,Shares!AA$2:AA$215)</f>
        <v>0</v>
      </c>
      <c r="AG10" s="9">
        <f ca="1">-SUMIF(Shares!$B$2:$B$215,'UC1'!$A10,Shares!AB$2:AB$215)</f>
        <v>-8.9549325894381582E-2</v>
      </c>
      <c r="AH10" s="9">
        <f ca="1">-SUMIF(Shares!$B$2:$B$215,'UC1'!$A10,Shares!AC$2:AC$215)</f>
        <v>0</v>
      </c>
      <c r="AI10" s="9">
        <f ca="1">-SUMIF(Shares!$B$2:$B$215,'UC1'!$A10,Shares!AD$2:AD$215)</f>
        <v>-0.19760029957027606</v>
      </c>
      <c r="AJ10" s="9">
        <f ca="1">-SUMIF(Shares!$B$2:$B$215,'UC1'!$A10,Shares!AE$2:AE$215)</f>
        <v>-7.7852751030964257E-2</v>
      </c>
      <c r="AK10" s="9">
        <f ca="1">-SUMIF(Shares!$B$2:$B$215,'UC1'!$A10,Shares!AF$2:AF$215)</f>
        <v>-0.15749250340387563</v>
      </c>
      <c r="AL10" s="9">
        <f ca="1">-SUMIF(Shares!$B$2:$B$215,'UC1'!$A10,Shares!AG$2:AG$215)</f>
        <v>-1.0416547721906512E-2</v>
      </c>
      <c r="AM10" s="9">
        <f ca="1">-SUMIF(Shares!$B$2:$B$215,'UC1'!$A10,Shares!AH$2:AH$215)</f>
        <v>-0.24114793780601593</v>
      </c>
      <c r="AN10" s="9">
        <f ca="1">-SUMIF(Shares!$B$2:$B$215,'UC1'!$A10,Shares!AI$2:AI$215)</f>
        <v>-0.21878827063147435</v>
      </c>
      <c r="AO10" s="9">
        <f ca="1">-SUMIF(Shares!$B$2:$B$215,'UC1'!$A10,Shares!AJ$2:AJ$215)</f>
        <v>-0.44455790687206492</v>
      </c>
      <c r="AP10" s="9">
        <f ca="1">-SUMIF(Shares!$B$2:$B$215,'UC1'!$A10,Shares!AK$2:AK$215)</f>
        <v>-0.12310499971925414</v>
      </c>
      <c r="AQ10" s="9">
        <f ca="1">-SUMIF(Shares!$B$2:$B$215,'UC1'!$A10,Shares!AL$2:AL$215)</f>
        <v>-0.33607988345882278</v>
      </c>
      <c r="AR10" s="9">
        <f ca="1">-SUMIF(Shares!$B$2:$B$215,'UC1'!$A10,Shares!AM$2:AM$215)</f>
        <v>-3.9233701066528931E-2</v>
      </c>
      <c r="AS10">
        <v>0</v>
      </c>
      <c r="AT10">
        <v>5</v>
      </c>
    </row>
    <row r="11" spans="1:46">
      <c r="A11" t="s">
        <v>211</v>
      </c>
      <c r="C11" t="str">
        <f t="shared" si="3"/>
        <v>\I: RCUC-Lo_C_ES-WH-HR_HET</v>
      </c>
      <c r="D11" s="8" t="s">
        <v>266</v>
      </c>
      <c r="E11" t="str">
        <f t="shared" si="2"/>
        <v>NR_ES-HR-WatHeat</v>
      </c>
      <c r="F11" t="str">
        <f t="shared" si="4"/>
        <v>NR_ES-HR-WatHeat</v>
      </c>
      <c r="G11">
        <v>1</v>
      </c>
      <c r="H11" s="9">
        <f ca="1">-SUMIF(Shares!$B$2:$B$215,'UC1'!$A11,Shares!C$2:C$215)</f>
        <v>0</v>
      </c>
      <c r="I11" s="9">
        <f ca="1">-SUMIF(Shares!$B$2:$B$215,'UC1'!$A11,Shares!D$2:D$215)</f>
        <v>-0.30795303458736695</v>
      </c>
      <c r="J11" s="9">
        <f ca="1">-SUMIF(Shares!$B$2:$B$215,'UC1'!$A11,Shares!E$2:E$215)</f>
        <v>-0.53515392567255504</v>
      </c>
      <c r="K11" s="9">
        <f ca="1">-SUMIF(Shares!$B$2:$B$215,'UC1'!$A11,Shares!F$2:F$215)</f>
        <v>-6.3157673293404548E-2</v>
      </c>
      <c r="L11" s="9">
        <f ca="1">-SUMIF(Shares!$B$2:$B$215,'UC1'!$A11,Shares!G$2:G$215)</f>
        <v>-0.16833016382799842</v>
      </c>
      <c r="M11" s="9">
        <f ca="1">-SUMIF(Shares!$B$2:$B$215,'UC1'!$A11,Shares!H$2:H$215)</f>
        <v>-7.3044303049888584E-2</v>
      </c>
      <c r="N11" s="9">
        <f ca="1">-SUMIF(Shares!$B$2:$B$215,'UC1'!$A11,Shares!I$2:I$215)</f>
        <v>0</v>
      </c>
      <c r="O11" s="9">
        <f ca="1">-SUMIF(Shares!$B$2:$B$215,'UC1'!$A11,Shares!J$2:J$215)</f>
        <v>-0.30077483240603592</v>
      </c>
      <c r="P11" s="9">
        <f ca="1">-SUMIF(Shares!$B$2:$B$215,'UC1'!$A11,Shares!K$2:K$215)</f>
        <v>-0.26502419665404336</v>
      </c>
      <c r="Q11" s="9">
        <f ca="1">-SUMIF(Shares!$B$2:$B$215,'UC1'!$A11,Shares!L$2:L$215)</f>
        <v>-0.42789358771095748</v>
      </c>
      <c r="R11" s="9">
        <f ca="1">-SUMIF(Shares!$B$2:$B$215,'UC1'!$A11,Shares!M$2:M$215)</f>
        <v>-0.434266390626245</v>
      </c>
      <c r="S11" s="9">
        <f ca="1">-SUMIF(Shares!$B$2:$B$215,'UC1'!$A11,Shares!N$2:N$215)</f>
        <v>0</v>
      </c>
      <c r="T11" s="9">
        <f ca="1">-SUMIF(Shares!$B$2:$B$215,'UC1'!$A11,Shares!O$2:O$215)</f>
        <v>0</v>
      </c>
      <c r="U11" s="9">
        <f ca="1">-SUMIF(Shares!$B$2:$B$215,'UC1'!$A11,Shares!P$2:P$215)</f>
        <v>-0.42647221748745517</v>
      </c>
      <c r="V11" s="9">
        <f ca="1">-SUMIF(Shares!$B$2:$B$215,'UC1'!$A11,Shares!Q$2:Q$215)</f>
        <v>-0.12019988101295431</v>
      </c>
      <c r="W11" s="9">
        <f ca="1">-SUMIF(Shares!$B$2:$B$215,'UC1'!$A11,Shares!R$2:R$215)</f>
        <v>-8.6670167890444516E-2</v>
      </c>
      <c r="X11" s="9">
        <f ca="1">-SUMIF(Shares!$B$2:$B$215,'UC1'!$A11,Shares!S$2:S$215)</f>
        <v>-0.16585625839855708</v>
      </c>
      <c r="Y11" s="9">
        <f ca="1">-SUMIF(Shares!$B$2:$B$215,'UC1'!$A11,Shares!T$2:T$215)</f>
        <v>0</v>
      </c>
      <c r="Z11" s="9">
        <f ca="1">-SUMIF(Shares!$B$2:$B$215,'UC1'!$A11,Shares!U$2:U$215)</f>
        <v>-0.68854139005121773</v>
      </c>
      <c r="AA11" s="9">
        <f ca="1">-SUMIF(Shares!$B$2:$B$215,'UC1'!$A11,Shares!V$2:V$215)</f>
        <v>-8.6101571025009593E-3</v>
      </c>
      <c r="AB11" s="9">
        <f ca="1">-SUMIF(Shares!$B$2:$B$215,'UC1'!$A11,Shares!W$2:W$215)</f>
        <v>-2.966963383971101E-2</v>
      </c>
      <c r="AC11" s="9">
        <f ca="1">-SUMIF(Shares!$B$2:$B$215,'UC1'!$A11,Shares!X$2:X$215)</f>
        <v>-0.64119530065015495</v>
      </c>
      <c r="AD11" s="9">
        <f ca="1">-SUMIF(Shares!$B$2:$B$215,'UC1'!$A11,Shares!Y$2:Y$215)</f>
        <v>-0.32301979183196888</v>
      </c>
      <c r="AE11" s="9">
        <f ca="1">-SUMIF(Shares!$B$2:$B$215,'UC1'!$A11,Shares!Z$2:Z$215)</f>
        <v>-0.45770654588045007</v>
      </c>
      <c r="AF11" s="9">
        <f ca="1">-SUMIF(Shares!$B$2:$B$215,'UC1'!$A11,Shares!AA$2:AA$215)</f>
        <v>0</v>
      </c>
      <c r="AG11" s="9">
        <f ca="1">-SUMIF(Shares!$B$2:$B$215,'UC1'!$A11,Shares!AB$2:AB$215)</f>
        <v>-8.9549325894381443E-2</v>
      </c>
      <c r="AH11" s="9">
        <f ca="1">-SUMIF(Shares!$B$2:$B$215,'UC1'!$A11,Shares!AC$2:AC$215)</f>
        <v>0</v>
      </c>
      <c r="AI11" s="9">
        <f ca="1">-SUMIF(Shares!$B$2:$B$215,'UC1'!$A11,Shares!AD$2:AD$215)</f>
        <v>-0.19760029957027622</v>
      </c>
      <c r="AJ11" s="9">
        <f ca="1">-SUMIF(Shares!$B$2:$B$215,'UC1'!$A11,Shares!AE$2:AE$215)</f>
        <v>-7.7852751030964146E-2</v>
      </c>
      <c r="AK11" s="9">
        <f ca="1">-SUMIF(Shares!$B$2:$B$215,'UC1'!$A11,Shares!AF$2:AF$215)</f>
        <v>-0.15749250340387552</v>
      </c>
      <c r="AL11" s="9">
        <f ca="1">-SUMIF(Shares!$B$2:$B$215,'UC1'!$A11,Shares!AG$2:AG$215)</f>
        <v>-1.0416547721906503E-2</v>
      </c>
      <c r="AM11" s="9">
        <f ca="1">-SUMIF(Shares!$B$2:$B$215,'UC1'!$A11,Shares!AH$2:AH$215)</f>
        <v>-0.24114793780601593</v>
      </c>
      <c r="AN11" s="9">
        <f ca="1">-SUMIF(Shares!$B$2:$B$215,'UC1'!$A11,Shares!AI$2:AI$215)</f>
        <v>-0.21878827063147471</v>
      </c>
      <c r="AO11" s="9">
        <f ca="1">-SUMIF(Shares!$B$2:$B$215,'UC1'!$A11,Shares!AJ$2:AJ$215)</f>
        <v>-0.44455790687206548</v>
      </c>
      <c r="AP11" s="9">
        <f ca="1">-SUMIF(Shares!$B$2:$B$215,'UC1'!$A11,Shares!AK$2:AK$215)</f>
        <v>-0.12310499971925437</v>
      </c>
      <c r="AQ11" s="9">
        <f ca="1">-SUMIF(Shares!$B$2:$B$215,'UC1'!$A11,Shares!AL$2:AL$215)</f>
        <v>-0.33607988345882311</v>
      </c>
      <c r="AR11" s="9">
        <f ca="1">-SUMIF(Shares!$B$2:$B$215,'UC1'!$A11,Shares!AM$2:AM$215)</f>
        <v>-3.9233701066528959E-2</v>
      </c>
      <c r="AS11">
        <v>0</v>
      </c>
      <c r="AT11">
        <v>5</v>
      </c>
    </row>
    <row r="12" spans="1:46">
      <c r="A12" t="s">
        <v>219</v>
      </c>
      <c r="C12" t="str">
        <f t="shared" si="3"/>
        <v>\I: RCUC-Lo_C_ES-WH-OF_HET</v>
      </c>
      <c r="D12" s="8" t="s">
        <v>266</v>
      </c>
      <c r="E12" t="str">
        <f t="shared" si="2"/>
        <v>NR_ES-OF-WatHeat</v>
      </c>
      <c r="F12" t="str">
        <f t="shared" si="4"/>
        <v>NR_ES-OF-WatHeat</v>
      </c>
      <c r="G12">
        <v>1</v>
      </c>
      <c r="H12" s="9">
        <f ca="1">-SUMIF(Shares!$B$2:$B$215,'UC1'!$A12,Shares!C$2:C$215)</f>
        <v>0</v>
      </c>
      <c r="I12" s="9">
        <f ca="1">-SUMIF(Shares!$B$2:$B$215,'UC1'!$A12,Shares!D$2:D$215)</f>
        <v>-0.30795303458736673</v>
      </c>
      <c r="J12" s="9">
        <f ca="1">-SUMIF(Shares!$B$2:$B$215,'UC1'!$A12,Shares!E$2:E$215)</f>
        <v>-0.53515392567255538</v>
      </c>
      <c r="K12" s="9">
        <f ca="1">-SUMIF(Shares!$B$2:$B$215,'UC1'!$A12,Shares!F$2:F$215)</f>
        <v>-6.3157673293404534E-2</v>
      </c>
      <c r="L12" s="9">
        <f ca="1">-SUMIF(Shares!$B$2:$B$215,'UC1'!$A12,Shares!G$2:G$215)</f>
        <v>-0.16833016382799901</v>
      </c>
      <c r="M12" s="9">
        <f ca="1">-SUMIF(Shares!$B$2:$B$215,'UC1'!$A12,Shares!H$2:H$215)</f>
        <v>-7.3044303049888612E-2</v>
      </c>
      <c r="N12" s="9">
        <f ca="1">-SUMIF(Shares!$B$2:$B$215,'UC1'!$A12,Shares!I$2:I$215)</f>
        <v>0</v>
      </c>
      <c r="O12" s="9">
        <f ca="1">-SUMIF(Shares!$B$2:$B$215,'UC1'!$A12,Shares!J$2:J$215)</f>
        <v>-0.30077483240603614</v>
      </c>
      <c r="P12" s="9">
        <f ca="1">-SUMIF(Shares!$B$2:$B$215,'UC1'!$A12,Shares!K$2:K$215)</f>
        <v>-0.26502419665404353</v>
      </c>
      <c r="Q12" s="9">
        <f ca="1">-SUMIF(Shares!$B$2:$B$215,'UC1'!$A12,Shares!L$2:L$215)</f>
        <v>-0.42789358771095842</v>
      </c>
      <c r="R12" s="9">
        <f ca="1">-SUMIF(Shares!$B$2:$B$215,'UC1'!$A12,Shares!M$2:M$215)</f>
        <v>-0.43426639062624373</v>
      </c>
      <c r="S12" s="9">
        <f ca="1">-SUMIF(Shares!$B$2:$B$215,'UC1'!$A12,Shares!N$2:N$215)</f>
        <v>0</v>
      </c>
      <c r="T12" s="9">
        <f ca="1">-SUMIF(Shares!$B$2:$B$215,'UC1'!$A12,Shares!O$2:O$215)</f>
        <v>0</v>
      </c>
      <c r="U12" s="9">
        <f ca="1">-SUMIF(Shares!$B$2:$B$215,'UC1'!$A12,Shares!P$2:P$215)</f>
        <v>-0.42647221748745506</v>
      </c>
      <c r="V12" s="9">
        <f ca="1">-SUMIF(Shares!$B$2:$B$215,'UC1'!$A12,Shares!Q$2:Q$215)</f>
        <v>-0.12019988101295431</v>
      </c>
      <c r="W12" s="9">
        <f ca="1">-SUMIF(Shares!$B$2:$B$215,'UC1'!$A12,Shares!R$2:R$215)</f>
        <v>-8.6670167890444308E-2</v>
      </c>
      <c r="X12" s="9">
        <f ca="1">-SUMIF(Shares!$B$2:$B$215,'UC1'!$A12,Shares!S$2:S$215)</f>
        <v>-0.16585625839855697</v>
      </c>
      <c r="Y12" s="9">
        <f ca="1">-SUMIF(Shares!$B$2:$B$215,'UC1'!$A12,Shares!T$2:T$215)</f>
        <v>0</v>
      </c>
      <c r="Z12" s="9">
        <f ca="1">-SUMIF(Shares!$B$2:$B$215,'UC1'!$A12,Shares!U$2:U$215)</f>
        <v>-0.68854139005121751</v>
      </c>
      <c r="AA12" s="9">
        <f ca="1">-SUMIF(Shares!$B$2:$B$215,'UC1'!$A12,Shares!V$2:V$215)</f>
        <v>-8.6101571025009524E-3</v>
      </c>
      <c r="AB12" s="9">
        <f ca="1">-SUMIF(Shares!$B$2:$B$215,'UC1'!$A12,Shares!W$2:W$215)</f>
        <v>-2.9669633839711052E-2</v>
      </c>
      <c r="AC12" s="9">
        <f ca="1">-SUMIF(Shares!$B$2:$B$215,'UC1'!$A12,Shares!X$2:X$215)</f>
        <v>-0.64119530065015451</v>
      </c>
      <c r="AD12" s="9">
        <f ca="1">-SUMIF(Shares!$B$2:$B$215,'UC1'!$A12,Shares!Y$2:Y$215)</f>
        <v>-0.32301979183196827</v>
      </c>
      <c r="AE12" s="9">
        <f ca="1">-SUMIF(Shares!$B$2:$B$215,'UC1'!$A12,Shares!Z$2:Z$215)</f>
        <v>-0.45770654588045057</v>
      </c>
      <c r="AF12" s="9">
        <f ca="1">-SUMIF(Shares!$B$2:$B$215,'UC1'!$A12,Shares!AA$2:AA$215)</f>
        <v>0</v>
      </c>
      <c r="AG12" s="9">
        <f ca="1">-SUMIF(Shares!$B$2:$B$215,'UC1'!$A12,Shares!AB$2:AB$215)</f>
        <v>-8.9549325894381415E-2</v>
      </c>
      <c r="AH12" s="9">
        <f ca="1">-SUMIF(Shares!$B$2:$B$215,'UC1'!$A12,Shares!AC$2:AC$215)</f>
        <v>0</v>
      </c>
      <c r="AI12" s="9">
        <f ca="1">-SUMIF(Shares!$B$2:$B$215,'UC1'!$A12,Shares!AD$2:AD$215)</f>
        <v>-0.19760029957027628</v>
      </c>
      <c r="AJ12" s="9">
        <f ca="1">-SUMIF(Shares!$B$2:$B$215,'UC1'!$A12,Shares!AE$2:AE$215)</f>
        <v>-7.785275103096434E-2</v>
      </c>
      <c r="AK12" s="9">
        <f ca="1">-SUMIF(Shares!$B$2:$B$215,'UC1'!$A12,Shares!AF$2:AF$215)</f>
        <v>-0.15749250340387527</v>
      </c>
      <c r="AL12" s="9">
        <f ca="1">-SUMIF(Shares!$B$2:$B$215,'UC1'!$A12,Shares!AG$2:AG$215)</f>
        <v>-1.0416547721906536E-2</v>
      </c>
      <c r="AM12" s="9">
        <f ca="1">-SUMIF(Shares!$B$2:$B$215,'UC1'!$A12,Shares!AH$2:AH$215)</f>
        <v>-0.2411479378060162</v>
      </c>
      <c r="AN12" s="9">
        <f ca="1">-SUMIF(Shares!$B$2:$B$215,'UC1'!$A12,Shares!AI$2:AI$215)</f>
        <v>-0.21878827063147491</v>
      </c>
      <c r="AO12" s="9">
        <f ca="1">-SUMIF(Shares!$B$2:$B$215,'UC1'!$A12,Shares!AJ$2:AJ$215)</f>
        <v>-0.44455790687206465</v>
      </c>
      <c r="AP12" s="9">
        <f ca="1">-SUMIF(Shares!$B$2:$B$215,'UC1'!$A12,Shares!AK$2:AK$215)</f>
        <v>-0.12310499971925457</v>
      </c>
      <c r="AQ12" s="9">
        <f ca="1">-SUMIF(Shares!$B$2:$B$215,'UC1'!$A12,Shares!AL$2:AL$215)</f>
        <v>-0.33607988345882273</v>
      </c>
      <c r="AR12" s="9">
        <f ca="1">-SUMIF(Shares!$B$2:$B$215,'UC1'!$A12,Shares!AM$2:AM$215)</f>
        <v>-3.9233701066528875E-2</v>
      </c>
      <c r="AS12">
        <v>0</v>
      </c>
      <c r="AT12">
        <v>5</v>
      </c>
    </row>
    <row r="13" spans="1:46">
      <c r="A13" t="s">
        <v>227</v>
      </c>
      <c r="C13" t="str">
        <f t="shared" si="3"/>
        <v>\I: RCUC-Lo_C_ES-WH-SL_HET</v>
      </c>
      <c r="D13" s="8" t="s">
        <v>266</v>
      </c>
      <c r="E13" t="str">
        <f t="shared" si="2"/>
        <v>NR_ES-SL-WatHeat</v>
      </c>
      <c r="F13" t="str">
        <f t="shared" si="4"/>
        <v>NR_ES-SL-WatHeat</v>
      </c>
      <c r="G13">
        <v>1</v>
      </c>
      <c r="H13" s="9">
        <f ca="1">-SUMIF(Shares!$B$2:$B$215,'UC1'!$A13,Shares!C$2:C$215)</f>
        <v>0</v>
      </c>
      <c r="I13" s="9">
        <f ca="1">-SUMIF(Shares!$B$2:$B$215,'UC1'!$A13,Shares!D$2:D$215)</f>
        <v>-0.30795303458736722</v>
      </c>
      <c r="J13" s="9">
        <f ca="1">-SUMIF(Shares!$B$2:$B$215,'UC1'!$A13,Shares!E$2:E$215)</f>
        <v>-0.53515392567255482</v>
      </c>
      <c r="K13" s="9">
        <f ca="1">-SUMIF(Shares!$B$2:$B$215,'UC1'!$A13,Shares!F$2:F$215)</f>
        <v>-6.3157673293404729E-2</v>
      </c>
      <c r="L13" s="9">
        <f ca="1">-SUMIF(Shares!$B$2:$B$215,'UC1'!$A13,Shares!G$2:G$215)</f>
        <v>-0.16833016382799923</v>
      </c>
      <c r="M13" s="9">
        <f ca="1">-SUMIF(Shares!$B$2:$B$215,'UC1'!$A13,Shares!H$2:H$215)</f>
        <v>-7.304430304988864E-2</v>
      </c>
      <c r="N13" s="9">
        <f ca="1">-SUMIF(Shares!$B$2:$B$215,'UC1'!$A13,Shares!I$2:I$215)</f>
        <v>0</v>
      </c>
      <c r="O13" s="9">
        <f ca="1">-SUMIF(Shares!$B$2:$B$215,'UC1'!$A13,Shares!J$2:J$215)</f>
        <v>-0.30077483240603603</v>
      </c>
      <c r="P13" s="9">
        <f ca="1">-SUMIF(Shares!$B$2:$B$215,'UC1'!$A13,Shares!K$2:K$215)</f>
        <v>-0.26502419665404386</v>
      </c>
      <c r="Q13" s="9">
        <f ca="1">-SUMIF(Shares!$B$2:$B$215,'UC1'!$A13,Shares!L$2:L$215)</f>
        <v>-0.42789358771095792</v>
      </c>
      <c r="R13" s="9">
        <f ca="1">-SUMIF(Shares!$B$2:$B$215,'UC1'!$A13,Shares!M$2:M$215)</f>
        <v>-0.43426639062624423</v>
      </c>
      <c r="S13" s="9">
        <f ca="1">-SUMIF(Shares!$B$2:$B$215,'UC1'!$A13,Shares!N$2:N$215)</f>
        <v>0</v>
      </c>
      <c r="T13" s="9">
        <f ca="1">-SUMIF(Shares!$B$2:$B$215,'UC1'!$A13,Shares!O$2:O$215)</f>
        <v>0</v>
      </c>
      <c r="U13" s="9">
        <f ca="1">-SUMIF(Shares!$B$2:$B$215,'UC1'!$A13,Shares!P$2:P$215)</f>
        <v>-0.4264722174874554</v>
      </c>
      <c r="V13" s="9">
        <f ca="1">-SUMIF(Shares!$B$2:$B$215,'UC1'!$A13,Shares!Q$2:Q$215)</f>
        <v>-0.12019988101295456</v>
      </c>
      <c r="W13" s="9">
        <f ca="1">-SUMIF(Shares!$B$2:$B$215,'UC1'!$A13,Shares!R$2:R$215)</f>
        <v>-8.6670167890444502E-2</v>
      </c>
      <c r="X13" s="9">
        <f ca="1">-SUMIF(Shares!$B$2:$B$215,'UC1'!$A13,Shares!S$2:S$215)</f>
        <v>-0.16585625839855692</v>
      </c>
      <c r="Y13" s="9">
        <f ca="1">-SUMIF(Shares!$B$2:$B$215,'UC1'!$A13,Shares!T$2:T$215)</f>
        <v>0</v>
      </c>
      <c r="Z13" s="9">
        <f ca="1">-SUMIF(Shares!$B$2:$B$215,'UC1'!$A13,Shares!U$2:U$215)</f>
        <v>-0.68854139005121695</v>
      </c>
      <c r="AA13" s="9">
        <f ca="1">-SUMIF(Shares!$B$2:$B$215,'UC1'!$A13,Shares!V$2:V$215)</f>
        <v>-8.6101571025009472E-3</v>
      </c>
      <c r="AB13" s="9">
        <f ca="1">-SUMIF(Shares!$B$2:$B$215,'UC1'!$A13,Shares!W$2:W$215)</f>
        <v>-2.9669633839710993E-2</v>
      </c>
      <c r="AC13" s="9">
        <f ca="1">-SUMIF(Shares!$B$2:$B$215,'UC1'!$A13,Shares!X$2:X$215)</f>
        <v>-0.64119530065015506</v>
      </c>
      <c r="AD13" s="9">
        <f ca="1">-SUMIF(Shares!$B$2:$B$215,'UC1'!$A13,Shares!Y$2:Y$215)</f>
        <v>-0.32301979183196877</v>
      </c>
      <c r="AE13" s="9">
        <f ca="1">-SUMIF(Shares!$B$2:$B$215,'UC1'!$A13,Shares!Z$2:Z$215)</f>
        <v>-0.45770654588045123</v>
      </c>
      <c r="AF13" s="9">
        <f ca="1">-SUMIF(Shares!$B$2:$B$215,'UC1'!$A13,Shares!AA$2:AA$215)</f>
        <v>0</v>
      </c>
      <c r="AG13" s="9">
        <f ca="1">-SUMIF(Shares!$B$2:$B$215,'UC1'!$A13,Shares!AB$2:AB$215)</f>
        <v>-8.9549325894381512E-2</v>
      </c>
      <c r="AH13" s="9">
        <f ca="1">-SUMIF(Shares!$B$2:$B$215,'UC1'!$A13,Shares!AC$2:AC$215)</f>
        <v>0</v>
      </c>
      <c r="AI13" s="9">
        <f ca="1">-SUMIF(Shares!$B$2:$B$215,'UC1'!$A13,Shares!AD$2:AD$215)</f>
        <v>-0.19760029957027633</v>
      </c>
      <c r="AJ13" s="9">
        <f ca="1">-SUMIF(Shares!$B$2:$B$215,'UC1'!$A13,Shares!AE$2:AE$215)</f>
        <v>-7.7852751030964298E-2</v>
      </c>
      <c r="AK13" s="9">
        <f ca="1">-SUMIF(Shares!$B$2:$B$215,'UC1'!$A13,Shares!AF$2:AF$215)</f>
        <v>-0.15749250340387524</v>
      </c>
      <c r="AL13" s="9">
        <f ca="1">-SUMIF(Shares!$B$2:$B$215,'UC1'!$A13,Shares!AG$2:AG$215)</f>
        <v>-1.0416547721906515E-2</v>
      </c>
      <c r="AM13" s="9">
        <f ca="1">-SUMIF(Shares!$B$2:$B$215,'UC1'!$A13,Shares!AH$2:AH$215)</f>
        <v>-0.24114793780601615</v>
      </c>
      <c r="AN13" s="9">
        <f ca="1">-SUMIF(Shares!$B$2:$B$215,'UC1'!$A13,Shares!AI$2:AI$215)</f>
        <v>-0.21878827063147488</v>
      </c>
      <c r="AO13" s="9">
        <f ca="1">-SUMIF(Shares!$B$2:$B$215,'UC1'!$A13,Shares!AJ$2:AJ$215)</f>
        <v>-0.44455790687206465</v>
      </c>
      <c r="AP13" s="9">
        <f ca="1">-SUMIF(Shares!$B$2:$B$215,'UC1'!$A13,Shares!AK$2:AK$215)</f>
        <v>-0.1231049997192543</v>
      </c>
      <c r="AQ13" s="9">
        <f ca="1">-SUMIF(Shares!$B$2:$B$215,'UC1'!$A13,Shares!AL$2:AL$215)</f>
        <v>-0.33607988345882284</v>
      </c>
      <c r="AR13" s="9">
        <f ca="1">-SUMIF(Shares!$B$2:$B$215,'UC1'!$A13,Shares!AM$2:AM$215)</f>
        <v>-3.9233701066528903E-2</v>
      </c>
      <c r="AS13">
        <v>0</v>
      </c>
      <c r="AT13">
        <v>5</v>
      </c>
    </row>
    <row r="14" spans="1:46">
      <c r="A14" t="s">
        <v>235</v>
      </c>
      <c r="C14" t="str">
        <f t="shared" si="3"/>
        <v>\I: RCUC-Lo_C_ES-WH-SR_HET</v>
      </c>
      <c r="D14" s="8" t="s">
        <v>266</v>
      </c>
      <c r="E14" t="str">
        <f t="shared" si="2"/>
        <v>NR_ES-SR-WatHeat</v>
      </c>
      <c r="F14" t="str">
        <f t="shared" si="4"/>
        <v>NR_ES-SR-WatHeat</v>
      </c>
      <c r="G14">
        <v>1</v>
      </c>
      <c r="H14" s="9">
        <f ca="1">-SUMIF(Shares!$B$2:$B$215,'UC1'!$A14,Shares!C$2:C$215)</f>
        <v>0</v>
      </c>
      <c r="I14" s="9">
        <f ca="1">-SUMIF(Shares!$B$2:$B$215,'UC1'!$A14,Shares!D$2:D$215)</f>
        <v>-0.30795303458736722</v>
      </c>
      <c r="J14" s="9">
        <f ca="1">-SUMIF(Shares!$B$2:$B$215,'UC1'!$A14,Shares!E$2:E$215)</f>
        <v>-0.5351539256725546</v>
      </c>
      <c r="K14" s="9">
        <f ca="1">-SUMIF(Shares!$B$2:$B$215,'UC1'!$A14,Shares!F$2:F$215)</f>
        <v>-6.3157673293404562E-2</v>
      </c>
      <c r="L14" s="9">
        <f ca="1">-SUMIF(Shares!$B$2:$B$215,'UC1'!$A14,Shares!G$2:G$215)</f>
        <v>-0.1683301638279984</v>
      </c>
      <c r="M14" s="9">
        <f ca="1">-SUMIF(Shares!$B$2:$B$215,'UC1'!$A14,Shares!H$2:H$215)</f>
        <v>-7.3044303049888529E-2</v>
      </c>
      <c r="N14" s="9">
        <f ca="1">-SUMIF(Shares!$B$2:$B$215,'UC1'!$A14,Shares!I$2:I$215)</f>
        <v>0</v>
      </c>
      <c r="O14" s="9">
        <f ca="1">-SUMIF(Shares!$B$2:$B$215,'UC1'!$A14,Shares!J$2:J$215)</f>
        <v>-0.3007748324060362</v>
      </c>
      <c r="P14" s="9">
        <f ca="1">-SUMIF(Shares!$B$2:$B$215,'UC1'!$A14,Shares!K$2:K$215)</f>
        <v>-0.26502419665404381</v>
      </c>
      <c r="Q14" s="9">
        <f ca="1">-SUMIF(Shares!$B$2:$B$215,'UC1'!$A14,Shares!L$2:L$215)</f>
        <v>-0.42789358771095737</v>
      </c>
      <c r="R14" s="9">
        <f ca="1">-SUMIF(Shares!$B$2:$B$215,'UC1'!$A14,Shares!M$2:M$215)</f>
        <v>-0.43426639062624384</v>
      </c>
      <c r="S14" s="9">
        <f ca="1">-SUMIF(Shares!$B$2:$B$215,'UC1'!$A14,Shares!N$2:N$215)</f>
        <v>0</v>
      </c>
      <c r="T14" s="9">
        <f ca="1">-SUMIF(Shares!$B$2:$B$215,'UC1'!$A14,Shares!O$2:O$215)</f>
        <v>0</v>
      </c>
      <c r="U14" s="9">
        <f ca="1">-SUMIF(Shares!$B$2:$B$215,'UC1'!$A14,Shares!P$2:P$215)</f>
        <v>-0.42647221748745529</v>
      </c>
      <c r="V14" s="9">
        <f ca="1">-SUMIF(Shares!$B$2:$B$215,'UC1'!$A14,Shares!Q$2:Q$215)</f>
        <v>-0.12019988101295434</v>
      </c>
      <c r="W14" s="9">
        <f ca="1">-SUMIF(Shares!$B$2:$B$215,'UC1'!$A14,Shares!R$2:R$215)</f>
        <v>-8.6670167890444461E-2</v>
      </c>
      <c r="X14" s="9">
        <f ca="1">-SUMIF(Shares!$B$2:$B$215,'UC1'!$A14,Shares!S$2:S$215)</f>
        <v>-0.16585625839855667</v>
      </c>
      <c r="Y14" s="9">
        <f ca="1">-SUMIF(Shares!$B$2:$B$215,'UC1'!$A14,Shares!T$2:T$215)</f>
        <v>0</v>
      </c>
      <c r="Z14" s="9">
        <f ca="1">-SUMIF(Shares!$B$2:$B$215,'UC1'!$A14,Shares!U$2:U$215)</f>
        <v>-0.68854139005121751</v>
      </c>
      <c r="AA14" s="9">
        <f ca="1">-SUMIF(Shares!$B$2:$B$215,'UC1'!$A14,Shares!V$2:V$215)</f>
        <v>-8.6101571025009576E-3</v>
      </c>
      <c r="AB14" s="9">
        <f ca="1">-SUMIF(Shares!$B$2:$B$215,'UC1'!$A14,Shares!W$2:W$215)</f>
        <v>-2.9669633839710993E-2</v>
      </c>
      <c r="AC14" s="9">
        <f ca="1">-SUMIF(Shares!$B$2:$B$215,'UC1'!$A14,Shares!X$2:X$215)</f>
        <v>-0.64119530065015418</v>
      </c>
      <c r="AD14" s="9">
        <f ca="1">-SUMIF(Shares!$B$2:$B$215,'UC1'!$A14,Shares!Y$2:Y$215)</f>
        <v>-0.32301979183196833</v>
      </c>
      <c r="AE14" s="9">
        <f ca="1">-SUMIF(Shares!$B$2:$B$215,'UC1'!$A14,Shares!Z$2:Z$215)</f>
        <v>-0.45770654588044979</v>
      </c>
      <c r="AF14" s="9">
        <f ca="1">-SUMIF(Shares!$B$2:$B$215,'UC1'!$A14,Shares!AA$2:AA$215)</f>
        <v>0</v>
      </c>
      <c r="AG14" s="9">
        <f ca="1">-SUMIF(Shares!$B$2:$B$215,'UC1'!$A14,Shares!AB$2:AB$215)</f>
        <v>-8.9549325894381443E-2</v>
      </c>
      <c r="AH14" s="9">
        <f ca="1">-SUMIF(Shares!$B$2:$B$215,'UC1'!$A14,Shares!AC$2:AC$215)</f>
        <v>0</v>
      </c>
      <c r="AI14" s="9">
        <f ca="1">-SUMIF(Shares!$B$2:$B$215,'UC1'!$A14,Shares!AD$2:AD$215)</f>
        <v>-0.19760029957027678</v>
      </c>
      <c r="AJ14" s="9">
        <f ca="1">-SUMIF(Shares!$B$2:$B$215,'UC1'!$A14,Shares!AE$2:AE$215)</f>
        <v>-7.7852751030964271E-2</v>
      </c>
      <c r="AK14" s="9">
        <f ca="1">-SUMIF(Shares!$B$2:$B$215,'UC1'!$A14,Shares!AF$2:AF$215)</f>
        <v>-0.15749250340387586</v>
      </c>
      <c r="AL14" s="9">
        <f ca="1">-SUMIF(Shares!$B$2:$B$215,'UC1'!$A14,Shares!AG$2:AG$215)</f>
        <v>-1.0416547721906515E-2</v>
      </c>
      <c r="AM14" s="9">
        <f ca="1">-SUMIF(Shares!$B$2:$B$215,'UC1'!$A14,Shares!AH$2:AH$215)</f>
        <v>-0.24114793780601626</v>
      </c>
      <c r="AN14" s="9">
        <f ca="1">-SUMIF(Shares!$B$2:$B$215,'UC1'!$A14,Shares!AI$2:AI$215)</f>
        <v>-0.21878827063147457</v>
      </c>
      <c r="AO14" s="9">
        <f ca="1">-SUMIF(Shares!$B$2:$B$215,'UC1'!$A14,Shares!AJ$2:AJ$215)</f>
        <v>-0.44455790687206514</v>
      </c>
      <c r="AP14" s="9">
        <f ca="1">-SUMIF(Shares!$B$2:$B$215,'UC1'!$A14,Shares!AK$2:AK$215)</f>
        <v>-0.12310499971925409</v>
      </c>
      <c r="AQ14" s="9">
        <f ca="1">-SUMIF(Shares!$B$2:$B$215,'UC1'!$A14,Shares!AL$2:AL$215)</f>
        <v>-0.33607988345882228</v>
      </c>
      <c r="AR14" s="9">
        <f ca="1">-SUMIF(Shares!$B$2:$B$215,'UC1'!$A14,Shares!AM$2:AM$215)</f>
        <v>-3.9233701066528945E-2</v>
      </c>
      <c r="AS14">
        <v>0</v>
      </c>
      <c r="AT14">
        <v>5</v>
      </c>
    </row>
    <row r="15" spans="1:46">
      <c r="A15" t="s">
        <v>243</v>
      </c>
      <c r="C15" t="str">
        <f t="shared" si="3"/>
        <v>\I: RCUC-Lo_C_ES-WH-SS_HET</v>
      </c>
      <c r="D15" s="8" t="s">
        <v>266</v>
      </c>
      <c r="E15" t="str">
        <f t="shared" si="2"/>
        <v>NR_ES-SS-WatHeat</v>
      </c>
      <c r="F15" t="str">
        <f t="shared" si="4"/>
        <v>NR_ES-SS-WatHeat</v>
      </c>
      <c r="G15">
        <v>1</v>
      </c>
      <c r="H15" s="9">
        <f ca="1">-SUMIF(Shares!$B$2:$B$215,'UC1'!$A15,Shares!C$2:C$215)</f>
        <v>0</v>
      </c>
      <c r="I15" s="9">
        <f ca="1">-SUMIF(Shares!$B$2:$B$215,'UC1'!$A15,Shares!D$2:D$215)</f>
        <v>-0.30795303458736706</v>
      </c>
      <c r="J15" s="9">
        <f ca="1">-SUMIF(Shares!$B$2:$B$215,'UC1'!$A15,Shares!E$2:E$215)</f>
        <v>-0.5351539256725546</v>
      </c>
      <c r="K15" s="9">
        <f ca="1">-SUMIF(Shares!$B$2:$B$215,'UC1'!$A15,Shares!F$2:F$215)</f>
        <v>-6.3157673293404729E-2</v>
      </c>
      <c r="L15" s="9">
        <f ca="1">-SUMIF(Shares!$B$2:$B$215,'UC1'!$A15,Shares!G$2:G$215)</f>
        <v>-0.16833016382799851</v>
      </c>
      <c r="M15" s="9">
        <f ca="1">-SUMIF(Shares!$B$2:$B$215,'UC1'!$A15,Shares!H$2:H$215)</f>
        <v>-7.3044303049888668E-2</v>
      </c>
      <c r="N15" s="9">
        <f ca="1">-SUMIF(Shares!$B$2:$B$215,'UC1'!$A15,Shares!I$2:I$215)</f>
        <v>0</v>
      </c>
      <c r="O15" s="9">
        <f ca="1">-SUMIF(Shares!$B$2:$B$215,'UC1'!$A15,Shares!J$2:J$215)</f>
        <v>-0.30077483240603597</v>
      </c>
      <c r="P15" s="9">
        <f ca="1">-SUMIF(Shares!$B$2:$B$215,'UC1'!$A15,Shares!K$2:K$215)</f>
        <v>-0.26502419665404386</v>
      </c>
      <c r="Q15" s="9">
        <f ca="1">-SUMIF(Shares!$B$2:$B$215,'UC1'!$A15,Shares!L$2:L$215)</f>
        <v>-0.42789358771095759</v>
      </c>
      <c r="R15" s="9">
        <f ca="1">-SUMIF(Shares!$B$2:$B$215,'UC1'!$A15,Shares!M$2:M$215)</f>
        <v>-0.43426639062624389</v>
      </c>
      <c r="S15" s="9">
        <f ca="1">-SUMIF(Shares!$B$2:$B$215,'UC1'!$A15,Shares!N$2:N$215)</f>
        <v>0</v>
      </c>
      <c r="T15" s="9">
        <f ca="1">-SUMIF(Shares!$B$2:$B$215,'UC1'!$A15,Shares!O$2:O$215)</f>
        <v>0</v>
      </c>
      <c r="U15" s="9">
        <f ca="1">-SUMIF(Shares!$B$2:$B$215,'UC1'!$A15,Shares!P$2:P$215)</f>
        <v>-0.42647221748745529</v>
      </c>
      <c r="V15" s="9">
        <f ca="1">-SUMIF(Shares!$B$2:$B$215,'UC1'!$A15,Shares!Q$2:Q$215)</f>
        <v>-0.12019988101295456</v>
      </c>
      <c r="W15" s="9">
        <f ca="1">-SUMIF(Shares!$B$2:$B$215,'UC1'!$A15,Shares!R$2:R$215)</f>
        <v>-8.6670167890444461E-2</v>
      </c>
      <c r="X15" s="9">
        <f ca="1">-SUMIF(Shares!$B$2:$B$215,'UC1'!$A15,Shares!S$2:S$215)</f>
        <v>-0.16585625839855653</v>
      </c>
      <c r="Y15" s="9">
        <f ca="1">-SUMIF(Shares!$B$2:$B$215,'UC1'!$A15,Shares!T$2:T$215)</f>
        <v>0</v>
      </c>
      <c r="Z15" s="9">
        <f ca="1">-SUMIF(Shares!$B$2:$B$215,'UC1'!$A15,Shares!U$2:U$215)</f>
        <v>-0.68854139005121717</v>
      </c>
      <c r="AA15" s="9">
        <f ca="1">-SUMIF(Shares!$B$2:$B$215,'UC1'!$A15,Shares!V$2:V$215)</f>
        <v>-8.6101571025009489E-3</v>
      </c>
      <c r="AB15" s="9">
        <f ca="1">-SUMIF(Shares!$B$2:$B$215,'UC1'!$A15,Shares!W$2:W$215)</f>
        <v>-2.9669633839710958E-2</v>
      </c>
      <c r="AC15" s="9">
        <f ca="1">-SUMIF(Shares!$B$2:$B$215,'UC1'!$A15,Shares!X$2:X$215)</f>
        <v>-0.64119530065015495</v>
      </c>
      <c r="AD15" s="9">
        <f ca="1">-SUMIF(Shares!$B$2:$B$215,'UC1'!$A15,Shares!Y$2:Y$215)</f>
        <v>-0.32301979183196822</v>
      </c>
      <c r="AE15" s="9">
        <f ca="1">-SUMIF(Shares!$B$2:$B$215,'UC1'!$A15,Shares!Z$2:Z$215)</f>
        <v>-0.45770654588045123</v>
      </c>
      <c r="AF15" s="9">
        <f ca="1">-SUMIF(Shares!$B$2:$B$215,'UC1'!$A15,Shares!AA$2:AA$215)</f>
        <v>0</v>
      </c>
      <c r="AG15" s="9">
        <f ca="1">-SUMIF(Shares!$B$2:$B$215,'UC1'!$A15,Shares!AB$2:AB$215)</f>
        <v>-8.9549325894381485E-2</v>
      </c>
      <c r="AH15" s="9">
        <f ca="1">-SUMIF(Shares!$B$2:$B$215,'UC1'!$A15,Shares!AC$2:AC$215)</f>
        <v>0</v>
      </c>
      <c r="AI15" s="9">
        <f ca="1">-SUMIF(Shares!$B$2:$B$215,'UC1'!$A15,Shares!AD$2:AD$215)</f>
        <v>-0.19760029957027633</v>
      </c>
      <c r="AJ15" s="9">
        <f ca="1">-SUMIF(Shares!$B$2:$B$215,'UC1'!$A15,Shares!AE$2:AE$215)</f>
        <v>-7.7852751030964201E-2</v>
      </c>
      <c r="AK15" s="9">
        <f ca="1">-SUMIF(Shares!$B$2:$B$215,'UC1'!$A15,Shares!AF$2:AF$215)</f>
        <v>-0.15749250340387574</v>
      </c>
      <c r="AL15" s="9">
        <f ca="1">-SUMIF(Shares!$B$2:$B$215,'UC1'!$A15,Shares!AG$2:AG$215)</f>
        <v>-1.0416547721906567E-2</v>
      </c>
      <c r="AM15" s="9">
        <f ca="1">-SUMIF(Shares!$B$2:$B$215,'UC1'!$A15,Shares!AH$2:AH$215)</f>
        <v>-0.24114793780601615</v>
      </c>
      <c r="AN15" s="9">
        <f ca="1">-SUMIF(Shares!$B$2:$B$215,'UC1'!$A15,Shares!AI$2:AI$215)</f>
        <v>-0.21878827063147482</v>
      </c>
      <c r="AO15" s="9">
        <f ca="1">-SUMIF(Shares!$B$2:$B$215,'UC1'!$A15,Shares!AJ$2:AJ$215)</f>
        <v>-0.44455790687206487</v>
      </c>
      <c r="AP15" s="9">
        <f ca="1">-SUMIF(Shares!$B$2:$B$215,'UC1'!$A15,Shares!AK$2:AK$215)</f>
        <v>-0.12310499971925426</v>
      </c>
      <c r="AQ15" s="9">
        <f ca="1">-SUMIF(Shares!$B$2:$B$215,'UC1'!$A15,Shares!AL$2:AL$215)</f>
        <v>-0.33607988345882284</v>
      </c>
      <c r="AR15" s="9">
        <f ca="1">-SUMIF(Shares!$B$2:$B$215,'UC1'!$A15,Shares!AM$2:AM$215)</f>
        <v>-3.9233701066528896E-2</v>
      </c>
      <c r="AS15">
        <v>0</v>
      </c>
      <c r="AT15">
        <v>5</v>
      </c>
    </row>
    <row r="16" spans="1:46" s="10" customFormat="1">
      <c r="A16" s="10" t="s">
        <v>76</v>
      </c>
      <c r="C16" s="10" t="str">
        <f t="shared" si="1"/>
        <v>RCUC-Lo_R_ES-SH-DH_HET</v>
      </c>
      <c r="D16" s="11" t="s">
        <v>265</v>
      </c>
      <c r="E16" s="10" t="str">
        <f t="shared" si="2"/>
        <v>R_ES-DH-SpHeat</v>
      </c>
      <c r="F16" s="10" t="str">
        <f>"R_ES-"&amp;MID(A16,9,2)&amp;"-SpHeat"</f>
        <v>R_ES-DH-SpHeat</v>
      </c>
      <c r="G16" s="10">
        <v>1</v>
      </c>
      <c r="H16" s="12">
        <f ca="1">-SUMIF(Shares!$B$2:$B$215,'UC1'!$A16,Shares!C$2:C$215)</f>
        <v>0</v>
      </c>
      <c r="I16" s="12">
        <f ca="1">-SUMIF(Shares!$B$2:$B$215,'UC1'!$A16,Shares!D$2:D$215)</f>
        <v>-9.1868067726929653E-2</v>
      </c>
      <c r="J16" s="12">
        <f ca="1">-SUMIF(Shares!$B$2:$B$215,'UC1'!$A16,Shares!E$2:E$215)</f>
        <v>-0.11183926179036931</v>
      </c>
      <c r="K16" s="12">
        <f ca="1">-SUMIF(Shares!$B$2:$B$215,'UC1'!$A16,Shares!F$2:F$215)</f>
        <v>-1.0770166498484874E-3</v>
      </c>
      <c r="L16" s="12">
        <f ca="1">-SUMIF(Shares!$B$2:$B$215,'UC1'!$A16,Shares!G$2:G$215)</f>
        <v>-0.1370861324622544</v>
      </c>
      <c r="M16" s="12">
        <f ca="1">-SUMIF(Shares!$B$2:$B$215,'UC1'!$A16,Shares!H$2:H$215)</f>
        <v>-2.4309661506963287E-2</v>
      </c>
      <c r="N16" s="12">
        <f ca="1">-SUMIF(Shares!$B$2:$B$215,'UC1'!$A16,Shares!I$2:I$215)</f>
        <v>0</v>
      </c>
      <c r="O16" s="12">
        <f ca="1">-SUMIF(Shares!$B$2:$B$215,'UC1'!$A16,Shares!J$2:J$215)</f>
        <v>-0.1365796459760879</v>
      </c>
      <c r="P16" s="12">
        <f ca="1">-SUMIF(Shares!$B$2:$B$215,'UC1'!$A16,Shares!K$2:K$215)</f>
        <v>-7.2452657807618989E-2</v>
      </c>
      <c r="Q16" s="12">
        <f ca="1">-SUMIF(Shares!$B$2:$B$215,'UC1'!$A16,Shares!L$2:L$215)</f>
        <v>-0.37173418809953773</v>
      </c>
      <c r="R16" s="12">
        <f ca="1">-SUMIF(Shares!$B$2:$B$215,'UC1'!$A16,Shares!M$2:M$215)</f>
        <v>-0.25493755108185057</v>
      </c>
      <c r="S16" s="12">
        <f ca="1">-SUMIF(Shares!$B$2:$B$215,'UC1'!$A16,Shares!N$2:N$215)</f>
        <v>-7.8029398493131901E-3</v>
      </c>
      <c r="T16" s="12">
        <f ca="1">-SUMIF(Shares!$B$2:$B$215,'UC1'!$A16,Shares!O$2:O$215)</f>
        <v>0</v>
      </c>
      <c r="U16" s="12">
        <f ca="1">-SUMIF(Shares!$B$2:$B$215,'UC1'!$A16,Shares!P$2:P$215)</f>
        <v>-0.21319162576691747</v>
      </c>
      <c r="V16" s="12">
        <f ca="1">-SUMIF(Shares!$B$2:$B$215,'UC1'!$A16,Shares!Q$2:Q$215)</f>
        <v>-4.2497975498996421E-2</v>
      </c>
      <c r="W16" s="12">
        <f ca="1">-SUMIF(Shares!$B$2:$B$215,'UC1'!$A16,Shares!R$2:R$215)</f>
        <v>-4.1845446423220786E-2</v>
      </c>
      <c r="X16" s="12">
        <f ca="1">-SUMIF(Shares!$B$2:$B$215,'UC1'!$A16,Shares!S$2:S$215)</f>
        <v>-6.3441608753700779E-2</v>
      </c>
      <c r="Y16" s="12">
        <f ca="1">-SUMIF(Shares!$B$2:$B$215,'UC1'!$A16,Shares!T$2:T$215)</f>
        <v>0</v>
      </c>
      <c r="Z16" s="12">
        <f ca="1">-SUMIF(Shares!$B$2:$B$215,'UC1'!$A16,Shares!U$2:U$215)</f>
        <v>-0.20587656733190593</v>
      </c>
      <c r="AA16" s="12">
        <f ca="1">-SUMIF(Shares!$B$2:$B$215,'UC1'!$A16,Shares!V$2:V$215)</f>
        <v>-3.318616402193822E-3</v>
      </c>
      <c r="AB16" s="12">
        <f ca="1">-SUMIF(Shares!$B$2:$B$215,'UC1'!$A16,Shares!W$2:W$215)</f>
        <v>-6.8564692366965647E-3</v>
      </c>
      <c r="AC16" s="12">
        <f ca="1">-SUMIF(Shares!$B$2:$B$215,'UC1'!$A16,Shares!X$2:X$215)</f>
        <v>-0.29132772857633427</v>
      </c>
      <c r="AD16" s="12">
        <f ca="1">-SUMIF(Shares!$B$2:$B$215,'UC1'!$A16,Shares!Y$2:Y$215)</f>
        <v>0</v>
      </c>
      <c r="AE16" s="12">
        <f ca="1">-SUMIF(Shares!$B$2:$B$215,'UC1'!$A16,Shares!Z$2:Z$215)</f>
        <v>-0.22967109864832741</v>
      </c>
      <c r="AF16" s="12">
        <f ca="1">-SUMIF(Shares!$B$2:$B$215,'UC1'!$A16,Shares!AA$2:AA$215)</f>
        <v>0</v>
      </c>
      <c r="AG16" s="12">
        <f ca="1">-SUMIF(Shares!$B$2:$B$215,'UC1'!$A16,Shares!AB$2:AB$215)</f>
        <v>-7.6283340772176744E-2</v>
      </c>
      <c r="AH16" s="12">
        <f ca="1">-SUMIF(Shares!$B$2:$B$215,'UC1'!$A16,Shares!AC$2:AC$215)</f>
        <v>0</v>
      </c>
      <c r="AI16" s="12">
        <f ca="1">-SUMIF(Shares!$B$2:$B$215,'UC1'!$A16,Shares!AD$2:AD$215)</f>
        <v>-1.9070055265554609E-2</v>
      </c>
      <c r="AJ16" s="12">
        <f ca="1">-SUMIF(Shares!$B$2:$B$215,'UC1'!$A16,Shares!AE$2:AE$215)</f>
        <v>-2.5566356361597656E-2</v>
      </c>
      <c r="AK16" s="12">
        <f ca="1">-SUMIF(Shares!$B$2:$B$215,'UC1'!$A16,Shares!AF$2:AF$215)</f>
        <v>-0.17130756869513381</v>
      </c>
      <c r="AL16" s="12">
        <f ca="1">-SUMIF(Shares!$B$2:$B$215,'UC1'!$A16,Shares!AG$2:AG$215)</f>
        <v>-4.6942567949836067E-4</v>
      </c>
      <c r="AM16" s="12">
        <f ca="1">-SUMIF(Shares!$B$2:$B$215,'UC1'!$A16,Shares!AH$2:AH$215)</f>
        <v>-8.7294386959815048E-2</v>
      </c>
      <c r="AN16" s="12">
        <f ca="1">-SUMIF(Shares!$B$2:$B$215,'UC1'!$A16,Shares!AI$2:AI$215)</f>
        <v>-0.10468434096536228</v>
      </c>
      <c r="AO16" s="12">
        <f ca="1">-SUMIF(Shares!$B$2:$B$215,'UC1'!$A16,Shares!AJ$2:AJ$215)</f>
        <v>-0.31852626274135387</v>
      </c>
      <c r="AP16" s="12">
        <f ca="1">-SUMIF(Shares!$B$2:$B$215,'UC1'!$A16,Shares!AK$2:AK$215)</f>
        <v>-7.0742328381809036E-2</v>
      </c>
      <c r="AQ16" s="12">
        <f ca="1">-SUMIF(Shares!$B$2:$B$215,'UC1'!$A16,Shares!AL$2:AL$215)</f>
        <v>-0.16564092783969273</v>
      </c>
      <c r="AR16" s="12">
        <f ca="1">-SUMIF(Shares!$B$2:$B$215,'UC1'!$A16,Shares!AM$2:AM$215)</f>
        <v>-1.1089582176439321E-3</v>
      </c>
      <c r="AS16" s="10">
        <v>0</v>
      </c>
      <c r="AT16" s="10">
        <v>5</v>
      </c>
    </row>
    <row r="17" spans="1:47">
      <c r="A17" t="s">
        <v>395</v>
      </c>
      <c r="C17" t="str">
        <f>"RCUC-Lo_"&amp;A17</f>
        <v>RCUC-Lo_R_ES-SH-DH-70_HET</v>
      </c>
      <c r="D17" s="8" t="s">
        <v>265</v>
      </c>
      <c r="E17" t="str">
        <f>F17</f>
        <v>R_ES-DH-70-SpHeat</v>
      </c>
      <c r="F17" t="str">
        <f>"R_ES-"&amp;MID(A17,9,5)&amp;"-SpHeat"</f>
        <v>R_ES-DH-70-SpHeat</v>
      </c>
      <c r="G17">
        <v>1</v>
      </c>
      <c r="H17" s="9">
        <f ca="1">H16</f>
        <v>0</v>
      </c>
      <c r="I17" s="9">
        <f t="shared" ref="I17:AT17" ca="1" si="5">I16</f>
        <v>-9.1868067726929653E-2</v>
      </c>
      <c r="J17" s="9">
        <f t="shared" ca="1" si="5"/>
        <v>-0.11183926179036931</v>
      </c>
      <c r="K17" s="9">
        <f t="shared" ca="1" si="5"/>
        <v>-1.0770166498484874E-3</v>
      </c>
      <c r="L17" s="9">
        <f t="shared" ca="1" si="5"/>
        <v>-0.1370861324622544</v>
      </c>
      <c r="M17" s="9">
        <f t="shared" ca="1" si="5"/>
        <v>-2.4309661506963287E-2</v>
      </c>
      <c r="N17" s="9">
        <f t="shared" ca="1" si="5"/>
        <v>0</v>
      </c>
      <c r="O17" s="9">
        <f t="shared" ca="1" si="5"/>
        <v>-0.1365796459760879</v>
      </c>
      <c r="P17" s="9">
        <f t="shared" ca="1" si="5"/>
        <v>-7.2452657807618989E-2</v>
      </c>
      <c r="Q17" s="9">
        <f t="shared" ca="1" si="5"/>
        <v>-0.37173418809953773</v>
      </c>
      <c r="R17" s="9">
        <f t="shared" ca="1" si="5"/>
        <v>-0.25493755108185057</v>
      </c>
      <c r="S17" s="9">
        <f t="shared" ca="1" si="5"/>
        <v>-7.8029398493131901E-3</v>
      </c>
      <c r="T17" s="9">
        <f t="shared" ca="1" si="5"/>
        <v>0</v>
      </c>
      <c r="U17" s="9">
        <f t="shared" ca="1" si="5"/>
        <v>-0.21319162576691747</v>
      </c>
      <c r="V17" s="9">
        <f t="shared" ca="1" si="5"/>
        <v>-4.2497975498996421E-2</v>
      </c>
      <c r="W17" s="9">
        <f t="shared" ca="1" si="5"/>
        <v>-4.1845446423220786E-2</v>
      </c>
      <c r="X17" s="9">
        <f t="shared" ca="1" si="5"/>
        <v>-6.3441608753700779E-2</v>
      </c>
      <c r="Y17" s="9">
        <f t="shared" ca="1" si="5"/>
        <v>0</v>
      </c>
      <c r="Z17" s="9">
        <f t="shared" ca="1" si="5"/>
        <v>-0.20587656733190593</v>
      </c>
      <c r="AA17" s="9">
        <f t="shared" ca="1" si="5"/>
        <v>-3.318616402193822E-3</v>
      </c>
      <c r="AB17" s="9">
        <f t="shared" ca="1" si="5"/>
        <v>-6.8564692366965647E-3</v>
      </c>
      <c r="AC17" s="9">
        <f t="shared" ca="1" si="5"/>
        <v>-0.29132772857633427</v>
      </c>
      <c r="AD17" s="9">
        <f t="shared" ca="1" si="5"/>
        <v>0</v>
      </c>
      <c r="AE17" s="9">
        <f t="shared" ca="1" si="5"/>
        <v>-0.22967109864832741</v>
      </c>
      <c r="AF17" s="9">
        <f t="shared" ca="1" si="5"/>
        <v>0</v>
      </c>
      <c r="AG17" s="9">
        <f t="shared" ca="1" si="5"/>
        <v>-7.6283340772176744E-2</v>
      </c>
      <c r="AH17" s="9">
        <f t="shared" ca="1" si="5"/>
        <v>0</v>
      </c>
      <c r="AI17" s="9">
        <f t="shared" ca="1" si="5"/>
        <v>-1.9070055265554609E-2</v>
      </c>
      <c r="AJ17" s="9">
        <f t="shared" ca="1" si="5"/>
        <v>-2.5566356361597656E-2</v>
      </c>
      <c r="AK17" s="9">
        <f t="shared" ca="1" si="5"/>
        <v>-0.17130756869513381</v>
      </c>
      <c r="AL17" s="9">
        <f t="shared" ca="1" si="5"/>
        <v>-4.6942567949836067E-4</v>
      </c>
      <c r="AM17" s="9">
        <f t="shared" ca="1" si="5"/>
        <v>-8.7294386959815048E-2</v>
      </c>
      <c r="AN17" s="9">
        <f t="shared" ca="1" si="5"/>
        <v>-0.10468434096536228</v>
      </c>
      <c r="AO17" s="9">
        <f t="shared" ca="1" si="5"/>
        <v>-0.31852626274135387</v>
      </c>
      <c r="AP17" s="9">
        <f t="shared" ca="1" si="5"/>
        <v>-7.0742328381809036E-2</v>
      </c>
      <c r="AQ17" s="9">
        <f t="shared" ca="1" si="5"/>
        <v>-0.16564092783969273</v>
      </c>
      <c r="AR17" s="9">
        <f t="shared" ca="1" si="5"/>
        <v>-1.1089582176439321E-3</v>
      </c>
      <c r="AS17">
        <f t="shared" si="5"/>
        <v>0</v>
      </c>
      <c r="AT17">
        <f t="shared" si="5"/>
        <v>5</v>
      </c>
    </row>
    <row r="18" spans="1:47">
      <c r="A18" t="s">
        <v>83</v>
      </c>
      <c r="C18" t="str">
        <f t="shared" si="1"/>
        <v>RCUC-Lo_R_ES-SH-FL_HET</v>
      </c>
      <c r="D18" s="8" t="s">
        <v>265</v>
      </c>
      <c r="E18" t="str">
        <f t="shared" si="2"/>
        <v>R_ES-FL-SpHeat</v>
      </c>
      <c r="F18" t="str">
        <f>"R_ES-"&amp;MID(A18,9,2)&amp;"-SpHeat"</f>
        <v>R_ES-FL-SpHeat</v>
      </c>
      <c r="G18">
        <v>1</v>
      </c>
      <c r="H18" s="9">
        <f ca="1">-SUMIF(Shares!$B$2:$B$215,'UC1'!$A18,Shares!C$2:C$215)</f>
        <v>0</v>
      </c>
      <c r="I18" s="9">
        <f ca="1">-SUMIF(Shares!$B$2:$B$215,'UC1'!$A18,Shares!D$2:D$215)</f>
        <v>-0.13858614683915663</v>
      </c>
      <c r="J18" s="9">
        <f ca="1">-SUMIF(Shares!$B$2:$B$215,'UC1'!$A18,Shares!E$2:E$215)</f>
        <v>-0.24657780555506181</v>
      </c>
      <c r="K18" s="9">
        <f ca="1">-SUMIF(Shares!$B$2:$B$215,'UC1'!$A18,Shares!F$2:F$215)</f>
        <v>-1.6469072103002193E-3</v>
      </c>
      <c r="L18" s="9">
        <f ca="1">-SUMIF(Shares!$B$2:$B$215,'UC1'!$A18,Shares!G$2:G$215)</f>
        <v>-0.27109437415836762</v>
      </c>
      <c r="M18" s="9">
        <f ca="1">-SUMIF(Shares!$B$2:$B$215,'UC1'!$A18,Shares!H$2:H$215)</f>
        <v>-3.6671962332202893E-2</v>
      </c>
      <c r="N18" s="9">
        <f ca="1">-SUMIF(Shares!$B$2:$B$215,'UC1'!$A18,Shares!I$2:I$215)</f>
        <v>0</v>
      </c>
      <c r="O18" s="9">
        <f ca="1">-SUMIF(Shares!$B$2:$B$215,'UC1'!$A18,Shares!J$2:J$215)</f>
        <v>-0.21831061783310604</v>
      </c>
      <c r="P18" s="9">
        <f ca="1">-SUMIF(Shares!$B$2:$B$215,'UC1'!$A18,Shares!K$2:K$215)</f>
        <v>-0.1015182059677525</v>
      </c>
      <c r="Q18" s="9">
        <f ca="1">-SUMIF(Shares!$B$2:$B$215,'UC1'!$A18,Shares!L$2:L$215)</f>
        <v>-0.50851195805391269</v>
      </c>
      <c r="R18" s="9">
        <f ca="1">-SUMIF(Shares!$B$2:$B$215,'UC1'!$A18,Shares!M$2:M$215)</f>
        <v>-0.45816741944070111</v>
      </c>
      <c r="S18" s="9">
        <f ca="1">-SUMIF(Shares!$B$2:$B$215,'UC1'!$A18,Shares!N$2:N$215)</f>
        <v>-1.9272516197646517E-2</v>
      </c>
      <c r="T18" s="9">
        <f ca="1">-SUMIF(Shares!$B$2:$B$215,'UC1'!$A18,Shares!O$2:O$215)</f>
        <v>0</v>
      </c>
      <c r="U18" s="9">
        <f ca="1">-SUMIF(Shares!$B$2:$B$215,'UC1'!$A18,Shares!P$2:P$215)</f>
        <v>-0.4388281407750334</v>
      </c>
      <c r="V18" s="9">
        <f ca="1">-SUMIF(Shares!$B$2:$B$215,'UC1'!$A18,Shares!Q$2:Q$215)</f>
        <v>-6.2718309244209208E-2</v>
      </c>
      <c r="W18" s="9">
        <f ca="1">-SUMIF(Shares!$B$2:$B$215,'UC1'!$A18,Shares!R$2:R$215)</f>
        <v>-8.5489550086007809E-2</v>
      </c>
      <c r="X18" s="9">
        <f ca="1">-SUMIF(Shares!$B$2:$B$215,'UC1'!$A18,Shares!S$2:S$215)</f>
        <v>-0.11683123465107184</v>
      </c>
      <c r="Y18" s="9">
        <f ca="1">-SUMIF(Shares!$B$2:$B$215,'UC1'!$A18,Shares!T$2:T$215)</f>
        <v>0</v>
      </c>
      <c r="Z18" s="9">
        <f ca="1">-SUMIF(Shares!$B$2:$B$215,'UC1'!$A18,Shares!U$2:U$215)</f>
        <v>-0.423771013267566</v>
      </c>
      <c r="AA18" s="9">
        <f ca="1">-SUMIF(Shares!$B$2:$B$215,'UC1'!$A18,Shares!V$2:V$215)</f>
        <v>-5.2334861619267262E-3</v>
      </c>
      <c r="AB18" s="9">
        <f ca="1">-SUMIF(Shares!$B$2:$B$215,'UC1'!$A18,Shares!W$2:W$215)</f>
        <v>-1.5116812389278563E-2</v>
      </c>
      <c r="AC18" s="9">
        <f ca="1">-SUMIF(Shares!$B$2:$B$215,'UC1'!$A18,Shares!X$2:X$215)</f>
        <v>-0.45402026447005789</v>
      </c>
      <c r="AD18" s="9">
        <f ca="1">-SUMIF(Shares!$B$2:$B$215,'UC1'!$A18,Shares!Y$2:Y$215)</f>
        <v>0</v>
      </c>
      <c r="AE18" s="9">
        <f ca="1">-SUMIF(Shares!$B$2:$B$215,'UC1'!$A18,Shares!Z$2:Z$215)</f>
        <v>-0.40846565816781871</v>
      </c>
      <c r="AF18" s="9">
        <f ca="1">-SUMIF(Shares!$B$2:$B$215,'UC1'!$A18,Shares!AA$2:AA$215)</f>
        <v>0</v>
      </c>
      <c r="AG18" s="9">
        <f ca="1">-SUMIF(Shares!$B$2:$B$215,'UC1'!$A18,Shares!AB$2:AB$215)</f>
        <v>-0.15057770933037234</v>
      </c>
      <c r="AH18" s="9">
        <f ca="1">-SUMIF(Shares!$B$2:$B$215,'UC1'!$A18,Shares!AC$2:AC$215)</f>
        <v>0</v>
      </c>
      <c r="AI18" s="9">
        <f ca="1">-SUMIF(Shares!$B$2:$B$215,'UC1'!$A18,Shares!AD$2:AD$215)</f>
        <v>-3.1847730285119488E-2</v>
      </c>
      <c r="AJ18" s="9">
        <f ca="1">-SUMIF(Shares!$B$2:$B$215,'UC1'!$A18,Shares!AE$2:AE$215)</f>
        <v>-4.7292753370239325E-2</v>
      </c>
      <c r="AK18" s="9">
        <f ca="1">-SUMIF(Shares!$B$2:$B$215,'UC1'!$A18,Shares!AF$2:AF$215)</f>
        <v>-0.3036133207309557</v>
      </c>
      <c r="AL18" s="9">
        <f ca="1">-SUMIF(Shares!$B$2:$B$215,'UC1'!$A18,Shares!AG$2:AG$215)</f>
        <v>-1.3298568465122537E-3</v>
      </c>
      <c r="AM18" s="9">
        <f ca="1">-SUMIF(Shares!$B$2:$B$215,'UC1'!$A18,Shares!AH$2:AH$215)</f>
        <v>-0.19991434760791943</v>
      </c>
      <c r="AN18" s="9">
        <f ca="1">-SUMIF(Shares!$B$2:$B$215,'UC1'!$A18,Shares!AI$2:AI$215)</f>
        <v>-0.23080298151109344</v>
      </c>
      <c r="AO18" s="9">
        <f ca="1">-SUMIF(Shares!$B$2:$B$215,'UC1'!$A18,Shares!AJ$2:AJ$215)</f>
        <v>-0.45756224762415437</v>
      </c>
      <c r="AP18" s="9">
        <f ca="1">-SUMIF(Shares!$B$2:$B$215,'UC1'!$A18,Shares!AK$2:AK$215)</f>
        <v>-0.11315551012614043</v>
      </c>
      <c r="AQ18" s="9">
        <f ca="1">-SUMIF(Shares!$B$2:$B$215,'UC1'!$A18,Shares!AL$2:AL$215)</f>
        <v>-0.2665717262690539</v>
      </c>
      <c r="AR18" s="9">
        <f ca="1">-SUMIF(Shares!$B$2:$B$215,'UC1'!$A18,Shares!AM$2:AM$215)</f>
        <v>-1.4189489226024605E-3</v>
      </c>
      <c r="AS18">
        <v>0</v>
      </c>
      <c r="AT18">
        <v>5</v>
      </c>
    </row>
    <row r="19" spans="1:47">
      <c r="A19" t="s">
        <v>90</v>
      </c>
      <c r="C19" t="str">
        <f t="shared" si="1"/>
        <v>RCUC-Lo_R_ES-SH-SD_HET</v>
      </c>
      <c r="D19" s="8" t="s">
        <v>265</v>
      </c>
      <c r="E19" t="str">
        <f t="shared" si="2"/>
        <v>R_ES-SD-SpHeat</v>
      </c>
      <c r="F19" t="str">
        <f>"R_ES-"&amp;MID(A19,9,2)&amp;"-SpHeat"</f>
        <v>R_ES-SD-SpHeat</v>
      </c>
      <c r="G19">
        <v>1</v>
      </c>
      <c r="H19" s="9">
        <f ca="1">-SUMIF(Shares!$B$2:$B$215,'UC1'!$A19,Shares!C$2:C$215)</f>
        <v>0</v>
      </c>
      <c r="I19" s="9">
        <f ca="1">-SUMIF(Shares!$B$2:$B$215,'UC1'!$A19,Shares!D$2:D$215)</f>
        <v>-0.13858614683915663</v>
      </c>
      <c r="J19" s="9">
        <f ca="1">-SUMIF(Shares!$B$2:$B$215,'UC1'!$A19,Shares!E$2:E$215)</f>
        <v>-0.24657780555506156</v>
      </c>
      <c r="K19" s="9">
        <f ca="1">-SUMIF(Shares!$B$2:$B$215,'UC1'!$A19,Shares!F$2:F$215)</f>
        <v>-1.6469072103002177E-3</v>
      </c>
      <c r="L19" s="9">
        <f ca="1">-SUMIF(Shares!$B$2:$B$215,'UC1'!$A19,Shares!G$2:G$215)</f>
        <v>-0.27109437415836796</v>
      </c>
      <c r="M19" s="9">
        <f ca="1">-SUMIF(Shares!$B$2:$B$215,'UC1'!$A19,Shares!H$2:H$215)</f>
        <v>-3.6671962332202872E-2</v>
      </c>
      <c r="N19" s="9">
        <f ca="1">-SUMIF(Shares!$B$2:$B$215,'UC1'!$A19,Shares!I$2:I$215)</f>
        <v>0</v>
      </c>
      <c r="O19" s="9">
        <f ca="1">-SUMIF(Shares!$B$2:$B$215,'UC1'!$A19,Shares!J$2:J$215)</f>
        <v>-0.2183106178331059</v>
      </c>
      <c r="P19" s="9">
        <f ca="1">-SUMIF(Shares!$B$2:$B$215,'UC1'!$A19,Shares!K$2:K$215)</f>
        <v>-0.10151820596775232</v>
      </c>
      <c r="Q19" s="9">
        <f ca="1">-SUMIF(Shares!$B$2:$B$215,'UC1'!$A19,Shares!L$2:L$215)</f>
        <v>-0.50851195805391181</v>
      </c>
      <c r="R19" s="9">
        <f ca="1">-SUMIF(Shares!$B$2:$B$215,'UC1'!$A19,Shares!M$2:M$215)</f>
        <v>-0.45816741944070138</v>
      </c>
      <c r="S19" s="9">
        <f ca="1">-SUMIF(Shares!$B$2:$B$215,'UC1'!$A19,Shares!N$2:N$215)</f>
        <v>-1.9272516197646493E-2</v>
      </c>
      <c r="T19" s="9">
        <f ca="1">-SUMIF(Shares!$B$2:$B$215,'UC1'!$A19,Shares!O$2:O$215)</f>
        <v>0</v>
      </c>
      <c r="U19" s="9">
        <f ca="1">-SUMIF(Shares!$B$2:$B$215,'UC1'!$A19,Shares!P$2:P$215)</f>
        <v>-0.43882814077503318</v>
      </c>
      <c r="V19" s="9">
        <f ca="1">-SUMIF(Shares!$B$2:$B$215,'UC1'!$A19,Shares!Q$2:Q$215)</f>
        <v>-6.2718309244209097E-2</v>
      </c>
      <c r="W19" s="9">
        <f ca="1">-SUMIF(Shares!$B$2:$B$215,'UC1'!$A19,Shares!R$2:R$215)</f>
        <v>-8.5489550086007532E-2</v>
      </c>
      <c r="X19" s="9">
        <f ca="1">-SUMIF(Shares!$B$2:$B$215,'UC1'!$A19,Shares!S$2:S$215)</f>
        <v>-0.11683123465107176</v>
      </c>
      <c r="Y19" s="9">
        <f ca="1">-SUMIF(Shares!$B$2:$B$215,'UC1'!$A19,Shares!T$2:T$215)</f>
        <v>0</v>
      </c>
      <c r="Z19" s="9">
        <f ca="1">-SUMIF(Shares!$B$2:$B$215,'UC1'!$A19,Shares!U$2:U$215)</f>
        <v>-0.42377101326756705</v>
      </c>
      <c r="AA19" s="9">
        <f ca="1">-SUMIF(Shares!$B$2:$B$215,'UC1'!$A19,Shares!V$2:V$215)</f>
        <v>-5.2334861619267618E-3</v>
      </c>
      <c r="AB19" s="9">
        <f ca="1">-SUMIF(Shares!$B$2:$B$215,'UC1'!$A19,Shares!W$2:W$215)</f>
        <v>-1.5116812389278611E-2</v>
      </c>
      <c r="AC19" s="9">
        <f ca="1">-SUMIF(Shares!$B$2:$B$215,'UC1'!$A19,Shares!X$2:X$215)</f>
        <v>-0.45402026447005833</v>
      </c>
      <c r="AD19" s="9">
        <f ca="1">-SUMIF(Shares!$B$2:$B$215,'UC1'!$A19,Shares!Y$2:Y$215)</f>
        <v>0</v>
      </c>
      <c r="AE19" s="9">
        <f ca="1">-SUMIF(Shares!$B$2:$B$215,'UC1'!$A19,Shares!Z$2:Z$215)</f>
        <v>-0.40846565816781916</v>
      </c>
      <c r="AF19" s="9">
        <f ca="1">-SUMIF(Shares!$B$2:$B$215,'UC1'!$A19,Shares!AA$2:AA$215)</f>
        <v>0</v>
      </c>
      <c r="AG19" s="9">
        <f ca="1">-SUMIF(Shares!$B$2:$B$215,'UC1'!$A19,Shares!AB$2:AB$215)</f>
        <v>-0.15057770933037212</v>
      </c>
      <c r="AH19" s="9">
        <f ca="1">-SUMIF(Shares!$B$2:$B$215,'UC1'!$A19,Shares!AC$2:AC$215)</f>
        <v>0</v>
      </c>
      <c r="AI19" s="9">
        <f ca="1">-SUMIF(Shares!$B$2:$B$215,'UC1'!$A19,Shares!AD$2:AD$215)</f>
        <v>-3.1847730285119634E-2</v>
      </c>
      <c r="AJ19" s="9">
        <f ca="1">-SUMIF(Shares!$B$2:$B$215,'UC1'!$A19,Shares!AE$2:AE$215)</f>
        <v>-4.7292753370239568E-2</v>
      </c>
      <c r="AK19" s="9">
        <f ca="1">-SUMIF(Shares!$B$2:$B$215,'UC1'!$A19,Shares!AF$2:AF$215)</f>
        <v>-0.30361332073095465</v>
      </c>
      <c r="AL19" s="9">
        <f ca="1">-SUMIF(Shares!$B$2:$B$215,'UC1'!$A19,Shares!AG$2:AG$215)</f>
        <v>-1.3298568465122519E-3</v>
      </c>
      <c r="AM19" s="9">
        <f ca="1">-SUMIF(Shares!$B$2:$B$215,'UC1'!$A19,Shares!AH$2:AH$215)</f>
        <v>-0.19991434760791912</v>
      </c>
      <c r="AN19" s="9">
        <f ca="1">-SUMIF(Shares!$B$2:$B$215,'UC1'!$A19,Shares!AI$2:AI$215)</f>
        <v>-0.23080298151109299</v>
      </c>
      <c r="AO19" s="9">
        <f ca="1">-SUMIF(Shares!$B$2:$B$215,'UC1'!$A19,Shares!AJ$2:AJ$215)</f>
        <v>-0.45756224762415559</v>
      </c>
      <c r="AP19" s="9">
        <f ca="1">-SUMIF(Shares!$B$2:$B$215,'UC1'!$A19,Shares!AK$2:AK$215)</f>
        <v>-0.1131555101261405</v>
      </c>
      <c r="AQ19" s="9">
        <f ca="1">-SUMIF(Shares!$B$2:$B$215,'UC1'!$A19,Shares!AL$2:AL$215)</f>
        <v>-0.2665717262690549</v>
      </c>
      <c r="AR19" s="9">
        <f ca="1">-SUMIF(Shares!$B$2:$B$215,'UC1'!$A19,Shares!AM$2:AM$215)</f>
        <v>-1.4189489226024657E-3</v>
      </c>
      <c r="AS19">
        <v>0</v>
      </c>
      <c r="AT19">
        <v>5</v>
      </c>
    </row>
    <row r="20" spans="1:47">
      <c r="A20" t="s">
        <v>97</v>
      </c>
      <c r="C20" t="str">
        <f>"\I: RCUC-Lo_"&amp;A20</f>
        <v>\I: RCUC-Lo_R_ES-WH-DH_HET</v>
      </c>
      <c r="D20" s="8" t="s">
        <v>265</v>
      </c>
      <c r="E20" t="str">
        <f t="shared" si="2"/>
        <v>R_ES-DH-WatHeat</v>
      </c>
      <c r="F20" t="str">
        <f>"R_ES-"&amp;MID(A20,9,2)&amp;"-WatHeat"</f>
        <v>R_ES-DH-WatHeat</v>
      </c>
      <c r="G20">
        <v>1</v>
      </c>
      <c r="H20" s="9">
        <f ca="1">-SUMIF(Shares!$B$2:$B$215,'UC1'!$A20,Shares!C$2:C$215)</f>
        <v>0</v>
      </c>
      <c r="I20" s="9">
        <f ca="1">-SUMIF(Shares!$B$2:$B$215,'UC1'!$A20,Shares!D$2:D$215)</f>
        <v>-0.16886097396690466</v>
      </c>
      <c r="J20" s="9">
        <f ca="1">-SUMIF(Shares!$B$2:$B$215,'UC1'!$A20,Shares!E$2:E$215)</f>
        <v>-0.18632634184535438</v>
      </c>
      <c r="K20" s="9">
        <f ca="1">-SUMIF(Shares!$B$2:$B$215,'UC1'!$A20,Shares!F$2:F$215)</f>
        <v>-1.7849661594019058E-3</v>
      </c>
      <c r="L20" s="9">
        <f ca="1">-SUMIF(Shares!$B$2:$B$215,'UC1'!$A20,Shares!G$2:G$215)</f>
        <v>-0.26282900182089086</v>
      </c>
      <c r="M20" s="9">
        <f ca="1">-SUMIF(Shares!$B$2:$B$215,'UC1'!$A20,Shares!H$2:H$215)</f>
        <v>-3.6439813101205032E-2</v>
      </c>
      <c r="N20" s="9">
        <f ca="1">-SUMIF(Shares!$B$2:$B$215,'UC1'!$A20,Shares!I$2:I$215)</f>
        <v>0</v>
      </c>
      <c r="O20" s="9">
        <f ca="1">-SUMIF(Shares!$B$2:$B$215,'UC1'!$A20,Shares!J$2:J$215)</f>
        <v>-0.14321846892380743</v>
      </c>
      <c r="P20" s="9">
        <f ca="1">-SUMIF(Shares!$B$2:$B$215,'UC1'!$A20,Shares!K$2:K$215)</f>
        <v>-9.5064150387297153E-2</v>
      </c>
      <c r="Q20" s="9">
        <f ca="1">-SUMIF(Shares!$B$2:$B$215,'UC1'!$A20,Shares!L$2:L$215)</f>
        <v>-0.5107221226907892</v>
      </c>
      <c r="R20" s="9">
        <f ca="1">-SUMIF(Shares!$B$2:$B$215,'UC1'!$A20,Shares!M$2:M$215)</f>
        <v>-0.51902517530750669</v>
      </c>
      <c r="S20" s="9">
        <f ca="1">-SUMIF(Shares!$B$2:$B$215,'UC1'!$A20,Shares!N$2:N$215)</f>
        <v>-1.1289447429681625E-2</v>
      </c>
      <c r="T20" s="9">
        <f ca="1">-SUMIF(Shares!$B$2:$B$215,'UC1'!$A20,Shares!O$2:O$215)</f>
        <v>0</v>
      </c>
      <c r="U20" s="9">
        <f ca="1">-SUMIF(Shares!$B$2:$B$215,'UC1'!$A20,Shares!P$2:P$215)</f>
        <v>-0.37756343907460316</v>
      </c>
      <c r="V20" s="9">
        <f ca="1">-SUMIF(Shares!$B$2:$B$215,'UC1'!$A20,Shares!Q$2:Q$215)</f>
        <v>-6.0688616879054892E-2</v>
      </c>
      <c r="W20" s="9">
        <f ca="1">-SUMIF(Shares!$B$2:$B$215,'UC1'!$A20,Shares!R$2:R$215)</f>
        <v>-0.10499575588333031</v>
      </c>
      <c r="X20" s="9">
        <f ca="1">-SUMIF(Shares!$B$2:$B$215,'UC1'!$A20,Shares!S$2:S$215)</f>
        <v>-0.15047641842759191</v>
      </c>
      <c r="Y20" s="9">
        <f ca="1">-SUMIF(Shares!$B$2:$B$215,'UC1'!$A20,Shares!T$2:T$215)</f>
        <v>0</v>
      </c>
      <c r="Z20" s="9">
        <f ca="1">-SUMIF(Shares!$B$2:$B$215,'UC1'!$A20,Shares!U$2:U$215)</f>
        <v>-0.62524768293946431</v>
      </c>
      <c r="AA20" s="9">
        <f ca="1">-SUMIF(Shares!$B$2:$B$215,'UC1'!$A20,Shares!V$2:V$215)</f>
        <v>-3.9967415454344925E-3</v>
      </c>
      <c r="AB20" s="9">
        <f ca="1">-SUMIF(Shares!$B$2:$B$215,'UC1'!$A20,Shares!W$2:W$215)</f>
        <v>-1.5095064880885313E-2</v>
      </c>
      <c r="AC20" s="9">
        <f ca="1">-SUMIF(Shares!$B$2:$B$215,'UC1'!$A20,Shares!X$2:X$215)</f>
        <v>-0.50211416490486172</v>
      </c>
      <c r="AD20" s="9">
        <f ca="1">-SUMIF(Shares!$B$2:$B$215,'UC1'!$A20,Shares!Y$2:Y$215)</f>
        <v>0</v>
      </c>
      <c r="AE20" s="9">
        <f ca="1">-SUMIF(Shares!$B$2:$B$215,'UC1'!$A20,Shares!Z$2:Z$215)</f>
        <v>-0.42154235521810346</v>
      </c>
      <c r="AF20" s="9">
        <f ca="1">-SUMIF(Shares!$B$2:$B$215,'UC1'!$A20,Shares!AA$2:AA$215)</f>
        <v>0</v>
      </c>
      <c r="AG20" s="9">
        <f ca="1">-SUMIF(Shares!$B$2:$B$215,'UC1'!$A20,Shares!AB$2:AB$215)</f>
        <v>-9.8502203411834841E-2</v>
      </c>
      <c r="AH20" s="9">
        <f ca="1">-SUMIF(Shares!$B$2:$B$215,'UC1'!$A20,Shares!AC$2:AC$215)</f>
        <v>0</v>
      </c>
      <c r="AI20" s="9">
        <f ca="1">-SUMIF(Shares!$B$2:$B$215,'UC1'!$A20,Shares!AD$2:AD$215)</f>
        <v>-4.3685676526635346E-2</v>
      </c>
      <c r="AJ20" s="9">
        <f ca="1">-SUMIF(Shares!$B$2:$B$215,'UC1'!$A20,Shares!AE$2:AE$215)</f>
        <v>-2.0602986207393686E-2</v>
      </c>
      <c r="AK20" s="9">
        <f ca="1">-SUMIF(Shares!$B$2:$B$215,'UC1'!$A20,Shares!AF$2:AF$215)</f>
        <v>-0.35495047229436255</v>
      </c>
      <c r="AL20" s="9">
        <f ca="1">-SUMIF(Shares!$B$2:$B$215,'UC1'!$A20,Shares!AG$2:AG$215)</f>
        <v>-6.7588645107622006E-3</v>
      </c>
      <c r="AM20" s="9">
        <f ca="1">-SUMIF(Shares!$B$2:$B$215,'UC1'!$A20,Shares!AH$2:AH$215)</f>
        <v>-0.23464940275371576</v>
      </c>
      <c r="AN20" s="9">
        <f ca="1">-SUMIF(Shares!$B$2:$B$215,'UC1'!$A20,Shares!AI$2:AI$215)</f>
        <v>-0.20294425294001797</v>
      </c>
      <c r="AO20" s="9">
        <f ca="1">-SUMIF(Shares!$B$2:$B$215,'UC1'!$A20,Shares!AJ$2:AJ$215)</f>
        <v>-0.45918351755477016</v>
      </c>
      <c r="AP20" s="9">
        <f ca="1">-SUMIF(Shares!$B$2:$B$215,'UC1'!$A20,Shares!AK$2:AK$215)</f>
        <v>-9.9799983331944481E-2</v>
      </c>
      <c r="AQ20" s="9">
        <f ca="1">-SUMIF(Shares!$B$2:$B$215,'UC1'!$A20,Shares!AL$2:AL$215)</f>
        <v>-0.32527530152071249</v>
      </c>
      <c r="AR20" s="9">
        <f ca="1">-SUMIF(Shares!$B$2:$B$215,'UC1'!$A20,Shares!AM$2:AM$215)</f>
        <v>0</v>
      </c>
      <c r="AS20">
        <v>0</v>
      </c>
      <c r="AT20">
        <v>5</v>
      </c>
    </row>
    <row r="21" spans="1:47">
      <c r="A21" t="s">
        <v>104</v>
      </c>
      <c r="C21" t="str">
        <f>"\I: RCUC-Lo_"&amp;A21</f>
        <v>\I: RCUC-Lo_R_ES-WH-FL_HET</v>
      </c>
      <c r="D21" s="8" t="s">
        <v>265</v>
      </c>
      <c r="E21" t="str">
        <f t="shared" si="2"/>
        <v>R_ES-FL-WatHeat</v>
      </c>
      <c r="F21" t="str">
        <f>"R_ES-"&amp;MID(A21,9,2)&amp;"-WatHeat"</f>
        <v>R_ES-FL-WatHeat</v>
      </c>
      <c r="G21">
        <v>1</v>
      </c>
      <c r="H21" s="9">
        <f ca="1">-SUMIF(Shares!$B$2:$B$215,'UC1'!$A21,Shares!C$2:C$215)</f>
        <v>0</v>
      </c>
      <c r="I21" s="9">
        <f ca="1">-SUMIF(Shares!$B$2:$B$215,'UC1'!$A21,Shares!D$2:D$215)</f>
        <v>-0.16306789606035207</v>
      </c>
      <c r="J21" s="9">
        <f ca="1">-SUMIF(Shares!$B$2:$B$215,'UC1'!$A21,Shares!E$2:E$215)</f>
        <v>-0.18632634184535535</v>
      </c>
      <c r="K21" s="9">
        <f ca="1">-SUMIF(Shares!$B$2:$B$215,'UC1'!$A21,Shares!F$2:F$215)</f>
        <v>-1.7790716480672814E-3</v>
      </c>
      <c r="L21" s="9">
        <f ca="1">-SUMIF(Shares!$B$2:$B$215,'UC1'!$A21,Shares!G$2:G$215)</f>
        <v>-0.26143333470547048</v>
      </c>
      <c r="M21" s="9">
        <f ca="1">-SUMIF(Shares!$B$2:$B$215,'UC1'!$A21,Shares!H$2:H$215)</f>
        <v>-3.6056621297885158E-2</v>
      </c>
      <c r="N21" s="9">
        <f ca="1">-SUMIF(Shares!$B$2:$B$215,'UC1'!$A21,Shares!I$2:I$215)</f>
        <v>0</v>
      </c>
      <c r="O21" s="9">
        <f ca="1">-SUMIF(Shares!$B$2:$B$215,'UC1'!$A21,Shares!J$2:J$215)</f>
        <v>-0.14279893635271906</v>
      </c>
      <c r="P21" s="9">
        <f ca="1">-SUMIF(Shares!$B$2:$B$215,'UC1'!$A21,Shares!K$2:K$215)</f>
        <v>-9.3571121631397844E-2</v>
      </c>
      <c r="Q21" s="9">
        <f ca="1">-SUMIF(Shares!$B$2:$B$215,'UC1'!$A21,Shares!L$2:L$215)</f>
        <v>-0.50847988637787633</v>
      </c>
      <c r="R21" s="9">
        <f ca="1">-SUMIF(Shares!$B$2:$B$215,'UC1'!$A21,Shares!M$2:M$215)</f>
        <v>-0.51902517530750658</v>
      </c>
      <c r="S21" s="9">
        <f ca="1">-SUMIF(Shares!$B$2:$B$215,'UC1'!$A21,Shares!N$2:N$215)</f>
        <v>-1.0466531440162283E-2</v>
      </c>
      <c r="T21" s="9">
        <f ca="1">-SUMIF(Shares!$B$2:$B$215,'UC1'!$A21,Shares!O$2:O$215)</f>
        <v>0</v>
      </c>
      <c r="U21" s="9">
        <f ca="1">-SUMIF(Shares!$B$2:$B$215,'UC1'!$A21,Shares!P$2:P$215)</f>
        <v>-0.37743035815804427</v>
      </c>
      <c r="V21" s="9">
        <f ca="1">-SUMIF(Shares!$B$2:$B$215,'UC1'!$A21,Shares!Q$2:Q$215)</f>
        <v>-6.0556535751073282E-2</v>
      </c>
      <c r="W21" s="9">
        <f ca="1">-SUMIF(Shares!$B$2:$B$215,'UC1'!$A21,Shares!R$2:R$215)</f>
        <v>-0.10432709937660457</v>
      </c>
      <c r="X21" s="9">
        <f ca="1">-SUMIF(Shares!$B$2:$B$215,'UC1'!$A21,Shares!S$2:S$215)</f>
        <v>-0.15004119669289967</v>
      </c>
      <c r="Y21" s="9">
        <f ca="1">-SUMIF(Shares!$B$2:$B$215,'UC1'!$A21,Shares!T$2:T$215)</f>
        <v>0</v>
      </c>
      <c r="Z21" s="9">
        <f ca="1">-SUMIF(Shares!$B$2:$B$215,'UC1'!$A21,Shares!U$2:U$215)</f>
        <v>-0.62524768293946431</v>
      </c>
      <c r="AA21" s="9">
        <f ca="1">-SUMIF(Shares!$B$2:$B$215,'UC1'!$A21,Shares!V$2:V$215)</f>
        <v>-3.9694025222245174E-3</v>
      </c>
      <c r="AB21" s="9">
        <f ca="1">-SUMIF(Shares!$B$2:$B$215,'UC1'!$A21,Shares!W$2:W$215)</f>
        <v>-1.5075982809776942E-2</v>
      </c>
      <c r="AC21" s="9">
        <f ca="1">-SUMIF(Shares!$B$2:$B$215,'UC1'!$A21,Shares!X$2:X$215)</f>
        <v>-0.50211416490486271</v>
      </c>
      <c r="AD21" s="9">
        <f ca="1">-SUMIF(Shares!$B$2:$B$215,'UC1'!$A21,Shares!Y$2:Y$215)</f>
        <v>0</v>
      </c>
      <c r="AE21" s="9">
        <f ca="1">-SUMIF(Shares!$B$2:$B$215,'UC1'!$A21,Shares!Z$2:Z$215)</f>
        <v>-0.42154235521810318</v>
      </c>
      <c r="AF21" s="9">
        <f ca="1">-SUMIF(Shares!$B$2:$B$215,'UC1'!$A21,Shares!AA$2:AA$215)</f>
        <v>0</v>
      </c>
      <c r="AG21" s="9">
        <f ca="1">-SUMIF(Shares!$B$2:$B$215,'UC1'!$A21,Shares!AB$2:AB$215)</f>
        <v>-9.8502203411834743E-2</v>
      </c>
      <c r="AH21" s="9">
        <f ca="1">-SUMIF(Shares!$B$2:$B$215,'UC1'!$A21,Shares!AC$2:AC$215)</f>
        <v>0</v>
      </c>
      <c r="AI21" s="9">
        <f ca="1">-SUMIF(Shares!$B$2:$B$215,'UC1'!$A21,Shares!AD$2:AD$215)</f>
        <v>-4.351737898112934E-2</v>
      </c>
      <c r="AJ21" s="9">
        <f ca="1">-SUMIF(Shares!$B$2:$B$215,'UC1'!$A21,Shares!AE$2:AE$215)</f>
        <v>-2.0602986207393696E-2</v>
      </c>
      <c r="AK21" s="9">
        <f ca="1">-SUMIF(Shares!$B$2:$B$215,'UC1'!$A21,Shares!AF$2:AF$215)</f>
        <v>-0.35495047229436222</v>
      </c>
      <c r="AL21" s="9">
        <f ca="1">-SUMIF(Shares!$B$2:$B$215,'UC1'!$A21,Shares!AG$2:AG$215)</f>
        <v>-6.6251415628539104E-3</v>
      </c>
      <c r="AM21" s="9">
        <f ca="1">-SUMIF(Shares!$B$2:$B$215,'UC1'!$A21,Shares!AH$2:AH$215)</f>
        <v>-0.23464940275371518</v>
      </c>
      <c r="AN21" s="9">
        <f ca="1">-SUMIF(Shares!$B$2:$B$215,'UC1'!$A21,Shares!AI$2:AI$215)</f>
        <v>-0.20294425294001908</v>
      </c>
      <c r="AO21" s="9">
        <f ca="1">-SUMIF(Shares!$B$2:$B$215,'UC1'!$A21,Shares!AJ$2:AJ$215)</f>
        <v>-0.45773993572266231</v>
      </c>
      <c r="AP21" s="9">
        <f ca="1">-SUMIF(Shares!$B$2:$B$215,'UC1'!$A21,Shares!AK$2:AK$215)</f>
        <v>-9.9103448275862066E-2</v>
      </c>
      <c r="AQ21" s="9">
        <f ca="1">-SUMIF(Shares!$B$2:$B$215,'UC1'!$A21,Shares!AL$2:AL$215)</f>
        <v>-0.3252753015207131</v>
      </c>
      <c r="AR21" s="9">
        <f ca="1">-SUMIF(Shares!$B$2:$B$215,'UC1'!$A21,Shares!AM$2:AM$215)</f>
        <v>0</v>
      </c>
      <c r="AS21">
        <v>0</v>
      </c>
      <c r="AT21">
        <v>5</v>
      </c>
    </row>
    <row r="22" spans="1:47">
      <c r="A22" t="s">
        <v>111</v>
      </c>
      <c r="C22" t="str">
        <f>"\I: RCUC-Lo_"&amp;A22</f>
        <v>\I: RCUC-Lo_R_ES-WH-SD_HET</v>
      </c>
      <c r="D22" s="8" t="s">
        <v>265</v>
      </c>
      <c r="E22" t="str">
        <f t="shared" si="2"/>
        <v>R_ES-SD-WatHeat</v>
      </c>
      <c r="F22" t="str">
        <f>"R_ES-"&amp;MID(A22,9,2)&amp;"-WatHeat"</f>
        <v>R_ES-SD-WatHeat</v>
      </c>
      <c r="G22">
        <v>1</v>
      </c>
      <c r="H22" s="9">
        <f ca="1">-SUMIF(Shares!$B$2:$B$215,'UC1'!$A22,Shares!C$2:C$215)</f>
        <v>0</v>
      </c>
      <c r="I22" s="9">
        <f ca="1">-SUMIF(Shares!$B$2:$B$215,'UC1'!$A22,Shares!D$2:D$215)</f>
        <v>-0.16886097396690453</v>
      </c>
      <c r="J22" s="9">
        <f ca="1">-SUMIF(Shares!$B$2:$B$215,'UC1'!$A22,Shares!E$2:E$215)</f>
        <v>-0.18632634184535465</v>
      </c>
      <c r="K22" s="9">
        <f ca="1">-SUMIF(Shares!$B$2:$B$215,'UC1'!$A22,Shares!F$2:F$215)</f>
        <v>-1.7849661594019025E-3</v>
      </c>
      <c r="L22" s="9">
        <f ca="1">-SUMIF(Shares!$B$2:$B$215,'UC1'!$A22,Shares!G$2:G$215)</f>
        <v>-0.26282900182089031</v>
      </c>
      <c r="M22" s="9">
        <f ca="1">-SUMIF(Shares!$B$2:$B$215,'UC1'!$A22,Shares!H$2:H$215)</f>
        <v>-3.6439813101205004E-2</v>
      </c>
      <c r="N22" s="9">
        <f ca="1">-SUMIF(Shares!$B$2:$B$215,'UC1'!$A22,Shares!I$2:I$215)</f>
        <v>0</v>
      </c>
      <c r="O22" s="9">
        <f ca="1">-SUMIF(Shares!$B$2:$B$215,'UC1'!$A22,Shares!J$2:J$215)</f>
        <v>-0.1432184689238073</v>
      </c>
      <c r="P22" s="9">
        <f ca="1">-SUMIF(Shares!$B$2:$B$215,'UC1'!$A22,Shares!K$2:K$215)</f>
        <v>-9.5064150387296736E-2</v>
      </c>
      <c r="Q22" s="9">
        <f ca="1">-SUMIF(Shares!$B$2:$B$215,'UC1'!$A22,Shares!L$2:L$215)</f>
        <v>-0.51072212269078965</v>
      </c>
      <c r="R22" s="9">
        <f ca="1">-SUMIF(Shares!$B$2:$B$215,'UC1'!$A22,Shares!M$2:M$215)</f>
        <v>-0.51902517530750614</v>
      </c>
      <c r="S22" s="9">
        <f ca="1">-SUMIF(Shares!$B$2:$B$215,'UC1'!$A22,Shares!N$2:N$215)</f>
        <v>-1.1289447429681621E-2</v>
      </c>
      <c r="T22" s="9">
        <f ca="1">-SUMIF(Shares!$B$2:$B$215,'UC1'!$A22,Shares!O$2:O$215)</f>
        <v>0</v>
      </c>
      <c r="U22" s="9">
        <f ca="1">-SUMIF(Shares!$B$2:$B$215,'UC1'!$A22,Shares!P$2:P$215)</f>
        <v>-0.37756343907460316</v>
      </c>
      <c r="V22" s="9">
        <f ca="1">-SUMIF(Shares!$B$2:$B$215,'UC1'!$A22,Shares!Q$2:Q$215)</f>
        <v>-6.0688616879054941E-2</v>
      </c>
      <c r="W22" s="9">
        <f ca="1">-SUMIF(Shares!$B$2:$B$215,'UC1'!$A22,Shares!R$2:R$215)</f>
        <v>-0.10499575588333027</v>
      </c>
      <c r="X22" s="9">
        <f ca="1">-SUMIF(Shares!$B$2:$B$215,'UC1'!$A22,Shares!S$2:S$215)</f>
        <v>-0.15047641842759196</v>
      </c>
      <c r="Y22" s="9">
        <f ca="1">-SUMIF(Shares!$B$2:$B$215,'UC1'!$A22,Shares!T$2:T$215)</f>
        <v>0</v>
      </c>
      <c r="Z22" s="9">
        <f ca="1">-SUMIF(Shares!$B$2:$B$215,'UC1'!$A22,Shares!U$2:U$215)</f>
        <v>-0.62524768293946431</v>
      </c>
      <c r="AA22" s="9">
        <f ca="1">-SUMIF(Shares!$B$2:$B$215,'UC1'!$A22,Shares!V$2:V$215)</f>
        <v>-3.9967415454344899E-3</v>
      </c>
      <c r="AB22" s="9">
        <f ca="1">-SUMIF(Shares!$B$2:$B$215,'UC1'!$A22,Shares!W$2:W$215)</f>
        <v>-1.5095064880885418E-2</v>
      </c>
      <c r="AC22" s="9">
        <f ca="1">-SUMIF(Shares!$B$2:$B$215,'UC1'!$A22,Shares!X$2:X$215)</f>
        <v>-0.50211416490486249</v>
      </c>
      <c r="AD22" s="9">
        <f ca="1">-SUMIF(Shares!$B$2:$B$215,'UC1'!$A22,Shares!Y$2:Y$215)</f>
        <v>0</v>
      </c>
      <c r="AE22" s="9">
        <f ca="1">-SUMIF(Shares!$B$2:$B$215,'UC1'!$A22,Shares!Z$2:Z$215)</f>
        <v>-0.42154235521810335</v>
      </c>
      <c r="AF22" s="9">
        <f ca="1">-SUMIF(Shares!$B$2:$B$215,'UC1'!$A22,Shares!AA$2:AA$215)</f>
        <v>0</v>
      </c>
      <c r="AG22" s="9">
        <f ca="1">-SUMIF(Shares!$B$2:$B$215,'UC1'!$A22,Shares!AB$2:AB$215)</f>
        <v>-9.8502203411834674E-2</v>
      </c>
      <c r="AH22" s="9">
        <f ca="1">-SUMIF(Shares!$B$2:$B$215,'UC1'!$A22,Shares!AC$2:AC$215)</f>
        <v>0</v>
      </c>
      <c r="AI22" s="9">
        <f ca="1">-SUMIF(Shares!$B$2:$B$215,'UC1'!$A22,Shares!AD$2:AD$215)</f>
        <v>-4.3685676526635291E-2</v>
      </c>
      <c r="AJ22" s="9">
        <f ca="1">-SUMIF(Shares!$B$2:$B$215,'UC1'!$A22,Shares!AE$2:AE$215)</f>
        <v>-2.0602986207393852E-2</v>
      </c>
      <c r="AK22" s="9">
        <f ca="1">-SUMIF(Shares!$B$2:$B$215,'UC1'!$A22,Shares!AF$2:AF$215)</f>
        <v>-0.35495047229436272</v>
      </c>
      <c r="AL22" s="9">
        <f ca="1">-SUMIF(Shares!$B$2:$B$215,'UC1'!$A22,Shares!AG$2:AG$215)</f>
        <v>-6.7588645107622049E-3</v>
      </c>
      <c r="AM22" s="9">
        <f ca="1">-SUMIF(Shares!$B$2:$B$215,'UC1'!$A22,Shares!AH$2:AH$215)</f>
        <v>-0.23464940275371632</v>
      </c>
      <c r="AN22" s="9">
        <f ca="1">-SUMIF(Shares!$B$2:$B$215,'UC1'!$A22,Shares!AI$2:AI$215)</f>
        <v>-0.20294425294001814</v>
      </c>
      <c r="AO22" s="9">
        <f ca="1">-SUMIF(Shares!$B$2:$B$215,'UC1'!$A22,Shares!AJ$2:AJ$215)</f>
        <v>-0.45918351755476955</v>
      </c>
      <c r="AP22" s="9">
        <f ca="1">-SUMIF(Shares!$B$2:$B$215,'UC1'!$A22,Shares!AK$2:AK$215)</f>
        <v>-9.9799983331944453E-2</v>
      </c>
      <c r="AQ22" s="9">
        <f ca="1">-SUMIF(Shares!$B$2:$B$215,'UC1'!$A22,Shares!AL$2:AL$215)</f>
        <v>-0.32527530152071288</v>
      </c>
      <c r="AR22" s="9">
        <f ca="1">-SUMIF(Shares!$B$2:$B$215,'UC1'!$A22,Shares!AM$2:AM$215)</f>
        <v>0</v>
      </c>
      <c r="AS22">
        <v>0</v>
      </c>
      <c r="AT22">
        <v>5</v>
      </c>
    </row>
    <row r="25" spans="1:47" ht="15">
      <c r="F25" s="5"/>
      <c r="G25" t="s">
        <v>269</v>
      </c>
    </row>
    <row r="26" spans="1:47" ht="15.75" thickBot="1">
      <c r="C26" s="6" t="s">
        <v>251</v>
      </c>
      <c r="D26" s="6" t="s">
        <v>247</v>
      </c>
      <c r="E26" s="6" t="s">
        <v>262</v>
      </c>
      <c r="F26" s="6" t="s">
        <v>248</v>
      </c>
      <c r="G26" s="6" t="s">
        <v>249</v>
      </c>
      <c r="H26" s="7" t="s">
        <v>250</v>
      </c>
      <c r="I26" s="7" t="str">
        <f>Shares!C$1</f>
        <v>AL</v>
      </c>
      <c r="J26" s="7" t="str">
        <f>Shares!D$1</f>
        <v>AT</v>
      </c>
      <c r="K26" s="7" t="str">
        <f>Shares!E$1</f>
        <v>BA</v>
      </c>
      <c r="L26" s="7" t="str">
        <f>Shares!F$1</f>
        <v>BE</v>
      </c>
      <c r="M26" s="7" t="str">
        <f>Shares!G$1</f>
        <v>BG</v>
      </c>
      <c r="N26" s="7" t="str">
        <f>Shares!H$1</f>
        <v>CH</v>
      </c>
      <c r="O26" s="7" t="str">
        <f>Shares!I$1</f>
        <v>CY</v>
      </c>
      <c r="P26" s="7" t="str">
        <f>Shares!J$1</f>
        <v>CZ</v>
      </c>
      <c r="Q26" s="7" t="str">
        <f>Shares!K$1</f>
        <v>DE</v>
      </c>
      <c r="R26" s="7" t="str">
        <f>Shares!L$1</f>
        <v>DK</v>
      </c>
      <c r="S26" s="7" t="str">
        <f>Shares!M$1</f>
        <v>EE</v>
      </c>
      <c r="T26" s="7" t="str">
        <f>Shares!N$1</f>
        <v>EL</v>
      </c>
      <c r="U26" s="7" t="str">
        <f>Shares!O$1</f>
        <v>ES</v>
      </c>
      <c r="V26" s="7" t="str">
        <f>Shares!P$1</f>
        <v>FI</v>
      </c>
      <c r="W26" s="7" t="str">
        <f>Shares!Q$1</f>
        <v>FR</v>
      </c>
      <c r="X26" s="7" t="str">
        <f>Shares!R$1</f>
        <v>HR</v>
      </c>
      <c r="Y26" s="7" t="str">
        <f>Shares!S$1</f>
        <v>HU</v>
      </c>
      <c r="Z26" s="7" t="str">
        <f>Shares!T$1</f>
        <v>IE</v>
      </c>
      <c r="AA26" s="7" t="str">
        <f>Shares!U$1</f>
        <v>IS</v>
      </c>
      <c r="AB26" s="7" t="str">
        <f>Shares!V$1</f>
        <v>IT</v>
      </c>
      <c r="AC26" s="7" t="str">
        <f>Shares!W$1</f>
        <v>KS</v>
      </c>
      <c r="AD26" s="7" t="str">
        <f>Shares!X$1</f>
        <v>LT</v>
      </c>
      <c r="AE26" s="7" t="str">
        <f>Shares!Y$1</f>
        <v>LU</v>
      </c>
      <c r="AF26" s="7" t="str">
        <f>Shares!Z$1</f>
        <v>LV</v>
      </c>
      <c r="AG26" s="7" t="str">
        <f>Shares!AA$1</f>
        <v>ME</v>
      </c>
      <c r="AH26" s="7" t="str">
        <f>Shares!AB$1</f>
        <v>MK</v>
      </c>
      <c r="AI26" s="7" t="str">
        <f>Shares!AC$1</f>
        <v>MT</v>
      </c>
      <c r="AJ26" s="7" t="str">
        <f>Shares!AD$1</f>
        <v>NL</v>
      </c>
      <c r="AK26" s="7" t="str">
        <f>Shares!AE$1</f>
        <v>NO</v>
      </c>
      <c r="AL26" s="7" t="str">
        <f>Shares!AF$1</f>
        <v>PL</v>
      </c>
      <c r="AM26" s="7" t="str">
        <f>Shares!AG$1</f>
        <v>PT</v>
      </c>
      <c r="AN26" s="7" t="str">
        <f>Shares!AH$1</f>
        <v>RO</v>
      </c>
      <c r="AO26" s="7" t="str">
        <f>Shares!AI$1</f>
        <v>RS</v>
      </c>
      <c r="AP26" s="7" t="str">
        <f>Shares!AJ$1</f>
        <v>SE</v>
      </c>
      <c r="AQ26" s="7" t="str">
        <f>Shares!AK$1</f>
        <v>SI</v>
      </c>
      <c r="AR26" s="7" t="str">
        <f>Shares!AL$1</f>
        <v>SK</v>
      </c>
      <c r="AS26" s="7" t="str">
        <f>Shares!AM$1</f>
        <v>UK</v>
      </c>
      <c r="AT26" s="6" t="s">
        <v>255</v>
      </c>
      <c r="AU26" t="s">
        <v>256</v>
      </c>
    </row>
    <row r="27" spans="1:47">
      <c r="A27" t="s">
        <v>116</v>
      </c>
      <c r="C27" t="str">
        <f t="shared" ref="C27:C44" si="6">"RCUC-Lo_"&amp;A27</f>
        <v>RCUC-Lo_C_ES-CK-HO_ELC</v>
      </c>
      <c r="D27" s="8" t="s">
        <v>252</v>
      </c>
      <c r="E27" t="s">
        <v>264</v>
      </c>
      <c r="F27" t="str">
        <f>G27</f>
        <v>NR_ES-HO-Cook</v>
      </c>
      <c r="G27" t="str">
        <f t="shared" ref="G27:G32" si="7">"NR_ES-"&amp;MID(A27,9,2)&amp;"-Cook"</f>
        <v>NR_ES-HO-Cook</v>
      </c>
      <c r="H27" s="13">
        <v>1</v>
      </c>
      <c r="I27" s="9">
        <f ca="1">-SUMIF(Shares!$B$2:$B$215,'UC1'!$A27,Shares!C$2:C$215)</f>
        <v>-0.35974776297214739</v>
      </c>
      <c r="J27" s="9">
        <f ca="1">-SUMIF(Shares!$B$2:$B$215,'UC1'!$A27,Shares!D$2:D$215)</f>
        <v>-0.61427790886664047</v>
      </c>
      <c r="K27" s="9">
        <f ca="1">-SUMIF(Shares!$B$2:$B$215,'UC1'!$A27,Shares!E$2:E$215)</f>
        <v>-1</v>
      </c>
      <c r="L27" s="9">
        <f ca="1">-SUMIF(Shares!$B$2:$B$215,'UC1'!$A27,Shares!F$2:F$215)</f>
        <v>-0.54914716596417912</v>
      </c>
      <c r="M27" s="9">
        <f ca="1">-SUMIF(Shares!$B$2:$B$215,'UC1'!$A27,Shares!G$2:G$215)</f>
        <v>-0.86511783707392764</v>
      </c>
      <c r="N27" s="9">
        <f ca="1">-SUMIF(Shares!$B$2:$B$215,'UC1'!$A27,Shares!H$2:H$215)</f>
        <v>-0.63241064158931981</v>
      </c>
      <c r="O27" s="9">
        <f ca="1">-SUMIF(Shares!$B$2:$B$215,'UC1'!$A27,Shares!I$2:I$215)</f>
        <v>-0.97455659758784663</v>
      </c>
      <c r="P27" s="9">
        <f ca="1">-SUMIF(Shares!$B$2:$B$215,'UC1'!$A27,Shares!J$2:J$215)</f>
        <v>-0.48153087672146572</v>
      </c>
      <c r="Q27" s="9">
        <f ca="1">-SUMIF(Shares!$B$2:$B$215,'UC1'!$A27,Shares!K$2:K$215)</f>
        <v>-0.37834881347686433</v>
      </c>
      <c r="R27" s="9">
        <f ca="1">-SUMIF(Shares!$B$2:$B$215,'UC1'!$A27,Shares!L$2:L$215)</f>
        <v>-0.71353178331668465</v>
      </c>
      <c r="S27" s="9">
        <f ca="1">-SUMIF(Shares!$B$2:$B$215,'UC1'!$A27,Shares!M$2:M$215)</f>
        <v>-0.86443558303850643</v>
      </c>
      <c r="T27" s="9">
        <f ca="1">-SUMIF(Shares!$B$2:$B$215,'UC1'!$A27,Shares!N$2:N$215)</f>
        <v>-0.81613411579281114</v>
      </c>
      <c r="U27" s="9">
        <f ca="1">-SUMIF(Shares!$B$2:$B$215,'UC1'!$A27,Shares!O$2:O$215)</f>
        <v>-0.79358754004526499</v>
      </c>
      <c r="V27" s="9">
        <f ca="1">-SUMIF(Shares!$B$2:$B$215,'UC1'!$A27,Shares!P$2:P$215)</f>
        <v>-0.97273678314663925</v>
      </c>
      <c r="W27" s="9">
        <f ca="1">-SUMIF(Shares!$B$2:$B$215,'UC1'!$A27,Shares!Q$2:Q$215)</f>
        <v>-0.57375026209024882</v>
      </c>
      <c r="X27" s="9">
        <f ca="1">-SUMIF(Shares!$B$2:$B$215,'UC1'!$A27,Shares!R$2:R$215)</f>
        <v>-0.67408062515404132</v>
      </c>
      <c r="Y27" s="9">
        <f ca="1">-SUMIF(Shares!$B$2:$B$215,'UC1'!$A27,Shares!S$2:S$215)</f>
        <v>-0.46251565439485043</v>
      </c>
      <c r="Z27" s="9">
        <f ca="1">-SUMIF(Shares!$B$2:$B$215,'UC1'!$A27,Shares!T$2:T$215)</f>
        <v>-0.6213678272536306</v>
      </c>
      <c r="AA27" s="9">
        <f ca="1">-SUMIF(Shares!$B$2:$B$215,'UC1'!$A27,Shares!U$2:U$215)</f>
        <v>-0.84196490831103066</v>
      </c>
      <c r="AB27" s="9">
        <f ca="1">-SUMIF(Shares!$B$2:$B$215,'UC1'!$A27,Shares!V$2:V$215)</f>
        <v>-0.33615645238452191</v>
      </c>
      <c r="AC27" s="9">
        <f ca="1">-SUMIF(Shares!$B$2:$B$215,'UC1'!$A27,Shares!W$2:W$215)</f>
        <v>-0.36657759940023987</v>
      </c>
      <c r="AD27" s="9">
        <f ca="1">-SUMIF(Shares!$B$2:$B$215,'UC1'!$A27,Shares!X$2:X$215)</f>
        <v>-0.64488711135058452</v>
      </c>
      <c r="AE27" s="9">
        <f ca="1">-SUMIF(Shares!$B$2:$B$215,'UC1'!$A27,Shares!Y$2:Y$215)</f>
        <v>-0.43644805033597495</v>
      </c>
      <c r="AF27" s="9">
        <f ca="1">-SUMIF(Shares!$B$2:$B$215,'UC1'!$A27,Shares!Z$2:Z$215)</f>
        <v>-0.63046573795367711</v>
      </c>
      <c r="AG27" s="9">
        <f ca="1">-SUMIF(Shares!$B$2:$B$215,'UC1'!$A27,Shares!AA$2:AA$215)</f>
        <v>-1</v>
      </c>
      <c r="AH27" s="9">
        <f ca="1">-SUMIF(Shares!$B$2:$B$215,'UC1'!$A27,Shares!AB$2:AB$215)</f>
        <v>-0.68715881389275568</v>
      </c>
      <c r="AI27" s="9">
        <f ca="1">-SUMIF(Shares!$B$2:$B$215,'UC1'!$A27,Shares!AC$2:AC$215)</f>
        <v>-0.85424445789679959</v>
      </c>
      <c r="AJ27" s="9">
        <f ca="1">-SUMIF(Shares!$B$2:$B$215,'UC1'!$A27,Shares!AD$2:AD$215)</f>
        <v>-0.43756123804900321</v>
      </c>
      <c r="AK27" s="9">
        <f ca="1">-SUMIF(Shares!$B$2:$B$215,'UC1'!$A27,Shares!AE$2:AE$215)</f>
        <v>-0.97920977655752794</v>
      </c>
      <c r="AL27" s="9">
        <f ca="1">-SUMIF(Shares!$B$2:$B$215,'UC1'!$A27,Shares!AF$2:AF$215)</f>
        <v>-0.63212352255038062</v>
      </c>
      <c r="AM27" s="9">
        <f ca="1">-SUMIF(Shares!$B$2:$B$215,'UC1'!$A27,Shares!AG$2:AG$215)</f>
        <v>-0.69922454729786665</v>
      </c>
      <c r="AN27" s="9">
        <f ca="1">-SUMIF(Shares!$B$2:$B$215,'UC1'!$A27,Shares!AH$2:AH$215)</f>
        <v>-0.32915338788109738</v>
      </c>
      <c r="AO27" s="9">
        <f ca="1">-SUMIF(Shares!$B$2:$B$215,'UC1'!$A27,Shares!AI$2:AI$215)</f>
        <v>-0.63991541601534663</v>
      </c>
      <c r="AP27" s="9">
        <f ca="1">-SUMIF(Shares!$B$2:$B$215,'UC1'!$A27,Shares!AJ$2:AJ$215)</f>
        <v>-0.96426166572393102</v>
      </c>
      <c r="AQ27" s="9">
        <f ca="1">-SUMIF(Shares!$B$2:$B$215,'UC1'!$A27,Shares!AK$2:AK$215)</f>
        <v>-0.76256312924288661</v>
      </c>
      <c r="AR27" s="9">
        <f ca="1">-SUMIF(Shares!$B$2:$B$215,'UC1'!$A27,Shares!AL$2:AL$215)</f>
        <v>-0.50803637160169102</v>
      </c>
      <c r="AS27" s="9">
        <f ca="1">-SUMIF(Shares!$B$2:$B$215,'UC1'!$A27,Shares!AM$2:AM$215)</f>
        <v>-0.50493141011470966</v>
      </c>
      <c r="AT27">
        <v>0</v>
      </c>
      <c r="AU27">
        <v>5</v>
      </c>
    </row>
    <row r="28" spans="1:47">
      <c r="A28" t="s">
        <v>120</v>
      </c>
      <c r="C28" t="str">
        <f t="shared" si="6"/>
        <v>RCUC-Lo_C_ES-CK-HR_ELC</v>
      </c>
      <c r="D28" s="8" t="s">
        <v>252</v>
      </c>
      <c r="E28" t="s">
        <v>264</v>
      </c>
      <c r="F28" t="str">
        <f t="shared" ref="F28:F44" si="8">G28</f>
        <v>NR_ES-HR-Cook</v>
      </c>
      <c r="G28" t="str">
        <f t="shared" si="7"/>
        <v>NR_ES-HR-Cook</v>
      </c>
      <c r="H28" s="13">
        <v>1</v>
      </c>
      <c r="I28" s="9">
        <f ca="1">-SUMIF(Shares!$B$2:$B$215,'UC1'!$A28,Shares!C$2:C$215)</f>
        <v>-0.35974776297214772</v>
      </c>
      <c r="J28" s="9">
        <f ca="1">-SUMIF(Shares!$B$2:$B$215,'UC1'!$A28,Shares!D$2:D$215)</f>
        <v>-0.61427790886663991</v>
      </c>
      <c r="K28" s="9">
        <f ca="1">-SUMIF(Shares!$B$2:$B$215,'UC1'!$A28,Shares!E$2:E$215)</f>
        <v>-1</v>
      </c>
      <c r="L28" s="9">
        <f ca="1">-SUMIF(Shares!$B$2:$B$215,'UC1'!$A28,Shares!F$2:F$215)</f>
        <v>-0.54914716596417923</v>
      </c>
      <c r="M28" s="9">
        <f ca="1">-SUMIF(Shares!$B$2:$B$215,'UC1'!$A28,Shares!G$2:G$215)</f>
        <v>-0.86511783707392687</v>
      </c>
      <c r="N28" s="9">
        <f ca="1">-SUMIF(Shares!$B$2:$B$215,'UC1'!$A28,Shares!H$2:H$215)</f>
        <v>-0.63241064158931914</v>
      </c>
      <c r="O28" s="9">
        <f ca="1">-SUMIF(Shares!$B$2:$B$215,'UC1'!$A28,Shares!I$2:I$215)</f>
        <v>-0.97455659758784663</v>
      </c>
      <c r="P28" s="9">
        <f ca="1">-SUMIF(Shares!$B$2:$B$215,'UC1'!$A28,Shares!J$2:J$215)</f>
        <v>-0.48153087672146566</v>
      </c>
      <c r="Q28" s="9">
        <f ca="1">-SUMIF(Shares!$B$2:$B$215,'UC1'!$A28,Shares!K$2:K$215)</f>
        <v>-0.37834881347686472</v>
      </c>
      <c r="R28" s="9">
        <f ca="1">-SUMIF(Shares!$B$2:$B$215,'UC1'!$A28,Shares!L$2:L$215)</f>
        <v>-0.71353178331668443</v>
      </c>
      <c r="S28" s="9">
        <f ca="1">-SUMIF(Shares!$B$2:$B$215,'UC1'!$A28,Shares!M$2:M$215)</f>
        <v>-0.86443558303850676</v>
      </c>
      <c r="T28" s="9">
        <f ca="1">-SUMIF(Shares!$B$2:$B$215,'UC1'!$A28,Shares!N$2:N$215)</f>
        <v>-0.81613411579281159</v>
      </c>
      <c r="U28" s="9">
        <f ca="1">-SUMIF(Shares!$B$2:$B$215,'UC1'!$A28,Shares!O$2:O$215)</f>
        <v>-0.79358754004526399</v>
      </c>
      <c r="V28" s="9">
        <f ca="1">-SUMIF(Shares!$B$2:$B$215,'UC1'!$A28,Shares!P$2:P$215)</f>
        <v>-0.97273678314663903</v>
      </c>
      <c r="W28" s="9">
        <f ca="1">-SUMIF(Shares!$B$2:$B$215,'UC1'!$A28,Shares!Q$2:Q$215)</f>
        <v>-0.5737502620902486</v>
      </c>
      <c r="X28" s="9">
        <f ca="1">-SUMIF(Shares!$B$2:$B$215,'UC1'!$A28,Shares!R$2:R$215)</f>
        <v>-0.67408062515404199</v>
      </c>
      <c r="Y28" s="9">
        <f ca="1">-SUMIF(Shares!$B$2:$B$215,'UC1'!$A28,Shares!S$2:S$215)</f>
        <v>-0.46251565439485059</v>
      </c>
      <c r="Z28" s="9">
        <f ca="1">-SUMIF(Shares!$B$2:$B$215,'UC1'!$A28,Shares!T$2:T$215)</f>
        <v>-0.62136782725363104</v>
      </c>
      <c r="AA28" s="9">
        <f ca="1">-SUMIF(Shares!$B$2:$B$215,'UC1'!$A28,Shares!U$2:U$215)</f>
        <v>-0.84196490831103099</v>
      </c>
      <c r="AB28" s="9">
        <f ca="1">-SUMIF(Shares!$B$2:$B$215,'UC1'!$A28,Shares!V$2:V$215)</f>
        <v>-0.33615645238452257</v>
      </c>
      <c r="AC28" s="9">
        <f ca="1">-SUMIF(Shares!$B$2:$B$215,'UC1'!$A28,Shares!W$2:W$215)</f>
        <v>-0.36657759940023926</v>
      </c>
      <c r="AD28" s="9">
        <f ca="1">-SUMIF(Shares!$B$2:$B$215,'UC1'!$A28,Shares!X$2:X$215)</f>
        <v>-0.64488711135058363</v>
      </c>
      <c r="AE28" s="9">
        <f ca="1">-SUMIF(Shares!$B$2:$B$215,'UC1'!$A28,Shares!Y$2:Y$215)</f>
        <v>-0.43644805033597489</v>
      </c>
      <c r="AF28" s="9">
        <f ca="1">-SUMIF(Shares!$B$2:$B$215,'UC1'!$A28,Shares!Z$2:Z$215)</f>
        <v>-0.63046573795367711</v>
      </c>
      <c r="AG28" s="9">
        <f ca="1">-SUMIF(Shares!$B$2:$B$215,'UC1'!$A28,Shares!AA$2:AA$215)</f>
        <v>-1</v>
      </c>
      <c r="AH28" s="9">
        <f ca="1">-SUMIF(Shares!$B$2:$B$215,'UC1'!$A28,Shares!AB$2:AB$215)</f>
        <v>-0.68715881389275546</v>
      </c>
      <c r="AI28" s="9">
        <f ca="1">-SUMIF(Shares!$B$2:$B$215,'UC1'!$A28,Shares!AC$2:AC$215)</f>
        <v>-0.85424445789679981</v>
      </c>
      <c r="AJ28" s="9">
        <f ca="1">-SUMIF(Shares!$B$2:$B$215,'UC1'!$A28,Shares!AD$2:AD$215)</f>
        <v>-0.43756123804900399</v>
      </c>
      <c r="AK28" s="9">
        <f ca="1">-SUMIF(Shares!$B$2:$B$215,'UC1'!$A28,Shares!AE$2:AE$215)</f>
        <v>-0.97920977655752806</v>
      </c>
      <c r="AL28" s="9">
        <f ca="1">-SUMIF(Shares!$B$2:$B$215,'UC1'!$A28,Shares!AF$2:AF$215)</f>
        <v>-0.63212352255037996</v>
      </c>
      <c r="AM28" s="9">
        <f ca="1">-SUMIF(Shares!$B$2:$B$215,'UC1'!$A28,Shares!AG$2:AG$215)</f>
        <v>-0.69922454729786743</v>
      </c>
      <c r="AN28" s="9">
        <f ca="1">-SUMIF(Shares!$B$2:$B$215,'UC1'!$A28,Shares!AH$2:AH$215)</f>
        <v>-0.32915338788109832</v>
      </c>
      <c r="AO28" s="9">
        <f ca="1">-SUMIF(Shares!$B$2:$B$215,'UC1'!$A28,Shares!AI$2:AI$215)</f>
        <v>-0.63991541601534652</v>
      </c>
      <c r="AP28" s="9">
        <f ca="1">-SUMIF(Shares!$B$2:$B$215,'UC1'!$A28,Shares!AJ$2:AJ$215)</f>
        <v>-0.96426166572393124</v>
      </c>
      <c r="AQ28" s="9">
        <f ca="1">-SUMIF(Shares!$B$2:$B$215,'UC1'!$A28,Shares!AK$2:AK$215)</f>
        <v>-0.76256312924288594</v>
      </c>
      <c r="AR28" s="9">
        <f ca="1">-SUMIF(Shares!$B$2:$B$215,'UC1'!$A28,Shares!AL$2:AL$215)</f>
        <v>-0.50803637160169113</v>
      </c>
      <c r="AS28" s="9">
        <f ca="1">-SUMIF(Shares!$B$2:$B$215,'UC1'!$A28,Shares!AM$2:AM$215)</f>
        <v>-0.50493141011470943</v>
      </c>
      <c r="AT28">
        <v>0</v>
      </c>
      <c r="AU28">
        <v>5</v>
      </c>
    </row>
    <row r="29" spans="1:47">
      <c r="A29" t="s">
        <v>124</v>
      </c>
      <c r="C29" t="str">
        <f t="shared" si="6"/>
        <v>RCUC-Lo_C_ES-CK-OF_ELC</v>
      </c>
      <c r="D29" s="8" t="s">
        <v>252</v>
      </c>
      <c r="E29" t="s">
        <v>264</v>
      </c>
      <c r="F29" t="str">
        <f t="shared" si="8"/>
        <v>NR_ES-OF-Cook</v>
      </c>
      <c r="G29" t="str">
        <f t="shared" si="7"/>
        <v>NR_ES-OF-Cook</v>
      </c>
      <c r="H29" s="13">
        <v>1</v>
      </c>
      <c r="I29" s="9">
        <f ca="1">-SUMIF(Shares!$B$2:$B$215,'UC1'!$A29,Shares!C$2:C$215)</f>
        <v>-0.35974776297214728</v>
      </c>
      <c r="J29" s="9">
        <f ca="1">-SUMIF(Shares!$B$2:$B$215,'UC1'!$A29,Shares!D$2:D$215)</f>
        <v>-0.61427790886663991</v>
      </c>
      <c r="K29" s="9">
        <f ca="1">-SUMIF(Shares!$B$2:$B$215,'UC1'!$A29,Shares!E$2:E$215)</f>
        <v>-1</v>
      </c>
      <c r="L29" s="9">
        <f ca="1">-SUMIF(Shares!$B$2:$B$215,'UC1'!$A29,Shares!F$2:F$215)</f>
        <v>-0.54914716596417923</v>
      </c>
      <c r="M29" s="9">
        <f ca="1">-SUMIF(Shares!$B$2:$B$215,'UC1'!$A29,Shares!G$2:G$215)</f>
        <v>-0.86511783707392764</v>
      </c>
      <c r="N29" s="9">
        <f ca="1">-SUMIF(Shares!$B$2:$B$215,'UC1'!$A29,Shares!H$2:H$215)</f>
        <v>-0.63241064158932037</v>
      </c>
      <c r="O29" s="9">
        <f ca="1">-SUMIF(Shares!$B$2:$B$215,'UC1'!$A29,Shares!I$2:I$215)</f>
        <v>-0.97455659758784652</v>
      </c>
      <c r="P29" s="9">
        <f ca="1">-SUMIF(Shares!$B$2:$B$215,'UC1'!$A29,Shares!J$2:J$215)</f>
        <v>-0.48153087672146611</v>
      </c>
      <c r="Q29" s="9">
        <f ca="1">-SUMIF(Shares!$B$2:$B$215,'UC1'!$A29,Shares!K$2:K$215)</f>
        <v>-0.37834881347686466</v>
      </c>
      <c r="R29" s="9">
        <f ca="1">-SUMIF(Shares!$B$2:$B$215,'UC1'!$A29,Shares!L$2:L$215)</f>
        <v>-0.71353178331668443</v>
      </c>
      <c r="S29" s="9">
        <f ca="1">-SUMIF(Shares!$B$2:$B$215,'UC1'!$A29,Shares!M$2:M$215)</f>
        <v>-0.86443558303850676</v>
      </c>
      <c r="T29" s="9">
        <f ca="1">-SUMIF(Shares!$B$2:$B$215,'UC1'!$A29,Shares!N$2:N$215)</f>
        <v>-0.81613411579281125</v>
      </c>
      <c r="U29" s="9">
        <f ca="1">-SUMIF(Shares!$B$2:$B$215,'UC1'!$A29,Shares!O$2:O$215)</f>
        <v>-0.79358754004526488</v>
      </c>
      <c r="V29" s="9">
        <f ca="1">-SUMIF(Shares!$B$2:$B$215,'UC1'!$A29,Shares!P$2:P$215)</f>
        <v>-0.97273678314663914</v>
      </c>
      <c r="W29" s="9">
        <f ca="1">-SUMIF(Shares!$B$2:$B$215,'UC1'!$A29,Shares!Q$2:Q$215)</f>
        <v>-0.57375026209024904</v>
      </c>
      <c r="X29" s="9">
        <f ca="1">-SUMIF(Shares!$B$2:$B$215,'UC1'!$A29,Shares!R$2:R$215)</f>
        <v>-0.67408062515404155</v>
      </c>
      <c r="Y29" s="9">
        <f ca="1">-SUMIF(Shares!$B$2:$B$215,'UC1'!$A29,Shares!S$2:S$215)</f>
        <v>-0.46251565439485043</v>
      </c>
      <c r="Z29" s="9">
        <f ca="1">-SUMIF(Shares!$B$2:$B$215,'UC1'!$A29,Shares!T$2:T$215)</f>
        <v>-0.62136782725363038</v>
      </c>
      <c r="AA29" s="9">
        <f ca="1">-SUMIF(Shares!$B$2:$B$215,'UC1'!$A29,Shares!U$2:U$215)</f>
        <v>-0.84196490831103088</v>
      </c>
      <c r="AB29" s="9">
        <f ca="1">-SUMIF(Shares!$B$2:$B$215,'UC1'!$A29,Shares!V$2:V$215)</f>
        <v>-0.33615645238452257</v>
      </c>
      <c r="AC29" s="9">
        <f ca="1">-SUMIF(Shares!$B$2:$B$215,'UC1'!$A29,Shares!W$2:W$215)</f>
        <v>-0.36657759940024032</v>
      </c>
      <c r="AD29" s="9">
        <f ca="1">-SUMIF(Shares!$B$2:$B$215,'UC1'!$A29,Shares!X$2:X$215)</f>
        <v>-0.64488711135058352</v>
      </c>
      <c r="AE29" s="9">
        <f ca="1">-SUMIF(Shares!$B$2:$B$215,'UC1'!$A29,Shares!Y$2:Y$215)</f>
        <v>-0.436448050335975</v>
      </c>
      <c r="AF29" s="9">
        <f ca="1">-SUMIF(Shares!$B$2:$B$215,'UC1'!$A29,Shares!Z$2:Z$215)</f>
        <v>-0.63046573795367733</v>
      </c>
      <c r="AG29" s="9">
        <f ca="1">-SUMIF(Shares!$B$2:$B$215,'UC1'!$A29,Shares!AA$2:AA$215)</f>
        <v>-1</v>
      </c>
      <c r="AH29" s="9">
        <f ca="1">-SUMIF(Shares!$B$2:$B$215,'UC1'!$A29,Shares!AB$2:AB$215)</f>
        <v>-0.68715881389275568</v>
      </c>
      <c r="AI29" s="9">
        <f ca="1">-SUMIF(Shares!$B$2:$B$215,'UC1'!$A29,Shares!AC$2:AC$215)</f>
        <v>-0.85424445789679926</v>
      </c>
      <c r="AJ29" s="9">
        <f ca="1">-SUMIF(Shares!$B$2:$B$215,'UC1'!$A29,Shares!AD$2:AD$215)</f>
        <v>-0.43756123804900421</v>
      </c>
      <c r="AK29" s="9">
        <f ca="1">-SUMIF(Shares!$B$2:$B$215,'UC1'!$A29,Shares!AE$2:AE$215)</f>
        <v>-0.97920977655752783</v>
      </c>
      <c r="AL29" s="9">
        <f ca="1">-SUMIF(Shares!$B$2:$B$215,'UC1'!$A29,Shares!AF$2:AF$215)</f>
        <v>-0.63212352255038029</v>
      </c>
      <c r="AM29" s="9">
        <f ca="1">-SUMIF(Shares!$B$2:$B$215,'UC1'!$A29,Shares!AG$2:AG$215)</f>
        <v>-0.69922454729786654</v>
      </c>
      <c r="AN29" s="9">
        <f ca="1">-SUMIF(Shares!$B$2:$B$215,'UC1'!$A29,Shares!AH$2:AH$215)</f>
        <v>-0.32915338788109788</v>
      </c>
      <c r="AO29" s="9">
        <f ca="1">-SUMIF(Shares!$B$2:$B$215,'UC1'!$A29,Shares!AI$2:AI$215)</f>
        <v>-0.63991541601534629</v>
      </c>
      <c r="AP29" s="9">
        <f ca="1">-SUMIF(Shares!$B$2:$B$215,'UC1'!$A29,Shares!AJ$2:AJ$215)</f>
        <v>-0.96426166572393124</v>
      </c>
      <c r="AQ29" s="9">
        <f ca="1">-SUMIF(Shares!$B$2:$B$215,'UC1'!$A29,Shares!AK$2:AK$215)</f>
        <v>-0.76256312924288638</v>
      </c>
      <c r="AR29" s="9">
        <f ca="1">-SUMIF(Shares!$B$2:$B$215,'UC1'!$A29,Shares!AL$2:AL$215)</f>
        <v>-0.50803637160169202</v>
      </c>
      <c r="AS29" s="9">
        <f ca="1">-SUMIF(Shares!$B$2:$B$215,'UC1'!$A29,Shares!AM$2:AM$215)</f>
        <v>-0.50493141011471065</v>
      </c>
      <c r="AT29">
        <v>0</v>
      </c>
      <c r="AU29">
        <v>5</v>
      </c>
    </row>
    <row r="30" spans="1:47">
      <c r="A30" t="s">
        <v>128</v>
      </c>
      <c r="C30" t="str">
        <f t="shared" si="6"/>
        <v>RCUC-Lo_C_ES-CK-SL_ELC</v>
      </c>
      <c r="D30" s="8" t="s">
        <v>252</v>
      </c>
      <c r="E30" t="s">
        <v>264</v>
      </c>
      <c r="F30" t="str">
        <f t="shared" si="8"/>
        <v>NR_ES-SL-Cook</v>
      </c>
      <c r="G30" t="str">
        <f t="shared" si="7"/>
        <v>NR_ES-SL-Cook</v>
      </c>
      <c r="H30" s="13">
        <v>1</v>
      </c>
      <c r="I30" s="9">
        <f ca="1">-SUMIF(Shares!$B$2:$B$215,'UC1'!$A30,Shares!C$2:C$215)</f>
        <v>-0.35974776297214767</v>
      </c>
      <c r="J30" s="9">
        <f ca="1">-SUMIF(Shares!$B$2:$B$215,'UC1'!$A30,Shares!D$2:D$215)</f>
        <v>-0.61427790886664013</v>
      </c>
      <c r="K30" s="9">
        <f ca="1">-SUMIF(Shares!$B$2:$B$215,'UC1'!$A30,Shares!E$2:E$215)</f>
        <v>-1</v>
      </c>
      <c r="L30" s="9">
        <f ca="1">-SUMIF(Shares!$B$2:$B$215,'UC1'!$A30,Shares!F$2:F$215)</f>
        <v>-0.54914716596418001</v>
      </c>
      <c r="M30" s="9">
        <f ca="1">-SUMIF(Shares!$B$2:$B$215,'UC1'!$A30,Shares!G$2:G$215)</f>
        <v>-0.86511783707392753</v>
      </c>
      <c r="N30" s="9">
        <f ca="1">-SUMIF(Shares!$B$2:$B$215,'UC1'!$A30,Shares!H$2:H$215)</f>
        <v>-0.63241064158932059</v>
      </c>
      <c r="O30" s="9">
        <f ca="1">-SUMIF(Shares!$B$2:$B$215,'UC1'!$A30,Shares!I$2:I$215)</f>
        <v>-0.97455659758784652</v>
      </c>
      <c r="P30" s="9">
        <f ca="1">-SUMIF(Shares!$B$2:$B$215,'UC1'!$A30,Shares!J$2:J$215)</f>
        <v>-0.48153087672146583</v>
      </c>
      <c r="Q30" s="9">
        <f ca="1">-SUMIF(Shares!$B$2:$B$215,'UC1'!$A30,Shares!K$2:K$215)</f>
        <v>-0.37834881347686483</v>
      </c>
      <c r="R30" s="9">
        <f ca="1">-SUMIF(Shares!$B$2:$B$215,'UC1'!$A30,Shares!L$2:L$215)</f>
        <v>-0.71353178331668488</v>
      </c>
      <c r="S30" s="9">
        <f ca="1">-SUMIF(Shares!$B$2:$B$215,'UC1'!$A30,Shares!M$2:M$215)</f>
        <v>-0.86443558303850676</v>
      </c>
      <c r="T30" s="9">
        <f ca="1">-SUMIF(Shares!$B$2:$B$215,'UC1'!$A30,Shares!N$2:N$215)</f>
        <v>-0.81613411579281148</v>
      </c>
      <c r="U30" s="9">
        <f ca="1">-SUMIF(Shares!$B$2:$B$215,'UC1'!$A30,Shares!O$2:O$215)</f>
        <v>-0.79358754004526422</v>
      </c>
      <c r="V30" s="9">
        <f ca="1">-SUMIF(Shares!$B$2:$B$215,'UC1'!$A30,Shares!P$2:P$215)</f>
        <v>-0.97273678314663925</v>
      </c>
      <c r="W30" s="9">
        <f ca="1">-SUMIF(Shares!$B$2:$B$215,'UC1'!$A30,Shares!Q$2:Q$215)</f>
        <v>-0.57375026209024904</v>
      </c>
      <c r="X30" s="9">
        <f ca="1">-SUMIF(Shares!$B$2:$B$215,'UC1'!$A30,Shares!R$2:R$215)</f>
        <v>-0.67408062515404144</v>
      </c>
      <c r="Y30" s="9">
        <f ca="1">-SUMIF(Shares!$B$2:$B$215,'UC1'!$A30,Shares!S$2:S$215)</f>
        <v>-0.46251565439485065</v>
      </c>
      <c r="Z30" s="9">
        <f ca="1">-SUMIF(Shares!$B$2:$B$215,'UC1'!$A30,Shares!T$2:T$215)</f>
        <v>-0.62136782725363049</v>
      </c>
      <c r="AA30" s="9">
        <f ca="1">-SUMIF(Shares!$B$2:$B$215,'UC1'!$A30,Shares!U$2:U$215)</f>
        <v>-0.84196490831103088</v>
      </c>
      <c r="AB30" s="9">
        <f ca="1">-SUMIF(Shares!$B$2:$B$215,'UC1'!$A30,Shares!V$2:V$215)</f>
        <v>-0.33615645238452191</v>
      </c>
      <c r="AC30" s="9">
        <f ca="1">-SUMIF(Shares!$B$2:$B$215,'UC1'!$A30,Shares!W$2:W$215)</f>
        <v>-0.36657759940023948</v>
      </c>
      <c r="AD30" s="9">
        <f ca="1">-SUMIF(Shares!$B$2:$B$215,'UC1'!$A30,Shares!X$2:X$215)</f>
        <v>-0.64488711135058507</v>
      </c>
      <c r="AE30" s="9">
        <f ca="1">-SUMIF(Shares!$B$2:$B$215,'UC1'!$A30,Shares!Y$2:Y$215)</f>
        <v>-0.43644805033597467</v>
      </c>
      <c r="AF30" s="9">
        <f ca="1">-SUMIF(Shares!$B$2:$B$215,'UC1'!$A30,Shares!Z$2:Z$215)</f>
        <v>-0.63046573795367744</v>
      </c>
      <c r="AG30" s="9">
        <f ca="1">-SUMIF(Shares!$B$2:$B$215,'UC1'!$A30,Shares!AA$2:AA$215)</f>
        <v>-1</v>
      </c>
      <c r="AH30" s="9">
        <f ca="1">-SUMIF(Shares!$B$2:$B$215,'UC1'!$A30,Shares!AB$2:AB$215)</f>
        <v>-0.68715881389275546</v>
      </c>
      <c r="AI30" s="9">
        <f ca="1">-SUMIF(Shares!$B$2:$B$215,'UC1'!$A30,Shares!AC$2:AC$215)</f>
        <v>-0.85424445789679915</v>
      </c>
      <c r="AJ30" s="9">
        <f ca="1">-SUMIF(Shares!$B$2:$B$215,'UC1'!$A30,Shares!AD$2:AD$215)</f>
        <v>-0.43756123804900476</v>
      </c>
      <c r="AK30" s="9">
        <f ca="1">-SUMIF(Shares!$B$2:$B$215,'UC1'!$A30,Shares!AE$2:AE$215)</f>
        <v>-0.97920977655752783</v>
      </c>
      <c r="AL30" s="9">
        <f ca="1">-SUMIF(Shares!$B$2:$B$215,'UC1'!$A30,Shares!AF$2:AF$215)</f>
        <v>-0.63212352255038062</v>
      </c>
      <c r="AM30" s="9">
        <f ca="1">-SUMIF(Shares!$B$2:$B$215,'UC1'!$A30,Shares!AG$2:AG$215)</f>
        <v>-0.69922454729786709</v>
      </c>
      <c r="AN30" s="9">
        <f ca="1">-SUMIF(Shares!$B$2:$B$215,'UC1'!$A30,Shares!AH$2:AH$215)</f>
        <v>-0.32915338788109799</v>
      </c>
      <c r="AO30" s="9">
        <f ca="1">-SUMIF(Shares!$B$2:$B$215,'UC1'!$A30,Shares!AI$2:AI$215)</f>
        <v>-0.63991541601534629</v>
      </c>
      <c r="AP30" s="9">
        <f ca="1">-SUMIF(Shares!$B$2:$B$215,'UC1'!$A30,Shares!AJ$2:AJ$215)</f>
        <v>-0.96426166572393113</v>
      </c>
      <c r="AQ30" s="9">
        <f ca="1">-SUMIF(Shares!$B$2:$B$215,'UC1'!$A30,Shares!AK$2:AK$215)</f>
        <v>-0.76256312924288649</v>
      </c>
      <c r="AR30" s="9">
        <f ca="1">-SUMIF(Shares!$B$2:$B$215,'UC1'!$A30,Shares!AL$2:AL$215)</f>
        <v>-0.50803637160169124</v>
      </c>
      <c r="AS30" s="9">
        <f ca="1">-SUMIF(Shares!$B$2:$B$215,'UC1'!$A30,Shares!AM$2:AM$215)</f>
        <v>-0.50493141011470932</v>
      </c>
      <c r="AT30">
        <v>0</v>
      </c>
      <c r="AU30">
        <v>5</v>
      </c>
    </row>
    <row r="31" spans="1:47">
      <c r="A31" t="s">
        <v>132</v>
      </c>
      <c r="C31" t="str">
        <f t="shared" si="6"/>
        <v>RCUC-Lo_C_ES-CK-SR_ELC</v>
      </c>
      <c r="D31" s="8" t="s">
        <v>252</v>
      </c>
      <c r="E31" t="s">
        <v>264</v>
      </c>
      <c r="F31" t="str">
        <f t="shared" si="8"/>
        <v>NR_ES-SR-Cook</v>
      </c>
      <c r="G31" t="str">
        <f t="shared" si="7"/>
        <v>NR_ES-SR-Cook</v>
      </c>
      <c r="H31" s="13">
        <v>1</v>
      </c>
      <c r="I31" s="9">
        <f ca="1">-SUMIF(Shares!$B$2:$B$215,'UC1'!$A31,Shares!C$2:C$215)</f>
        <v>-0.35974776297214756</v>
      </c>
      <c r="J31" s="9">
        <f ca="1">-SUMIF(Shares!$B$2:$B$215,'UC1'!$A31,Shares!D$2:D$215)</f>
        <v>-0.61427790886663991</v>
      </c>
      <c r="K31" s="9">
        <f ca="1">-SUMIF(Shares!$B$2:$B$215,'UC1'!$A31,Shares!E$2:E$215)</f>
        <v>-1</v>
      </c>
      <c r="L31" s="9">
        <f ca="1">-SUMIF(Shares!$B$2:$B$215,'UC1'!$A31,Shares!F$2:F$215)</f>
        <v>-0.5491471659641799</v>
      </c>
      <c r="M31" s="9">
        <f ca="1">-SUMIF(Shares!$B$2:$B$215,'UC1'!$A31,Shares!G$2:G$215)</f>
        <v>-0.86511783707392753</v>
      </c>
      <c r="N31" s="9">
        <f ca="1">-SUMIF(Shares!$B$2:$B$215,'UC1'!$A31,Shares!H$2:H$215)</f>
        <v>-0.63241064158932059</v>
      </c>
      <c r="O31" s="9">
        <f ca="1">-SUMIF(Shares!$B$2:$B$215,'UC1'!$A31,Shares!I$2:I$215)</f>
        <v>-0.97455659758784663</v>
      </c>
      <c r="P31" s="9">
        <f ca="1">-SUMIF(Shares!$B$2:$B$215,'UC1'!$A31,Shares!J$2:J$215)</f>
        <v>-0.48153087672146544</v>
      </c>
      <c r="Q31" s="9">
        <f ca="1">-SUMIF(Shares!$B$2:$B$215,'UC1'!$A31,Shares!K$2:K$215)</f>
        <v>-0.37834881347686494</v>
      </c>
      <c r="R31" s="9">
        <f ca="1">-SUMIF(Shares!$B$2:$B$215,'UC1'!$A31,Shares!L$2:L$215)</f>
        <v>-0.71353178331668454</v>
      </c>
      <c r="S31" s="9">
        <f ca="1">-SUMIF(Shares!$B$2:$B$215,'UC1'!$A31,Shares!M$2:M$215)</f>
        <v>-0.86443558303850665</v>
      </c>
      <c r="T31" s="9">
        <f ca="1">-SUMIF(Shares!$B$2:$B$215,'UC1'!$A31,Shares!N$2:N$215)</f>
        <v>-0.81613411579281103</v>
      </c>
      <c r="U31" s="9">
        <f ca="1">-SUMIF(Shares!$B$2:$B$215,'UC1'!$A31,Shares!O$2:O$215)</f>
        <v>-0.79358754004526433</v>
      </c>
      <c r="V31" s="9">
        <f ca="1">-SUMIF(Shares!$B$2:$B$215,'UC1'!$A31,Shares!P$2:P$215)</f>
        <v>-0.97273678314663914</v>
      </c>
      <c r="W31" s="9">
        <f ca="1">-SUMIF(Shares!$B$2:$B$215,'UC1'!$A31,Shares!Q$2:Q$215)</f>
        <v>-0.57375026209024849</v>
      </c>
      <c r="X31" s="9">
        <f ca="1">-SUMIF(Shares!$B$2:$B$215,'UC1'!$A31,Shares!R$2:R$215)</f>
        <v>-0.67408062515404132</v>
      </c>
      <c r="Y31" s="9">
        <f ca="1">-SUMIF(Shares!$B$2:$B$215,'UC1'!$A31,Shares!S$2:S$215)</f>
        <v>-0.46251565439485059</v>
      </c>
      <c r="Z31" s="9">
        <f ca="1">-SUMIF(Shares!$B$2:$B$215,'UC1'!$A31,Shares!T$2:T$215)</f>
        <v>-0.62136782725363082</v>
      </c>
      <c r="AA31" s="9">
        <f ca="1">-SUMIF(Shares!$B$2:$B$215,'UC1'!$A31,Shares!U$2:U$215)</f>
        <v>-0.84196490831103088</v>
      </c>
      <c r="AB31" s="9">
        <f ca="1">-SUMIF(Shares!$B$2:$B$215,'UC1'!$A31,Shares!V$2:V$215)</f>
        <v>-0.33615645238452274</v>
      </c>
      <c r="AC31" s="9">
        <f ca="1">-SUMIF(Shares!$B$2:$B$215,'UC1'!$A31,Shares!W$2:W$215)</f>
        <v>-0.36657759940024054</v>
      </c>
      <c r="AD31" s="9">
        <f ca="1">-SUMIF(Shares!$B$2:$B$215,'UC1'!$A31,Shares!X$2:X$215)</f>
        <v>-0.64488711135058419</v>
      </c>
      <c r="AE31" s="9">
        <f ca="1">-SUMIF(Shares!$B$2:$B$215,'UC1'!$A31,Shares!Y$2:Y$215)</f>
        <v>-0.43644805033597484</v>
      </c>
      <c r="AF31" s="9">
        <f ca="1">-SUMIF(Shares!$B$2:$B$215,'UC1'!$A31,Shares!Z$2:Z$215)</f>
        <v>-0.63046573795367711</v>
      </c>
      <c r="AG31" s="9">
        <f ca="1">-SUMIF(Shares!$B$2:$B$215,'UC1'!$A31,Shares!AA$2:AA$215)</f>
        <v>-1</v>
      </c>
      <c r="AH31" s="9">
        <f ca="1">-SUMIF(Shares!$B$2:$B$215,'UC1'!$A31,Shares!AB$2:AB$215)</f>
        <v>-0.68715881389275668</v>
      </c>
      <c r="AI31" s="9">
        <f ca="1">-SUMIF(Shares!$B$2:$B$215,'UC1'!$A31,Shares!AC$2:AC$215)</f>
        <v>-0.85424445789679948</v>
      </c>
      <c r="AJ31" s="9">
        <f ca="1">-SUMIF(Shares!$B$2:$B$215,'UC1'!$A31,Shares!AD$2:AD$215)</f>
        <v>-0.43756123804900393</v>
      </c>
      <c r="AK31" s="9">
        <f ca="1">-SUMIF(Shares!$B$2:$B$215,'UC1'!$A31,Shares!AE$2:AE$215)</f>
        <v>-0.97920977655752794</v>
      </c>
      <c r="AL31" s="9">
        <f ca="1">-SUMIF(Shares!$B$2:$B$215,'UC1'!$A31,Shares!AF$2:AF$215)</f>
        <v>-0.63212352255038107</v>
      </c>
      <c r="AM31" s="9">
        <f ca="1">-SUMIF(Shares!$B$2:$B$215,'UC1'!$A31,Shares!AG$2:AG$215)</f>
        <v>-0.6992245472978672</v>
      </c>
      <c r="AN31" s="9">
        <f ca="1">-SUMIF(Shares!$B$2:$B$215,'UC1'!$A31,Shares!AH$2:AH$215)</f>
        <v>-0.32915338788109766</v>
      </c>
      <c r="AO31" s="9">
        <f ca="1">-SUMIF(Shares!$B$2:$B$215,'UC1'!$A31,Shares!AI$2:AI$215)</f>
        <v>-0.63991541601534596</v>
      </c>
      <c r="AP31" s="9">
        <f ca="1">-SUMIF(Shares!$B$2:$B$215,'UC1'!$A31,Shares!AJ$2:AJ$215)</f>
        <v>-0.96426166572393113</v>
      </c>
      <c r="AQ31" s="9">
        <f ca="1">-SUMIF(Shares!$B$2:$B$215,'UC1'!$A31,Shares!AK$2:AK$215)</f>
        <v>-0.76256312924288627</v>
      </c>
      <c r="AR31" s="9">
        <f ca="1">-SUMIF(Shares!$B$2:$B$215,'UC1'!$A31,Shares!AL$2:AL$215)</f>
        <v>-0.50803637160169157</v>
      </c>
      <c r="AS31" s="9">
        <f ca="1">-SUMIF(Shares!$B$2:$B$215,'UC1'!$A31,Shares!AM$2:AM$215)</f>
        <v>-0.5049314101147091</v>
      </c>
      <c r="AT31">
        <v>0</v>
      </c>
      <c r="AU31">
        <v>5</v>
      </c>
    </row>
    <row r="32" spans="1:47">
      <c r="A32" t="s">
        <v>136</v>
      </c>
      <c r="C32" t="str">
        <f t="shared" si="6"/>
        <v>RCUC-Lo_C_ES-CK-SS_ELC</v>
      </c>
      <c r="D32" s="8" t="s">
        <v>252</v>
      </c>
      <c r="E32" t="s">
        <v>264</v>
      </c>
      <c r="F32" t="str">
        <f t="shared" si="8"/>
        <v>NR_ES-SS-Cook</v>
      </c>
      <c r="G32" t="str">
        <f t="shared" si="7"/>
        <v>NR_ES-SS-Cook</v>
      </c>
      <c r="H32" s="13">
        <v>1</v>
      </c>
      <c r="I32" s="9">
        <f ca="1">-SUMIF(Shares!$B$2:$B$215,'UC1'!$A32,Shares!C$2:C$215)</f>
        <v>-0.35974776297214706</v>
      </c>
      <c r="J32" s="9">
        <f ca="1">-SUMIF(Shares!$B$2:$B$215,'UC1'!$A32,Shares!D$2:D$215)</f>
        <v>-0.61427790886664024</v>
      </c>
      <c r="K32" s="9">
        <f ca="1">-SUMIF(Shares!$B$2:$B$215,'UC1'!$A32,Shares!E$2:E$215)</f>
        <v>-1</v>
      </c>
      <c r="L32" s="9">
        <f ca="1">-SUMIF(Shares!$B$2:$B$215,'UC1'!$A32,Shares!F$2:F$215)</f>
        <v>-0.54914716596418001</v>
      </c>
      <c r="M32" s="9">
        <f ca="1">-SUMIF(Shares!$B$2:$B$215,'UC1'!$A32,Shares!G$2:G$215)</f>
        <v>-0.86511783707392764</v>
      </c>
      <c r="N32" s="9">
        <f ca="1">-SUMIF(Shares!$B$2:$B$215,'UC1'!$A32,Shares!H$2:H$215)</f>
        <v>-0.63241064158931981</v>
      </c>
      <c r="O32" s="9">
        <f ca="1">-SUMIF(Shares!$B$2:$B$215,'UC1'!$A32,Shares!I$2:I$215)</f>
        <v>-0.97455659758784663</v>
      </c>
      <c r="P32" s="9">
        <f ca="1">-SUMIF(Shares!$B$2:$B$215,'UC1'!$A32,Shares!J$2:J$215)</f>
        <v>-0.48153087672146622</v>
      </c>
      <c r="Q32" s="9">
        <f ca="1">-SUMIF(Shares!$B$2:$B$215,'UC1'!$A32,Shares!K$2:K$215)</f>
        <v>-0.37834881347686461</v>
      </c>
      <c r="R32" s="9">
        <f ca="1">-SUMIF(Shares!$B$2:$B$215,'UC1'!$A32,Shares!L$2:L$215)</f>
        <v>-0.71353178331668543</v>
      </c>
      <c r="S32" s="9">
        <f ca="1">-SUMIF(Shares!$B$2:$B$215,'UC1'!$A32,Shares!M$2:M$215)</f>
        <v>-0.86443558303850654</v>
      </c>
      <c r="T32" s="9">
        <f ca="1">-SUMIF(Shares!$B$2:$B$215,'UC1'!$A32,Shares!N$2:N$215)</f>
        <v>-0.81613411579281059</v>
      </c>
      <c r="U32" s="9">
        <f ca="1">-SUMIF(Shares!$B$2:$B$215,'UC1'!$A32,Shares!O$2:O$215)</f>
        <v>-0.79358754004526388</v>
      </c>
      <c r="V32" s="9">
        <f ca="1">-SUMIF(Shares!$B$2:$B$215,'UC1'!$A32,Shares!P$2:P$215)</f>
        <v>-0.97273678314663903</v>
      </c>
      <c r="W32" s="9">
        <f ca="1">-SUMIF(Shares!$B$2:$B$215,'UC1'!$A32,Shares!Q$2:Q$215)</f>
        <v>-0.57375026209024904</v>
      </c>
      <c r="X32" s="9">
        <f ca="1">-SUMIF(Shares!$B$2:$B$215,'UC1'!$A32,Shares!R$2:R$215)</f>
        <v>-0.67408062515404166</v>
      </c>
      <c r="Y32" s="9">
        <f ca="1">-SUMIF(Shares!$B$2:$B$215,'UC1'!$A32,Shares!S$2:S$215)</f>
        <v>-0.46251565439485032</v>
      </c>
      <c r="Z32" s="9">
        <f ca="1">-SUMIF(Shares!$B$2:$B$215,'UC1'!$A32,Shares!T$2:T$215)</f>
        <v>-0.62136782725363082</v>
      </c>
      <c r="AA32" s="9">
        <f ca="1">-SUMIF(Shares!$B$2:$B$215,'UC1'!$A32,Shares!U$2:U$215)</f>
        <v>-0.84196490831103077</v>
      </c>
      <c r="AB32" s="9">
        <f ca="1">-SUMIF(Shares!$B$2:$B$215,'UC1'!$A32,Shares!V$2:V$215)</f>
        <v>-0.33615645238452241</v>
      </c>
      <c r="AC32" s="9">
        <f ca="1">-SUMIF(Shares!$B$2:$B$215,'UC1'!$A32,Shares!W$2:W$215)</f>
        <v>-0.36657759940023987</v>
      </c>
      <c r="AD32" s="9">
        <f ca="1">-SUMIF(Shares!$B$2:$B$215,'UC1'!$A32,Shares!X$2:X$215)</f>
        <v>-0.64488711135058352</v>
      </c>
      <c r="AE32" s="9">
        <f ca="1">-SUMIF(Shares!$B$2:$B$215,'UC1'!$A32,Shares!Y$2:Y$215)</f>
        <v>-0.43644805033597478</v>
      </c>
      <c r="AF32" s="9">
        <f ca="1">-SUMIF(Shares!$B$2:$B$215,'UC1'!$A32,Shares!Z$2:Z$215)</f>
        <v>-0.63046573795367744</v>
      </c>
      <c r="AG32" s="9">
        <f ca="1">-SUMIF(Shares!$B$2:$B$215,'UC1'!$A32,Shares!AA$2:AA$215)</f>
        <v>-1</v>
      </c>
      <c r="AH32" s="9">
        <f ca="1">-SUMIF(Shares!$B$2:$B$215,'UC1'!$A32,Shares!AB$2:AB$215)</f>
        <v>-0.68715881389275568</v>
      </c>
      <c r="AI32" s="9">
        <f ca="1">-SUMIF(Shares!$B$2:$B$215,'UC1'!$A32,Shares!AC$2:AC$215)</f>
        <v>-0.85424445789679948</v>
      </c>
      <c r="AJ32" s="9">
        <f ca="1">-SUMIF(Shares!$B$2:$B$215,'UC1'!$A32,Shares!AD$2:AD$215)</f>
        <v>-0.43756123804900476</v>
      </c>
      <c r="AK32" s="9">
        <f ca="1">-SUMIF(Shares!$B$2:$B$215,'UC1'!$A32,Shares!AE$2:AE$215)</f>
        <v>-0.97920977655752806</v>
      </c>
      <c r="AL32" s="9">
        <f ca="1">-SUMIF(Shares!$B$2:$B$215,'UC1'!$A32,Shares!AF$2:AF$215)</f>
        <v>-0.63212352255038073</v>
      </c>
      <c r="AM32" s="9">
        <f ca="1">-SUMIF(Shares!$B$2:$B$215,'UC1'!$A32,Shares!AG$2:AG$215)</f>
        <v>-0.69922454729786632</v>
      </c>
      <c r="AN32" s="9">
        <f ca="1">-SUMIF(Shares!$B$2:$B$215,'UC1'!$A32,Shares!AH$2:AH$215)</f>
        <v>-0.32915338788109738</v>
      </c>
      <c r="AO32" s="9">
        <f ca="1">-SUMIF(Shares!$B$2:$B$215,'UC1'!$A32,Shares!AI$2:AI$215)</f>
        <v>-0.63991541601534629</v>
      </c>
      <c r="AP32" s="9">
        <f ca="1">-SUMIF(Shares!$B$2:$B$215,'UC1'!$A32,Shares!AJ$2:AJ$215)</f>
        <v>-0.96426166572393113</v>
      </c>
      <c r="AQ32" s="9">
        <f ca="1">-SUMIF(Shares!$B$2:$B$215,'UC1'!$A32,Shares!AK$2:AK$215)</f>
        <v>-0.76256312924288627</v>
      </c>
      <c r="AR32" s="9">
        <f ca="1">-SUMIF(Shares!$B$2:$B$215,'UC1'!$A32,Shares!AL$2:AL$215)</f>
        <v>-0.50803637160169135</v>
      </c>
      <c r="AS32" s="9">
        <f ca="1">-SUMIF(Shares!$B$2:$B$215,'UC1'!$A32,Shares!AM$2:AM$215)</f>
        <v>-0.5049314101147091</v>
      </c>
      <c r="AT32">
        <v>0</v>
      </c>
      <c r="AU32">
        <v>5</v>
      </c>
    </row>
    <row r="33" spans="1:47">
      <c r="A33" t="s">
        <v>153</v>
      </c>
      <c r="C33" t="str">
        <f t="shared" si="6"/>
        <v>RCUC-Lo_C_ES-SH-HO_ELC</v>
      </c>
      <c r="D33" s="8" t="s">
        <v>252</v>
      </c>
      <c r="E33" t="s">
        <v>264</v>
      </c>
      <c r="F33" t="str">
        <f t="shared" si="8"/>
        <v>NR_ES-HO-SpHeat</v>
      </c>
      <c r="G33" t="str">
        <f t="shared" ref="G33:G38" si="9">"NR_ES-"&amp;MID(A33,9,2)&amp;"-SpHeat"</f>
        <v>NR_ES-HO-SpHeat</v>
      </c>
      <c r="H33" s="13">
        <v>1</v>
      </c>
      <c r="I33" s="9">
        <f ca="1">-SUMIF(Shares!$B$2:$B$215,'UC1'!$A33,Shares!C$2:C$215)</f>
        <v>-0.58219209696073104</v>
      </c>
      <c r="J33" s="9">
        <f ca="1">-SUMIF(Shares!$B$2:$B$215,'UC1'!$A33,Shares!D$2:D$215)</f>
        <v>-0.13821466269543961</v>
      </c>
      <c r="K33" s="9">
        <f ca="1">-SUMIF(Shares!$B$2:$B$215,'UC1'!$A33,Shares!E$2:E$215)</f>
        <v>-2.4315547273868525E-2</v>
      </c>
      <c r="L33" s="9">
        <f ca="1">-SUMIF(Shares!$B$2:$B$215,'UC1'!$A33,Shares!F$2:F$215)</f>
        <v>-0.21479311746306659</v>
      </c>
      <c r="M33" s="9">
        <f ca="1">-SUMIF(Shares!$B$2:$B$215,'UC1'!$A33,Shares!G$2:G$215)</f>
        <v>-0.39031345601984568</v>
      </c>
      <c r="N33" s="9">
        <f ca="1">-SUMIF(Shares!$B$2:$B$215,'UC1'!$A33,Shares!H$2:H$215)</f>
        <v>-0.17812167280195904</v>
      </c>
      <c r="O33" s="9">
        <f ca="1">-SUMIF(Shares!$B$2:$B$215,'UC1'!$A33,Shares!I$2:I$215)</f>
        <v>-0.69928536102421146</v>
      </c>
      <c r="P33" s="9">
        <f ca="1">-SUMIF(Shares!$B$2:$B$215,'UC1'!$A33,Shares!J$2:J$215)</f>
        <v>-0.19553368590868825</v>
      </c>
      <c r="Q33" s="9">
        <f ca="1">-SUMIF(Shares!$B$2:$B$215,'UC1'!$A33,Shares!K$2:K$215)</f>
        <v>-0.10288169702130295</v>
      </c>
      <c r="R33" s="9">
        <f ca="1">-SUMIF(Shares!$B$2:$B$215,'UC1'!$A33,Shares!L$2:L$215)</f>
        <v>-0.1659095254189924</v>
      </c>
      <c r="S33" s="9">
        <f ca="1">-SUMIF(Shares!$B$2:$B$215,'UC1'!$A33,Shares!M$2:M$215)</f>
        <v>-0.31367143530282615</v>
      </c>
      <c r="T33" s="9">
        <f ca="1">-SUMIF(Shares!$B$2:$B$215,'UC1'!$A33,Shares!N$2:N$215)</f>
        <v>-0.63561316467239082</v>
      </c>
      <c r="U33" s="9">
        <f ca="1">-SUMIF(Shares!$B$2:$B$215,'UC1'!$A33,Shares!O$2:O$215)</f>
        <v>-0.47452705902501863</v>
      </c>
      <c r="V33" s="9">
        <f ca="1">-SUMIF(Shares!$B$2:$B$215,'UC1'!$A33,Shares!P$2:P$215)</f>
        <v>-0.37474580392207713</v>
      </c>
      <c r="W33" s="9">
        <f ca="1">-SUMIF(Shares!$B$2:$B$215,'UC1'!$A33,Shares!Q$2:Q$215)</f>
        <v>-0.32297895362187973</v>
      </c>
      <c r="X33" s="9">
        <f ca="1">-SUMIF(Shares!$B$2:$B$215,'UC1'!$A33,Shares!R$2:R$215)</f>
        <v>-0.2440587286345737</v>
      </c>
      <c r="Y33" s="9">
        <f ca="1">-SUMIF(Shares!$B$2:$B$215,'UC1'!$A33,Shares!S$2:S$215)</f>
        <v>-0.11671609657052109</v>
      </c>
      <c r="Z33" s="9">
        <f ca="1">-SUMIF(Shares!$B$2:$B$215,'UC1'!$A33,Shares!T$2:T$215)</f>
        <v>-0.25458615146485669</v>
      </c>
      <c r="AA33" s="9">
        <f ca="1">-SUMIF(Shares!$B$2:$B$215,'UC1'!$A33,Shares!U$2:U$215)</f>
        <v>-3.5822167912851664E-2</v>
      </c>
      <c r="AB33" s="9">
        <f ca="1">-SUMIF(Shares!$B$2:$B$215,'UC1'!$A33,Shares!V$2:V$215)</f>
        <v>-0.17660390756479316</v>
      </c>
      <c r="AC33" s="9">
        <f ca="1">-SUMIF(Shares!$B$2:$B$215,'UC1'!$A33,Shares!W$2:W$215)</f>
        <v>-0.19000195196585554</v>
      </c>
      <c r="AD33" s="9">
        <f ca="1">-SUMIF(Shares!$B$2:$B$215,'UC1'!$A33,Shares!X$2:X$215)</f>
        <v>-0.14309784316858498</v>
      </c>
      <c r="AE33" s="9">
        <f ca="1">-SUMIF(Shares!$B$2:$B$215,'UC1'!$A33,Shares!Y$2:Y$215)</f>
        <v>-0.26693745624129395</v>
      </c>
      <c r="AF33" s="9">
        <f ca="1">-SUMIF(Shares!$B$2:$B$215,'UC1'!$A33,Shares!Z$2:Z$215)</f>
        <v>-0.13408089602232143</v>
      </c>
      <c r="AG33" s="9">
        <f ca="1">-SUMIF(Shares!$B$2:$B$215,'UC1'!$A33,Shares!AA$2:AA$215)</f>
        <v>-1</v>
      </c>
      <c r="AH33" s="9">
        <f ca="1">-SUMIF(Shares!$B$2:$B$215,'UC1'!$A33,Shares!AB$2:AB$215)</f>
        <v>-0.2287131358924259</v>
      </c>
      <c r="AI33" s="9">
        <f ca="1">-SUMIF(Shares!$B$2:$B$215,'UC1'!$A33,Shares!AC$2:AC$215)</f>
        <v>-1</v>
      </c>
      <c r="AJ33" s="9">
        <f ca="1">-SUMIF(Shares!$B$2:$B$215,'UC1'!$A33,Shares!AD$2:AD$215)</f>
        <v>-0.14902133161670175</v>
      </c>
      <c r="AK33" s="9">
        <f ca="1">-SUMIF(Shares!$B$2:$B$215,'UC1'!$A33,Shares!AE$2:AE$215)</f>
        <v>-0.67801647375861096</v>
      </c>
      <c r="AL33" s="9">
        <f ca="1">-SUMIF(Shares!$B$2:$B$215,'UC1'!$A33,Shares!AF$2:AF$215)</f>
        <v>-0.23907408447116626</v>
      </c>
      <c r="AM33" s="9">
        <f ca="1">-SUMIF(Shares!$B$2:$B$215,'UC1'!$A33,Shares!AG$2:AG$215)</f>
        <v>-0.45669022281003391</v>
      </c>
      <c r="AN33" s="9">
        <f ca="1">-SUMIF(Shares!$B$2:$B$215,'UC1'!$A33,Shares!AH$2:AH$215)</f>
        <v>-0.14237477698559681</v>
      </c>
      <c r="AO33" s="9">
        <f ca="1">-SUMIF(Shares!$B$2:$B$215,'UC1'!$A33,Shares!AI$2:AI$215)</f>
        <v>-0.10819248271385665</v>
      </c>
      <c r="AP33" s="9">
        <f ca="1">-SUMIF(Shares!$B$2:$B$215,'UC1'!$A33,Shares!AJ$2:AJ$215)</f>
        <v>-0.43661843364630609</v>
      </c>
      <c r="AQ33" s="9">
        <f ca="1">-SUMIF(Shares!$B$2:$B$215,'UC1'!$A33,Shares!AK$2:AK$215)</f>
        <v>-0.18129824515049833</v>
      </c>
      <c r="AR33" s="9">
        <f ca="1">-SUMIF(Shares!$B$2:$B$215,'UC1'!$A33,Shares!AL$2:AL$215)</f>
        <v>-0.18904556614519286</v>
      </c>
      <c r="AS33" s="9">
        <f ca="1">-SUMIF(Shares!$B$2:$B$215,'UC1'!$A33,Shares!AM$2:AM$215)</f>
        <v>-0.34419247895740945</v>
      </c>
      <c r="AT33">
        <v>0</v>
      </c>
      <c r="AU33">
        <v>5</v>
      </c>
    </row>
    <row r="34" spans="1:47">
      <c r="A34" t="s">
        <v>161</v>
      </c>
      <c r="C34" t="str">
        <f t="shared" si="6"/>
        <v>RCUC-Lo_C_ES-SH-HR_ELC</v>
      </c>
      <c r="D34" s="8" t="s">
        <v>252</v>
      </c>
      <c r="E34" t="s">
        <v>264</v>
      </c>
      <c r="F34" t="str">
        <f t="shared" si="8"/>
        <v>NR_ES-HR-SpHeat</v>
      </c>
      <c r="G34" t="str">
        <f t="shared" si="9"/>
        <v>NR_ES-HR-SpHeat</v>
      </c>
      <c r="H34" s="13">
        <v>1</v>
      </c>
      <c r="I34" s="9">
        <f ca="1">-SUMIF(Shares!$B$2:$B$215,'UC1'!$A34,Shares!C$2:C$215)</f>
        <v>-0.58427573193360827</v>
      </c>
      <c r="J34" s="9">
        <f ca="1">-SUMIF(Shares!$B$2:$B$215,'UC1'!$A34,Shares!D$2:D$215)</f>
        <v>-0.13821466269543903</v>
      </c>
      <c r="K34" s="9">
        <f ca="1">-SUMIF(Shares!$B$2:$B$215,'UC1'!$A34,Shares!E$2:E$215)</f>
        <v>-2.567233859817936E-2</v>
      </c>
      <c r="L34" s="9">
        <f ca="1">-SUMIF(Shares!$B$2:$B$215,'UC1'!$A34,Shares!F$2:F$215)</f>
        <v>-0.21479311746306631</v>
      </c>
      <c r="M34" s="9">
        <f ca="1">-SUMIF(Shares!$B$2:$B$215,'UC1'!$A34,Shares!G$2:G$215)</f>
        <v>-0.39031345601984663</v>
      </c>
      <c r="N34" s="9">
        <f ca="1">-SUMIF(Shares!$B$2:$B$215,'UC1'!$A34,Shares!H$2:H$215)</f>
        <v>-0.17812167280195915</v>
      </c>
      <c r="O34" s="9">
        <f ca="1">-SUMIF(Shares!$B$2:$B$215,'UC1'!$A34,Shares!I$2:I$215)</f>
        <v>-0.69928536102421091</v>
      </c>
      <c r="P34" s="9">
        <f ca="1">-SUMIF(Shares!$B$2:$B$215,'UC1'!$A34,Shares!J$2:J$215)</f>
        <v>-0.19553368590868817</v>
      </c>
      <c r="Q34" s="9">
        <f ca="1">-SUMIF(Shares!$B$2:$B$215,'UC1'!$A34,Shares!K$2:K$215)</f>
        <v>-0.10288169702130288</v>
      </c>
      <c r="R34" s="9">
        <f ca="1">-SUMIF(Shares!$B$2:$B$215,'UC1'!$A34,Shares!L$2:L$215)</f>
        <v>-0.16590952541899265</v>
      </c>
      <c r="S34" s="9">
        <f ca="1">-SUMIF(Shares!$B$2:$B$215,'UC1'!$A34,Shares!M$2:M$215)</f>
        <v>-0.30807843137411828</v>
      </c>
      <c r="T34" s="9">
        <f ca="1">-SUMIF(Shares!$B$2:$B$215,'UC1'!$A34,Shares!N$2:N$215)</f>
        <v>-0.63561316467239137</v>
      </c>
      <c r="U34" s="9">
        <f ca="1">-SUMIF(Shares!$B$2:$B$215,'UC1'!$A34,Shares!O$2:O$215)</f>
        <v>-0.47501976605515012</v>
      </c>
      <c r="V34" s="9">
        <f ca="1">-SUMIF(Shares!$B$2:$B$215,'UC1'!$A34,Shares!P$2:P$215)</f>
        <v>-0.37375061797769282</v>
      </c>
      <c r="W34" s="9">
        <f ca="1">-SUMIF(Shares!$B$2:$B$215,'UC1'!$A34,Shares!Q$2:Q$215)</f>
        <v>-0.32297895362188034</v>
      </c>
      <c r="X34" s="9">
        <f ca="1">-SUMIF(Shares!$B$2:$B$215,'UC1'!$A34,Shares!R$2:R$215)</f>
        <v>-0.24417520412446508</v>
      </c>
      <c r="Y34" s="9">
        <f ca="1">-SUMIF(Shares!$B$2:$B$215,'UC1'!$A34,Shares!S$2:S$215)</f>
        <v>-0.11671609657052089</v>
      </c>
      <c r="Z34" s="9">
        <f ca="1">-SUMIF(Shares!$B$2:$B$215,'UC1'!$A34,Shares!T$2:T$215)</f>
        <v>-0.25458615146485658</v>
      </c>
      <c r="AA34" s="9">
        <f ca="1">-SUMIF(Shares!$B$2:$B$215,'UC1'!$A34,Shares!U$2:U$215)</f>
        <v>-3.5822167912851699E-2</v>
      </c>
      <c r="AB34" s="9">
        <f ca="1">-SUMIF(Shares!$B$2:$B$215,'UC1'!$A34,Shares!V$2:V$215)</f>
        <v>-0.17660390756479366</v>
      </c>
      <c r="AC34" s="9">
        <f ca="1">-SUMIF(Shares!$B$2:$B$215,'UC1'!$A34,Shares!W$2:W$215)</f>
        <v>-0.19282954635296748</v>
      </c>
      <c r="AD34" s="9">
        <f ca="1">-SUMIF(Shares!$B$2:$B$215,'UC1'!$A34,Shares!X$2:X$215)</f>
        <v>-0.14309784316858512</v>
      </c>
      <c r="AE34" s="9">
        <f ca="1">-SUMIF(Shares!$B$2:$B$215,'UC1'!$A34,Shares!Y$2:Y$215)</f>
        <v>-0.2669374562412935</v>
      </c>
      <c r="AF34" s="9">
        <f ca="1">-SUMIF(Shares!$B$2:$B$215,'UC1'!$A34,Shares!Z$2:Z$215)</f>
        <v>-0.13154823018795736</v>
      </c>
      <c r="AG34" s="9">
        <f ca="1">-SUMIF(Shares!$B$2:$B$215,'UC1'!$A34,Shares!AA$2:AA$215)</f>
        <v>-1</v>
      </c>
      <c r="AH34" s="9">
        <f ca="1">-SUMIF(Shares!$B$2:$B$215,'UC1'!$A34,Shares!AB$2:AB$215)</f>
        <v>-0.22914153628066208</v>
      </c>
      <c r="AI34" s="9">
        <f ca="1">-SUMIF(Shares!$B$2:$B$215,'UC1'!$A34,Shares!AC$2:AC$215)</f>
        <v>-1</v>
      </c>
      <c r="AJ34" s="9">
        <f ca="1">-SUMIF(Shares!$B$2:$B$215,'UC1'!$A34,Shares!AD$2:AD$215)</f>
        <v>-0.14901067242802701</v>
      </c>
      <c r="AK34" s="9">
        <f ca="1">-SUMIF(Shares!$B$2:$B$215,'UC1'!$A34,Shares!AE$2:AE$215)</f>
        <v>-0.67801647375861129</v>
      </c>
      <c r="AL34" s="9">
        <f ca="1">-SUMIF(Shares!$B$2:$B$215,'UC1'!$A34,Shares!AF$2:AF$215)</f>
        <v>-0.23907408447116665</v>
      </c>
      <c r="AM34" s="9">
        <f ca="1">-SUMIF(Shares!$B$2:$B$215,'UC1'!$A34,Shares!AG$2:AG$215)</f>
        <v>-0.45669022281003441</v>
      </c>
      <c r="AN34" s="9">
        <f ca="1">-SUMIF(Shares!$B$2:$B$215,'UC1'!$A34,Shares!AH$2:AH$215)</f>
        <v>-0.14237477698559711</v>
      </c>
      <c r="AO34" s="9">
        <f ca="1">-SUMIF(Shares!$B$2:$B$215,'UC1'!$A34,Shares!AI$2:AI$215)</f>
        <v>-0.11442299409185483</v>
      </c>
      <c r="AP34" s="9">
        <f ca="1">-SUMIF(Shares!$B$2:$B$215,'UC1'!$A34,Shares!AJ$2:AJ$215)</f>
        <v>-0.43661843364630498</v>
      </c>
      <c r="AQ34" s="9">
        <f ca="1">-SUMIF(Shares!$B$2:$B$215,'UC1'!$A34,Shares!AK$2:AK$215)</f>
        <v>-0.18129824515049803</v>
      </c>
      <c r="AR34" s="9">
        <f ca="1">-SUMIF(Shares!$B$2:$B$215,'UC1'!$A34,Shares!AL$2:AL$215)</f>
        <v>-0.18904556614519247</v>
      </c>
      <c r="AS34" s="9">
        <f ca="1">-SUMIF(Shares!$B$2:$B$215,'UC1'!$A34,Shares!AM$2:AM$215)</f>
        <v>-0.34328506286415295</v>
      </c>
      <c r="AT34">
        <v>0</v>
      </c>
      <c r="AU34">
        <v>5</v>
      </c>
    </row>
    <row r="35" spans="1:47">
      <c r="A35" t="s">
        <v>169</v>
      </c>
      <c r="C35" t="str">
        <f t="shared" si="6"/>
        <v>RCUC-Lo_C_ES-SH-OF_ELC</v>
      </c>
      <c r="D35" s="8" t="s">
        <v>252</v>
      </c>
      <c r="E35" t="s">
        <v>264</v>
      </c>
      <c r="F35" t="str">
        <f t="shared" si="8"/>
        <v>NR_ES-OF-SpHeat</v>
      </c>
      <c r="G35" t="str">
        <f t="shared" si="9"/>
        <v>NR_ES-OF-SpHeat</v>
      </c>
      <c r="H35" s="13">
        <v>1</v>
      </c>
      <c r="I35" s="9">
        <f ca="1">-SUMIF(Shares!$B$2:$B$215,'UC1'!$A35,Shares!C$2:C$215)</f>
        <v>-0.58219209696073071</v>
      </c>
      <c r="J35" s="9">
        <f ca="1">-SUMIF(Shares!$B$2:$B$215,'UC1'!$A35,Shares!D$2:D$215)</f>
        <v>-0.13821466269543939</v>
      </c>
      <c r="K35" s="9">
        <f ca="1">-SUMIF(Shares!$B$2:$B$215,'UC1'!$A35,Shares!E$2:E$215)</f>
        <v>-2.4315547273868466E-2</v>
      </c>
      <c r="L35" s="9">
        <f ca="1">-SUMIF(Shares!$B$2:$B$215,'UC1'!$A35,Shares!F$2:F$215)</f>
        <v>-0.2147931174630664</v>
      </c>
      <c r="M35" s="9">
        <f ca="1">-SUMIF(Shares!$B$2:$B$215,'UC1'!$A35,Shares!G$2:G$215)</f>
        <v>-0.39031345601984541</v>
      </c>
      <c r="N35" s="9">
        <f ca="1">-SUMIF(Shares!$B$2:$B$215,'UC1'!$A35,Shares!H$2:H$215)</f>
        <v>-0.17812167280195881</v>
      </c>
      <c r="O35" s="9">
        <f ca="1">-SUMIF(Shares!$B$2:$B$215,'UC1'!$A35,Shares!I$2:I$215)</f>
        <v>-0.69928536102421079</v>
      </c>
      <c r="P35" s="9">
        <f ca="1">-SUMIF(Shares!$B$2:$B$215,'UC1'!$A35,Shares!J$2:J$215)</f>
        <v>-0.1955336859086883</v>
      </c>
      <c r="Q35" s="9">
        <f ca="1">-SUMIF(Shares!$B$2:$B$215,'UC1'!$A35,Shares!K$2:K$215)</f>
        <v>-0.10288169702130276</v>
      </c>
      <c r="R35" s="9">
        <f ca="1">-SUMIF(Shares!$B$2:$B$215,'UC1'!$A35,Shares!L$2:L$215)</f>
        <v>-0.16590952541899257</v>
      </c>
      <c r="S35" s="9">
        <f ca="1">-SUMIF(Shares!$B$2:$B$215,'UC1'!$A35,Shares!M$2:M$215)</f>
        <v>-0.31367143530282748</v>
      </c>
      <c r="T35" s="9">
        <f ca="1">-SUMIF(Shares!$B$2:$B$215,'UC1'!$A35,Shares!N$2:N$215)</f>
        <v>-0.63561316467239171</v>
      </c>
      <c r="U35" s="9">
        <f ca="1">-SUMIF(Shares!$B$2:$B$215,'UC1'!$A35,Shares!O$2:O$215)</f>
        <v>-0.4745270590250199</v>
      </c>
      <c r="V35" s="9">
        <f ca="1">-SUMIF(Shares!$B$2:$B$215,'UC1'!$A35,Shares!P$2:P$215)</f>
        <v>-0.37474580392207751</v>
      </c>
      <c r="W35" s="9">
        <f ca="1">-SUMIF(Shares!$B$2:$B$215,'UC1'!$A35,Shares!Q$2:Q$215)</f>
        <v>-0.32297895362187967</v>
      </c>
      <c r="X35" s="9">
        <f ca="1">-SUMIF(Shares!$B$2:$B$215,'UC1'!$A35,Shares!R$2:R$215)</f>
        <v>-0.24405872863457367</v>
      </c>
      <c r="Y35" s="9">
        <f ca="1">-SUMIF(Shares!$B$2:$B$215,'UC1'!$A35,Shares!S$2:S$215)</f>
        <v>-0.11671609657052073</v>
      </c>
      <c r="Z35" s="9">
        <f ca="1">-SUMIF(Shares!$B$2:$B$215,'UC1'!$A35,Shares!T$2:T$215)</f>
        <v>-0.25458615146485686</v>
      </c>
      <c r="AA35" s="9">
        <f ca="1">-SUMIF(Shares!$B$2:$B$215,'UC1'!$A35,Shares!U$2:U$215)</f>
        <v>-3.5822167912851879E-2</v>
      </c>
      <c r="AB35" s="9">
        <f ca="1">-SUMIF(Shares!$B$2:$B$215,'UC1'!$A35,Shares!V$2:V$215)</f>
        <v>-0.17660390756479283</v>
      </c>
      <c r="AC35" s="9">
        <f ca="1">-SUMIF(Shares!$B$2:$B$215,'UC1'!$A35,Shares!W$2:W$215)</f>
        <v>-0.19000195196585573</v>
      </c>
      <c r="AD35" s="9">
        <f ca="1">-SUMIF(Shares!$B$2:$B$215,'UC1'!$A35,Shares!X$2:X$215)</f>
        <v>-0.14309784316858556</v>
      </c>
      <c r="AE35" s="9">
        <f ca="1">-SUMIF(Shares!$B$2:$B$215,'UC1'!$A35,Shares!Y$2:Y$215)</f>
        <v>-0.26693745624129323</v>
      </c>
      <c r="AF35" s="9">
        <f ca="1">-SUMIF(Shares!$B$2:$B$215,'UC1'!$A35,Shares!Z$2:Z$215)</f>
        <v>-0.13408089602232126</v>
      </c>
      <c r="AG35" s="9">
        <f ca="1">-SUMIF(Shares!$B$2:$B$215,'UC1'!$A35,Shares!AA$2:AA$215)</f>
        <v>-1</v>
      </c>
      <c r="AH35" s="9">
        <f ca="1">-SUMIF(Shares!$B$2:$B$215,'UC1'!$A35,Shares!AB$2:AB$215)</f>
        <v>-0.22871313589242592</v>
      </c>
      <c r="AI35" s="9">
        <f ca="1">-SUMIF(Shares!$B$2:$B$215,'UC1'!$A35,Shares!AC$2:AC$215)</f>
        <v>-1</v>
      </c>
      <c r="AJ35" s="9">
        <f ca="1">-SUMIF(Shares!$B$2:$B$215,'UC1'!$A35,Shares!AD$2:AD$215)</f>
        <v>-0.14902133161670228</v>
      </c>
      <c r="AK35" s="9">
        <f ca="1">-SUMIF(Shares!$B$2:$B$215,'UC1'!$A35,Shares!AE$2:AE$215)</f>
        <v>-0.67801647375861118</v>
      </c>
      <c r="AL35" s="9">
        <f ca="1">-SUMIF(Shares!$B$2:$B$215,'UC1'!$A35,Shares!AF$2:AF$215)</f>
        <v>-0.23907408447116615</v>
      </c>
      <c r="AM35" s="9">
        <f ca="1">-SUMIF(Shares!$B$2:$B$215,'UC1'!$A35,Shares!AG$2:AG$215)</f>
        <v>-0.4566902228100343</v>
      </c>
      <c r="AN35" s="9">
        <f ca="1">-SUMIF(Shares!$B$2:$B$215,'UC1'!$A35,Shares!AH$2:AH$215)</f>
        <v>-0.14237477698559739</v>
      </c>
      <c r="AO35" s="9">
        <f ca="1">-SUMIF(Shares!$B$2:$B$215,'UC1'!$A35,Shares!AI$2:AI$215)</f>
        <v>-0.1081924827138568</v>
      </c>
      <c r="AP35" s="9">
        <f ca="1">-SUMIF(Shares!$B$2:$B$215,'UC1'!$A35,Shares!AJ$2:AJ$215)</f>
        <v>-0.43661843364630581</v>
      </c>
      <c r="AQ35" s="9">
        <f ca="1">-SUMIF(Shares!$B$2:$B$215,'UC1'!$A35,Shares!AK$2:AK$215)</f>
        <v>-0.18129824515049886</v>
      </c>
      <c r="AR35" s="9">
        <f ca="1">-SUMIF(Shares!$B$2:$B$215,'UC1'!$A35,Shares!AL$2:AL$215)</f>
        <v>-0.18904556614519222</v>
      </c>
      <c r="AS35" s="9">
        <f ca="1">-SUMIF(Shares!$B$2:$B$215,'UC1'!$A35,Shares!AM$2:AM$215)</f>
        <v>-0.34419247895740968</v>
      </c>
      <c r="AT35">
        <v>0</v>
      </c>
      <c r="AU35">
        <v>5</v>
      </c>
    </row>
    <row r="36" spans="1:47">
      <c r="A36" t="s">
        <v>177</v>
      </c>
      <c r="C36" t="str">
        <f t="shared" si="6"/>
        <v>RCUC-Lo_C_ES-SH-SL_ELC</v>
      </c>
      <c r="D36" s="8" t="s">
        <v>252</v>
      </c>
      <c r="E36" t="s">
        <v>264</v>
      </c>
      <c r="F36" t="str">
        <f t="shared" si="8"/>
        <v>NR_ES-SL-SpHeat</v>
      </c>
      <c r="G36" t="str">
        <f t="shared" si="9"/>
        <v>NR_ES-SL-SpHeat</v>
      </c>
      <c r="H36" s="13">
        <v>1</v>
      </c>
      <c r="I36" s="9">
        <f ca="1">-SUMIF(Shares!$B$2:$B$215,'UC1'!$A36,Shares!C$2:C$215)</f>
        <v>-0.58219209696073093</v>
      </c>
      <c r="J36" s="9">
        <f ca="1">-SUMIF(Shares!$B$2:$B$215,'UC1'!$A36,Shares!D$2:D$215)</f>
        <v>-0.13821466269543928</v>
      </c>
      <c r="K36" s="9">
        <f ca="1">-SUMIF(Shares!$B$2:$B$215,'UC1'!$A36,Shares!E$2:E$215)</f>
        <v>-2.4315547273868438E-2</v>
      </c>
      <c r="L36" s="9">
        <f ca="1">-SUMIF(Shares!$B$2:$B$215,'UC1'!$A36,Shares!F$2:F$215)</f>
        <v>-0.21479311746306678</v>
      </c>
      <c r="M36" s="9">
        <f ca="1">-SUMIF(Shares!$B$2:$B$215,'UC1'!$A36,Shares!G$2:G$215)</f>
        <v>-0.39031345601984624</v>
      </c>
      <c r="N36" s="9">
        <f ca="1">-SUMIF(Shares!$B$2:$B$215,'UC1'!$A36,Shares!H$2:H$215)</f>
        <v>-0.17812167280195884</v>
      </c>
      <c r="O36" s="9">
        <f ca="1">-SUMIF(Shares!$B$2:$B$215,'UC1'!$A36,Shares!I$2:I$215)</f>
        <v>-0.69928536102421102</v>
      </c>
      <c r="P36" s="9">
        <f ca="1">-SUMIF(Shares!$B$2:$B$215,'UC1'!$A36,Shares!J$2:J$215)</f>
        <v>-0.19553368590868853</v>
      </c>
      <c r="Q36" s="9">
        <f ca="1">-SUMIF(Shares!$B$2:$B$215,'UC1'!$A36,Shares!K$2:K$215)</f>
        <v>-0.10288169702130281</v>
      </c>
      <c r="R36" s="9">
        <f ca="1">-SUMIF(Shares!$B$2:$B$215,'UC1'!$A36,Shares!L$2:L$215)</f>
        <v>-0.16590952541899245</v>
      </c>
      <c r="S36" s="9">
        <f ca="1">-SUMIF(Shares!$B$2:$B$215,'UC1'!$A36,Shares!M$2:M$215)</f>
        <v>-0.31367143530282698</v>
      </c>
      <c r="T36" s="9">
        <f ca="1">-SUMIF(Shares!$B$2:$B$215,'UC1'!$A36,Shares!N$2:N$215)</f>
        <v>-0.63561316467239182</v>
      </c>
      <c r="U36" s="9">
        <f ca="1">-SUMIF(Shares!$B$2:$B$215,'UC1'!$A36,Shares!O$2:O$215)</f>
        <v>-0.47452705902502024</v>
      </c>
      <c r="V36" s="9">
        <f ca="1">-SUMIF(Shares!$B$2:$B$215,'UC1'!$A36,Shares!P$2:P$215)</f>
        <v>-0.37474580392207757</v>
      </c>
      <c r="W36" s="9">
        <f ca="1">-SUMIF(Shares!$B$2:$B$215,'UC1'!$A36,Shares!Q$2:Q$215)</f>
        <v>-0.32297895362187984</v>
      </c>
      <c r="X36" s="9">
        <f ca="1">-SUMIF(Shares!$B$2:$B$215,'UC1'!$A36,Shares!R$2:R$215)</f>
        <v>-0.2440587286345739</v>
      </c>
      <c r="Y36" s="9">
        <f ca="1">-SUMIF(Shares!$B$2:$B$215,'UC1'!$A36,Shares!S$2:S$215)</f>
        <v>-0.11671609657052064</v>
      </c>
      <c r="Z36" s="9">
        <f ca="1">-SUMIF(Shares!$B$2:$B$215,'UC1'!$A36,Shares!T$2:T$215)</f>
        <v>-0.25458615146485725</v>
      </c>
      <c r="AA36" s="9">
        <f ca="1">-SUMIF(Shares!$B$2:$B$215,'UC1'!$A36,Shares!U$2:U$215)</f>
        <v>-3.5822167912851775E-2</v>
      </c>
      <c r="AB36" s="9">
        <f ca="1">-SUMIF(Shares!$B$2:$B$215,'UC1'!$A36,Shares!V$2:V$215)</f>
        <v>-0.17660390756479333</v>
      </c>
      <c r="AC36" s="9">
        <f ca="1">-SUMIF(Shares!$B$2:$B$215,'UC1'!$A36,Shares!W$2:W$215)</f>
        <v>-0.19000195196585581</v>
      </c>
      <c r="AD36" s="9">
        <f ca="1">-SUMIF(Shares!$B$2:$B$215,'UC1'!$A36,Shares!X$2:X$215)</f>
        <v>-0.14309784316858515</v>
      </c>
      <c r="AE36" s="9">
        <f ca="1">-SUMIF(Shares!$B$2:$B$215,'UC1'!$A36,Shares!Y$2:Y$215)</f>
        <v>-0.26693745624129339</v>
      </c>
      <c r="AF36" s="9">
        <f ca="1">-SUMIF(Shares!$B$2:$B$215,'UC1'!$A36,Shares!Z$2:Z$215)</f>
        <v>-0.13408089602232148</v>
      </c>
      <c r="AG36" s="9">
        <f ca="1">-SUMIF(Shares!$B$2:$B$215,'UC1'!$A36,Shares!AA$2:AA$215)</f>
        <v>-1</v>
      </c>
      <c r="AH36" s="9">
        <f ca="1">-SUMIF(Shares!$B$2:$B$215,'UC1'!$A36,Shares!AB$2:AB$215)</f>
        <v>-0.2287131358924262</v>
      </c>
      <c r="AI36" s="9">
        <f ca="1">-SUMIF(Shares!$B$2:$B$215,'UC1'!$A36,Shares!AC$2:AC$215)</f>
        <v>-1</v>
      </c>
      <c r="AJ36" s="9">
        <f ca="1">-SUMIF(Shares!$B$2:$B$215,'UC1'!$A36,Shares!AD$2:AD$215)</f>
        <v>-0.14902133161670181</v>
      </c>
      <c r="AK36" s="9">
        <f ca="1">-SUMIF(Shares!$B$2:$B$215,'UC1'!$A36,Shares!AE$2:AE$215)</f>
        <v>-0.67801647375861096</v>
      </c>
      <c r="AL36" s="9">
        <f ca="1">-SUMIF(Shares!$B$2:$B$215,'UC1'!$A36,Shares!AF$2:AF$215)</f>
        <v>-0.23907408447116682</v>
      </c>
      <c r="AM36" s="9">
        <f ca="1">-SUMIF(Shares!$B$2:$B$215,'UC1'!$A36,Shares!AG$2:AG$215)</f>
        <v>-0.45669022281003402</v>
      </c>
      <c r="AN36" s="9">
        <f ca="1">-SUMIF(Shares!$B$2:$B$215,'UC1'!$A36,Shares!AH$2:AH$215)</f>
        <v>-0.1423747769855972</v>
      </c>
      <c r="AO36" s="9">
        <f ca="1">-SUMIF(Shares!$B$2:$B$215,'UC1'!$A36,Shares!AI$2:AI$215)</f>
        <v>-0.10819248271385676</v>
      </c>
      <c r="AP36" s="9">
        <f ca="1">-SUMIF(Shares!$B$2:$B$215,'UC1'!$A36,Shares!AJ$2:AJ$215)</f>
        <v>-0.43661843364630554</v>
      </c>
      <c r="AQ36" s="9">
        <f ca="1">-SUMIF(Shares!$B$2:$B$215,'UC1'!$A36,Shares!AK$2:AK$215)</f>
        <v>-0.1812982451504985</v>
      </c>
      <c r="AR36" s="9">
        <f ca="1">-SUMIF(Shares!$B$2:$B$215,'UC1'!$A36,Shares!AL$2:AL$215)</f>
        <v>-0.18904556614519233</v>
      </c>
      <c r="AS36" s="9">
        <f ca="1">-SUMIF(Shares!$B$2:$B$215,'UC1'!$A36,Shares!AM$2:AM$215)</f>
        <v>-0.34419247895741001</v>
      </c>
      <c r="AT36">
        <v>0</v>
      </c>
      <c r="AU36">
        <v>5</v>
      </c>
    </row>
    <row r="37" spans="1:47">
      <c r="A37" t="s">
        <v>185</v>
      </c>
      <c r="C37" t="str">
        <f t="shared" si="6"/>
        <v>RCUC-Lo_C_ES-SH-SR_ELC</v>
      </c>
      <c r="D37" s="8" t="s">
        <v>252</v>
      </c>
      <c r="E37" t="s">
        <v>264</v>
      </c>
      <c r="F37" t="str">
        <f t="shared" si="8"/>
        <v>NR_ES-SR-SpHeat</v>
      </c>
      <c r="G37" t="str">
        <f t="shared" si="9"/>
        <v>NR_ES-SR-SpHeat</v>
      </c>
      <c r="H37" s="13">
        <v>1</v>
      </c>
      <c r="I37" s="9">
        <f ca="1">-SUMIF(Shares!$B$2:$B$215,'UC1'!$A37,Shares!C$2:C$215)</f>
        <v>-0.58219209696073104</v>
      </c>
      <c r="J37" s="9">
        <f ca="1">-SUMIF(Shares!$B$2:$B$215,'UC1'!$A37,Shares!D$2:D$215)</f>
        <v>-0.13821466269543878</v>
      </c>
      <c r="K37" s="9">
        <f ca="1">-SUMIF(Shares!$B$2:$B$215,'UC1'!$A37,Shares!E$2:E$215)</f>
        <v>-2.4315547273868494E-2</v>
      </c>
      <c r="L37" s="9">
        <f ca="1">-SUMIF(Shares!$B$2:$B$215,'UC1'!$A37,Shares!F$2:F$215)</f>
        <v>-0.21479311746306676</v>
      </c>
      <c r="M37" s="9">
        <f ca="1">-SUMIF(Shares!$B$2:$B$215,'UC1'!$A37,Shares!G$2:G$215)</f>
        <v>-0.39031345601984574</v>
      </c>
      <c r="N37" s="9">
        <f ca="1">-SUMIF(Shares!$B$2:$B$215,'UC1'!$A37,Shares!H$2:H$215)</f>
        <v>-0.17812167280195942</v>
      </c>
      <c r="O37" s="9">
        <f ca="1">-SUMIF(Shares!$B$2:$B$215,'UC1'!$A37,Shares!I$2:I$215)</f>
        <v>-0.69928536102421124</v>
      </c>
      <c r="P37" s="9">
        <f ca="1">-SUMIF(Shares!$B$2:$B$215,'UC1'!$A37,Shares!J$2:J$215)</f>
        <v>-0.19553368590868811</v>
      </c>
      <c r="Q37" s="9">
        <f ca="1">-SUMIF(Shares!$B$2:$B$215,'UC1'!$A37,Shares!K$2:K$215)</f>
        <v>-0.10288169702130279</v>
      </c>
      <c r="R37" s="9">
        <f ca="1">-SUMIF(Shares!$B$2:$B$215,'UC1'!$A37,Shares!L$2:L$215)</f>
        <v>-0.16590952541899198</v>
      </c>
      <c r="S37" s="9">
        <f ca="1">-SUMIF(Shares!$B$2:$B$215,'UC1'!$A37,Shares!M$2:M$215)</f>
        <v>-0.31367143530282732</v>
      </c>
      <c r="T37" s="9">
        <f ca="1">-SUMIF(Shares!$B$2:$B$215,'UC1'!$A37,Shares!N$2:N$215)</f>
        <v>-0.63561316467239115</v>
      </c>
      <c r="U37" s="9">
        <f ca="1">-SUMIF(Shares!$B$2:$B$215,'UC1'!$A37,Shares!O$2:O$215)</f>
        <v>-0.47452705902501963</v>
      </c>
      <c r="V37" s="9">
        <f ca="1">-SUMIF(Shares!$B$2:$B$215,'UC1'!$A37,Shares!P$2:P$215)</f>
        <v>-0.3747458039220769</v>
      </c>
      <c r="W37" s="9">
        <f ca="1">-SUMIF(Shares!$B$2:$B$215,'UC1'!$A37,Shares!Q$2:Q$215)</f>
        <v>-0.32297895362188023</v>
      </c>
      <c r="X37" s="9">
        <f ca="1">-SUMIF(Shares!$B$2:$B$215,'UC1'!$A37,Shares!R$2:R$215)</f>
        <v>-0.24405872863457456</v>
      </c>
      <c r="Y37" s="9">
        <f ca="1">-SUMIF(Shares!$B$2:$B$215,'UC1'!$A37,Shares!S$2:S$215)</f>
        <v>-0.11671609657052079</v>
      </c>
      <c r="Z37" s="9">
        <f ca="1">-SUMIF(Shares!$B$2:$B$215,'UC1'!$A37,Shares!T$2:T$215)</f>
        <v>-0.25458615146485719</v>
      </c>
      <c r="AA37" s="9">
        <f ca="1">-SUMIF(Shares!$B$2:$B$215,'UC1'!$A37,Shares!U$2:U$215)</f>
        <v>-3.582216791285172E-2</v>
      </c>
      <c r="AB37" s="9">
        <f ca="1">-SUMIF(Shares!$B$2:$B$215,'UC1'!$A37,Shares!V$2:V$215)</f>
        <v>-0.1766039075647933</v>
      </c>
      <c r="AC37" s="9">
        <f ca="1">-SUMIF(Shares!$B$2:$B$215,'UC1'!$A37,Shares!W$2:W$215)</f>
        <v>-0.1900019519658559</v>
      </c>
      <c r="AD37" s="9">
        <f ca="1">-SUMIF(Shares!$B$2:$B$215,'UC1'!$A37,Shares!X$2:X$215)</f>
        <v>-0.14309784316858506</v>
      </c>
      <c r="AE37" s="9">
        <f ca="1">-SUMIF(Shares!$B$2:$B$215,'UC1'!$A37,Shares!Y$2:Y$215)</f>
        <v>-0.2669374562412935</v>
      </c>
      <c r="AF37" s="9">
        <f ca="1">-SUMIF(Shares!$B$2:$B$215,'UC1'!$A37,Shares!Z$2:Z$215)</f>
        <v>-0.13408089602232171</v>
      </c>
      <c r="AG37" s="9">
        <f ca="1">-SUMIF(Shares!$B$2:$B$215,'UC1'!$A37,Shares!AA$2:AA$215)</f>
        <v>-1</v>
      </c>
      <c r="AH37" s="9">
        <f ca="1">-SUMIF(Shares!$B$2:$B$215,'UC1'!$A37,Shares!AB$2:AB$215)</f>
        <v>-0.22871313589242584</v>
      </c>
      <c r="AI37" s="9">
        <f ca="1">-SUMIF(Shares!$B$2:$B$215,'UC1'!$A37,Shares!AC$2:AC$215)</f>
        <v>-1</v>
      </c>
      <c r="AJ37" s="9">
        <f ca="1">-SUMIF(Shares!$B$2:$B$215,'UC1'!$A37,Shares!AD$2:AD$215)</f>
        <v>-0.14902133161670184</v>
      </c>
      <c r="AK37" s="9">
        <f ca="1">-SUMIF(Shares!$B$2:$B$215,'UC1'!$A37,Shares!AE$2:AE$215)</f>
        <v>-0.6780164737586114</v>
      </c>
      <c r="AL37" s="9">
        <f ca="1">-SUMIF(Shares!$B$2:$B$215,'UC1'!$A37,Shares!AF$2:AF$215)</f>
        <v>-0.23907408447116613</v>
      </c>
      <c r="AM37" s="9">
        <f ca="1">-SUMIF(Shares!$B$2:$B$215,'UC1'!$A37,Shares!AG$2:AG$215)</f>
        <v>-0.45669022281003441</v>
      </c>
      <c r="AN37" s="9">
        <f ca="1">-SUMIF(Shares!$B$2:$B$215,'UC1'!$A37,Shares!AH$2:AH$215)</f>
        <v>-0.14237477698559681</v>
      </c>
      <c r="AO37" s="9">
        <f ca="1">-SUMIF(Shares!$B$2:$B$215,'UC1'!$A37,Shares!AI$2:AI$215)</f>
        <v>-0.10819248271385679</v>
      </c>
      <c r="AP37" s="9">
        <f ca="1">-SUMIF(Shares!$B$2:$B$215,'UC1'!$A37,Shares!AJ$2:AJ$215)</f>
        <v>-0.43661843364630559</v>
      </c>
      <c r="AQ37" s="9">
        <f ca="1">-SUMIF(Shares!$B$2:$B$215,'UC1'!$A37,Shares!AK$2:AK$215)</f>
        <v>-0.18129824515049786</v>
      </c>
      <c r="AR37" s="9">
        <f ca="1">-SUMIF(Shares!$B$2:$B$215,'UC1'!$A37,Shares!AL$2:AL$215)</f>
        <v>-0.18904556614519277</v>
      </c>
      <c r="AS37" s="9">
        <f ca="1">-SUMIF(Shares!$B$2:$B$215,'UC1'!$A37,Shares!AM$2:AM$215)</f>
        <v>-0.34419247895740962</v>
      </c>
      <c r="AT37">
        <v>0</v>
      </c>
      <c r="AU37">
        <v>5</v>
      </c>
    </row>
    <row r="38" spans="1:47">
      <c r="A38" t="s">
        <v>193</v>
      </c>
      <c r="C38" t="str">
        <f t="shared" si="6"/>
        <v>RCUC-Lo_C_ES-SH-SS_ELC</v>
      </c>
      <c r="D38" s="8" t="s">
        <v>252</v>
      </c>
      <c r="E38" t="s">
        <v>264</v>
      </c>
      <c r="F38" t="str">
        <f t="shared" si="8"/>
        <v>NR_ES-SS-SpHeat</v>
      </c>
      <c r="G38" t="str">
        <f t="shared" si="9"/>
        <v>NR_ES-SS-SpHeat</v>
      </c>
      <c r="H38" s="13">
        <v>1</v>
      </c>
      <c r="I38" s="9">
        <f ca="1">-SUMIF(Shares!$B$2:$B$215,'UC1'!$A38,Shares!C$2:C$215)</f>
        <v>-0.71921549157938935</v>
      </c>
      <c r="J38" s="9">
        <f ca="1">-SUMIF(Shares!$B$2:$B$215,'UC1'!$A38,Shares!D$2:D$215)</f>
        <v>-0.17005164677452969</v>
      </c>
      <c r="K38" s="9">
        <f ca="1">-SUMIF(Shares!$B$2:$B$215,'UC1'!$A38,Shares!E$2:E$215)</f>
        <v>-3.6222031536509824E-2</v>
      </c>
      <c r="L38" s="9">
        <f ca="1">-SUMIF(Shares!$B$2:$B$215,'UC1'!$A38,Shares!F$2:F$215)</f>
        <v>-0.26189478335854666</v>
      </c>
      <c r="M38" s="9">
        <f ca="1">-SUMIF(Shares!$B$2:$B$215,'UC1'!$A38,Shares!G$2:G$215)</f>
        <v>-0.42599455648648082</v>
      </c>
      <c r="N38" s="9">
        <f ca="1">-SUMIF(Shares!$B$2:$B$215,'UC1'!$A38,Shares!H$2:H$215)</f>
        <v>-0.26017072862344331</v>
      </c>
      <c r="O38" s="9">
        <f ca="1">-SUMIF(Shares!$B$2:$B$215,'UC1'!$A38,Shares!I$2:I$215)</f>
        <v>-0.80515012776515893</v>
      </c>
      <c r="P38" s="9">
        <f ca="1">-SUMIF(Shares!$B$2:$B$215,'UC1'!$A38,Shares!J$2:J$215)</f>
        <v>-0.24158375427841766</v>
      </c>
      <c r="Q38" s="9">
        <f ca="1">-SUMIF(Shares!$B$2:$B$215,'UC1'!$A38,Shares!K$2:K$215)</f>
        <v>-0.14686714898833952</v>
      </c>
      <c r="R38" s="9">
        <f ca="1">-SUMIF(Shares!$B$2:$B$215,'UC1'!$A38,Shares!L$2:L$215)</f>
        <v>-0.21866954514558087</v>
      </c>
      <c r="S38" s="9">
        <f ca="1">-SUMIF(Shares!$B$2:$B$215,'UC1'!$A38,Shares!M$2:M$215)</f>
        <v>-0.33697781836701235</v>
      </c>
      <c r="T38" s="9">
        <f ca="1">-SUMIF(Shares!$B$2:$B$215,'UC1'!$A38,Shares!N$2:N$215)</f>
        <v>-0.74960090622618014</v>
      </c>
      <c r="U38" s="9">
        <f ca="1">-SUMIF(Shares!$B$2:$B$215,'UC1'!$A38,Shares!O$2:O$215)</f>
        <v>-0.60293938917886492</v>
      </c>
      <c r="V38" s="9">
        <f ca="1">-SUMIF(Shares!$B$2:$B$215,'UC1'!$A38,Shares!P$2:P$215)</f>
        <v>-0.45655275640921483</v>
      </c>
      <c r="W38" s="9">
        <f ca="1">-SUMIF(Shares!$B$2:$B$215,'UC1'!$A38,Shares!Q$2:Q$215)</f>
        <v>-0.43805805892996202</v>
      </c>
      <c r="X38" s="9">
        <f ca="1">-SUMIF(Shares!$B$2:$B$215,'UC1'!$A38,Shares!R$2:R$215)</f>
        <v>-0.28327099352306223</v>
      </c>
      <c r="Y38" s="9">
        <f ca="1">-SUMIF(Shares!$B$2:$B$215,'UC1'!$A38,Shares!S$2:S$215)</f>
        <v>-0.15801344243724633</v>
      </c>
      <c r="Z38" s="9">
        <f ca="1">-SUMIF(Shares!$B$2:$B$215,'UC1'!$A38,Shares!T$2:T$215)</f>
        <v>-0.33043374882049492</v>
      </c>
      <c r="AA38" s="9">
        <f ca="1">-SUMIF(Shares!$B$2:$B$215,'UC1'!$A38,Shares!U$2:U$215)</f>
        <v>-5.3959851262602894E-2</v>
      </c>
      <c r="AB38" s="9">
        <f ca="1">-SUMIF(Shares!$B$2:$B$215,'UC1'!$A38,Shares!V$2:V$215)</f>
        <v>-0.25784620631242883</v>
      </c>
      <c r="AC38" s="9">
        <f ca="1">-SUMIF(Shares!$B$2:$B$215,'UC1'!$A38,Shares!W$2:W$215)</f>
        <v>-0.28906002926226315</v>
      </c>
      <c r="AD38" s="9">
        <f ca="1">-SUMIF(Shares!$B$2:$B$215,'UC1'!$A38,Shares!X$2:X$215)</f>
        <v>-0.17705140488037757</v>
      </c>
      <c r="AE38" s="9">
        <f ca="1">-SUMIF(Shares!$B$2:$B$215,'UC1'!$A38,Shares!Y$2:Y$215)</f>
        <v>-0.38523000152522979</v>
      </c>
      <c r="AF38" s="9">
        <f ca="1">-SUMIF(Shares!$B$2:$B$215,'UC1'!$A38,Shares!Z$2:Z$215)</f>
        <v>-0.16745291678487689</v>
      </c>
      <c r="AG38" s="9">
        <f ca="1">-SUMIF(Shares!$B$2:$B$215,'UC1'!$A38,Shares!AA$2:AA$215)</f>
        <v>-1</v>
      </c>
      <c r="AH38" s="9">
        <f ca="1">-SUMIF(Shares!$B$2:$B$215,'UC1'!$A38,Shares!AB$2:AB$215)</f>
        <v>-0.32347849895267156</v>
      </c>
      <c r="AI38" s="9">
        <f ca="1">-SUMIF(Shares!$B$2:$B$215,'UC1'!$A38,Shares!AC$2:AC$215)</f>
        <v>-1</v>
      </c>
      <c r="AJ38" s="9">
        <f ca="1">-SUMIF(Shares!$B$2:$B$215,'UC1'!$A38,Shares!AD$2:AD$215)</f>
        <v>-0.22670723580503235</v>
      </c>
      <c r="AK38" s="9">
        <f ca="1">-SUMIF(Shares!$B$2:$B$215,'UC1'!$A38,Shares!AE$2:AE$215)</f>
        <v>-0.75923895881190206</v>
      </c>
      <c r="AL38" s="9">
        <f ca="1">-SUMIF(Shares!$B$2:$B$215,'UC1'!$A38,Shares!AF$2:AF$215)</f>
        <v>-0.34053346481232249</v>
      </c>
      <c r="AM38" s="9">
        <f ca="1">-SUMIF(Shares!$B$2:$B$215,'UC1'!$A38,Shares!AG$2:AG$215)</f>
        <v>-0.56043966151483815</v>
      </c>
      <c r="AN38" s="9">
        <f ca="1">-SUMIF(Shares!$B$2:$B$215,'UC1'!$A38,Shares!AH$2:AH$215)</f>
        <v>-0.16967061396300331</v>
      </c>
      <c r="AO38" s="9">
        <f ca="1">-SUMIF(Shares!$B$2:$B$215,'UC1'!$A38,Shares!AI$2:AI$215)</f>
        <v>-0.16255991465548897</v>
      </c>
      <c r="AP38" s="9">
        <f ca="1">-SUMIF(Shares!$B$2:$B$215,'UC1'!$A38,Shares!AJ$2:AJ$215)</f>
        <v>-0.51564389713467618</v>
      </c>
      <c r="AQ38" s="9">
        <f ca="1">-SUMIF(Shares!$B$2:$B$215,'UC1'!$A38,Shares!AK$2:AK$215)</f>
        <v>-0.23005246046568137</v>
      </c>
      <c r="AR38" s="9">
        <f ca="1">-SUMIF(Shares!$B$2:$B$215,'UC1'!$A38,Shares!AL$2:AL$215)</f>
        <v>-0.24421201618374341</v>
      </c>
      <c r="AS38" s="9">
        <f ca="1">-SUMIF(Shares!$B$2:$B$215,'UC1'!$A38,Shares!AM$2:AM$215)</f>
        <v>-0.47814102518476204</v>
      </c>
      <c r="AT38">
        <v>0</v>
      </c>
      <c r="AU38">
        <v>5</v>
      </c>
    </row>
    <row r="39" spans="1:47">
      <c r="A39" t="s">
        <v>201</v>
      </c>
      <c r="C39" t="str">
        <f t="shared" si="6"/>
        <v>RCUC-Lo_C_ES-WH-HO_ELC</v>
      </c>
      <c r="D39" s="8" t="s">
        <v>252</v>
      </c>
      <c r="E39" t="s">
        <v>264</v>
      </c>
      <c r="F39" t="str">
        <f t="shared" si="8"/>
        <v>NR_ES-HO-WatHeat</v>
      </c>
      <c r="G39" t="str">
        <f t="shared" ref="G39:G44" si="10">"NR_ES-"&amp;MID(A39,9,2)&amp;"-WatHeat"</f>
        <v>NR_ES-HO-WatHeat</v>
      </c>
      <c r="H39" s="13">
        <v>1</v>
      </c>
      <c r="I39" s="9">
        <f ca="1">-SUMIF(Shares!$B$2:$B$215,'UC1'!$A39,Shares!C$2:C$215)</f>
        <v>-0.43305433707484936</v>
      </c>
      <c r="J39" s="9">
        <f ca="1">-SUMIF(Shares!$B$2:$B$215,'UC1'!$A39,Shares!D$2:D$215)</f>
        <v>-9.8152703394439697E-2</v>
      </c>
      <c r="K39" s="9">
        <f ca="1">-SUMIF(Shares!$B$2:$B$215,'UC1'!$A39,Shares!E$2:E$215)</f>
        <v>-0.11119490366036373</v>
      </c>
      <c r="L39" s="9">
        <f ca="1">-SUMIF(Shares!$B$2:$B$215,'UC1'!$A39,Shares!F$2:F$215)</f>
        <v>-0.15770145076751504</v>
      </c>
      <c r="M39" s="9">
        <f ca="1">-SUMIF(Shares!$B$2:$B$215,'UC1'!$A39,Shares!G$2:G$215)</f>
        <v>-0.59272841293721701</v>
      </c>
      <c r="N39" s="9">
        <f ca="1">-SUMIF(Shares!$B$2:$B$215,'UC1'!$A39,Shares!H$2:H$215)</f>
        <v>-0.1192440253113365</v>
      </c>
      <c r="O39" s="9">
        <f ca="1">-SUMIF(Shares!$B$2:$B$215,'UC1'!$A39,Shares!I$2:I$215)</f>
        <v>-0.30962995780085906</v>
      </c>
      <c r="P39" s="9">
        <f ca="1">-SUMIF(Shares!$B$2:$B$215,'UC1'!$A39,Shares!J$2:J$215)</f>
        <v>-0.24021308445867992</v>
      </c>
      <c r="Q39" s="9">
        <f ca="1">-SUMIF(Shares!$B$2:$B$215,'UC1'!$A39,Shares!K$2:K$215)</f>
        <v>-6.7378648609117006E-2</v>
      </c>
      <c r="R39" s="9">
        <f ca="1">-SUMIF(Shares!$B$2:$B$215,'UC1'!$A39,Shares!L$2:L$215)</f>
        <v>-0.29603821927044643</v>
      </c>
      <c r="S39" s="9">
        <f ca="1">-SUMIF(Shares!$B$2:$B$215,'UC1'!$A39,Shares!M$2:M$215)</f>
        <v>-0.35561154323953054</v>
      </c>
      <c r="T39" s="9">
        <f ca="1">-SUMIF(Shares!$B$2:$B$215,'UC1'!$A39,Shares!N$2:N$215)</f>
        <v>-0.75360769977639508</v>
      </c>
      <c r="U39" s="9">
        <f ca="1">-SUMIF(Shares!$B$2:$B$215,'UC1'!$A39,Shares!O$2:O$215)</f>
        <v>-0.57443463415994378</v>
      </c>
      <c r="V39" s="9">
        <f ca="1">-SUMIF(Shares!$B$2:$B$215,'UC1'!$A39,Shares!P$2:P$215)</f>
        <v>-0.45261722420124167</v>
      </c>
      <c r="W39" s="9">
        <f ca="1">-SUMIF(Shares!$B$2:$B$215,'UC1'!$A39,Shares!Q$2:Q$215)</f>
        <v>-0.35097191492673407</v>
      </c>
      <c r="X39" s="9">
        <f ca="1">-SUMIF(Shares!$B$2:$B$215,'UC1'!$A39,Shares!R$2:R$215)</f>
        <v>-0.47207507833409573</v>
      </c>
      <c r="Y39" s="9">
        <f ca="1">-SUMIF(Shares!$B$2:$B$215,'UC1'!$A39,Shares!S$2:S$215)</f>
        <v>-0.20426424056701772</v>
      </c>
      <c r="Z39" s="9">
        <f ca="1">-SUMIF(Shares!$B$2:$B$215,'UC1'!$A39,Shares!T$2:T$215)</f>
        <v>-0.26147725745285583</v>
      </c>
      <c r="AA39" s="9">
        <f ca="1">-SUMIF(Shares!$B$2:$B$215,'UC1'!$A39,Shares!U$2:U$215)</f>
        <v>-0.29446626999547759</v>
      </c>
      <c r="AB39" s="9">
        <f ca="1">-SUMIF(Shares!$B$2:$B$215,'UC1'!$A39,Shares!V$2:V$215)</f>
        <v>-0.29147080896778776</v>
      </c>
      <c r="AC39" s="9">
        <f ca="1">-SUMIF(Shares!$B$2:$B$215,'UC1'!$A39,Shares!W$2:W$215)</f>
        <v>-0.36126269137812678</v>
      </c>
      <c r="AD39" s="9">
        <f ca="1">-SUMIF(Shares!$B$2:$B$215,'UC1'!$A39,Shares!X$2:X$215)</f>
        <v>-0.16672823548840207</v>
      </c>
      <c r="AE39" s="9">
        <f ca="1">-SUMIF(Shares!$B$2:$B$215,'UC1'!$A39,Shares!Y$2:Y$215)</f>
        <v>-9.0604077021882556E-2</v>
      </c>
      <c r="AF39" s="9">
        <f ca="1">-SUMIF(Shares!$B$2:$B$215,'UC1'!$A39,Shares!Z$2:Z$215)</f>
        <v>-0.16208875202026551</v>
      </c>
      <c r="AG39" s="9">
        <f ca="1">-SUMIF(Shares!$B$2:$B$215,'UC1'!$A39,Shares!AA$2:AA$215)</f>
        <v>-1</v>
      </c>
      <c r="AH39" s="9">
        <f ca="1">-SUMIF(Shares!$B$2:$B$215,'UC1'!$A39,Shares!AB$2:AB$215)</f>
        <v>-0.46756012692658483</v>
      </c>
      <c r="AI39" s="9">
        <f ca="1">-SUMIF(Shares!$B$2:$B$215,'UC1'!$A39,Shares!AC$2:AC$215)</f>
        <v>-0.90626760190534839</v>
      </c>
      <c r="AJ39" s="9">
        <f ca="1">-SUMIF(Shares!$B$2:$B$215,'UC1'!$A39,Shares!AD$2:AD$215)</f>
        <v>-0.19036141973634171</v>
      </c>
      <c r="AK39" s="9">
        <f ca="1">-SUMIF(Shares!$B$2:$B$215,'UC1'!$A39,Shares!AE$2:AE$215)</f>
        <v>-0.79903375542955524</v>
      </c>
      <c r="AL39" s="9">
        <f ca="1">-SUMIF(Shares!$B$2:$B$215,'UC1'!$A39,Shares!AF$2:AF$215)</f>
        <v>-0.32694113130485519</v>
      </c>
      <c r="AM39" s="9">
        <f ca="1">-SUMIF(Shares!$B$2:$B$215,'UC1'!$A39,Shares!AG$2:AG$215)</f>
        <v>-0.48895336223532482</v>
      </c>
      <c r="AN39" s="9">
        <f ca="1">-SUMIF(Shares!$B$2:$B$215,'UC1'!$A39,Shares!AH$2:AH$215)</f>
        <v>-0.15123693804807178</v>
      </c>
      <c r="AO39" s="9">
        <f ca="1">-SUMIF(Shares!$B$2:$B$215,'UC1'!$A39,Shares!AI$2:AI$215)</f>
        <v>-0.35420842590105489</v>
      </c>
      <c r="AP39" s="9">
        <f ca="1">-SUMIF(Shares!$B$2:$B$215,'UC1'!$A39,Shares!AJ$2:AJ$215)</f>
        <v>-0.26918121834723285</v>
      </c>
      <c r="AQ39" s="9">
        <f ca="1">-SUMIF(Shares!$B$2:$B$215,'UC1'!$A39,Shares!AK$2:AK$215)</f>
        <v>-0.26203250794080635</v>
      </c>
      <c r="AR39" s="9">
        <f ca="1">-SUMIF(Shares!$B$2:$B$215,'UC1'!$A39,Shares!AL$2:AL$215)</f>
        <v>-0.1957726383639263</v>
      </c>
      <c r="AS39" s="9">
        <f ca="1">-SUMIF(Shares!$B$2:$B$215,'UC1'!$A39,Shares!AM$2:AM$215)</f>
        <v>-0.41532777849643515</v>
      </c>
      <c r="AT39">
        <v>0</v>
      </c>
      <c r="AU39">
        <v>5</v>
      </c>
    </row>
    <row r="40" spans="1:47">
      <c r="A40" t="s">
        <v>209</v>
      </c>
      <c r="C40" t="str">
        <f t="shared" si="6"/>
        <v>RCUC-Lo_C_ES-WH-HR_ELC</v>
      </c>
      <c r="D40" s="8" t="s">
        <v>252</v>
      </c>
      <c r="E40" t="s">
        <v>264</v>
      </c>
      <c r="F40" t="str">
        <f t="shared" si="8"/>
        <v>NR_ES-HR-WatHeat</v>
      </c>
      <c r="G40" t="str">
        <f t="shared" si="10"/>
        <v>NR_ES-HR-WatHeat</v>
      </c>
      <c r="H40" s="13">
        <v>1</v>
      </c>
      <c r="I40" s="9">
        <f ca="1">-SUMIF(Shares!$B$2:$B$215,'UC1'!$A40,Shares!C$2:C$215)</f>
        <v>-0.43305433707484847</v>
      </c>
      <c r="J40" s="9">
        <f ca="1">-SUMIF(Shares!$B$2:$B$215,'UC1'!$A40,Shares!D$2:D$215)</f>
        <v>-9.8152703394439725E-2</v>
      </c>
      <c r="K40" s="9">
        <f ca="1">-SUMIF(Shares!$B$2:$B$215,'UC1'!$A40,Shares!E$2:E$215)</f>
        <v>-0.1111949036603634</v>
      </c>
      <c r="L40" s="9">
        <f ca="1">-SUMIF(Shares!$B$2:$B$215,'UC1'!$A40,Shares!F$2:F$215)</f>
        <v>-0.15770145076751463</v>
      </c>
      <c r="M40" s="9">
        <f ca="1">-SUMIF(Shares!$B$2:$B$215,'UC1'!$A40,Shares!G$2:G$215)</f>
        <v>-0.59272841293721734</v>
      </c>
      <c r="N40" s="9">
        <f ca="1">-SUMIF(Shares!$B$2:$B$215,'UC1'!$A40,Shares!H$2:H$215)</f>
        <v>-0.11924402531133675</v>
      </c>
      <c r="O40" s="9">
        <f ca="1">-SUMIF(Shares!$B$2:$B$215,'UC1'!$A40,Shares!I$2:I$215)</f>
        <v>-0.30962995780085861</v>
      </c>
      <c r="P40" s="9">
        <f ca="1">-SUMIF(Shares!$B$2:$B$215,'UC1'!$A40,Shares!J$2:J$215)</f>
        <v>-0.2402130844586797</v>
      </c>
      <c r="Q40" s="9">
        <f ca="1">-SUMIF(Shares!$B$2:$B$215,'UC1'!$A40,Shares!K$2:K$215)</f>
        <v>-6.7378648609116826E-2</v>
      </c>
      <c r="R40" s="9">
        <f ca="1">-SUMIF(Shares!$B$2:$B$215,'UC1'!$A40,Shares!L$2:L$215)</f>
        <v>-0.2960382192704466</v>
      </c>
      <c r="S40" s="9">
        <f ca="1">-SUMIF(Shares!$B$2:$B$215,'UC1'!$A40,Shares!M$2:M$215)</f>
        <v>-0.35561154323952954</v>
      </c>
      <c r="T40" s="9">
        <f ca="1">-SUMIF(Shares!$B$2:$B$215,'UC1'!$A40,Shares!N$2:N$215)</f>
        <v>-0.75360769977639452</v>
      </c>
      <c r="U40" s="9">
        <f ca="1">-SUMIF(Shares!$B$2:$B$215,'UC1'!$A40,Shares!O$2:O$215)</f>
        <v>-0.574434634159944</v>
      </c>
      <c r="V40" s="9">
        <f ca="1">-SUMIF(Shares!$B$2:$B$215,'UC1'!$A40,Shares!P$2:P$215)</f>
        <v>-0.45261722420124234</v>
      </c>
      <c r="W40" s="9">
        <f ca="1">-SUMIF(Shares!$B$2:$B$215,'UC1'!$A40,Shares!Q$2:Q$215)</f>
        <v>-0.35097191492673402</v>
      </c>
      <c r="X40" s="9">
        <f ca="1">-SUMIF(Shares!$B$2:$B$215,'UC1'!$A40,Shares!R$2:R$215)</f>
        <v>-0.47207507833409651</v>
      </c>
      <c r="Y40" s="9">
        <f ca="1">-SUMIF(Shares!$B$2:$B$215,'UC1'!$A40,Shares!S$2:S$215)</f>
        <v>-0.20426424056701761</v>
      </c>
      <c r="Z40" s="9">
        <f ca="1">-SUMIF(Shares!$B$2:$B$215,'UC1'!$A40,Shares!T$2:T$215)</f>
        <v>-0.2614772574528561</v>
      </c>
      <c r="AA40" s="9">
        <f ca="1">-SUMIF(Shares!$B$2:$B$215,'UC1'!$A40,Shares!U$2:U$215)</f>
        <v>-0.29446626999547731</v>
      </c>
      <c r="AB40" s="9">
        <f ca="1">-SUMIF(Shares!$B$2:$B$215,'UC1'!$A40,Shares!V$2:V$215)</f>
        <v>-0.29147080896778838</v>
      </c>
      <c r="AC40" s="9">
        <f ca="1">-SUMIF(Shares!$B$2:$B$215,'UC1'!$A40,Shares!W$2:W$215)</f>
        <v>-0.36126269137812655</v>
      </c>
      <c r="AD40" s="9">
        <f ca="1">-SUMIF(Shares!$B$2:$B$215,'UC1'!$A40,Shares!X$2:X$215)</f>
        <v>-0.16672823548840254</v>
      </c>
      <c r="AE40" s="9">
        <f ca="1">-SUMIF(Shares!$B$2:$B$215,'UC1'!$A40,Shares!Y$2:Y$215)</f>
        <v>-9.0604077021882362E-2</v>
      </c>
      <c r="AF40" s="9">
        <f ca="1">-SUMIF(Shares!$B$2:$B$215,'UC1'!$A40,Shares!Z$2:Z$215)</f>
        <v>-0.16208875202026637</v>
      </c>
      <c r="AG40" s="9">
        <f ca="1">-SUMIF(Shares!$B$2:$B$215,'UC1'!$A40,Shares!AA$2:AA$215)</f>
        <v>-1</v>
      </c>
      <c r="AH40" s="9">
        <f ca="1">-SUMIF(Shares!$B$2:$B$215,'UC1'!$A40,Shares!AB$2:AB$215)</f>
        <v>-0.46756012692658444</v>
      </c>
      <c r="AI40" s="9">
        <f ca="1">-SUMIF(Shares!$B$2:$B$215,'UC1'!$A40,Shares!AC$2:AC$215)</f>
        <v>-0.9062676019053485</v>
      </c>
      <c r="AJ40" s="9">
        <f ca="1">-SUMIF(Shares!$B$2:$B$215,'UC1'!$A40,Shares!AD$2:AD$215)</f>
        <v>-0.19036141973634221</v>
      </c>
      <c r="AK40" s="9">
        <f ca="1">-SUMIF(Shares!$B$2:$B$215,'UC1'!$A40,Shares!AE$2:AE$215)</f>
        <v>-0.79903375542955546</v>
      </c>
      <c r="AL40" s="9">
        <f ca="1">-SUMIF(Shares!$B$2:$B$215,'UC1'!$A40,Shares!AF$2:AF$215)</f>
        <v>-0.32694113130485503</v>
      </c>
      <c r="AM40" s="9">
        <f ca="1">-SUMIF(Shares!$B$2:$B$215,'UC1'!$A40,Shares!AG$2:AG$215)</f>
        <v>-0.48895336223532387</v>
      </c>
      <c r="AN40" s="9">
        <f ca="1">-SUMIF(Shares!$B$2:$B$215,'UC1'!$A40,Shares!AH$2:AH$215)</f>
        <v>-0.15123693804807181</v>
      </c>
      <c r="AO40" s="9">
        <f ca="1">-SUMIF(Shares!$B$2:$B$215,'UC1'!$A40,Shares!AI$2:AI$215)</f>
        <v>-0.35420842590105522</v>
      </c>
      <c r="AP40" s="9">
        <f ca="1">-SUMIF(Shares!$B$2:$B$215,'UC1'!$A40,Shares!AJ$2:AJ$215)</f>
        <v>-0.26918121834723235</v>
      </c>
      <c r="AQ40" s="9">
        <f ca="1">-SUMIF(Shares!$B$2:$B$215,'UC1'!$A40,Shares!AK$2:AK$215)</f>
        <v>-0.26203250794080629</v>
      </c>
      <c r="AR40" s="9">
        <f ca="1">-SUMIF(Shares!$B$2:$B$215,'UC1'!$A40,Shares!AL$2:AL$215)</f>
        <v>-0.195772638363927</v>
      </c>
      <c r="AS40" s="9">
        <f ca="1">-SUMIF(Shares!$B$2:$B$215,'UC1'!$A40,Shares!AM$2:AM$215)</f>
        <v>-0.41532777849643554</v>
      </c>
      <c r="AT40">
        <v>0</v>
      </c>
      <c r="AU40">
        <v>5</v>
      </c>
    </row>
    <row r="41" spans="1:47">
      <c r="A41" t="s">
        <v>217</v>
      </c>
      <c r="C41" t="str">
        <f t="shared" si="6"/>
        <v>RCUC-Lo_C_ES-WH-OF_ELC</v>
      </c>
      <c r="D41" s="8" t="s">
        <v>252</v>
      </c>
      <c r="E41" t="s">
        <v>264</v>
      </c>
      <c r="F41" t="str">
        <f t="shared" si="8"/>
        <v>NR_ES-OF-WatHeat</v>
      </c>
      <c r="G41" t="str">
        <f t="shared" si="10"/>
        <v>NR_ES-OF-WatHeat</v>
      </c>
      <c r="H41" s="13">
        <v>1</v>
      </c>
      <c r="I41" s="9">
        <f ca="1">-SUMIF(Shares!$B$2:$B$215,'UC1'!$A41,Shares!C$2:C$215)</f>
        <v>-0.43305433707484814</v>
      </c>
      <c r="J41" s="9">
        <f ca="1">-SUMIF(Shares!$B$2:$B$215,'UC1'!$A41,Shares!D$2:D$215)</f>
        <v>-9.8152703394439822E-2</v>
      </c>
      <c r="K41" s="9">
        <f ca="1">-SUMIF(Shares!$B$2:$B$215,'UC1'!$A41,Shares!E$2:E$215)</f>
        <v>-0.11119490366036348</v>
      </c>
      <c r="L41" s="9">
        <f ca="1">-SUMIF(Shares!$B$2:$B$215,'UC1'!$A41,Shares!F$2:F$215)</f>
        <v>-0.15770145076751457</v>
      </c>
      <c r="M41" s="9">
        <f ca="1">-SUMIF(Shares!$B$2:$B$215,'UC1'!$A41,Shares!G$2:G$215)</f>
        <v>-0.59272841293721634</v>
      </c>
      <c r="N41" s="9">
        <f ca="1">-SUMIF(Shares!$B$2:$B$215,'UC1'!$A41,Shares!H$2:H$215)</f>
        <v>-0.11924402531133677</v>
      </c>
      <c r="O41" s="9">
        <f ca="1">-SUMIF(Shares!$B$2:$B$215,'UC1'!$A41,Shares!I$2:I$215)</f>
        <v>-0.30962995780085834</v>
      </c>
      <c r="P41" s="9">
        <f ca="1">-SUMIF(Shares!$B$2:$B$215,'UC1'!$A41,Shares!J$2:J$215)</f>
        <v>-0.24021308445867881</v>
      </c>
      <c r="Q41" s="9">
        <f ca="1">-SUMIF(Shares!$B$2:$B$215,'UC1'!$A41,Shares!K$2:K$215)</f>
        <v>-6.7378648609116895E-2</v>
      </c>
      <c r="R41" s="9">
        <f ca="1">-SUMIF(Shares!$B$2:$B$215,'UC1'!$A41,Shares!L$2:L$215)</f>
        <v>-0.29603821927044605</v>
      </c>
      <c r="S41" s="9">
        <f ca="1">-SUMIF(Shares!$B$2:$B$215,'UC1'!$A41,Shares!M$2:M$215)</f>
        <v>-0.35561154323953093</v>
      </c>
      <c r="T41" s="9">
        <f ca="1">-SUMIF(Shares!$B$2:$B$215,'UC1'!$A41,Shares!N$2:N$215)</f>
        <v>-0.75360769977639486</v>
      </c>
      <c r="U41" s="9">
        <f ca="1">-SUMIF(Shares!$B$2:$B$215,'UC1'!$A41,Shares!O$2:O$215)</f>
        <v>-0.57443463415994345</v>
      </c>
      <c r="V41" s="9">
        <f ca="1">-SUMIF(Shares!$B$2:$B$215,'UC1'!$A41,Shares!P$2:P$215)</f>
        <v>-0.45261722420124262</v>
      </c>
      <c r="W41" s="9">
        <f ca="1">-SUMIF(Shares!$B$2:$B$215,'UC1'!$A41,Shares!Q$2:Q$215)</f>
        <v>-0.35097191492673468</v>
      </c>
      <c r="X41" s="9">
        <f ca="1">-SUMIF(Shares!$B$2:$B$215,'UC1'!$A41,Shares!R$2:R$215)</f>
        <v>-0.47207507833409584</v>
      </c>
      <c r="Y41" s="9">
        <f ca="1">-SUMIF(Shares!$B$2:$B$215,'UC1'!$A41,Shares!S$2:S$215)</f>
        <v>-0.20426424056701789</v>
      </c>
      <c r="Z41" s="9">
        <f ca="1">-SUMIF(Shares!$B$2:$B$215,'UC1'!$A41,Shares!T$2:T$215)</f>
        <v>-0.26147725745285605</v>
      </c>
      <c r="AA41" s="9">
        <f ca="1">-SUMIF(Shares!$B$2:$B$215,'UC1'!$A41,Shares!U$2:U$215)</f>
        <v>-0.29446626999547776</v>
      </c>
      <c r="AB41" s="9">
        <f ca="1">-SUMIF(Shares!$B$2:$B$215,'UC1'!$A41,Shares!V$2:V$215)</f>
        <v>-0.29147080896778815</v>
      </c>
      <c r="AC41" s="9">
        <f ca="1">-SUMIF(Shares!$B$2:$B$215,'UC1'!$A41,Shares!W$2:W$215)</f>
        <v>-0.36126269137812722</v>
      </c>
      <c r="AD41" s="9">
        <f ca="1">-SUMIF(Shares!$B$2:$B$215,'UC1'!$A41,Shares!X$2:X$215)</f>
        <v>-0.16672823548840274</v>
      </c>
      <c r="AE41" s="9">
        <f ca="1">-SUMIF(Shares!$B$2:$B$215,'UC1'!$A41,Shares!Y$2:Y$215)</f>
        <v>-9.0604077021882307E-2</v>
      </c>
      <c r="AF41" s="9">
        <f ca="1">-SUMIF(Shares!$B$2:$B$215,'UC1'!$A41,Shares!Z$2:Z$215)</f>
        <v>-0.1620887520202659</v>
      </c>
      <c r="AG41" s="9">
        <f ca="1">-SUMIF(Shares!$B$2:$B$215,'UC1'!$A41,Shares!AA$2:AA$215)</f>
        <v>-1</v>
      </c>
      <c r="AH41" s="9">
        <f ca="1">-SUMIF(Shares!$B$2:$B$215,'UC1'!$A41,Shares!AB$2:AB$215)</f>
        <v>-0.46756012692658527</v>
      </c>
      <c r="AI41" s="9">
        <f ca="1">-SUMIF(Shares!$B$2:$B$215,'UC1'!$A41,Shares!AC$2:AC$215)</f>
        <v>-0.90626760190534816</v>
      </c>
      <c r="AJ41" s="9">
        <f ca="1">-SUMIF(Shares!$B$2:$B$215,'UC1'!$A41,Shares!AD$2:AD$215)</f>
        <v>-0.19036141973634232</v>
      </c>
      <c r="AK41" s="9">
        <f ca="1">-SUMIF(Shares!$B$2:$B$215,'UC1'!$A41,Shares!AE$2:AE$215)</f>
        <v>-0.79903375542955546</v>
      </c>
      <c r="AL41" s="9">
        <f ca="1">-SUMIF(Shares!$B$2:$B$215,'UC1'!$A41,Shares!AF$2:AF$215)</f>
        <v>-0.32694113130485536</v>
      </c>
      <c r="AM41" s="9">
        <f ca="1">-SUMIF(Shares!$B$2:$B$215,'UC1'!$A41,Shares!AG$2:AG$215)</f>
        <v>-0.48895336223532371</v>
      </c>
      <c r="AN41" s="9">
        <f ca="1">-SUMIF(Shares!$B$2:$B$215,'UC1'!$A41,Shares!AH$2:AH$215)</f>
        <v>-0.15123693804807184</v>
      </c>
      <c r="AO41" s="9">
        <f ca="1">-SUMIF(Shares!$B$2:$B$215,'UC1'!$A41,Shares!AI$2:AI$215)</f>
        <v>-0.35420842590105484</v>
      </c>
      <c r="AP41" s="9">
        <f ca="1">-SUMIF(Shares!$B$2:$B$215,'UC1'!$A41,Shares!AJ$2:AJ$215)</f>
        <v>-0.26918121834723269</v>
      </c>
      <c r="AQ41" s="9">
        <f ca="1">-SUMIF(Shares!$B$2:$B$215,'UC1'!$A41,Shares!AK$2:AK$215)</f>
        <v>-0.2620325079408064</v>
      </c>
      <c r="AR41" s="9">
        <f ca="1">-SUMIF(Shares!$B$2:$B$215,'UC1'!$A41,Shares!AL$2:AL$215)</f>
        <v>-0.19577263836392683</v>
      </c>
      <c r="AS41" s="9">
        <f ca="1">-SUMIF(Shares!$B$2:$B$215,'UC1'!$A41,Shares!AM$2:AM$215)</f>
        <v>-0.4153277784964361</v>
      </c>
      <c r="AT41">
        <v>0</v>
      </c>
      <c r="AU41">
        <v>5</v>
      </c>
    </row>
    <row r="42" spans="1:47">
      <c r="A42" t="s">
        <v>225</v>
      </c>
      <c r="C42" t="str">
        <f t="shared" si="6"/>
        <v>RCUC-Lo_C_ES-WH-SL_ELC</v>
      </c>
      <c r="D42" s="8" t="s">
        <v>252</v>
      </c>
      <c r="E42" t="s">
        <v>264</v>
      </c>
      <c r="F42" t="str">
        <f t="shared" si="8"/>
        <v>NR_ES-SL-WatHeat</v>
      </c>
      <c r="G42" t="str">
        <f t="shared" si="10"/>
        <v>NR_ES-SL-WatHeat</v>
      </c>
      <c r="H42" s="13">
        <v>1</v>
      </c>
      <c r="I42" s="9">
        <f ca="1">-SUMIF(Shares!$B$2:$B$215,'UC1'!$A42,Shares!C$2:C$215)</f>
        <v>-0.43305433707484869</v>
      </c>
      <c r="J42" s="9">
        <f ca="1">-SUMIF(Shares!$B$2:$B$215,'UC1'!$A42,Shares!D$2:D$215)</f>
        <v>-9.8152703394439933E-2</v>
      </c>
      <c r="K42" s="9">
        <f ca="1">-SUMIF(Shares!$B$2:$B$215,'UC1'!$A42,Shares!E$2:E$215)</f>
        <v>-0.11119490366036337</v>
      </c>
      <c r="L42" s="9">
        <f ca="1">-SUMIF(Shares!$B$2:$B$215,'UC1'!$A42,Shares!F$2:F$215)</f>
        <v>-0.15770145076751485</v>
      </c>
      <c r="M42" s="9">
        <f ca="1">-SUMIF(Shares!$B$2:$B$215,'UC1'!$A42,Shares!G$2:G$215)</f>
        <v>-0.59272841293721668</v>
      </c>
      <c r="N42" s="9">
        <f ca="1">-SUMIF(Shares!$B$2:$B$215,'UC1'!$A42,Shares!H$2:H$215)</f>
        <v>-0.11924402531133703</v>
      </c>
      <c r="O42" s="9">
        <f ca="1">-SUMIF(Shares!$B$2:$B$215,'UC1'!$A42,Shares!I$2:I$215)</f>
        <v>-0.30962995780085928</v>
      </c>
      <c r="P42" s="9">
        <f ca="1">-SUMIF(Shares!$B$2:$B$215,'UC1'!$A42,Shares!J$2:J$215)</f>
        <v>-0.24021308445867973</v>
      </c>
      <c r="Q42" s="9">
        <f ca="1">-SUMIF(Shares!$B$2:$B$215,'UC1'!$A42,Shares!K$2:K$215)</f>
        <v>-6.7378648609117173E-2</v>
      </c>
      <c r="R42" s="9">
        <f ca="1">-SUMIF(Shares!$B$2:$B$215,'UC1'!$A42,Shares!L$2:L$215)</f>
        <v>-0.29603821927044577</v>
      </c>
      <c r="S42" s="9">
        <f ca="1">-SUMIF(Shares!$B$2:$B$215,'UC1'!$A42,Shares!M$2:M$215)</f>
        <v>-0.35561154323953043</v>
      </c>
      <c r="T42" s="9">
        <f ca="1">-SUMIF(Shares!$B$2:$B$215,'UC1'!$A42,Shares!N$2:N$215)</f>
        <v>-0.75360769977639519</v>
      </c>
      <c r="U42" s="9">
        <f ca="1">-SUMIF(Shares!$B$2:$B$215,'UC1'!$A42,Shares!O$2:O$215)</f>
        <v>-0.57443463415994378</v>
      </c>
      <c r="V42" s="9">
        <f ca="1">-SUMIF(Shares!$B$2:$B$215,'UC1'!$A42,Shares!P$2:P$215)</f>
        <v>-0.45261722420124229</v>
      </c>
      <c r="W42" s="9">
        <f ca="1">-SUMIF(Shares!$B$2:$B$215,'UC1'!$A42,Shares!Q$2:Q$215)</f>
        <v>-0.35097191492673435</v>
      </c>
      <c r="X42" s="9">
        <f ca="1">-SUMIF(Shares!$B$2:$B$215,'UC1'!$A42,Shares!R$2:R$215)</f>
        <v>-0.47207507833409484</v>
      </c>
      <c r="Y42" s="9">
        <f ca="1">-SUMIF(Shares!$B$2:$B$215,'UC1'!$A42,Shares!S$2:S$215)</f>
        <v>-0.20426424056701808</v>
      </c>
      <c r="Z42" s="9">
        <f ca="1">-SUMIF(Shares!$B$2:$B$215,'UC1'!$A42,Shares!T$2:T$215)</f>
        <v>-0.26147725745285599</v>
      </c>
      <c r="AA42" s="9">
        <f ca="1">-SUMIF(Shares!$B$2:$B$215,'UC1'!$A42,Shares!U$2:U$215)</f>
        <v>-0.29446626999547831</v>
      </c>
      <c r="AB42" s="9">
        <f ca="1">-SUMIF(Shares!$B$2:$B$215,'UC1'!$A42,Shares!V$2:V$215)</f>
        <v>-0.29147080896778893</v>
      </c>
      <c r="AC42" s="9">
        <f ca="1">-SUMIF(Shares!$B$2:$B$215,'UC1'!$A42,Shares!W$2:W$215)</f>
        <v>-0.36126269137812728</v>
      </c>
      <c r="AD42" s="9">
        <f ca="1">-SUMIF(Shares!$B$2:$B$215,'UC1'!$A42,Shares!X$2:X$215)</f>
        <v>-0.16672823548840243</v>
      </c>
      <c r="AE42" s="9">
        <f ca="1">-SUMIF(Shares!$B$2:$B$215,'UC1'!$A42,Shares!Y$2:Y$215)</f>
        <v>-9.060407702188232E-2</v>
      </c>
      <c r="AF42" s="9">
        <f ca="1">-SUMIF(Shares!$B$2:$B$215,'UC1'!$A42,Shares!Z$2:Z$215)</f>
        <v>-0.16208875202026579</v>
      </c>
      <c r="AG42" s="9">
        <f ca="1">-SUMIF(Shares!$B$2:$B$215,'UC1'!$A42,Shares!AA$2:AA$215)</f>
        <v>-1</v>
      </c>
      <c r="AH42" s="9">
        <f ca="1">-SUMIF(Shares!$B$2:$B$215,'UC1'!$A42,Shares!AB$2:AB$215)</f>
        <v>-0.46756012692658461</v>
      </c>
      <c r="AI42" s="9">
        <f ca="1">-SUMIF(Shares!$B$2:$B$215,'UC1'!$A42,Shares!AC$2:AC$215)</f>
        <v>-0.90626760190534861</v>
      </c>
      <c r="AJ42" s="9">
        <f ca="1">-SUMIF(Shares!$B$2:$B$215,'UC1'!$A42,Shares!AD$2:AD$215)</f>
        <v>-0.19036141973634199</v>
      </c>
      <c r="AK42" s="9">
        <f ca="1">-SUMIF(Shares!$B$2:$B$215,'UC1'!$A42,Shares!AE$2:AE$215)</f>
        <v>-0.79903375542955535</v>
      </c>
      <c r="AL42" s="9">
        <f ca="1">-SUMIF(Shares!$B$2:$B$215,'UC1'!$A42,Shares!AF$2:AF$215)</f>
        <v>-0.32694113130485547</v>
      </c>
      <c r="AM42" s="9">
        <f ca="1">-SUMIF(Shares!$B$2:$B$215,'UC1'!$A42,Shares!AG$2:AG$215)</f>
        <v>-0.48895336223532376</v>
      </c>
      <c r="AN42" s="9">
        <f ca="1">-SUMIF(Shares!$B$2:$B$215,'UC1'!$A42,Shares!AH$2:AH$215)</f>
        <v>-0.15123693804807212</v>
      </c>
      <c r="AO42" s="9">
        <f ca="1">-SUMIF(Shares!$B$2:$B$215,'UC1'!$A42,Shares!AI$2:AI$215)</f>
        <v>-0.35420842590105489</v>
      </c>
      <c r="AP42" s="9">
        <f ca="1">-SUMIF(Shares!$B$2:$B$215,'UC1'!$A42,Shares!AJ$2:AJ$215)</f>
        <v>-0.26918121834723252</v>
      </c>
      <c r="AQ42" s="9">
        <f ca="1">-SUMIF(Shares!$B$2:$B$215,'UC1'!$A42,Shares!AK$2:AK$215)</f>
        <v>-0.26203250794080646</v>
      </c>
      <c r="AR42" s="9">
        <f ca="1">-SUMIF(Shares!$B$2:$B$215,'UC1'!$A42,Shares!AL$2:AL$215)</f>
        <v>-0.19577263836392647</v>
      </c>
      <c r="AS42" s="9">
        <f ca="1">-SUMIF(Shares!$B$2:$B$215,'UC1'!$A42,Shares!AM$2:AM$215)</f>
        <v>-0.41532777849643476</v>
      </c>
      <c r="AT42">
        <v>0</v>
      </c>
      <c r="AU42">
        <v>5</v>
      </c>
    </row>
    <row r="43" spans="1:47">
      <c r="A43" t="s">
        <v>233</v>
      </c>
      <c r="C43" t="str">
        <f t="shared" si="6"/>
        <v>RCUC-Lo_C_ES-WH-SR_ELC</v>
      </c>
      <c r="D43" s="8" t="s">
        <v>252</v>
      </c>
      <c r="E43" t="s">
        <v>264</v>
      </c>
      <c r="F43" t="str">
        <f t="shared" si="8"/>
        <v>NR_ES-SR-WatHeat</v>
      </c>
      <c r="G43" t="str">
        <f t="shared" si="10"/>
        <v>NR_ES-SR-WatHeat</v>
      </c>
      <c r="H43" s="13">
        <v>1</v>
      </c>
      <c r="I43" s="9">
        <f ca="1">-SUMIF(Shares!$B$2:$B$215,'UC1'!$A43,Shares!C$2:C$215)</f>
        <v>-0.43305433707484858</v>
      </c>
      <c r="J43" s="9">
        <f ca="1">-SUMIF(Shares!$B$2:$B$215,'UC1'!$A43,Shares!D$2:D$215)</f>
        <v>-9.8152703394439864E-2</v>
      </c>
      <c r="K43" s="9">
        <f ca="1">-SUMIF(Shares!$B$2:$B$215,'UC1'!$A43,Shares!E$2:E$215)</f>
        <v>-0.1111949036603635</v>
      </c>
      <c r="L43" s="9">
        <f ca="1">-SUMIF(Shares!$B$2:$B$215,'UC1'!$A43,Shares!F$2:F$215)</f>
        <v>-0.15770145076751524</v>
      </c>
      <c r="M43" s="9">
        <f ca="1">-SUMIF(Shares!$B$2:$B$215,'UC1'!$A43,Shares!G$2:G$215)</f>
        <v>-0.59272841293721701</v>
      </c>
      <c r="N43" s="9">
        <f ca="1">-SUMIF(Shares!$B$2:$B$215,'UC1'!$A43,Shares!H$2:H$215)</f>
        <v>-0.11924402531133679</v>
      </c>
      <c r="O43" s="9">
        <f ca="1">-SUMIF(Shares!$B$2:$B$215,'UC1'!$A43,Shares!I$2:I$215)</f>
        <v>-0.30962995780085878</v>
      </c>
      <c r="P43" s="9">
        <f ca="1">-SUMIF(Shares!$B$2:$B$215,'UC1'!$A43,Shares!J$2:J$215)</f>
        <v>-0.24021308445868028</v>
      </c>
      <c r="Q43" s="9">
        <f ca="1">-SUMIF(Shares!$B$2:$B$215,'UC1'!$A43,Shares!K$2:K$215)</f>
        <v>-6.7378648609117103E-2</v>
      </c>
      <c r="R43" s="9">
        <f ca="1">-SUMIF(Shares!$B$2:$B$215,'UC1'!$A43,Shares!L$2:L$215)</f>
        <v>-0.29603821927044627</v>
      </c>
      <c r="S43" s="9">
        <f ca="1">-SUMIF(Shares!$B$2:$B$215,'UC1'!$A43,Shares!M$2:M$215)</f>
        <v>-0.35561154323953115</v>
      </c>
      <c r="T43" s="9">
        <f ca="1">-SUMIF(Shares!$B$2:$B$215,'UC1'!$A43,Shares!N$2:N$215)</f>
        <v>-0.75360769977639486</v>
      </c>
      <c r="U43" s="9">
        <f ca="1">-SUMIF(Shares!$B$2:$B$215,'UC1'!$A43,Shares!O$2:O$215)</f>
        <v>-0.57443463415994411</v>
      </c>
      <c r="V43" s="9">
        <f ca="1">-SUMIF(Shares!$B$2:$B$215,'UC1'!$A43,Shares!P$2:P$215)</f>
        <v>-0.4526172242012424</v>
      </c>
      <c r="W43" s="9">
        <f ca="1">-SUMIF(Shares!$B$2:$B$215,'UC1'!$A43,Shares!Q$2:Q$215)</f>
        <v>-0.3509719149267343</v>
      </c>
      <c r="X43" s="9">
        <f ca="1">-SUMIF(Shares!$B$2:$B$215,'UC1'!$A43,Shares!R$2:R$215)</f>
        <v>-0.47207507833409618</v>
      </c>
      <c r="Y43" s="9">
        <f ca="1">-SUMIF(Shares!$B$2:$B$215,'UC1'!$A43,Shares!S$2:S$215)</f>
        <v>-0.20426424056701775</v>
      </c>
      <c r="Z43" s="9">
        <f ca="1">-SUMIF(Shares!$B$2:$B$215,'UC1'!$A43,Shares!T$2:T$215)</f>
        <v>-0.26147725745285616</v>
      </c>
      <c r="AA43" s="9">
        <f ca="1">-SUMIF(Shares!$B$2:$B$215,'UC1'!$A43,Shares!U$2:U$215)</f>
        <v>-0.29446626999547759</v>
      </c>
      <c r="AB43" s="9">
        <f ca="1">-SUMIF(Shares!$B$2:$B$215,'UC1'!$A43,Shares!V$2:V$215)</f>
        <v>-0.29147080896778821</v>
      </c>
      <c r="AC43" s="9">
        <f ca="1">-SUMIF(Shares!$B$2:$B$215,'UC1'!$A43,Shares!W$2:W$215)</f>
        <v>-0.36126269137812661</v>
      </c>
      <c r="AD43" s="9">
        <f ca="1">-SUMIF(Shares!$B$2:$B$215,'UC1'!$A43,Shares!X$2:X$215)</f>
        <v>-0.1667282354884029</v>
      </c>
      <c r="AE43" s="9">
        <f ca="1">-SUMIF(Shares!$B$2:$B$215,'UC1'!$A43,Shares!Y$2:Y$215)</f>
        <v>-9.0604077021882529E-2</v>
      </c>
      <c r="AF43" s="9">
        <f ca="1">-SUMIF(Shares!$B$2:$B$215,'UC1'!$A43,Shares!Z$2:Z$215)</f>
        <v>-0.16208875202026576</v>
      </c>
      <c r="AG43" s="9">
        <f ca="1">-SUMIF(Shares!$B$2:$B$215,'UC1'!$A43,Shares!AA$2:AA$215)</f>
        <v>-1</v>
      </c>
      <c r="AH43" s="9">
        <f ca="1">-SUMIF(Shares!$B$2:$B$215,'UC1'!$A43,Shares!AB$2:AB$215)</f>
        <v>-0.467560126926585</v>
      </c>
      <c r="AI43" s="9">
        <f ca="1">-SUMIF(Shares!$B$2:$B$215,'UC1'!$A43,Shares!AC$2:AC$215)</f>
        <v>-0.90626760190534839</v>
      </c>
      <c r="AJ43" s="9">
        <f ca="1">-SUMIF(Shares!$B$2:$B$215,'UC1'!$A43,Shares!AD$2:AD$215)</f>
        <v>-0.19036141973634244</v>
      </c>
      <c r="AK43" s="9">
        <f ca="1">-SUMIF(Shares!$B$2:$B$215,'UC1'!$A43,Shares!AE$2:AE$215)</f>
        <v>-0.79903375542955535</v>
      </c>
      <c r="AL43" s="9">
        <f ca="1">-SUMIF(Shares!$B$2:$B$215,'UC1'!$A43,Shares!AF$2:AF$215)</f>
        <v>-0.32694113130485519</v>
      </c>
      <c r="AM43" s="9">
        <f ca="1">-SUMIF(Shares!$B$2:$B$215,'UC1'!$A43,Shares!AG$2:AG$215)</f>
        <v>-0.48895336223532437</v>
      </c>
      <c r="AN43" s="9">
        <f ca="1">-SUMIF(Shares!$B$2:$B$215,'UC1'!$A43,Shares!AH$2:AH$215)</f>
        <v>-0.15123693804807212</v>
      </c>
      <c r="AO43" s="9">
        <f ca="1">-SUMIF(Shares!$B$2:$B$215,'UC1'!$A43,Shares!AI$2:AI$215)</f>
        <v>-0.35420842590105495</v>
      </c>
      <c r="AP43" s="9">
        <f ca="1">-SUMIF(Shares!$B$2:$B$215,'UC1'!$A43,Shares!AJ$2:AJ$215)</f>
        <v>-0.26918121834723246</v>
      </c>
      <c r="AQ43" s="9">
        <f ca="1">-SUMIF(Shares!$B$2:$B$215,'UC1'!$A43,Shares!AK$2:AK$215)</f>
        <v>-0.26203250794080618</v>
      </c>
      <c r="AR43" s="9">
        <f ca="1">-SUMIF(Shares!$B$2:$B$215,'UC1'!$A43,Shares!AL$2:AL$215)</f>
        <v>-0.19577263836392703</v>
      </c>
      <c r="AS43" s="9">
        <f ca="1">-SUMIF(Shares!$B$2:$B$215,'UC1'!$A43,Shares!AM$2:AM$215)</f>
        <v>-0.41532777849643521</v>
      </c>
      <c r="AT43">
        <v>0</v>
      </c>
      <c r="AU43">
        <v>5</v>
      </c>
    </row>
    <row r="44" spans="1:47">
      <c r="A44" t="s">
        <v>241</v>
      </c>
      <c r="C44" t="str">
        <f t="shared" si="6"/>
        <v>RCUC-Lo_C_ES-WH-SS_ELC</v>
      </c>
      <c r="D44" s="8" t="s">
        <v>252</v>
      </c>
      <c r="E44" t="s">
        <v>264</v>
      </c>
      <c r="F44" t="str">
        <f t="shared" si="8"/>
        <v>NR_ES-SS-WatHeat</v>
      </c>
      <c r="G44" t="str">
        <f t="shared" si="10"/>
        <v>NR_ES-SS-WatHeat</v>
      </c>
      <c r="H44" s="13">
        <v>1</v>
      </c>
      <c r="I44" s="9">
        <f ca="1">-SUMIF(Shares!$B$2:$B$215,'UC1'!$A44,Shares!C$2:C$215)</f>
        <v>-0.43305433707484875</v>
      </c>
      <c r="J44" s="9">
        <f ca="1">-SUMIF(Shares!$B$2:$B$215,'UC1'!$A44,Shares!D$2:D$215)</f>
        <v>-9.8152703394439808E-2</v>
      </c>
      <c r="K44" s="9">
        <f ca="1">-SUMIF(Shares!$B$2:$B$215,'UC1'!$A44,Shares!E$2:E$215)</f>
        <v>-0.11119490366036344</v>
      </c>
      <c r="L44" s="9">
        <f ca="1">-SUMIF(Shares!$B$2:$B$215,'UC1'!$A44,Shares!F$2:F$215)</f>
        <v>-0.15770145076751485</v>
      </c>
      <c r="M44" s="9">
        <f ca="1">-SUMIF(Shares!$B$2:$B$215,'UC1'!$A44,Shares!G$2:G$215)</f>
        <v>-0.59272841293721712</v>
      </c>
      <c r="N44" s="9">
        <f ca="1">-SUMIF(Shares!$B$2:$B$215,'UC1'!$A44,Shares!H$2:H$215)</f>
        <v>-0.11924402531133678</v>
      </c>
      <c r="O44" s="9">
        <f ca="1">-SUMIF(Shares!$B$2:$B$215,'UC1'!$A44,Shares!I$2:I$215)</f>
        <v>-0.30962995780085906</v>
      </c>
      <c r="P44" s="9">
        <f ca="1">-SUMIF(Shares!$B$2:$B$215,'UC1'!$A44,Shares!J$2:J$215)</f>
        <v>-0.24021308445868003</v>
      </c>
      <c r="Q44" s="9">
        <f ca="1">-SUMIF(Shares!$B$2:$B$215,'UC1'!$A44,Shares!K$2:K$215)</f>
        <v>-6.7378648609116923E-2</v>
      </c>
      <c r="R44" s="9">
        <f ca="1">-SUMIF(Shares!$B$2:$B$215,'UC1'!$A44,Shares!L$2:L$215)</f>
        <v>-0.29603821927044643</v>
      </c>
      <c r="S44" s="9">
        <f ca="1">-SUMIF(Shares!$B$2:$B$215,'UC1'!$A44,Shares!M$2:M$215)</f>
        <v>-0.35561154323953098</v>
      </c>
      <c r="T44" s="9">
        <f ca="1">-SUMIF(Shares!$B$2:$B$215,'UC1'!$A44,Shares!N$2:N$215)</f>
        <v>-0.75360769977639441</v>
      </c>
      <c r="U44" s="9">
        <f ca="1">-SUMIF(Shares!$B$2:$B$215,'UC1'!$A44,Shares!O$2:O$215)</f>
        <v>-0.57443463415994389</v>
      </c>
      <c r="V44" s="9">
        <f ca="1">-SUMIF(Shares!$B$2:$B$215,'UC1'!$A44,Shares!P$2:P$215)</f>
        <v>-0.45261722420124206</v>
      </c>
      <c r="W44" s="9">
        <f ca="1">-SUMIF(Shares!$B$2:$B$215,'UC1'!$A44,Shares!Q$2:Q$215)</f>
        <v>-0.35097191492673435</v>
      </c>
      <c r="X44" s="9">
        <f ca="1">-SUMIF(Shares!$B$2:$B$215,'UC1'!$A44,Shares!R$2:R$215)</f>
        <v>-0.47207507833409595</v>
      </c>
      <c r="Y44" s="9">
        <f ca="1">-SUMIF(Shares!$B$2:$B$215,'UC1'!$A44,Shares!S$2:S$215)</f>
        <v>-0.20426424056701806</v>
      </c>
      <c r="Z44" s="9">
        <f ca="1">-SUMIF(Shares!$B$2:$B$215,'UC1'!$A44,Shares!T$2:T$215)</f>
        <v>-0.2614772574528561</v>
      </c>
      <c r="AA44" s="9">
        <f ca="1">-SUMIF(Shares!$B$2:$B$215,'UC1'!$A44,Shares!U$2:U$215)</f>
        <v>-0.29446626999547804</v>
      </c>
      <c r="AB44" s="9">
        <f ca="1">-SUMIF(Shares!$B$2:$B$215,'UC1'!$A44,Shares!V$2:V$215)</f>
        <v>-0.29147080896778843</v>
      </c>
      <c r="AC44" s="9">
        <f ca="1">-SUMIF(Shares!$B$2:$B$215,'UC1'!$A44,Shares!W$2:W$215)</f>
        <v>-0.3612626913781275</v>
      </c>
      <c r="AD44" s="9">
        <f ca="1">-SUMIF(Shares!$B$2:$B$215,'UC1'!$A44,Shares!X$2:X$215)</f>
        <v>-0.16672823548840252</v>
      </c>
      <c r="AE44" s="9">
        <f ca="1">-SUMIF(Shares!$B$2:$B$215,'UC1'!$A44,Shares!Y$2:Y$215)</f>
        <v>-9.0604077021882348E-2</v>
      </c>
      <c r="AF44" s="9">
        <f ca="1">-SUMIF(Shares!$B$2:$B$215,'UC1'!$A44,Shares!Z$2:Z$215)</f>
        <v>-0.16208875202026579</v>
      </c>
      <c r="AG44" s="9">
        <f ca="1">-SUMIF(Shares!$B$2:$B$215,'UC1'!$A44,Shares!AA$2:AA$215)</f>
        <v>-1</v>
      </c>
      <c r="AH44" s="9">
        <f ca="1">-SUMIF(Shares!$B$2:$B$215,'UC1'!$A44,Shares!AB$2:AB$215)</f>
        <v>-0.46756012692658483</v>
      </c>
      <c r="AI44" s="9">
        <f ca="1">-SUMIF(Shares!$B$2:$B$215,'UC1'!$A44,Shares!AC$2:AC$215)</f>
        <v>-0.9062676019053485</v>
      </c>
      <c r="AJ44" s="9">
        <f ca="1">-SUMIF(Shares!$B$2:$B$215,'UC1'!$A44,Shares!AD$2:AD$215)</f>
        <v>-0.19036141973634199</v>
      </c>
      <c r="AK44" s="9">
        <f ca="1">-SUMIF(Shares!$B$2:$B$215,'UC1'!$A44,Shares!AE$2:AE$215)</f>
        <v>-0.79903375542955546</v>
      </c>
      <c r="AL44" s="9">
        <f ca="1">-SUMIF(Shares!$B$2:$B$215,'UC1'!$A44,Shares!AF$2:AF$215)</f>
        <v>-0.32694113130485541</v>
      </c>
      <c r="AM44" s="9">
        <f ca="1">-SUMIF(Shares!$B$2:$B$215,'UC1'!$A44,Shares!AG$2:AG$215)</f>
        <v>-0.48895336223532432</v>
      </c>
      <c r="AN44" s="9">
        <f ca="1">-SUMIF(Shares!$B$2:$B$215,'UC1'!$A44,Shares!AH$2:AH$215)</f>
        <v>-0.1512369380480717</v>
      </c>
      <c r="AO44" s="9">
        <f ca="1">-SUMIF(Shares!$B$2:$B$215,'UC1'!$A44,Shares!AI$2:AI$215)</f>
        <v>-0.35420842590105445</v>
      </c>
      <c r="AP44" s="9">
        <f ca="1">-SUMIF(Shares!$B$2:$B$215,'UC1'!$A44,Shares!AJ$2:AJ$215)</f>
        <v>-0.26918121834723258</v>
      </c>
      <c r="AQ44" s="9">
        <f ca="1">-SUMIF(Shares!$B$2:$B$215,'UC1'!$A44,Shares!AK$2:AK$215)</f>
        <v>-0.2620325079408064</v>
      </c>
      <c r="AR44" s="9">
        <f ca="1">-SUMIF(Shares!$B$2:$B$215,'UC1'!$A44,Shares!AL$2:AL$215)</f>
        <v>-0.19577263836392639</v>
      </c>
      <c r="AS44" s="9">
        <f ca="1">-SUMIF(Shares!$B$2:$B$215,'UC1'!$A44,Shares!AM$2:AM$215)</f>
        <v>-0.41532777849643515</v>
      </c>
      <c r="AT44">
        <v>0</v>
      </c>
      <c r="AU44">
        <v>5</v>
      </c>
    </row>
    <row r="46" spans="1:47">
      <c r="A46">
        <f>LEN(A52)</f>
        <v>15</v>
      </c>
    </row>
    <row r="47" spans="1:47" ht="15">
      <c r="A47" t="str">
        <f>LEFT(A52,LEN(A52)-1)</f>
        <v>R_ES-SH-DH_ELC</v>
      </c>
      <c r="F47" s="5"/>
      <c r="G47" t="s">
        <v>269</v>
      </c>
    </row>
    <row r="48" spans="1:47" ht="15.75" thickBot="1">
      <c r="C48" s="6" t="s">
        <v>251</v>
      </c>
      <c r="D48" s="6" t="s">
        <v>247</v>
      </c>
      <c r="E48" s="6" t="s">
        <v>262</v>
      </c>
      <c r="F48" s="6" t="s">
        <v>248</v>
      </c>
      <c r="G48" s="6" t="s">
        <v>249</v>
      </c>
      <c r="H48" s="7" t="s">
        <v>250</v>
      </c>
      <c r="I48" s="7" t="str">
        <f>Shares!C$1</f>
        <v>AL</v>
      </c>
      <c r="J48" s="7" t="str">
        <f>Shares!D$1</f>
        <v>AT</v>
      </c>
      <c r="K48" s="7" t="str">
        <f>Shares!E$1</f>
        <v>BA</v>
      </c>
      <c r="L48" s="7" t="str">
        <f>Shares!F$1</f>
        <v>BE</v>
      </c>
      <c r="M48" s="7" t="str">
        <f>Shares!G$1</f>
        <v>BG</v>
      </c>
      <c r="N48" s="7" t="str">
        <f>Shares!H$1</f>
        <v>CH</v>
      </c>
      <c r="O48" s="7" t="str">
        <f>Shares!I$1</f>
        <v>CY</v>
      </c>
      <c r="P48" s="7" t="str">
        <f>Shares!J$1</f>
        <v>CZ</v>
      </c>
      <c r="Q48" s="7" t="str">
        <f>Shares!K$1</f>
        <v>DE</v>
      </c>
      <c r="R48" s="7" t="str">
        <f>Shares!L$1</f>
        <v>DK</v>
      </c>
      <c r="S48" s="7" t="str">
        <f>Shares!M$1</f>
        <v>EE</v>
      </c>
      <c r="T48" s="7" t="str">
        <f>Shares!N$1</f>
        <v>EL</v>
      </c>
      <c r="U48" s="7" t="str">
        <f>Shares!O$1</f>
        <v>ES</v>
      </c>
      <c r="V48" s="7" t="str">
        <f>Shares!P$1</f>
        <v>FI</v>
      </c>
      <c r="W48" s="7" t="str">
        <f>Shares!Q$1</f>
        <v>FR</v>
      </c>
      <c r="X48" s="7" t="str">
        <f>Shares!R$1</f>
        <v>HR</v>
      </c>
      <c r="Y48" s="7" t="str">
        <f>Shares!S$1</f>
        <v>HU</v>
      </c>
      <c r="Z48" s="7" t="str">
        <f>Shares!T$1</f>
        <v>IE</v>
      </c>
      <c r="AA48" s="7" t="str">
        <f>Shares!U$1</f>
        <v>IS</v>
      </c>
      <c r="AB48" s="7" t="str">
        <f>Shares!V$1</f>
        <v>IT</v>
      </c>
      <c r="AC48" s="7" t="str">
        <f>Shares!W$1</f>
        <v>KS</v>
      </c>
      <c r="AD48" s="7" t="str">
        <f>Shares!X$1</f>
        <v>LT</v>
      </c>
      <c r="AE48" s="7" t="str">
        <f>Shares!Y$1</f>
        <v>LU</v>
      </c>
      <c r="AF48" s="7" t="str">
        <f>Shares!Z$1</f>
        <v>LV</v>
      </c>
      <c r="AG48" s="7" t="str">
        <f>Shares!AA$1</f>
        <v>ME</v>
      </c>
      <c r="AH48" s="7" t="str">
        <f>Shares!AB$1</f>
        <v>MK</v>
      </c>
      <c r="AI48" s="7" t="str">
        <f>Shares!AC$1</f>
        <v>MT</v>
      </c>
      <c r="AJ48" s="7" t="str">
        <f>Shares!AD$1</f>
        <v>NL</v>
      </c>
      <c r="AK48" s="7" t="str">
        <f>Shares!AE$1</f>
        <v>NO</v>
      </c>
      <c r="AL48" s="7" t="str">
        <f>Shares!AF$1</f>
        <v>PL</v>
      </c>
      <c r="AM48" s="7" t="str">
        <f>Shares!AG$1</f>
        <v>PT</v>
      </c>
      <c r="AN48" s="7" t="str">
        <f>Shares!AH$1</f>
        <v>RO</v>
      </c>
      <c r="AO48" s="7" t="str">
        <f>Shares!AI$1</f>
        <v>RS</v>
      </c>
      <c r="AP48" s="7" t="str">
        <f>Shares!AJ$1</f>
        <v>SE</v>
      </c>
      <c r="AQ48" s="7" t="str">
        <f>Shares!AK$1</f>
        <v>SI</v>
      </c>
      <c r="AR48" s="7" t="str">
        <f>Shares!AL$1</f>
        <v>SK</v>
      </c>
      <c r="AS48" s="7" t="str">
        <f>Shares!AM$1</f>
        <v>UK</v>
      </c>
      <c r="AT48" s="6" t="s">
        <v>255</v>
      </c>
      <c r="AU48" t="s">
        <v>256</v>
      </c>
    </row>
    <row r="49" spans="1:47">
      <c r="A49" t="s">
        <v>56</v>
      </c>
      <c r="C49" t="str">
        <f t="shared" ref="C49:C58" si="11">"RCUC-Lo_"&amp;A49</f>
        <v>RCUC-Lo_R_ES-CK-DH_ELC</v>
      </c>
      <c r="D49" s="8" t="s">
        <v>254</v>
      </c>
      <c r="E49" t="s">
        <v>263</v>
      </c>
      <c r="F49" t="str">
        <f>G49</f>
        <v>R_ES-DH-Cook</v>
      </c>
      <c r="G49" t="str">
        <f>"R_ES-"&amp;MID(A49,9,2)&amp;"-Cook"</f>
        <v>R_ES-DH-Cook</v>
      </c>
      <c r="H49" s="13">
        <v>1</v>
      </c>
      <c r="I49" s="9">
        <f ca="1">-SUMIF(Shares!$B$2:$B$215,'UC1'!$A49,Shares!C$2:C$215)</f>
        <v>-0.71300678965629849</v>
      </c>
      <c r="J49" s="9">
        <f ca="1">-SUMIF(Shares!$B$2:$B$215,'UC1'!$A49,Shares!D$2:D$215)</f>
        <v>-0.86955913878273838</v>
      </c>
      <c r="K49" s="9">
        <f ca="1">-SUMIF(Shares!$B$2:$B$215,'UC1'!$A49,Shares!E$2:E$215)</f>
        <v>-0.98225280917559543</v>
      </c>
      <c r="L49" s="9">
        <f ca="1">-SUMIF(Shares!$B$2:$B$215,'UC1'!$A49,Shares!F$2:F$215)</f>
        <v>-0.7352762815253453</v>
      </c>
      <c r="M49" s="9">
        <f ca="1">-SUMIF(Shares!$B$2:$B$215,'UC1'!$A49,Shares!G$2:G$215)</f>
        <v>-0.87466048360384219</v>
      </c>
      <c r="N49" s="9">
        <f ca="1">-SUMIF(Shares!$B$2:$B$215,'UC1'!$A49,Shares!H$2:H$215)</f>
        <v>-0.9932290956493286</v>
      </c>
      <c r="O49" s="9">
        <f ca="1">-SUMIF(Shares!$B$2:$B$215,'UC1'!$A49,Shares!I$2:I$215)</f>
        <v>-0.39704565801253316</v>
      </c>
      <c r="P49" s="9">
        <f ca="1">-SUMIF(Shares!$B$2:$B$215,'UC1'!$A49,Shares!J$2:J$215)</f>
        <v>-0.78020412093202396</v>
      </c>
      <c r="Q49" s="9">
        <f ca="1">-SUMIF(Shares!$B$2:$B$215,'UC1'!$A49,Shares!K$2:K$215)</f>
        <v>-0.91216939162427491</v>
      </c>
      <c r="R49" s="9">
        <f ca="1">-SUMIF(Shares!$B$2:$B$215,'UC1'!$A49,Shares!L$2:L$215)</f>
        <v>-0.94044029808293983</v>
      </c>
      <c r="S49" s="9">
        <f ca="1">-SUMIF(Shares!$B$2:$B$215,'UC1'!$A49,Shares!M$2:M$215)</f>
        <v>-0.89962825278810421</v>
      </c>
      <c r="T49" s="9">
        <f ca="1">-SUMIF(Shares!$B$2:$B$215,'UC1'!$A49,Shares!N$2:N$215)</f>
        <v>-0.91651274473586997</v>
      </c>
      <c r="U49" s="9">
        <f ca="1">-SUMIF(Shares!$B$2:$B$215,'UC1'!$A49,Shares!O$2:O$215)</f>
        <v>-0.58396036924870176</v>
      </c>
      <c r="V49" s="9">
        <f ca="1">-SUMIF(Shares!$B$2:$B$215,'UC1'!$A49,Shares!P$2:P$215)</f>
        <v>-0.98725627628393009</v>
      </c>
      <c r="W49" s="9">
        <f ca="1">-SUMIF(Shares!$B$2:$B$215,'UC1'!$A49,Shares!Q$2:Q$215)</f>
        <v>-0.7593947058119862</v>
      </c>
      <c r="X49" s="9">
        <f ca="1">-SUMIF(Shares!$B$2:$B$215,'UC1'!$A49,Shares!R$2:R$215)</f>
        <v>-0.71775312066574182</v>
      </c>
      <c r="Y49" s="9">
        <f ca="1">-SUMIF(Shares!$B$2:$B$215,'UC1'!$A49,Shares!S$2:S$215)</f>
        <v>-0.48801606784199986</v>
      </c>
      <c r="Z49" s="9">
        <f ca="1">-SUMIF(Shares!$B$2:$B$215,'UC1'!$A49,Shares!T$2:T$215)</f>
        <v>-0.75984125281561732</v>
      </c>
      <c r="AA49" s="9">
        <f ca="1">-SUMIF(Shares!$B$2:$B$215,'UC1'!$A49,Shares!U$2:U$215)</f>
        <v>-0.97944156183575803</v>
      </c>
      <c r="AB49" s="9">
        <f ca="1">-SUMIF(Shares!$B$2:$B$215,'UC1'!$A49,Shares!V$2:V$215)</f>
        <v>-0.27181238005980324</v>
      </c>
      <c r="AC49" s="9">
        <f ca="1">-SUMIF(Shares!$B$2:$B$215,'UC1'!$A49,Shares!W$2:W$215)</f>
        <v>-0.93340547561624099</v>
      </c>
      <c r="AD49" s="9">
        <f ca="1">-SUMIF(Shares!$B$2:$B$215,'UC1'!$A49,Shares!X$2:X$215)</f>
        <v>-0.7110662107553628</v>
      </c>
      <c r="AE49" s="9">
        <f ca="1">-SUMIF(Shares!$B$2:$B$215,'UC1'!$A49,Shares!Y$2:Y$215)</f>
        <v>-0.70823710546574292</v>
      </c>
      <c r="AF49" s="9">
        <f ca="1">-SUMIF(Shares!$B$2:$B$215,'UC1'!$A49,Shares!Z$2:Z$215)</f>
        <v>-0.55263862844896927</v>
      </c>
      <c r="AG49" s="9">
        <f ca="1">-SUMIF(Shares!$B$2:$B$215,'UC1'!$A49,Shares!AA$2:AA$215)</f>
        <v>-0.85264247657259951</v>
      </c>
      <c r="AH49" s="9">
        <f ca="1">-SUMIF(Shares!$B$2:$B$215,'UC1'!$A49,Shares!AB$2:AB$215)</f>
        <v>-0.95667321047194487</v>
      </c>
      <c r="AI49" s="9">
        <f ca="1">-SUMIF(Shares!$B$2:$B$215,'UC1'!$A49,Shares!AC$2:AC$215)</f>
        <v>-0.4447949526813873</v>
      </c>
      <c r="AJ49" s="9">
        <f ca="1">-SUMIF(Shares!$B$2:$B$215,'UC1'!$A49,Shares!AD$2:AD$215)</f>
        <v>-0.6468915699684934</v>
      </c>
      <c r="AK49" s="9">
        <f ca="1">-SUMIF(Shares!$B$2:$B$215,'UC1'!$A49,Shares!AE$2:AE$215)</f>
        <v>-0.99402796961587314</v>
      </c>
      <c r="AL49" s="9">
        <f ca="1">-SUMIF(Shares!$B$2:$B$215,'UC1'!$A49,Shares!AF$2:AF$215)</f>
        <v>-0.60577565688424095</v>
      </c>
      <c r="AM49" s="9">
        <f ca="1">-SUMIF(Shares!$B$2:$B$215,'UC1'!$A49,Shares!AG$2:AG$215)</f>
        <v>-0.43123704215618502</v>
      </c>
      <c r="AN49" s="9">
        <f ca="1">-SUMIF(Shares!$B$2:$B$215,'UC1'!$A49,Shares!AH$2:AH$215)</f>
        <v>-0.15494813107195804</v>
      </c>
      <c r="AO49" s="9">
        <f ca="1">-SUMIF(Shares!$B$2:$B$215,'UC1'!$A49,Shares!AI$2:AI$215)</f>
        <v>-0.94490199337084468</v>
      </c>
      <c r="AP49" s="9">
        <f ca="1">-SUMIF(Shares!$B$2:$B$215,'UC1'!$A49,Shares!AJ$2:AJ$215)</f>
        <v>-0.99337447469049323</v>
      </c>
      <c r="AQ49" s="9">
        <f ca="1">-SUMIF(Shares!$B$2:$B$215,'UC1'!$A49,Shares!AK$2:AK$215)</f>
        <v>-0.59672619047619047</v>
      </c>
      <c r="AR49" s="9">
        <f ca="1">-SUMIF(Shares!$B$2:$B$215,'UC1'!$A49,Shares!AL$2:AL$215)</f>
        <v>-0.65292096219931317</v>
      </c>
      <c r="AS49" s="9">
        <f ca="1">-SUMIF(Shares!$B$2:$B$215,'UC1'!$A49,Shares!AM$2:AM$215)</f>
        <v>-0.57467028323210778</v>
      </c>
      <c r="AT49">
        <v>0</v>
      </c>
      <c r="AU49">
        <v>5</v>
      </c>
    </row>
    <row r="50" spans="1:47">
      <c r="A50" t="s">
        <v>61</v>
      </c>
      <c r="C50" t="str">
        <f t="shared" si="11"/>
        <v>RCUC-Lo_R_ES-CK-FL_ELC</v>
      </c>
      <c r="D50" s="8" t="s">
        <v>254</v>
      </c>
      <c r="E50" t="s">
        <v>263</v>
      </c>
      <c r="F50" t="str">
        <f t="shared" ref="F50:F58" si="12">G50</f>
        <v>R_ES-FL-Cook</v>
      </c>
      <c r="G50" t="str">
        <f>"R_ES-"&amp;MID(A50,9,2)&amp;"-Cook"</f>
        <v>R_ES-FL-Cook</v>
      </c>
      <c r="H50" s="13">
        <v>1</v>
      </c>
      <c r="I50" s="9">
        <f ca="1">-SUMIF(Shares!$B$2:$B$215,'UC1'!$A50,Shares!C$2:C$215)</f>
        <v>-0.71300678965629871</v>
      </c>
      <c r="J50" s="9">
        <f ca="1">-SUMIF(Shares!$B$2:$B$215,'UC1'!$A50,Shares!D$2:D$215)</f>
        <v>-0.86955913878273861</v>
      </c>
      <c r="K50" s="9">
        <f ca="1">-SUMIF(Shares!$B$2:$B$215,'UC1'!$A50,Shares!E$2:E$215)</f>
        <v>-0.98225280917559543</v>
      </c>
      <c r="L50" s="9">
        <f ca="1">-SUMIF(Shares!$B$2:$B$215,'UC1'!$A50,Shares!F$2:F$215)</f>
        <v>-0.73527628152534552</v>
      </c>
      <c r="M50" s="9">
        <f ca="1">-SUMIF(Shares!$B$2:$B$215,'UC1'!$A50,Shares!G$2:G$215)</f>
        <v>-0.8746604836038423</v>
      </c>
      <c r="N50" s="9">
        <f ca="1">-SUMIF(Shares!$B$2:$B$215,'UC1'!$A50,Shares!H$2:H$215)</f>
        <v>-0.9932290956493286</v>
      </c>
      <c r="O50" s="9">
        <f ca="1">-SUMIF(Shares!$B$2:$B$215,'UC1'!$A50,Shares!I$2:I$215)</f>
        <v>-0.39704565801253344</v>
      </c>
      <c r="P50" s="9">
        <f ca="1">-SUMIF(Shares!$B$2:$B$215,'UC1'!$A50,Shares!J$2:J$215)</f>
        <v>-0.7802041209320234</v>
      </c>
      <c r="Q50" s="9">
        <f ca="1">-SUMIF(Shares!$B$2:$B$215,'UC1'!$A50,Shares!K$2:K$215)</f>
        <v>-0.91216939162427513</v>
      </c>
      <c r="R50" s="9">
        <f ca="1">-SUMIF(Shares!$B$2:$B$215,'UC1'!$A50,Shares!L$2:L$215)</f>
        <v>-0.94044029808293994</v>
      </c>
      <c r="S50" s="9">
        <f ca="1">-SUMIF(Shares!$B$2:$B$215,'UC1'!$A50,Shares!M$2:M$215)</f>
        <v>-0.89962825278810432</v>
      </c>
      <c r="T50" s="9">
        <f ca="1">-SUMIF(Shares!$B$2:$B$215,'UC1'!$A50,Shares!N$2:N$215)</f>
        <v>-0.91651274473587008</v>
      </c>
      <c r="U50" s="9">
        <f ca="1">-SUMIF(Shares!$B$2:$B$215,'UC1'!$A50,Shares!O$2:O$215)</f>
        <v>-0.58396036924870154</v>
      </c>
      <c r="V50" s="9">
        <f ca="1">-SUMIF(Shares!$B$2:$B$215,'UC1'!$A50,Shares!P$2:P$215)</f>
        <v>-0.9872562762839302</v>
      </c>
      <c r="W50" s="9">
        <f ca="1">-SUMIF(Shares!$B$2:$B$215,'UC1'!$A50,Shares!Q$2:Q$215)</f>
        <v>-0.75939470581198687</v>
      </c>
      <c r="X50" s="9">
        <f ca="1">-SUMIF(Shares!$B$2:$B$215,'UC1'!$A50,Shares!R$2:R$215)</f>
        <v>-0.71775312066574215</v>
      </c>
      <c r="Y50" s="9">
        <f ca="1">-SUMIF(Shares!$B$2:$B$215,'UC1'!$A50,Shares!S$2:S$215)</f>
        <v>-0.48801606784199952</v>
      </c>
      <c r="Z50" s="9">
        <f ca="1">-SUMIF(Shares!$B$2:$B$215,'UC1'!$A50,Shares!T$2:T$215)</f>
        <v>-0.75984125281561687</v>
      </c>
      <c r="AA50" s="9">
        <f ca="1">-SUMIF(Shares!$B$2:$B$215,'UC1'!$A50,Shares!U$2:U$215)</f>
        <v>-0.97944156183575803</v>
      </c>
      <c r="AB50" s="9">
        <f ca="1">-SUMIF(Shares!$B$2:$B$215,'UC1'!$A50,Shares!V$2:V$215)</f>
        <v>-0.27181238005980285</v>
      </c>
      <c r="AC50" s="9">
        <f ca="1">-SUMIF(Shares!$B$2:$B$215,'UC1'!$A50,Shares!W$2:W$215)</f>
        <v>-0.9334054756162411</v>
      </c>
      <c r="AD50" s="9">
        <f ca="1">-SUMIF(Shares!$B$2:$B$215,'UC1'!$A50,Shares!X$2:X$215)</f>
        <v>-0.71106621075536192</v>
      </c>
      <c r="AE50" s="9">
        <f ca="1">-SUMIF(Shares!$B$2:$B$215,'UC1'!$A50,Shares!Y$2:Y$215)</f>
        <v>-0.70823710546574281</v>
      </c>
      <c r="AF50" s="9">
        <f ca="1">-SUMIF(Shares!$B$2:$B$215,'UC1'!$A50,Shares!Z$2:Z$215)</f>
        <v>-0.55263862844896883</v>
      </c>
      <c r="AG50" s="9">
        <f ca="1">-SUMIF(Shares!$B$2:$B$215,'UC1'!$A50,Shares!AA$2:AA$215)</f>
        <v>-0.85264247657259928</v>
      </c>
      <c r="AH50" s="9">
        <f ca="1">-SUMIF(Shares!$B$2:$B$215,'UC1'!$A50,Shares!AB$2:AB$215)</f>
        <v>-0.95667321047194454</v>
      </c>
      <c r="AI50" s="9">
        <f ca="1">-SUMIF(Shares!$B$2:$B$215,'UC1'!$A50,Shares!AC$2:AC$215)</f>
        <v>-0.44479495268138791</v>
      </c>
      <c r="AJ50" s="9">
        <f ca="1">-SUMIF(Shares!$B$2:$B$215,'UC1'!$A50,Shares!AD$2:AD$215)</f>
        <v>-0.64689156996849417</v>
      </c>
      <c r="AK50" s="9">
        <f ca="1">-SUMIF(Shares!$B$2:$B$215,'UC1'!$A50,Shares!AE$2:AE$215)</f>
        <v>-0.99402796961587325</v>
      </c>
      <c r="AL50" s="9">
        <f ca="1">-SUMIF(Shares!$B$2:$B$215,'UC1'!$A50,Shares!AF$2:AF$215)</f>
        <v>-0.60577565688424084</v>
      </c>
      <c r="AM50" s="9">
        <f ca="1">-SUMIF(Shares!$B$2:$B$215,'UC1'!$A50,Shares!AG$2:AG$215)</f>
        <v>-0.43123704215618541</v>
      </c>
      <c r="AN50" s="9">
        <f ca="1">-SUMIF(Shares!$B$2:$B$215,'UC1'!$A50,Shares!AH$2:AH$215)</f>
        <v>-0.15494813107195779</v>
      </c>
      <c r="AO50" s="9">
        <f ca="1">-SUMIF(Shares!$B$2:$B$215,'UC1'!$A50,Shares!AI$2:AI$215)</f>
        <v>-0.94490199337084457</v>
      </c>
      <c r="AP50" s="9">
        <f ca="1">-SUMIF(Shares!$B$2:$B$215,'UC1'!$A50,Shares!AJ$2:AJ$215)</f>
        <v>-0.99337447469049334</v>
      </c>
      <c r="AQ50" s="9">
        <f ca="1">-SUMIF(Shares!$B$2:$B$215,'UC1'!$A50,Shares!AK$2:AK$215)</f>
        <v>-0.59672619047619024</v>
      </c>
      <c r="AR50" s="9">
        <f ca="1">-SUMIF(Shares!$B$2:$B$215,'UC1'!$A50,Shares!AL$2:AL$215)</f>
        <v>-0.65292096219931284</v>
      </c>
      <c r="AS50" s="9">
        <f ca="1">-SUMIF(Shares!$B$2:$B$215,'UC1'!$A50,Shares!AM$2:AM$215)</f>
        <v>-0.57467028323210922</v>
      </c>
      <c r="AT50">
        <v>0</v>
      </c>
      <c r="AU50">
        <v>5</v>
      </c>
    </row>
    <row r="51" spans="1:47">
      <c r="A51" t="s">
        <v>66</v>
      </c>
      <c r="C51" t="str">
        <f t="shared" si="11"/>
        <v>RCUC-Lo_R_ES-CK-SD_ELC</v>
      </c>
      <c r="D51" s="8" t="s">
        <v>254</v>
      </c>
      <c r="E51" t="s">
        <v>263</v>
      </c>
      <c r="F51" t="str">
        <f t="shared" si="12"/>
        <v>R_ES-SD-Cook</v>
      </c>
      <c r="G51" t="str">
        <f>"R_ES-"&amp;MID(A51,9,2)&amp;"-Cook"</f>
        <v>R_ES-SD-Cook</v>
      </c>
      <c r="H51" s="13">
        <v>1</v>
      </c>
      <c r="I51" s="9">
        <f ca="1">-SUMIF(Shares!$B$2:$B$215,'UC1'!$A51,Shares!C$2:C$215)</f>
        <v>-0.71300678965629793</v>
      </c>
      <c r="J51" s="9">
        <f ca="1">-SUMIF(Shares!$B$2:$B$215,'UC1'!$A51,Shares!D$2:D$215)</f>
        <v>-0.86955913878273816</v>
      </c>
      <c r="K51" s="9">
        <f ca="1">-SUMIF(Shares!$B$2:$B$215,'UC1'!$A51,Shares!E$2:E$215)</f>
        <v>-0.98225280917559532</v>
      </c>
      <c r="L51" s="9">
        <f ca="1">-SUMIF(Shares!$B$2:$B$215,'UC1'!$A51,Shares!F$2:F$215)</f>
        <v>-0.73527628152534619</v>
      </c>
      <c r="M51" s="9">
        <f ca="1">-SUMIF(Shares!$B$2:$B$215,'UC1'!$A51,Shares!G$2:G$215)</f>
        <v>-0.87466048360384208</v>
      </c>
      <c r="N51" s="9">
        <f ca="1">-SUMIF(Shares!$B$2:$B$215,'UC1'!$A51,Shares!H$2:H$215)</f>
        <v>-0.9932290956493286</v>
      </c>
      <c r="O51" s="9">
        <f ca="1">-SUMIF(Shares!$B$2:$B$215,'UC1'!$A51,Shares!I$2:I$215)</f>
        <v>-0.39704565801253355</v>
      </c>
      <c r="P51" s="9">
        <f ca="1">-SUMIF(Shares!$B$2:$B$215,'UC1'!$A51,Shares!J$2:J$215)</f>
        <v>-0.78020412093202307</v>
      </c>
      <c r="Q51" s="9">
        <f ca="1">-SUMIF(Shares!$B$2:$B$215,'UC1'!$A51,Shares!K$2:K$215)</f>
        <v>-0.91216939162427491</v>
      </c>
      <c r="R51" s="9">
        <f ca="1">-SUMIF(Shares!$B$2:$B$215,'UC1'!$A51,Shares!L$2:L$215)</f>
        <v>-0.94044029808293972</v>
      </c>
      <c r="S51" s="9">
        <f ca="1">-SUMIF(Shares!$B$2:$B$215,'UC1'!$A51,Shares!M$2:M$215)</f>
        <v>-0.89962825278810399</v>
      </c>
      <c r="T51" s="9">
        <f ca="1">-SUMIF(Shares!$B$2:$B$215,'UC1'!$A51,Shares!N$2:N$215)</f>
        <v>-0.91651274473587019</v>
      </c>
      <c r="U51" s="9">
        <f ca="1">-SUMIF(Shares!$B$2:$B$215,'UC1'!$A51,Shares!O$2:O$215)</f>
        <v>-0.58396036924870243</v>
      </c>
      <c r="V51" s="9">
        <f ca="1">-SUMIF(Shares!$B$2:$B$215,'UC1'!$A51,Shares!P$2:P$215)</f>
        <v>-0.98725627628393009</v>
      </c>
      <c r="W51" s="9">
        <f ca="1">-SUMIF(Shares!$B$2:$B$215,'UC1'!$A51,Shares!Q$2:Q$215)</f>
        <v>-0.7593947058119862</v>
      </c>
      <c r="X51" s="9">
        <f ca="1">-SUMIF(Shares!$B$2:$B$215,'UC1'!$A51,Shares!R$2:R$215)</f>
        <v>-0.71775312066574248</v>
      </c>
      <c r="Y51" s="9">
        <f ca="1">-SUMIF(Shares!$B$2:$B$215,'UC1'!$A51,Shares!S$2:S$215)</f>
        <v>-0.48801606784199919</v>
      </c>
      <c r="Z51" s="9">
        <f ca="1">-SUMIF(Shares!$B$2:$B$215,'UC1'!$A51,Shares!T$2:T$215)</f>
        <v>-0.75984125281561676</v>
      </c>
      <c r="AA51" s="9">
        <f ca="1">-SUMIF(Shares!$B$2:$B$215,'UC1'!$A51,Shares!U$2:U$215)</f>
        <v>-0.97944156183575792</v>
      </c>
      <c r="AB51" s="9">
        <f ca="1">-SUMIF(Shares!$B$2:$B$215,'UC1'!$A51,Shares!V$2:V$215)</f>
        <v>-0.27181238005980352</v>
      </c>
      <c r="AC51" s="9">
        <f ca="1">-SUMIF(Shares!$B$2:$B$215,'UC1'!$A51,Shares!W$2:W$215)</f>
        <v>-0.93340547561624088</v>
      </c>
      <c r="AD51" s="9">
        <f ca="1">-SUMIF(Shares!$B$2:$B$215,'UC1'!$A51,Shares!X$2:X$215)</f>
        <v>-0.71106621075536192</v>
      </c>
      <c r="AE51" s="9">
        <f ca="1">-SUMIF(Shares!$B$2:$B$215,'UC1'!$A51,Shares!Y$2:Y$215)</f>
        <v>-0.70823710546574326</v>
      </c>
      <c r="AF51" s="9">
        <f ca="1">-SUMIF(Shares!$B$2:$B$215,'UC1'!$A51,Shares!Z$2:Z$215)</f>
        <v>-0.55263862844896949</v>
      </c>
      <c r="AG51" s="9">
        <f ca="1">-SUMIF(Shares!$B$2:$B$215,'UC1'!$A51,Shares!AA$2:AA$215)</f>
        <v>-0.85264247657259939</v>
      </c>
      <c r="AH51" s="9">
        <f ca="1">-SUMIF(Shares!$B$2:$B$215,'UC1'!$A51,Shares!AB$2:AB$215)</f>
        <v>-0.95667321047194476</v>
      </c>
      <c r="AI51" s="9">
        <f ca="1">-SUMIF(Shares!$B$2:$B$215,'UC1'!$A51,Shares!AC$2:AC$215)</f>
        <v>-0.44479495268138741</v>
      </c>
      <c r="AJ51" s="9">
        <f ca="1">-SUMIF(Shares!$B$2:$B$215,'UC1'!$A51,Shares!AD$2:AD$215)</f>
        <v>-0.6468915699684934</v>
      </c>
      <c r="AK51" s="9">
        <f ca="1">-SUMIF(Shares!$B$2:$B$215,'UC1'!$A51,Shares!AE$2:AE$215)</f>
        <v>-0.99402796961587325</v>
      </c>
      <c r="AL51" s="9">
        <f ca="1">-SUMIF(Shares!$B$2:$B$215,'UC1'!$A51,Shares!AF$2:AF$215)</f>
        <v>-0.60577565688424018</v>
      </c>
      <c r="AM51" s="9">
        <f ca="1">-SUMIF(Shares!$B$2:$B$215,'UC1'!$A51,Shares!AG$2:AG$215)</f>
        <v>-0.43123704215618625</v>
      </c>
      <c r="AN51" s="9">
        <f ca="1">-SUMIF(Shares!$B$2:$B$215,'UC1'!$A51,Shares!AH$2:AH$215)</f>
        <v>-0.15494813107195768</v>
      </c>
      <c r="AO51" s="9">
        <f ca="1">-SUMIF(Shares!$B$2:$B$215,'UC1'!$A51,Shares!AI$2:AI$215)</f>
        <v>-0.94490199337084479</v>
      </c>
      <c r="AP51" s="9">
        <f ca="1">-SUMIF(Shares!$B$2:$B$215,'UC1'!$A51,Shares!AJ$2:AJ$215)</f>
        <v>-0.99337447469049323</v>
      </c>
      <c r="AQ51" s="9">
        <f ca="1">-SUMIF(Shares!$B$2:$B$215,'UC1'!$A51,Shares!AK$2:AK$215)</f>
        <v>-0.59672619047619058</v>
      </c>
      <c r="AR51" s="9">
        <f ca="1">-SUMIF(Shares!$B$2:$B$215,'UC1'!$A51,Shares!AL$2:AL$215)</f>
        <v>-0.6529209621993125</v>
      </c>
      <c r="AS51" s="9">
        <f ca="1">-SUMIF(Shares!$B$2:$B$215,'UC1'!$A51,Shares!AM$2:AM$215)</f>
        <v>-0.574670283232109</v>
      </c>
      <c r="AT51">
        <v>0</v>
      </c>
      <c r="AU51">
        <v>5</v>
      </c>
    </row>
    <row r="52" spans="1:47">
      <c r="A52" t="s">
        <v>640</v>
      </c>
      <c r="C52" t="str">
        <f>"RCUC-Lo_"&amp;LEFT(A52,LEN(A52)-1)</f>
        <v>RCUC-Lo_R_ES-SH-DH_ELC</v>
      </c>
      <c r="D52" s="8" t="s">
        <v>254</v>
      </c>
      <c r="E52" t="s">
        <v>627</v>
      </c>
      <c r="F52" t="str">
        <f t="shared" si="12"/>
        <v>R_ES-DH-SpHeat</v>
      </c>
      <c r="G52" t="str">
        <f>"R_ES-"&amp;MID(A52,9,2)&amp;"-SpHeat"</f>
        <v>R_ES-DH-SpHeat</v>
      </c>
      <c r="H52" s="13">
        <v>1</v>
      </c>
      <c r="I52" s="9">
        <f ca="1">-SUMIF(Shares!$B$2:$B$215,'UC1'!$A52,Shares!C$2:C$215)</f>
        <v>-2.1261908609269933E-2</v>
      </c>
      <c r="J52" s="9">
        <f ca="1">-SUMIF(Shares!$B$2:$B$215,'UC1'!$A52,Shares!D$2:D$215)</f>
        <v>-5.4414775862540392E-2</v>
      </c>
      <c r="K52" s="9">
        <f ca="1">-SUMIF(Shares!$B$2:$B$215,'UC1'!$A52,Shares!E$2:E$215)</f>
        <v>-9.5240374658431774E-3</v>
      </c>
      <c r="L52" s="9">
        <f ca="1">-SUMIF(Shares!$B$2:$B$215,'UC1'!$A52,Shares!F$2:F$215)</f>
        <v>-2.7037165838431833E-2</v>
      </c>
      <c r="M52" s="9">
        <f ca="1">-SUMIF(Shares!$B$2:$B$215,'UC1'!$A52,Shares!G$2:G$215)</f>
        <v>-4.5912472972502102E-2</v>
      </c>
      <c r="N52" s="9">
        <f ca="1">-SUMIF(Shares!$B$2:$B$215,'UC1'!$A52,Shares!H$2:H$215)</f>
        <v>-4.0225602454881187E-2</v>
      </c>
      <c r="O52" s="9">
        <f ca="1">-SUMIF(Shares!$B$2:$B$215,'UC1'!$A52,Shares!I$2:I$215)</f>
        <v>-2.1169595247075162E-2</v>
      </c>
      <c r="P52" s="9">
        <f ca="1">-SUMIF(Shares!$B$2:$B$215,'UC1'!$A52,Shares!J$2:J$215)</f>
        <v>-3.7939080864222999E-2</v>
      </c>
      <c r="Q52" s="9">
        <f ca="1">-SUMIF(Shares!$B$2:$B$215,'UC1'!$A52,Shares!K$2:K$215)</f>
        <v>-3.7208360907383942E-2</v>
      </c>
      <c r="R52" s="9">
        <f ca="1">-SUMIF(Shares!$B$2:$B$215,'UC1'!$A52,Shares!L$2:L$215)</f>
        <v>-7.2059694722222695E-3</v>
      </c>
      <c r="S52" s="9">
        <f ca="1">-SUMIF(Shares!$B$2:$B$215,'UC1'!$A52,Shares!M$2:M$215)</f>
        <v>-1.2630879554826682E-2</v>
      </c>
      <c r="T52" s="9">
        <f ca="1">-SUMIF(Shares!$B$2:$B$215,'UC1'!$A52,Shares!N$2:N$215)</f>
        <v>-8.0991998441229188E-3</v>
      </c>
      <c r="U52" s="9">
        <f ca="1">-SUMIF(Shares!$B$2:$B$215,'UC1'!$A52,Shares!O$2:O$215)</f>
        <v>-8.3234540432776449E-2</v>
      </c>
      <c r="V52" s="9">
        <f ca="1">-SUMIF(Shares!$B$2:$B$215,'UC1'!$A52,Shares!P$2:P$215)</f>
        <v>-6.3844045592801449E-2</v>
      </c>
      <c r="W52" s="9">
        <f ca="1">-SUMIF(Shares!$B$2:$B$215,'UC1'!$A52,Shares!Q$2:Q$215)</f>
        <v>-8.3281264267998034E-2</v>
      </c>
      <c r="X52" s="9">
        <f ca="1">-SUMIF(Shares!$B$2:$B$215,'UC1'!$A52,Shares!R$2:R$215)</f>
        <v>-2.7416686514092612E-3</v>
      </c>
      <c r="Y52" s="9">
        <f ca="1">-SUMIF(Shares!$B$2:$B$215,'UC1'!$A52,Shares!S$2:S$215)</f>
        <v>-2.3473335425195987E-2</v>
      </c>
      <c r="Z52" s="9">
        <f ca="1">-SUMIF(Shares!$B$2:$B$215,'UC1'!$A52,Shares!T$2:T$215)</f>
        <v>-3.0971929568016723E-2</v>
      </c>
      <c r="AA52" s="9">
        <f ca="1">-SUMIF(Shares!$B$2:$B$215,'UC1'!$A52,Shares!U$2:U$215)</f>
        <v>-3.4942863294513855E-2</v>
      </c>
      <c r="AB52" s="9">
        <f ca="1">-SUMIF(Shares!$B$2:$B$215,'UC1'!$A52,Shares!V$2:V$215)</f>
        <v>-2.1773289554753703E-3</v>
      </c>
      <c r="AC52" s="9">
        <f ca="1">-SUMIF(Shares!$B$2:$B$215,'UC1'!$A52,Shares!W$2:W$215)</f>
        <v>-7.9475302276523861E-3</v>
      </c>
      <c r="AD52" s="9">
        <f ca="1">-SUMIF(Shares!$B$2:$B$215,'UC1'!$A52,Shares!X$2:X$215)</f>
        <v>-2.408922632436718E-3</v>
      </c>
      <c r="AE52" s="9">
        <f ca="1">-SUMIF(Shares!$B$2:$B$215,'UC1'!$A52,Shares!Y$2:Y$215)</f>
        <v>-1.4477389185331176E-2</v>
      </c>
      <c r="AF52" s="9">
        <f ca="1">-SUMIF(Shares!$B$2:$B$215,'UC1'!$A52,Shares!Z$2:Z$215)</f>
        <v>-3.2389811702505855E-3</v>
      </c>
      <c r="AG52" s="9">
        <f ca="1">-SUMIF(Shares!$B$2:$B$215,'UC1'!$A52,Shares!AA$2:AA$215)</f>
        <v>-9.9886631375103001E-3</v>
      </c>
      <c r="AH52" s="9">
        <f ca="1">-SUMIF(Shares!$B$2:$B$215,'UC1'!$A52,Shares!AB$2:AB$215)</f>
        <v>-1.307555419019114E-2</v>
      </c>
      <c r="AI52" s="9">
        <f ca="1">-SUMIF(Shares!$B$2:$B$215,'UC1'!$A52,Shares!AC$2:AC$215)</f>
        <v>-0.23181543553467632</v>
      </c>
      <c r="AJ52" s="9">
        <f ca="1">-SUMIF(Shares!$B$2:$B$215,'UC1'!$A52,Shares!AD$2:AD$215)</f>
        <v>-9.2375432031678827E-3</v>
      </c>
      <c r="AK52" s="9">
        <f ca="1">-SUMIF(Shares!$B$2:$B$215,'UC1'!$A52,Shares!AE$2:AE$215)</f>
        <v>-0.323494026222374</v>
      </c>
      <c r="AL52" s="9">
        <f ca="1">-SUMIF(Shares!$B$2:$B$215,'UC1'!$A52,Shares!AF$2:AF$215)</f>
        <v>-3.0040662611684576E-3</v>
      </c>
      <c r="AM52" s="9">
        <f ca="1">-SUMIF(Shares!$B$2:$B$215,'UC1'!$A52,Shares!AG$2:AG$215)</f>
        <v>-1.457078255017241E-2</v>
      </c>
      <c r="AN52" s="9">
        <f ca="1">-SUMIF(Shares!$B$2:$B$215,'UC1'!$A52,Shares!AH$2:AH$215)</f>
        <v>-7.0712241051318677E-3</v>
      </c>
      <c r="AO52" s="9">
        <f ca="1">-SUMIF(Shares!$B$2:$B$215,'UC1'!$A52,Shares!AI$2:AI$215)</f>
        <v>-7.2529425640226056E-3</v>
      </c>
      <c r="AP52" s="9">
        <f ca="1">-SUMIF(Shares!$B$2:$B$215,'UC1'!$A52,Shares!AJ$2:AJ$215)</f>
        <v>-0.31272177911200688</v>
      </c>
      <c r="AQ52" s="9">
        <f ca="1">-SUMIF(Shares!$B$2:$B$215,'UC1'!$A52,Shares!AK$2:AK$215)</f>
        <v>-2.275744596801417E-2</v>
      </c>
      <c r="AR52" s="9">
        <f ca="1">-SUMIF(Shares!$B$2:$B$215,'UC1'!$A52,Shares!AL$2:AL$215)</f>
        <v>-2.5875094365854022E-2</v>
      </c>
      <c r="AS52" s="9">
        <f ca="1">-SUMIF(Shares!$B$2:$B$215,'UC1'!$A52,Shares!AM$2:AM$215)</f>
        <v>-8.5774784458622119E-2</v>
      </c>
      <c r="AT52">
        <v>0</v>
      </c>
      <c r="AU52">
        <v>5</v>
      </c>
    </row>
    <row r="53" spans="1:47">
      <c r="A53" t="s">
        <v>641</v>
      </c>
      <c r="C53" t="str">
        <f>"RCUC-Lo_"&amp;LEFT(A53,LEN(A53)-1)</f>
        <v>RCUC-Lo_R_ES-SH-DH-70_ELC</v>
      </c>
      <c r="D53" s="8" t="s">
        <v>254</v>
      </c>
      <c r="E53" t="s">
        <v>627</v>
      </c>
      <c r="F53" t="str">
        <f>G53</f>
        <v>R_ES-DH-70-SpHeat</v>
      </c>
      <c r="G53" t="str">
        <f>"R_ES-"&amp;MID(A53,9,5)&amp;"-SpHeat"</f>
        <v>R_ES-DH-70-SpHeat</v>
      </c>
      <c r="H53" s="13">
        <v>1</v>
      </c>
      <c r="I53" s="9">
        <f ca="1">I52</f>
        <v>-2.1261908609269933E-2</v>
      </c>
      <c r="J53" s="9">
        <f t="shared" ref="J53:AU53" ca="1" si="13">J52</f>
        <v>-5.4414775862540392E-2</v>
      </c>
      <c r="K53" s="9">
        <f t="shared" ca="1" si="13"/>
        <v>-9.5240374658431774E-3</v>
      </c>
      <c r="L53" s="9">
        <f t="shared" ca="1" si="13"/>
        <v>-2.7037165838431833E-2</v>
      </c>
      <c r="M53" s="9">
        <f t="shared" ca="1" si="13"/>
        <v>-4.5912472972502102E-2</v>
      </c>
      <c r="N53" s="9">
        <f t="shared" ca="1" si="13"/>
        <v>-4.0225602454881187E-2</v>
      </c>
      <c r="O53" s="9">
        <f t="shared" ca="1" si="13"/>
        <v>-2.1169595247075162E-2</v>
      </c>
      <c r="P53" s="9">
        <f t="shared" ca="1" si="13"/>
        <v>-3.7939080864222999E-2</v>
      </c>
      <c r="Q53" s="9">
        <f t="shared" ca="1" si="13"/>
        <v>-3.7208360907383942E-2</v>
      </c>
      <c r="R53" s="9">
        <f t="shared" ca="1" si="13"/>
        <v>-7.2059694722222695E-3</v>
      </c>
      <c r="S53" s="9">
        <f t="shared" ca="1" si="13"/>
        <v>-1.2630879554826682E-2</v>
      </c>
      <c r="T53" s="9">
        <f t="shared" ca="1" si="13"/>
        <v>-8.0991998441229188E-3</v>
      </c>
      <c r="U53" s="9">
        <f t="shared" ca="1" si="13"/>
        <v>-8.3234540432776449E-2</v>
      </c>
      <c r="V53" s="9">
        <f t="shared" ca="1" si="13"/>
        <v>-6.3844045592801449E-2</v>
      </c>
      <c r="W53" s="9">
        <f t="shared" ca="1" si="13"/>
        <v>-8.3281264267998034E-2</v>
      </c>
      <c r="X53" s="9">
        <f t="shared" ca="1" si="13"/>
        <v>-2.7416686514092612E-3</v>
      </c>
      <c r="Y53" s="9">
        <f t="shared" ca="1" si="13"/>
        <v>-2.3473335425195987E-2</v>
      </c>
      <c r="Z53" s="9">
        <f t="shared" ca="1" si="13"/>
        <v>-3.0971929568016723E-2</v>
      </c>
      <c r="AA53" s="9">
        <f t="shared" ca="1" si="13"/>
        <v>-3.4942863294513855E-2</v>
      </c>
      <c r="AB53" s="9">
        <f t="shared" ca="1" si="13"/>
        <v>-2.1773289554753703E-3</v>
      </c>
      <c r="AC53" s="9">
        <f t="shared" ca="1" si="13"/>
        <v>-7.9475302276523861E-3</v>
      </c>
      <c r="AD53" s="9">
        <f t="shared" ca="1" si="13"/>
        <v>-2.408922632436718E-3</v>
      </c>
      <c r="AE53" s="9">
        <f t="shared" ca="1" si="13"/>
        <v>-1.4477389185331176E-2</v>
      </c>
      <c r="AF53" s="9">
        <f t="shared" ca="1" si="13"/>
        <v>-3.2389811702505855E-3</v>
      </c>
      <c r="AG53" s="9">
        <f t="shared" ca="1" si="13"/>
        <v>-9.9886631375103001E-3</v>
      </c>
      <c r="AH53" s="9">
        <f t="shared" ca="1" si="13"/>
        <v>-1.307555419019114E-2</v>
      </c>
      <c r="AI53" s="9">
        <f t="shared" ca="1" si="13"/>
        <v>-0.23181543553467632</v>
      </c>
      <c r="AJ53" s="9">
        <f t="shared" ca="1" si="13"/>
        <v>-9.2375432031678827E-3</v>
      </c>
      <c r="AK53" s="9">
        <f t="shared" ca="1" si="13"/>
        <v>-0.323494026222374</v>
      </c>
      <c r="AL53" s="9">
        <f t="shared" ca="1" si="13"/>
        <v>-3.0040662611684576E-3</v>
      </c>
      <c r="AM53" s="9">
        <f t="shared" ca="1" si="13"/>
        <v>-1.457078255017241E-2</v>
      </c>
      <c r="AN53" s="9">
        <f t="shared" ca="1" si="13"/>
        <v>-7.0712241051318677E-3</v>
      </c>
      <c r="AO53" s="9">
        <f t="shared" ca="1" si="13"/>
        <v>-7.2529425640226056E-3</v>
      </c>
      <c r="AP53" s="9">
        <f t="shared" ca="1" si="13"/>
        <v>-0.31272177911200688</v>
      </c>
      <c r="AQ53" s="9">
        <f t="shared" ca="1" si="13"/>
        <v>-2.275744596801417E-2</v>
      </c>
      <c r="AR53" s="9">
        <f t="shared" ca="1" si="13"/>
        <v>-2.5875094365854022E-2</v>
      </c>
      <c r="AS53">
        <f t="shared" ca="1" si="13"/>
        <v>-8.5774784458622119E-2</v>
      </c>
      <c r="AT53">
        <f t="shared" si="13"/>
        <v>0</v>
      </c>
      <c r="AU53">
        <f t="shared" si="13"/>
        <v>5</v>
      </c>
    </row>
    <row r="54" spans="1:47">
      <c r="A54" t="s">
        <v>642</v>
      </c>
      <c r="C54" t="str">
        <f>"RCUC-Lo_"&amp;LEFT(A54,LEN(A54)-1)</f>
        <v>RCUC-Lo_R_ES-SH-FL_ELC</v>
      </c>
      <c r="D54" s="8" t="s">
        <v>254</v>
      </c>
      <c r="E54" t="s">
        <v>627</v>
      </c>
      <c r="F54" t="str">
        <f t="shared" si="12"/>
        <v>R_ES-FL-SpHeat</v>
      </c>
      <c r="G54" t="str">
        <f>"R_ES-"&amp;MID(A54,9,2)&amp;"-SpHeat"</f>
        <v>R_ES-FL-SpHeat</v>
      </c>
      <c r="H54" s="13">
        <v>1</v>
      </c>
      <c r="I54" s="9">
        <f ca="1">-SUMIF(Shares!$B$2:$B$215,'UC1'!$A54,Shares!C$2:C$215)</f>
        <v>-5.2514883618012369E-2</v>
      </c>
      <c r="J54" s="9">
        <f ca="1">-SUMIF(Shares!$B$2:$B$215,'UC1'!$A54,Shares!D$2:D$215)</f>
        <v>-8.2086565054586808E-2</v>
      </c>
      <c r="K54" s="9">
        <f ca="1">-SUMIF(Shares!$B$2:$B$215,'UC1'!$A54,Shares!E$2:E$215)</f>
        <v>-2.0998138048815652E-2</v>
      </c>
      <c r="L54" s="9">
        <f ca="1">-SUMIF(Shares!$B$2:$B$215,'UC1'!$A54,Shares!F$2:F$215)</f>
        <v>-4.1343560818358903E-2</v>
      </c>
      <c r="M54" s="9">
        <f ca="1">-SUMIF(Shares!$B$2:$B$215,'UC1'!$A54,Shares!G$2:G$215)</f>
        <v>-9.079410807632593E-2</v>
      </c>
      <c r="N54" s="9">
        <f ca="1">-SUMIF(Shares!$B$2:$B$215,'UC1'!$A54,Shares!H$2:H$215)</f>
        <v>-6.0681707871293074E-2</v>
      </c>
      <c r="O54" s="9">
        <f ca="1">-SUMIF(Shares!$B$2:$B$215,'UC1'!$A54,Shares!I$2:I$215)</f>
        <v>-0.14403371484010738</v>
      </c>
      <c r="P54" s="9">
        <f ca="1">-SUMIF(Shares!$B$2:$B$215,'UC1'!$A54,Shares!J$2:J$215)</f>
        <v>-6.0642302330603498E-2</v>
      </c>
      <c r="Q54" s="9">
        <f ca="1">-SUMIF(Shares!$B$2:$B$215,'UC1'!$A54,Shares!K$2:K$215)</f>
        <v>-5.2135092909194311E-2</v>
      </c>
      <c r="R54" s="9">
        <f ca="1">-SUMIF(Shares!$B$2:$B$215,'UC1'!$A54,Shares!L$2:L$215)</f>
        <v>-9.8573705709717289E-3</v>
      </c>
      <c r="S54" s="9">
        <f ca="1">-SUMIF(Shares!$B$2:$B$215,'UC1'!$A54,Shares!M$2:M$215)</f>
        <v>-2.2699902255840135E-2</v>
      </c>
      <c r="T54" s="9">
        <f ca="1">-SUMIF(Shares!$B$2:$B$215,'UC1'!$A54,Shares!N$2:N$215)</f>
        <v>-2.0004250090121474E-2</v>
      </c>
      <c r="U54" s="9">
        <f ca="1">-SUMIF(Shares!$B$2:$B$215,'UC1'!$A54,Shares!O$2:O$215)</f>
        <v>-0.18223527395154857</v>
      </c>
      <c r="V54" s="9">
        <f ca="1">-SUMIF(Shares!$B$2:$B$215,'UC1'!$A54,Shares!P$2:P$215)</f>
        <v>-0.13141493586467712</v>
      </c>
      <c r="W54" s="9">
        <f ca="1">-SUMIF(Shares!$B$2:$B$215,'UC1'!$A54,Shares!Q$2:Q$215)</f>
        <v>-0.12290609200272062</v>
      </c>
      <c r="X54" s="9">
        <f ca="1">-SUMIF(Shares!$B$2:$B$215,'UC1'!$A54,Shares!R$2:R$215)</f>
        <v>-5.6011833909800244E-3</v>
      </c>
      <c r="Y54" s="9">
        <f ca="1">-SUMIF(Shares!$B$2:$B$215,'UC1'!$A54,Shares!S$2:S$215)</f>
        <v>-4.3227446670705723E-2</v>
      </c>
      <c r="Z54" s="9">
        <f ca="1">-SUMIF(Shares!$B$2:$B$215,'UC1'!$A54,Shares!T$2:T$215)</f>
        <v>-6.4981764832505784E-2</v>
      </c>
      <c r="AA54" s="9">
        <f ca="1">-SUMIF(Shares!$B$2:$B$215,'UC1'!$A54,Shares!U$2:U$215)</f>
        <v>-7.1925488056703818E-2</v>
      </c>
      <c r="AB54" s="9">
        <f ca="1">-SUMIF(Shares!$B$2:$B$215,'UC1'!$A54,Shares!V$2:V$215)</f>
        <v>-3.4336661962226013E-3</v>
      </c>
      <c r="AC54" s="9">
        <f ca="1">-SUMIF(Shares!$B$2:$B$215,'UC1'!$A54,Shares!W$2:W$215)</f>
        <v>-1.7522330993120065E-2</v>
      </c>
      <c r="AD54" s="9">
        <f ca="1">-SUMIF(Shares!$B$2:$B$215,'UC1'!$A54,Shares!X$2:X$215)</f>
        <v>-3.754190155573392E-3</v>
      </c>
      <c r="AE54" s="9">
        <f ca="1">-SUMIF(Shares!$B$2:$B$215,'UC1'!$A54,Shares!Y$2:Y$215)</f>
        <v>-2.0103479572554116E-2</v>
      </c>
      <c r="AF54" s="9">
        <f ca="1">-SUMIF(Shares!$B$2:$B$215,'UC1'!$A54,Shares!Z$2:Z$215)</f>
        <v>-5.7604660894899082E-3</v>
      </c>
      <c r="AG54" s="9">
        <f ca="1">-SUMIF(Shares!$B$2:$B$215,'UC1'!$A54,Shares!AA$2:AA$215)</f>
        <v>-2.1960144663494691E-2</v>
      </c>
      <c r="AH54" s="9">
        <f ca="1">-SUMIF(Shares!$B$2:$B$215,'UC1'!$A54,Shares!AB$2:AB$215)</f>
        <v>-2.5810183170455067E-2</v>
      </c>
      <c r="AI54" s="9">
        <f ca="1">-SUMIF(Shares!$B$2:$B$215,'UC1'!$A54,Shares!AC$2:AC$215)</f>
        <v>-0.46061590623585552</v>
      </c>
      <c r="AJ54" s="9">
        <f ca="1">-SUMIF(Shares!$B$2:$B$215,'UC1'!$A54,Shares!AD$2:AD$215)</f>
        <v>-1.5427054632768625E-2</v>
      </c>
      <c r="AK54" s="9">
        <f ca="1">-SUMIF(Shares!$B$2:$B$215,'UC1'!$A54,Shares!AE$2:AE$215)</f>
        <v>-0.59840060830335862</v>
      </c>
      <c r="AL54" s="9">
        <f ca="1">-SUMIF(Shares!$B$2:$B$215,'UC1'!$A54,Shares!AF$2:AF$215)</f>
        <v>-5.3241928549715442E-3</v>
      </c>
      <c r="AM54" s="9">
        <f ca="1">-SUMIF(Shares!$B$2:$B$215,'UC1'!$A54,Shares!AG$2:AG$215)</f>
        <v>-4.1278216722389134E-2</v>
      </c>
      <c r="AN54" s="9">
        <f ca="1">-SUMIF(Shares!$B$2:$B$215,'UC1'!$A54,Shares!AH$2:AH$215)</f>
        <v>-1.6193929564080389E-2</v>
      </c>
      <c r="AO54" s="9">
        <f ca="1">-SUMIF(Shares!$B$2:$B$215,'UC1'!$A54,Shares!AI$2:AI$215)</f>
        <v>-1.5990937642326307E-2</v>
      </c>
      <c r="AP54" s="9">
        <f ca="1">-SUMIF(Shares!$B$2:$B$215,'UC1'!$A54,Shares!AJ$2:AJ$215)</f>
        <v>-0.44922412017154223</v>
      </c>
      <c r="AQ54" s="9">
        <f ca="1">-SUMIF(Shares!$B$2:$B$215,'UC1'!$A54,Shares!AK$2:AK$215)</f>
        <v>-3.6401550056145676E-2</v>
      </c>
      <c r="AR54" s="9">
        <f ca="1">-SUMIF(Shares!$B$2:$B$215,'UC1'!$A54,Shares!AL$2:AL$215)</f>
        <v>-4.164169243941853E-2</v>
      </c>
      <c r="AS54" s="9">
        <f ca="1">-SUMIF(Shares!$B$2:$B$215,'UC1'!$A54,Shares!AM$2:AM$215)</f>
        <v>-0.10975168952046103</v>
      </c>
      <c r="AT54">
        <v>0</v>
      </c>
      <c r="AU54">
        <v>5</v>
      </c>
    </row>
    <row r="55" spans="1:47">
      <c r="A55" t="s">
        <v>643</v>
      </c>
      <c r="C55" t="str">
        <f>"RCUC-Lo_"&amp;LEFT(A55,LEN(A55)-1)</f>
        <v>RCUC-Lo_R_ES-SH-SD_ELC</v>
      </c>
      <c r="D55" s="8" t="s">
        <v>254</v>
      </c>
      <c r="E55" t="s">
        <v>627</v>
      </c>
      <c r="F55" t="str">
        <f t="shared" si="12"/>
        <v>R_ES-SD-SpHeat</v>
      </c>
      <c r="G55" t="str">
        <f>"R_ES-"&amp;MID(A55,9,2)&amp;"-SpHeat"</f>
        <v>R_ES-SD-SpHeat</v>
      </c>
      <c r="H55" s="13">
        <v>1</v>
      </c>
      <c r="I55" s="9">
        <f ca="1">-SUMIF(Shares!$B$2:$B$215,'UC1'!$A55,Shares!C$2:C$215)</f>
        <v>-5.2514883618012334E-2</v>
      </c>
      <c r="J55" s="9">
        <f ca="1">-SUMIF(Shares!$B$2:$B$215,'UC1'!$A55,Shares!D$2:D$215)</f>
        <v>-8.208656505458739E-2</v>
      </c>
      <c r="K55" s="9">
        <f ca="1">-SUMIF(Shares!$B$2:$B$215,'UC1'!$A55,Shares!E$2:E$215)</f>
        <v>-2.0998138048815677E-2</v>
      </c>
      <c r="L55" s="9">
        <f ca="1">-SUMIF(Shares!$B$2:$B$215,'UC1'!$A55,Shares!F$2:F$215)</f>
        <v>-4.1343560818358889E-2</v>
      </c>
      <c r="M55" s="9">
        <f ca="1">-SUMIF(Shares!$B$2:$B$215,'UC1'!$A55,Shares!G$2:G$215)</f>
        <v>-9.0794108076326138E-2</v>
      </c>
      <c r="N55" s="9">
        <f ca="1">-SUMIF(Shares!$B$2:$B$215,'UC1'!$A55,Shares!H$2:H$215)</f>
        <v>-6.0681707871293025E-2</v>
      </c>
      <c r="O55" s="9">
        <f ca="1">-SUMIF(Shares!$B$2:$B$215,'UC1'!$A55,Shares!I$2:I$215)</f>
        <v>-0.14403371484010719</v>
      </c>
      <c r="P55" s="9">
        <f ca="1">-SUMIF(Shares!$B$2:$B$215,'UC1'!$A55,Shares!J$2:J$215)</f>
        <v>-6.0642302330603484E-2</v>
      </c>
      <c r="Q55" s="9">
        <f ca="1">-SUMIF(Shares!$B$2:$B$215,'UC1'!$A55,Shares!K$2:K$215)</f>
        <v>-5.2135092909194394E-2</v>
      </c>
      <c r="R55" s="9">
        <f ca="1">-SUMIF(Shares!$B$2:$B$215,'UC1'!$A55,Shares!L$2:L$215)</f>
        <v>-9.8573705709717723E-3</v>
      </c>
      <c r="S55" s="9">
        <f ca="1">-SUMIF(Shares!$B$2:$B$215,'UC1'!$A55,Shares!M$2:M$215)</f>
        <v>-2.2699902255840173E-2</v>
      </c>
      <c r="T55" s="9">
        <f ca="1">-SUMIF(Shares!$B$2:$B$215,'UC1'!$A55,Shares!N$2:N$215)</f>
        <v>-2.0004250090121436E-2</v>
      </c>
      <c r="U55" s="9">
        <f ca="1">-SUMIF(Shares!$B$2:$B$215,'UC1'!$A55,Shares!O$2:O$215)</f>
        <v>-0.1822352739515489</v>
      </c>
      <c r="V55" s="9">
        <f ca="1">-SUMIF(Shares!$B$2:$B$215,'UC1'!$A55,Shares!P$2:P$215)</f>
        <v>-0.13141493586467662</v>
      </c>
      <c r="W55" s="9">
        <f ca="1">-SUMIF(Shares!$B$2:$B$215,'UC1'!$A55,Shares!Q$2:Q$215)</f>
        <v>-0.12290609200272073</v>
      </c>
      <c r="X55" s="9">
        <f ca="1">-SUMIF(Shares!$B$2:$B$215,'UC1'!$A55,Shares!R$2:R$215)</f>
        <v>-5.6011833909800296E-3</v>
      </c>
      <c r="Y55" s="9">
        <f ca="1">-SUMIF(Shares!$B$2:$B$215,'UC1'!$A55,Shares!S$2:S$215)</f>
        <v>-4.3227446670705744E-2</v>
      </c>
      <c r="Z55" s="9">
        <f ca="1">-SUMIF(Shares!$B$2:$B$215,'UC1'!$A55,Shares!T$2:T$215)</f>
        <v>-6.4981764832505909E-2</v>
      </c>
      <c r="AA55" s="9">
        <f ca="1">-SUMIF(Shares!$B$2:$B$215,'UC1'!$A55,Shares!U$2:U$215)</f>
        <v>-7.1925488056703735E-2</v>
      </c>
      <c r="AB55" s="9">
        <f ca="1">-SUMIF(Shares!$B$2:$B$215,'UC1'!$A55,Shares!V$2:V$215)</f>
        <v>-3.4336661962225973E-3</v>
      </c>
      <c r="AC55" s="9">
        <f ca="1">-SUMIF(Shares!$B$2:$B$215,'UC1'!$A55,Shares!W$2:W$215)</f>
        <v>-1.7522330993119915E-2</v>
      </c>
      <c r="AD55" s="9">
        <f ca="1">-SUMIF(Shares!$B$2:$B$215,'UC1'!$A55,Shares!X$2:X$215)</f>
        <v>-3.7541901555733798E-3</v>
      </c>
      <c r="AE55" s="9">
        <f ca="1">-SUMIF(Shares!$B$2:$B$215,'UC1'!$A55,Shares!Y$2:Y$215)</f>
        <v>-2.0103479572554088E-2</v>
      </c>
      <c r="AF55" s="9">
        <f ca="1">-SUMIF(Shares!$B$2:$B$215,'UC1'!$A55,Shares!Z$2:Z$215)</f>
        <v>-5.76046608948991E-3</v>
      </c>
      <c r="AG55" s="9">
        <f ca="1">-SUMIF(Shares!$B$2:$B$215,'UC1'!$A55,Shares!AA$2:AA$215)</f>
        <v>-2.1960144663494694E-2</v>
      </c>
      <c r="AH55" s="9">
        <f ca="1">-SUMIF(Shares!$B$2:$B$215,'UC1'!$A55,Shares!AB$2:AB$215)</f>
        <v>-2.581018317045514E-2</v>
      </c>
      <c r="AI55" s="9">
        <f ca="1">-SUMIF(Shares!$B$2:$B$215,'UC1'!$A55,Shares!AC$2:AC$215)</f>
        <v>-0.46061590623585452</v>
      </c>
      <c r="AJ55" s="9">
        <f ca="1">-SUMIF(Shares!$B$2:$B$215,'UC1'!$A55,Shares!AD$2:AD$215)</f>
        <v>-1.5427054632768611E-2</v>
      </c>
      <c r="AK55" s="9">
        <f ca="1">-SUMIF(Shares!$B$2:$B$215,'UC1'!$A55,Shares!AE$2:AE$215)</f>
        <v>-0.59840060830335817</v>
      </c>
      <c r="AL55" s="9">
        <f ca="1">-SUMIF(Shares!$B$2:$B$215,'UC1'!$A55,Shares!AF$2:AF$215)</f>
        <v>-5.3241928549715651E-3</v>
      </c>
      <c r="AM55" s="9">
        <f ca="1">-SUMIF(Shares!$B$2:$B$215,'UC1'!$A55,Shares!AG$2:AG$215)</f>
        <v>-4.1278216722389044E-2</v>
      </c>
      <c r="AN55" s="9">
        <f ca="1">-SUMIF(Shares!$B$2:$B$215,'UC1'!$A55,Shares!AH$2:AH$215)</f>
        <v>-1.6193929564080379E-2</v>
      </c>
      <c r="AO55" s="9">
        <f ca="1">-SUMIF(Shares!$B$2:$B$215,'UC1'!$A55,Shares!AI$2:AI$215)</f>
        <v>-1.5990937642326238E-2</v>
      </c>
      <c r="AP55" s="9">
        <f ca="1">-SUMIF(Shares!$B$2:$B$215,'UC1'!$A55,Shares!AJ$2:AJ$215)</f>
        <v>-0.44922412017154145</v>
      </c>
      <c r="AQ55" s="9">
        <f ca="1">-SUMIF(Shares!$B$2:$B$215,'UC1'!$A55,Shares!AK$2:AK$215)</f>
        <v>-3.6401550056145753E-2</v>
      </c>
      <c r="AR55" s="9">
        <f ca="1">-SUMIF(Shares!$B$2:$B$215,'UC1'!$A55,Shares!AL$2:AL$215)</f>
        <v>-4.1641692439418593E-2</v>
      </c>
      <c r="AS55" s="9">
        <f ca="1">-SUMIF(Shares!$B$2:$B$215,'UC1'!$A55,Shares!AM$2:AM$215)</f>
        <v>-0.10975168952046088</v>
      </c>
      <c r="AT55">
        <v>0</v>
      </c>
      <c r="AU55">
        <v>5</v>
      </c>
    </row>
    <row r="56" spans="1:47">
      <c r="A56" t="s">
        <v>95</v>
      </c>
      <c r="C56" t="str">
        <f>"RCUC-Lo_"&amp;A56</f>
        <v>RCUC-Lo_R_ES-WH-DH_ELC</v>
      </c>
      <c r="D56" s="8" t="s">
        <v>254</v>
      </c>
      <c r="E56" t="s">
        <v>263</v>
      </c>
      <c r="F56" t="str">
        <f>G56</f>
        <v>R_ES-DH-WatHeat</v>
      </c>
      <c r="G56" t="str">
        <f>"R_ES-"&amp;MID(A56,9,2)&amp;"-WatHeat"</f>
        <v>R_ES-DH-WatHeat</v>
      </c>
      <c r="H56" s="13">
        <v>1</v>
      </c>
      <c r="I56" s="9">
        <f ca="1">-SUMIF(Shares!$B$2:$B$215,'UC1'!$A56,Shares!C$2:C$215)</f>
        <v>-0.6305559238419568</v>
      </c>
      <c r="J56" s="9">
        <f ca="1">-SUMIF(Shares!$B$2:$B$215,'UC1'!$A56,Shares!D$2:D$215)</f>
        <v>-0.25909838968397797</v>
      </c>
      <c r="K56" s="9">
        <f ca="1">-SUMIF(Shares!$B$2:$B$215,'UC1'!$A56,Shares!E$2:E$215)</f>
        <v>-0.7225391706446096</v>
      </c>
      <c r="L56" s="9">
        <f ca="1">-SUMIF(Shares!$B$2:$B$215,'UC1'!$A56,Shares!F$2:F$215)</f>
        <v>-0.16285972231237203</v>
      </c>
      <c r="M56" s="9">
        <f ca="1">-SUMIF(Shares!$B$2:$B$215,'UC1'!$A56,Shares!G$2:G$215)</f>
        <v>-0.65167190862439961</v>
      </c>
      <c r="N56" s="9">
        <f ca="1">-SUMIF(Shares!$B$2:$B$215,'UC1'!$A56,Shares!H$2:H$215)</f>
        <v>-0.25952679887218089</v>
      </c>
      <c r="O56" s="9">
        <f ca="1">-SUMIF(Shares!$B$2:$B$215,'UC1'!$A56,Shares!I$2:I$215)</f>
        <v>-7.6003200134742446E-2</v>
      </c>
      <c r="P56" s="9">
        <f ca="1">-SUMIF(Shares!$B$2:$B$215,'UC1'!$A56,Shares!J$2:J$215)</f>
        <v>-0.50886754388606215</v>
      </c>
      <c r="Q56" s="9">
        <f ca="1">-SUMIF(Shares!$B$2:$B$215,'UC1'!$A56,Shares!K$2:K$215)</f>
        <v>-0.21058458364418395</v>
      </c>
      <c r="R56" s="9">
        <f ca="1">-SUMIF(Shares!$B$2:$B$215,'UC1'!$A56,Shares!L$2:L$215)</f>
        <v>-0.14689161236725817</v>
      </c>
      <c r="S56" s="9">
        <f ca="1">-SUMIF(Shares!$B$2:$B$215,'UC1'!$A56,Shares!M$2:M$215)</f>
        <v>-0.13369352799172304</v>
      </c>
      <c r="T56" s="9">
        <f ca="1">-SUMIF(Shares!$B$2:$B$215,'UC1'!$A56,Shares!N$2:N$215)</f>
        <v>-0.5182644006091055</v>
      </c>
      <c r="U56" s="9">
        <f ca="1">-SUMIF(Shares!$B$2:$B$215,'UC1'!$A56,Shares!O$2:O$215)</f>
        <v>-0.35451579377349357</v>
      </c>
      <c r="V56" s="9">
        <f ca="1">-SUMIF(Shares!$B$2:$B$215,'UC1'!$A56,Shares!P$2:P$215)</f>
        <v>-0.37828379910296162</v>
      </c>
      <c r="W56" s="9">
        <f ca="1">-SUMIF(Shares!$B$2:$B$215,'UC1'!$A56,Shares!Q$2:Q$215)</f>
        <v>-0.36456608571580518</v>
      </c>
      <c r="X56" s="9">
        <f ca="1">-SUMIF(Shares!$B$2:$B$215,'UC1'!$A56,Shares!R$2:R$215)</f>
        <v>-0.32815018022118564</v>
      </c>
      <c r="Y56" s="9">
        <f ca="1">-SUMIF(Shares!$B$2:$B$215,'UC1'!$A56,Shares!S$2:S$215)</f>
        <v>-0.21866238118033279</v>
      </c>
      <c r="Z56" s="9">
        <f ca="1">-SUMIF(Shares!$B$2:$B$215,'UC1'!$A56,Shares!T$2:T$215)</f>
        <v>-0.26626118744485072</v>
      </c>
      <c r="AA56" s="9">
        <f ca="1">-SUMIF(Shares!$B$2:$B$215,'UC1'!$A56,Shares!U$2:U$215)</f>
        <v>-0.35479475139349126</v>
      </c>
      <c r="AB56" s="9">
        <f ca="1">-SUMIF(Shares!$B$2:$B$215,'UC1'!$A56,Shares!V$2:V$215)</f>
        <v>-0.1354902322689692</v>
      </c>
      <c r="AC56" s="9">
        <f ca="1">-SUMIF(Shares!$B$2:$B$215,'UC1'!$A56,Shares!W$2:W$215)</f>
        <v>-0.79675899656085947</v>
      </c>
      <c r="AD56" s="9">
        <f ca="1">-SUMIF(Shares!$B$2:$B$215,'UC1'!$A56,Shares!X$2:X$215)</f>
        <v>-0.11597704620960443</v>
      </c>
      <c r="AE56" s="9">
        <f ca="1">-SUMIF(Shares!$B$2:$B$215,'UC1'!$A56,Shares!Y$2:Y$215)</f>
        <v>-0.13134413591262803</v>
      </c>
      <c r="AF56" s="9">
        <f ca="1">-SUMIF(Shares!$B$2:$B$215,'UC1'!$A56,Shares!Z$2:Z$215)</f>
        <v>-5.7242816733660849E-2</v>
      </c>
      <c r="AG56" s="9">
        <f ca="1">-SUMIF(Shares!$B$2:$B$215,'UC1'!$A56,Shares!AA$2:AA$215)</f>
        <v>-0.89575244493953854</v>
      </c>
      <c r="AH56" s="9">
        <f ca="1">-SUMIF(Shares!$B$2:$B$215,'UC1'!$A56,Shares!AB$2:AB$215)</f>
        <v>-0.75509930187496077</v>
      </c>
      <c r="AI56" s="9">
        <f ca="1">-SUMIF(Shares!$B$2:$B$215,'UC1'!$A56,Shares!AC$2:AC$215)</f>
        <v>-0.35023771790808311</v>
      </c>
      <c r="AJ56" s="9">
        <f ca="1">-SUMIF(Shares!$B$2:$B$215,'UC1'!$A56,Shares!AD$2:AD$215)</f>
        <v>-7.1141901934430735E-2</v>
      </c>
      <c r="AK56" s="9">
        <f ca="1">-SUMIF(Shares!$B$2:$B$215,'UC1'!$A56,Shares!AE$2:AE$215)</f>
        <v>-0.87156769334360373</v>
      </c>
      <c r="AL56" s="9">
        <f ca="1">-SUMIF(Shares!$B$2:$B$215,'UC1'!$A56,Shares!AF$2:AF$215)</f>
        <v>-5.9151708763301315E-2</v>
      </c>
      <c r="AM56" s="9">
        <f ca="1">-SUMIF(Shares!$B$2:$B$215,'UC1'!$A56,Shares!AG$2:AG$215)</f>
        <v>-0.2618626737374784</v>
      </c>
      <c r="AN56" s="9">
        <f ca="1">-SUMIF(Shares!$B$2:$B$215,'UC1'!$A56,Shares!AH$2:AH$215)</f>
        <v>-0.11111516367283632</v>
      </c>
      <c r="AO56" s="9">
        <f ca="1">-SUMIF(Shares!$B$2:$B$215,'UC1'!$A56,Shares!AI$2:AI$215)</f>
        <v>-0.64027951549328377</v>
      </c>
      <c r="AP56" s="9">
        <f ca="1">-SUMIF(Shares!$B$2:$B$215,'UC1'!$A56,Shares!AJ$2:AJ$215)</f>
        <v>-0.49240143873020098</v>
      </c>
      <c r="AQ56" s="9">
        <f ca="1">-SUMIF(Shares!$B$2:$B$215,'UC1'!$A56,Shares!AK$2:AK$215)</f>
        <v>-0.30231685973831146</v>
      </c>
      <c r="AR56" s="9">
        <f ca="1">-SUMIF(Shares!$B$2:$B$215,'UC1'!$A56,Shares!AL$2:AL$215)</f>
        <v>-0.14724698479286855</v>
      </c>
      <c r="AS56" s="9">
        <f ca="1">-SUMIF(Shares!$B$2:$B$215,'UC1'!$A56,Shares!AM$2:AM$215)</f>
        <v>-0.17926170422058957</v>
      </c>
      <c r="AT56">
        <v>0</v>
      </c>
      <c r="AU56">
        <v>5</v>
      </c>
    </row>
    <row r="57" spans="1:47">
      <c r="A57" t="s">
        <v>102</v>
      </c>
      <c r="C57" t="str">
        <f t="shared" si="11"/>
        <v>RCUC-Lo_R_ES-WH-FL_ELC</v>
      </c>
      <c r="D57" s="8" t="s">
        <v>254</v>
      </c>
      <c r="E57" t="s">
        <v>263</v>
      </c>
      <c r="F57" t="str">
        <f t="shared" si="12"/>
        <v>R_ES-FL-WatHeat</v>
      </c>
      <c r="G57" t="str">
        <f>"R_ES-"&amp;MID(A57,9,2)&amp;"-WatHeat"</f>
        <v>R_ES-FL-WatHeat</v>
      </c>
      <c r="H57" s="13">
        <v>1</v>
      </c>
      <c r="I57" s="9">
        <f ca="1">-SUMIF(Shares!$B$2:$B$215,'UC1'!$A57,Shares!C$2:C$215)</f>
        <v>-0.62627710918381485</v>
      </c>
      <c r="J57" s="9">
        <f ca="1">-SUMIF(Shares!$B$2:$B$215,'UC1'!$A57,Shares!D$2:D$215)</f>
        <v>-0.25020955574182729</v>
      </c>
      <c r="K57" s="9">
        <f ca="1">-SUMIF(Shares!$B$2:$B$215,'UC1'!$A57,Shares!E$2:E$215)</f>
        <v>-0.72253917064460882</v>
      </c>
      <c r="L57" s="9">
        <f ca="1">-SUMIF(Shares!$B$2:$B$215,'UC1'!$A57,Shares!F$2:F$215)</f>
        <v>-0.16232190904679983</v>
      </c>
      <c r="M57" s="9">
        <f ca="1">-SUMIF(Shares!$B$2:$B$215,'UC1'!$A57,Shares!G$2:G$215)</f>
        <v>-0.64821141892726342</v>
      </c>
      <c r="N57" s="9">
        <f ca="1">-SUMIF(Shares!$B$2:$B$215,'UC1'!$A57,Shares!H$2:H$215)</f>
        <v>-0.25679768108572359</v>
      </c>
      <c r="O57" s="9">
        <f ca="1">-SUMIF(Shares!$B$2:$B$215,'UC1'!$A57,Shares!I$2:I$215)</f>
        <v>-6.2424347224623866E-2</v>
      </c>
      <c r="P57" s="9">
        <f ca="1">-SUMIF(Shares!$B$2:$B$215,'UC1'!$A57,Shares!J$2:J$215)</f>
        <v>-0.50737690856064532</v>
      </c>
      <c r="Q57" s="9">
        <f ca="1">-SUMIF(Shares!$B$2:$B$215,'UC1'!$A57,Shares!K$2:K$215)</f>
        <v>-0.2072772502524807</v>
      </c>
      <c r="R57" s="9">
        <f ca="1">-SUMIF(Shares!$B$2:$B$215,'UC1'!$A57,Shares!L$2:L$215)</f>
        <v>-0.1462467103889053</v>
      </c>
      <c r="S57" s="9">
        <f ca="1">-SUMIF(Shares!$B$2:$B$215,'UC1'!$A57,Shares!M$2:M$215)</f>
        <v>-0.13369352799172299</v>
      </c>
      <c r="T57" s="9">
        <f ca="1">-SUMIF(Shares!$B$2:$B$215,'UC1'!$A57,Shares!N$2:N$215)</f>
        <v>-0.48048681541582117</v>
      </c>
      <c r="U57" s="9">
        <f ca="1">-SUMIF(Shares!$B$2:$B$215,'UC1'!$A57,Shares!O$2:O$215)</f>
        <v>-0.34908278133894083</v>
      </c>
      <c r="V57" s="9">
        <f ca="1">-SUMIF(Shares!$B$2:$B$215,'UC1'!$A57,Shares!P$2:P$215)</f>
        <v>-0.3781504642789465</v>
      </c>
      <c r="W57" s="9">
        <f ca="1">-SUMIF(Shares!$B$2:$B$215,'UC1'!$A57,Shares!Q$2:Q$215)</f>
        <v>-0.36377265356490879</v>
      </c>
      <c r="X57" s="9">
        <f ca="1">-SUMIF(Shares!$B$2:$B$215,'UC1'!$A57,Shares!R$2:R$215)</f>
        <v>-0.32606038381615926</v>
      </c>
      <c r="Y57" s="9">
        <f ca="1">-SUMIF(Shares!$B$2:$B$215,'UC1'!$A57,Shares!S$2:S$215)</f>
        <v>-0.21802994573401105</v>
      </c>
      <c r="Z57" s="9">
        <f ca="1">-SUMIF(Shares!$B$2:$B$215,'UC1'!$A57,Shares!T$2:T$215)</f>
        <v>-0.26536637457206574</v>
      </c>
      <c r="AA57" s="9">
        <f ca="1">-SUMIF(Shares!$B$2:$B$215,'UC1'!$A57,Shares!U$2:U$215)</f>
        <v>-0.35479475139349131</v>
      </c>
      <c r="AB57" s="9">
        <f ca="1">-SUMIF(Shares!$B$2:$B$215,'UC1'!$A57,Shares!V$2:V$215)</f>
        <v>-0.13456343463579329</v>
      </c>
      <c r="AC57" s="9">
        <f ca="1">-SUMIF(Shares!$B$2:$B$215,'UC1'!$A57,Shares!W$2:W$215)</f>
        <v>-0.79575179242171989</v>
      </c>
      <c r="AD57" s="9">
        <f ca="1">-SUMIF(Shares!$B$2:$B$215,'UC1'!$A57,Shares!X$2:X$215)</f>
        <v>-0.11597704620960404</v>
      </c>
      <c r="AE57" s="9">
        <f ca="1">-SUMIF(Shares!$B$2:$B$215,'UC1'!$A57,Shares!Y$2:Y$215)</f>
        <v>-0.13054274565448751</v>
      </c>
      <c r="AF57" s="9">
        <f ca="1">-SUMIF(Shares!$B$2:$B$215,'UC1'!$A57,Shares!Z$2:Z$215)</f>
        <v>-5.7242816733660863E-2</v>
      </c>
      <c r="AG57" s="9">
        <f ca="1">-SUMIF(Shares!$B$2:$B$215,'UC1'!$A57,Shares!AA$2:AA$215)</f>
        <v>-0.89575244493953821</v>
      </c>
      <c r="AH57" s="9">
        <f ca="1">-SUMIF(Shares!$B$2:$B$215,'UC1'!$A57,Shares!AB$2:AB$215)</f>
        <v>-0.75509930187496088</v>
      </c>
      <c r="AI57" s="9">
        <f ca="1">-SUMIF(Shares!$B$2:$B$215,'UC1'!$A57,Shares!AC$2:AC$215)</f>
        <v>-0.35023771790808261</v>
      </c>
      <c r="AJ57" s="9">
        <f ca="1">-SUMIF(Shares!$B$2:$B$215,'UC1'!$A57,Shares!AD$2:AD$215)</f>
        <v>-7.0867830237935553E-2</v>
      </c>
      <c r="AK57" s="9">
        <f ca="1">-SUMIF(Shares!$B$2:$B$215,'UC1'!$A57,Shares!AE$2:AE$215)</f>
        <v>-0.87156769334360396</v>
      </c>
      <c r="AL57" s="9">
        <f ca="1">-SUMIF(Shares!$B$2:$B$215,'UC1'!$A57,Shares!AF$2:AF$215)</f>
        <v>-5.9151708763301288E-2</v>
      </c>
      <c r="AM57" s="9">
        <f ca="1">-SUMIF(Shares!$B$2:$B$215,'UC1'!$A57,Shares!AG$2:AG$215)</f>
        <v>-0.25668176670441695</v>
      </c>
      <c r="AN57" s="9">
        <f ca="1">-SUMIF(Shares!$B$2:$B$215,'UC1'!$A57,Shares!AH$2:AH$215)</f>
        <v>-0.11111516367283646</v>
      </c>
      <c r="AO57" s="9">
        <f ca="1">-SUMIF(Shares!$B$2:$B$215,'UC1'!$A57,Shares!AI$2:AI$215)</f>
        <v>-0.64027951549328255</v>
      </c>
      <c r="AP57" s="9">
        <f ca="1">-SUMIF(Shares!$B$2:$B$215,'UC1'!$A57,Shares!AJ$2:AJ$215)</f>
        <v>-0.49085342634761614</v>
      </c>
      <c r="AQ57" s="9">
        <f ca="1">-SUMIF(Shares!$B$2:$B$215,'UC1'!$A57,Shares!AK$2:AK$215)</f>
        <v>-0.3002068965517245</v>
      </c>
      <c r="AR57" s="9">
        <f ca="1">-SUMIF(Shares!$B$2:$B$215,'UC1'!$A57,Shares!AL$2:AL$215)</f>
        <v>-0.1472469847928683</v>
      </c>
      <c r="AS57" s="9">
        <f ca="1">-SUMIF(Shares!$B$2:$B$215,'UC1'!$A57,Shares!AM$2:AM$215)</f>
        <v>-0.17851608089234172</v>
      </c>
      <c r="AT57">
        <v>0</v>
      </c>
      <c r="AU57">
        <v>5</v>
      </c>
    </row>
    <row r="58" spans="1:47">
      <c r="A58" t="s">
        <v>109</v>
      </c>
      <c r="C58" t="str">
        <f t="shared" si="11"/>
        <v>RCUC-Lo_R_ES-WH-SD_ELC</v>
      </c>
      <c r="D58" s="8" t="s">
        <v>254</v>
      </c>
      <c r="E58" t="s">
        <v>263</v>
      </c>
      <c r="F58" t="str">
        <f t="shared" si="12"/>
        <v>R_ES-SD-WatHeat</v>
      </c>
      <c r="G58" t="str">
        <f>"R_ES-"&amp;MID(A58,9,2)&amp;"-WatHeat"</f>
        <v>R_ES-SD-WatHeat</v>
      </c>
      <c r="H58" s="13">
        <v>1</v>
      </c>
      <c r="I58" s="9">
        <f ca="1">-SUMIF(Shares!$B$2:$B$215,'UC1'!$A58,Shares!C$2:C$215)</f>
        <v>-0.63055592384195547</v>
      </c>
      <c r="J58" s="9">
        <f ca="1">-SUMIF(Shares!$B$2:$B$215,'UC1'!$A58,Shares!D$2:D$215)</f>
        <v>-0.25909838968397797</v>
      </c>
      <c r="K58" s="9">
        <f ca="1">-SUMIF(Shares!$B$2:$B$215,'UC1'!$A58,Shares!E$2:E$215)</f>
        <v>-0.72253917064460949</v>
      </c>
      <c r="L58" s="9">
        <f ca="1">-SUMIF(Shares!$B$2:$B$215,'UC1'!$A58,Shares!F$2:F$215)</f>
        <v>-0.16285972231237233</v>
      </c>
      <c r="M58" s="9">
        <f ca="1">-SUMIF(Shares!$B$2:$B$215,'UC1'!$A58,Shares!G$2:G$215)</f>
        <v>-0.65167190862440028</v>
      </c>
      <c r="N58" s="9">
        <f ca="1">-SUMIF(Shares!$B$2:$B$215,'UC1'!$A58,Shares!H$2:H$215)</f>
        <v>-0.25952679887217994</v>
      </c>
      <c r="O58" s="9">
        <f ca="1">-SUMIF(Shares!$B$2:$B$215,'UC1'!$A58,Shares!I$2:I$215)</f>
        <v>-7.6003200134742904E-2</v>
      </c>
      <c r="P58" s="9">
        <f ca="1">-SUMIF(Shares!$B$2:$B$215,'UC1'!$A58,Shares!J$2:J$215)</f>
        <v>-0.5088675438860627</v>
      </c>
      <c r="Q58" s="9">
        <f ca="1">-SUMIF(Shares!$B$2:$B$215,'UC1'!$A58,Shares!K$2:K$215)</f>
        <v>-0.21058458364418392</v>
      </c>
      <c r="R58" s="9">
        <f ca="1">-SUMIF(Shares!$B$2:$B$215,'UC1'!$A58,Shares!L$2:L$215)</f>
        <v>-0.14689161236725809</v>
      </c>
      <c r="S58" s="9">
        <f ca="1">-SUMIF(Shares!$B$2:$B$215,'UC1'!$A58,Shares!M$2:M$215)</f>
        <v>-0.13369352799172302</v>
      </c>
      <c r="T58" s="9">
        <f ca="1">-SUMIF(Shares!$B$2:$B$215,'UC1'!$A58,Shares!N$2:N$215)</f>
        <v>-0.51826440060910484</v>
      </c>
      <c r="U58" s="9">
        <f ca="1">-SUMIF(Shares!$B$2:$B$215,'UC1'!$A58,Shares!O$2:O$215)</f>
        <v>-0.35451579377349424</v>
      </c>
      <c r="V58" s="9">
        <f ca="1">-SUMIF(Shares!$B$2:$B$215,'UC1'!$A58,Shares!P$2:P$215)</f>
        <v>-0.37828379910296128</v>
      </c>
      <c r="W58" s="9">
        <f ca="1">-SUMIF(Shares!$B$2:$B$215,'UC1'!$A58,Shares!Q$2:Q$215)</f>
        <v>-0.36456608571580462</v>
      </c>
      <c r="X58" s="9">
        <f ca="1">-SUMIF(Shares!$B$2:$B$215,'UC1'!$A58,Shares!R$2:R$215)</f>
        <v>-0.32815018022118619</v>
      </c>
      <c r="Y58" s="9">
        <f ca="1">-SUMIF(Shares!$B$2:$B$215,'UC1'!$A58,Shares!S$2:S$215)</f>
        <v>-0.21866238118033271</v>
      </c>
      <c r="Z58" s="9">
        <f ca="1">-SUMIF(Shares!$B$2:$B$215,'UC1'!$A58,Shares!T$2:T$215)</f>
        <v>-0.26626118744485028</v>
      </c>
      <c r="AA58" s="9">
        <f ca="1">-SUMIF(Shares!$B$2:$B$215,'UC1'!$A58,Shares!U$2:U$215)</f>
        <v>-0.3547947513934912</v>
      </c>
      <c r="AB58" s="9">
        <f ca="1">-SUMIF(Shares!$B$2:$B$215,'UC1'!$A58,Shares!V$2:V$215)</f>
        <v>-0.13549023226896953</v>
      </c>
      <c r="AC58" s="9">
        <f ca="1">-SUMIF(Shares!$B$2:$B$215,'UC1'!$A58,Shares!W$2:W$215)</f>
        <v>-0.79675899656085947</v>
      </c>
      <c r="AD58" s="9">
        <f ca="1">-SUMIF(Shares!$B$2:$B$215,'UC1'!$A58,Shares!X$2:X$215)</f>
        <v>-0.11597704620960428</v>
      </c>
      <c r="AE58" s="9">
        <f ca="1">-SUMIF(Shares!$B$2:$B$215,'UC1'!$A58,Shares!Y$2:Y$215)</f>
        <v>-0.13134413591262784</v>
      </c>
      <c r="AF58" s="9">
        <f ca="1">-SUMIF(Shares!$B$2:$B$215,'UC1'!$A58,Shares!Z$2:Z$215)</f>
        <v>-5.7242816733660842E-2</v>
      </c>
      <c r="AG58" s="9">
        <f ca="1">-SUMIF(Shares!$B$2:$B$215,'UC1'!$A58,Shares!AA$2:AA$215)</f>
        <v>-0.89575244493953843</v>
      </c>
      <c r="AH58" s="9">
        <f ca="1">-SUMIF(Shares!$B$2:$B$215,'UC1'!$A58,Shares!AB$2:AB$215)</f>
        <v>-0.75509930187496088</v>
      </c>
      <c r="AI58" s="9">
        <f ca="1">-SUMIF(Shares!$B$2:$B$215,'UC1'!$A58,Shares!AC$2:AC$215)</f>
        <v>-0.35023771790808339</v>
      </c>
      <c r="AJ58" s="9">
        <f ca="1">-SUMIF(Shares!$B$2:$B$215,'UC1'!$A58,Shares!AD$2:AD$215)</f>
        <v>-7.1141901934430526E-2</v>
      </c>
      <c r="AK58" s="9">
        <f ca="1">-SUMIF(Shares!$B$2:$B$215,'UC1'!$A58,Shares!AE$2:AE$215)</f>
        <v>-0.87156769334360351</v>
      </c>
      <c r="AL58" s="9">
        <f ca="1">-SUMIF(Shares!$B$2:$B$215,'UC1'!$A58,Shares!AF$2:AF$215)</f>
        <v>-5.9151708763301253E-2</v>
      </c>
      <c r="AM58" s="9">
        <f ca="1">-SUMIF(Shares!$B$2:$B$215,'UC1'!$A58,Shares!AG$2:AG$215)</f>
        <v>-0.26186267373747835</v>
      </c>
      <c r="AN58" s="9">
        <f ca="1">-SUMIF(Shares!$B$2:$B$215,'UC1'!$A58,Shares!AH$2:AH$215)</f>
        <v>-0.11111516367283655</v>
      </c>
      <c r="AO58" s="9">
        <f ca="1">-SUMIF(Shares!$B$2:$B$215,'UC1'!$A58,Shares!AI$2:AI$215)</f>
        <v>-0.64027951549328332</v>
      </c>
      <c r="AP58" s="9">
        <f ca="1">-SUMIF(Shares!$B$2:$B$215,'UC1'!$A58,Shares!AJ$2:AJ$215)</f>
        <v>-0.49240143873020176</v>
      </c>
      <c r="AQ58" s="9">
        <f ca="1">-SUMIF(Shares!$B$2:$B$215,'UC1'!$A58,Shares!AK$2:AK$215)</f>
        <v>-0.30231685973831157</v>
      </c>
      <c r="AR58" s="9">
        <f ca="1">-SUMIF(Shares!$B$2:$B$215,'UC1'!$A58,Shares!AL$2:AL$215)</f>
        <v>-0.14724698479286819</v>
      </c>
      <c r="AS58" s="9">
        <f ca="1">-SUMIF(Shares!$B$2:$B$215,'UC1'!$A58,Shares!AM$2:AM$215)</f>
        <v>-0.1792617042205894</v>
      </c>
      <c r="AT58">
        <v>0</v>
      </c>
      <c r="AU58">
        <v>5</v>
      </c>
    </row>
    <row r="60" spans="1:47"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</row>
    <row r="61" spans="1:47" ht="15">
      <c r="F61" s="5" t="s">
        <v>270</v>
      </c>
    </row>
    <row r="62" spans="1:47" ht="15.75" thickBot="1">
      <c r="C62" s="6" t="s">
        <v>251</v>
      </c>
      <c r="D62" s="6" t="s">
        <v>247</v>
      </c>
      <c r="E62" s="6" t="s">
        <v>248</v>
      </c>
      <c r="F62" s="6" t="s">
        <v>249</v>
      </c>
      <c r="G62" s="6" t="s">
        <v>250</v>
      </c>
      <c r="H62" s="7" t="str">
        <f>H$3</f>
        <v>AL</v>
      </c>
      <c r="I62" s="7" t="str">
        <f t="shared" ref="I62:AT62" si="14">I$3</f>
        <v>AT</v>
      </c>
      <c r="J62" s="7" t="str">
        <f t="shared" si="14"/>
        <v>BA</v>
      </c>
      <c r="K62" s="7" t="str">
        <f t="shared" si="14"/>
        <v>BE</v>
      </c>
      <c r="L62" s="7" t="str">
        <f t="shared" si="14"/>
        <v>BG</v>
      </c>
      <c r="M62" s="7" t="str">
        <f t="shared" si="14"/>
        <v>CH</v>
      </c>
      <c r="N62" s="7" t="str">
        <f t="shared" si="14"/>
        <v>CY</v>
      </c>
      <c r="O62" s="7" t="str">
        <f t="shared" si="14"/>
        <v>CZ</v>
      </c>
      <c r="P62" s="7" t="str">
        <f t="shared" si="14"/>
        <v>DE</v>
      </c>
      <c r="Q62" s="7" t="str">
        <f t="shared" si="14"/>
        <v>DK</v>
      </c>
      <c r="R62" s="7" t="str">
        <f t="shared" si="14"/>
        <v>EE</v>
      </c>
      <c r="S62" s="7" t="str">
        <f t="shared" si="14"/>
        <v>EL</v>
      </c>
      <c r="T62" s="7" t="str">
        <f t="shared" si="14"/>
        <v>ES</v>
      </c>
      <c r="U62" s="7" t="str">
        <f t="shared" si="14"/>
        <v>FI</v>
      </c>
      <c r="V62" s="7" t="str">
        <f t="shared" si="14"/>
        <v>FR</v>
      </c>
      <c r="W62" s="7" t="str">
        <f t="shared" si="14"/>
        <v>HR</v>
      </c>
      <c r="X62" s="7" t="str">
        <f t="shared" si="14"/>
        <v>HU</v>
      </c>
      <c r="Y62" s="7" t="str">
        <f t="shared" si="14"/>
        <v>IE</v>
      </c>
      <c r="Z62" s="7" t="str">
        <f t="shared" si="14"/>
        <v>IS</v>
      </c>
      <c r="AA62" s="7" t="str">
        <f t="shared" si="14"/>
        <v>IT</v>
      </c>
      <c r="AB62" s="7" t="str">
        <f t="shared" si="14"/>
        <v>KS</v>
      </c>
      <c r="AC62" s="7" t="str">
        <f t="shared" si="14"/>
        <v>LT</v>
      </c>
      <c r="AD62" s="7" t="str">
        <f t="shared" si="14"/>
        <v>LU</v>
      </c>
      <c r="AE62" s="7" t="str">
        <f t="shared" si="14"/>
        <v>LV</v>
      </c>
      <c r="AF62" s="7" t="str">
        <f t="shared" si="14"/>
        <v>ME</v>
      </c>
      <c r="AG62" s="7" t="str">
        <f t="shared" si="14"/>
        <v>MK</v>
      </c>
      <c r="AH62" s="7" t="str">
        <f t="shared" si="14"/>
        <v>MT</v>
      </c>
      <c r="AI62" s="7" t="str">
        <f t="shared" si="14"/>
        <v>NL</v>
      </c>
      <c r="AJ62" s="7" t="str">
        <f t="shared" si="14"/>
        <v>NO</v>
      </c>
      <c r="AK62" s="7" t="str">
        <f t="shared" si="14"/>
        <v>PL</v>
      </c>
      <c r="AL62" s="7" t="str">
        <f t="shared" si="14"/>
        <v>PT</v>
      </c>
      <c r="AM62" s="7" t="str">
        <f t="shared" si="14"/>
        <v>RO</v>
      </c>
      <c r="AN62" s="7" t="str">
        <f t="shared" si="14"/>
        <v>RS</v>
      </c>
      <c r="AO62" s="7" t="str">
        <f t="shared" si="14"/>
        <v>SE</v>
      </c>
      <c r="AP62" s="7" t="str">
        <f t="shared" si="14"/>
        <v>SI</v>
      </c>
      <c r="AQ62" s="7" t="str">
        <f t="shared" si="14"/>
        <v>SK</v>
      </c>
      <c r="AR62" s="7" t="str">
        <f t="shared" si="14"/>
        <v>UK</v>
      </c>
      <c r="AS62" s="6" t="str">
        <f t="shared" si="14"/>
        <v>UC_RHSRT</v>
      </c>
      <c r="AT62" s="6" t="str">
        <f t="shared" si="14"/>
        <v>UC_RHSRT~0</v>
      </c>
    </row>
    <row r="63" spans="1:47">
      <c r="A63" t="s">
        <v>156</v>
      </c>
      <c r="C63" t="str">
        <f t="shared" ref="C63:C78" si="15">"RCUC-Up_"&amp;A63</f>
        <v>RCUC-Up_C_ES-SH-HO_HET</v>
      </c>
      <c r="D63" s="8" t="s">
        <v>266</v>
      </c>
      <c r="E63" t="str">
        <f>F63</f>
        <v>NR_ES-HO-SpHeat</v>
      </c>
      <c r="F63" t="str">
        <f t="shared" ref="F63:F68" si="16">"NR_ES-"&amp;MID(A63,9,2)&amp;"-SpHeat"</f>
        <v>NR_ES-HO-SpHeat</v>
      </c>
      <c r="G63">
        <v>1</v>
      </c>
      <c r="H63" s="9">
        <f ca="1">-SUMIF(Shares!$B$2:$B$215,'UC1'!$A63,Shares!C$2:C$215)*H$60</f>
        <v>0</v>
      </c>
      <c r="I63" s="9">
        <f ca="1">-SUMIF(Shares!$B$2:$B$215,'UC1'!$A63,Shares!D$2:D$215)*I$60</f>
        <v>-0.42360608645115472</v>
      </c>
      <c r="J63" s="9">
        <f ca="1">-SUMIF(Shares!$B$2:$B$215,'UC1'!$A63,Shares!E$2:E$215)*J$60</f>
        <v>-0.38903495202114347</v>
      </c>
      <c r="K63" s="9">
        <f ca="1">-SUMIF(Shares!$B$2:$B$215,'UC1'!$A63,Shares!F$2:F$215)*K$60</f>
        <v>-3.07680564878695E-2</v>
      </c>
      <c r="L63" s="9">
        <f ca="1">-SUMIF(Shares!$B$2:$B$215,'UC1'!$A63,Shares!G$2:G$215)*L$60</f>
        <v>-0.29205170315496881</v>
      </c>
      <c r="M63" s="9">
        <f ca="1">-SUMIF(Shares!$B$2:$B$215,'UC1'!$A63,Shares!H$2:H$215)*M$60</f>
        <v>-4.86435166108505E-2</v>
      </c>
      <c r="N63" s="9">
        <f ca="1">-SUMIF(Shares!$B$2:$B$215,'UC1'!$A63,Shares!I$2:I$215)*N$60</f>
        <v>0</v>
      </c>
      <c r="O63" s="9">
        <f ca="1">-SUMIF(Shares!$B$2:$B$215,'UC1'!$A63,Shares!J$2:J$215)*O$60</f>
        <v>-0.20727814593298938</v>
      </c>
      <c r="P63" s="9">
        <f ca="1">-SUMIF(Shares!$B$2:$B$215,'UC1'!$A63,Shares!K$2:K$215)*P$60</f>
        <v>-0.18040967626543233</v>
      </c>
      <c r="Q63" s="9">
        <f ca="1">-SUMIF(Shares!$B$2:$B$215,'UC1'!$A63,Shares!L$2:L$215)*Q$60</f>
        <v>-0.64366397389600505</v>
      </c>
      <c r="R63" s="9">
        <f ca="1">-SUMIF(Shares!$B$2:$B$215,'UC1'!$A63,Shares!M$2:M$215)*R$60</f>
        <v>-0.48043139988591743</v>
      </c>
      <c r="S63" s="9">
        <f ca="1">-SUMIF(Shares!$B$2:$B$215,'UC1'!$A63,Shares!N$2:N$215)*S$60</f>
        <v>0</v>
      </c>
      <c r="T63" s="9">
        <f ca="1">-SUMIF(Shares!$B$2:$B$215,'UC1'!$A63,Shares!O$2:O$215)*T$60</f>
        <v>0</v>
      </c>
      <c r="U63" s="9">
        <f ca="1">-SUMIF(Shares!$B$2:$B$215,'UC1'!$A63,Shares!P$2:P$215)*U$60</f>
        <v>-0.48728276701339573</v>
      </c>
      <c r="V63" s="9">
        <f ca="1">-SUMIF(Shares!$B$2:$B$215,'UC1'!$A63,Shares!Q$2:Q$215)*V$60</f>
        <v>-8.4596169370992E-2</v>
      </c>
      <c r="W63" s="9">
        <f ca="1">-SUMIF(Shares!$B$2:$B$215,'UC1'!$A63,Shares!R$2:R$215)*W$60</f>
        <v>-0.15647245572737933</v>
      </c>
      <c r="X63" s="9">
        <f ca="1">-SUMIF(Shares!$B$2:$B$215,'UC1'!$A63,Shares!S$2:S$215)*X$60</f>
        <v>-0.10801663995643125</v>
      </c>
      <c r="Y63" s="9">
        <f ca="1">-SUMIF(Shares!$B$2:$B$215,'UC1'!$A63,Shares!T$2:T$215)*Y$60</f>
        <v>0</v>
      </c>
      <c r="Z63" s="9">
        <f ca="1">-SUMIF(Shares!$B$2:$B$215,'UC1'!$A63,Shares!U$2:U$215)*Z$60</f>
        <v>-0.22482585209784051</v>
      </c>
      <c r="AA63" s="9">
        <f ca="1">-SUMIF(Shares!$B$2:$B$215,'UC1'!$A63,Shares!V$2:V$215)*AA$60</f>
        <v>-9.3601721292817918E-3</v>
      </c>
      <c r="AB63" s="9">
        <f ca="1">-SUMIF(Shares!$B$2:$B$215,'UC1'!$A63,Shares!W$2:W$215)*AB$60</f>
        <v>-5.1874972098061266E-2</v>
      </c>
      <c r="AC63" s="9">
        <f ca="1">-SUMIF(Shares!$B$2:$B$215,'UC1'!$A63,Shares!X$2:X$215)*AC$60</f>
        <v>-0.58966767661876873</v>
      </c>
      <c r="AD63" s="9">
        <f ca="1">-SUMIF(Shares!$B$2:$B$215,'UC1'!$A63,Shares!Y$2:Y$215)*AD$60</f>
        <v>-9.3009333769932395E-2</v>
      </c>
      <c r="AE63" s="9">
        <f ca="1">-SUMIF(Shares!$B$2:$B$215,'UC1'!$A63,Shares!Z$2:Z$215)*AE$60</f>
        <v>-0.40213666636322615</v>
      </c>
      <c r="AF63" s="9">
        <f ca="1">-SUMIF(Shares!$B$2:$B$215,'UC1'!$A63,Shares!AA$2:AA$215)*AF$60</f>
        <v>0</v>
      </c>
      <c r="AG63" s="9">
        <f ca="1">-SUMIF(Shares!$B$2:$B$215,'UC1'!$A63,Shares!AB$2:AB$215)*AG$60</f>
        <v>-0.14562190279926879</v>
      </c>
      <c r="AH63" s="9">
        <f ca="1">-SUMIF(Shares!$B$2:$B$215,'UC1'!$A63,Shares!AC$2:AC$215)*AH$60</f>
        <v>0</v>
      </c>
      <c r="AI63" s="9">
        <f ca="1">-SUMIF(Shares!$B$2:$B$215,'UC1'!$A63,Shares!AD$2:AD$215)*AI$60</f>
        <v>-7.6913268908167548E-2</v>
      </c>
      <c r="AJ63" s="9">
        <f ca="1">-SUMIF(Shares!$B$2:$B$215,'UC1'!$A63,Shares!AE$2:AE$215)*AJ$60</f>
        <v>-0.1773164259785634</v>
      </c>
      <c r="AK63" s="9">
        <f ca="1">-SUMIF(Shares!$B$2:$B$215,'UC1'!$A63,Shares!AF$2:AF$215)*AK$60</f>
        <v>-0.19052040453621985</v>
      </c>
      <c r="AL63" s="9">
        <f ca="1">-SUMIF(Shares!$B$2:$B$215,'UC1'!$A63,Shares!AG$2:AG$215)*AL$60</f>
        <v>-1.8692787676313181E-2</v>
      </c>
      <c r="AM63" s="9">
        <f ca="1">-SUMIF(Shares!$B$2:$B$215,'UC1'!$A63,Shares!AH$2:AH$215)*AM$60</f>
        <v>-0.20256697734201598</v>
      </c>
      <c r="AN63" s="9">
        <f ca="1">-SUMIF(Shares!$B$2:$B$215,'UC1'!$A63,Shares!AI$2:AI$215)*AN$60</f>
        <v>-0.22216363579714199</v>
      </c>
      <c r="AO63" s="9">
        <f ca="1">-SUMIF(Shares!$B$2:$B$215,'UC1'!$A63,Shares!AJ$2:AJ$215)*AO$60</f>
        <v>-0.42419540049046844</v>
      </c>
      <c r="AP63" s="9">
        <f ca="1">-SUMIF(Shares!$B$2:$B$215,'UC1'!$A63,Shares!AK$2:AK$215)*AP$60</f>
        <v>-0.14786083523031118</v>
      </c>
      <c r="AQ63" s="9">
        <f ca="1">-SUMIF(Shares!$B$2:$B$215,'UC1'!$A63,Shares!AL$2:AL$215)*AQ$60</f>
        <v>-0.1641911142734126</v>
      </c>
      <c r="AR63" s="9">
        <f ca="1">-SUMIF(Shares!$B$2:$B$215,'UC1'!$A63,Shares!AM$2:AM$215)*AR$60</f>
        <v>-5.3746676966062945E-2</v>
      </c>
      <c r="AS63">
        <v>0</v>
      </c>
      <c r="AT63">
        <v>5</v>
      </c>
    </row>
    <row r="64" spans="1:47">
      <c r="A64" t="s">
        <v>164</v>
      </c>
      <c r="C64" t="str">
        <f t="shared" si="15"/>
        <v>RCUC-Up_C_ES-SH-HR_HET</v>
      </c>
      <c r="D64" s="8" t="s">
        <v>266</v>
      </c>
      <c r="E64" t="str">
        <f t="shared" ref="E64:E81" si="17">F64</f>
        <v>NR_ES-HR-SpHeat</v>
      </c>
      <c r="F64" t="str">
        <f t="shared" si="16"/>
        <v>NR_ES-HR-SpHeat</v>
      </c>
      <c r="G64">
        <v>1</v>
      </c>
      <c r="H64" s="9">
        <f ca="1">-SUMIF(Shares!$B$2:$B$215,'UC1'!$A64,Shares!C$2:C$215)*H$60</f>
        <v>0</v>
      </c>
      <c r="I64" s="9">
        <f ca="1">-SUMIF(Shares!$B$2:$B$215,'UC1'!$A64,Shares!D$2:D$215)*I$60</f>
        <v>-0.423606086451155</v>
      </c>
      <c r="J64" s="9">
        <f ca="1">-SUMIF(Shares!$B$2:$B$215,'UC1'!$A64,Shares!E$2:E$215)*J$60</f>
        <v>-0.41074284293599211</v>
      </c>
      <c r="K64" s="9">
        <f ca="1">-SUMIF(Shares!$B$2:$B$215,'UC1'!$A64,Shares!F$2:F$215)*K$60</f>
        <v>-3.0768056487869438E-2</v>
      </c>
      <c r="L64" s="9">
        <f ca="1">-SUMIF(Shares!$B$2:$B$215,'UC1'!$A64,Shares!G$2:G$215)*L$60</f>
        <v>-0.29205170315496837</v>
      </c>
      <c r="M64" s="9">
        <f ca="1">-SUMIF(Shares!$B$2:$B$215,'UC1'!$A64,Shares!H$2:H$215)*M$60</f>
        <v>-4.8643516610850493E-2</v>
      </c>
      <c r="N64" s="9">
        <f ca="1">-SUMIF(Shares!$B$2:$B$215,'UC1'!$A64,Shares!I$2:I$215)*N$60</f>
        <v>0</v>
      </c>
      <c r="O64" s="9">
        <f ca="1">-SUMIF(Shares!$B$2:$B$215,'UC1'!$A64,Shares!J$2:J$215)*O$60</f>
        <v>-0.20727814593298916</v>
      </c>
      <c r="P64" s="9">
        <f ca="1">-SUMIF(Shares!$B$2:$B$215,'UC1'!$A64,Shares!K$2:K$215)*P$60</f>
        <v>-0.18040967626543275</v>
      </c>
      <c r="Q64" s="9">
        <f ca="1">-SUMIF(Shares!$B$2:$B$215,'UC1'!$A64,Shares!L$2:L$215)*Q$60</f>
        <v>-0.64366397389600472</v>
      </c>
      <c r="R64" s="9">
        <f ca="1">-SUMIF(Shares!$B$2:$B$215,'UC1'!$A64,Shares!M$2:M$215)*R$60</f>
        <v>-0.47186493700592108</v>
      </c>
      <c r="S64" s="9">
        <f ca="1">-SUMIF(Shares!$B$2:$B$215,'UC1'!$A64,Shares!N$2:N$215)*S$60</f>
        <v>0</v>
      </c>
      <c r="T64" s="9">
        <f ca="1">-SUMIF(Shares!$B$2:$B$215,'UC1'!$A64,Shares!O$2:O$215)*T$60</f>
        <v>0</v>
      </c>
      <c r="U64" s="9">
        <f ca="1">-SUMIF(Shares!$B$2:$B$215,'UC1'!$A64,Shares!P$2:P$215)*U$60</f>
        <v>-0.48598872461025838</v>
      </c>
      <c r="V64" s="9">
        <f ca="1">-SUMIF(Shares!$B$2:$B$215,'UC1'!$A64,Shares!Q$2:Q$215)*V$60</f>
        <v>-8.4596169370991986E-2</v>
      </c>
      <c r="W64" s="9">
        <f ca="1">-SUMIF(Shares!$B$2:$B$215,'UC1'!$A64,Shares!R$2:R$215)*W$60</f>
        <v>-0.15654713122059905</v>
      </c>
      <c r="X64" s="9">
        <f ca="1">-SUMIF(Shares!$B$2:$B$215,'UC1'!$A64,Shares!S$2:S$215)*X$60</f>
        <v>-0.10801663995643157</v>
      </c>
      <c r="Y64" s="9">
        <f ca="1">-SUMIF(Shares!$B$2:$B$215,'UC1'!$A64,Shares!T$2:T$215)*Y$60</f>
        <v>0</v>
      </c>
      <c r="Z64" s="9">
        <f ca="1">-SUMIF(Shares!$B$2:$B$215,'UC1'!$A64,Shares!U$2:U$215)*Z$60</f>
        <v>-0.22482585209784087</v>
      </c>
      <c r="AA64" s="9">
        <f ca="1">-SUMIF(Shares!$B$2:$B$215,'UC1'!$A64,Shares!V$2:V$215)*AA$60</f>
        <v>-9.3601721292817814E-3</v>
      </c>
      <c r="AB64" s="9">
        <f ca="1">-SUMIF(Shares!$B$2:$B$215,'UC1'!$A64,Shares!W$2:W$215)*AB$60</f>
        <v>-5.2646971429744144E-2</v>
      </c>
      <c r="AC64" s="9">
        <f ca="1">-SUMIF(Shares!$B$2:$B$215,'UC1'!$A64,Shares!X$2:X$215)*AC$60</f>
        <v>-0.5896676766187684</v>
      </c>
      <c r="AD64" s="9">
        <f ca="1">-SUMIF(Shares!$B$2:$B$215,'UC1'!$A64,Shares!Y$2:Y$215)*AD$60</f>
        <v>-9.3009333769932714E-2</v>
      </c>
      <c r="AE64" s="9">
        <f ca="1">-SUMIF(Shares!$B$2:$B$215,'UC1'!$A64,Shares!Z$2:Z$215)*AE$60</f>
        <v>-0.39454067151341637</v>
      </c>
      <c r="AF64" s="9">
        <f ca="1">-SUMIF(Shares!$B$2:$B$215,'UC1'!$A64,Shares!AA$2:AA$215)*AF$60</f>
        <v>0</v>
      </c>
      <c r="AG64" s="9">
        <f ca="1">-SUMIF(Shares!$B$2:$B$215,'UC1'!$A64,Shares!AB$2:AB$215)*AG$60</f>
        <v>-0.14589466579318899</v>
      </c>
      <c r="AH64" s="9">
        <f ca="1">-SUMIF(Shares!$B$2:$B$215,'UC1'!$A64,Shares!AC$2:AC$215)*AH$60</f>
        <v>0</v>
      </c>
      <c r="AI64" s="9">
        <f ca="1">-SUMIF(Shares!$B$2:$B$215,'UC1'!$A64,Shares!AD$2:AD$215)*AI$60</f>
        <v>-7.6907767460582727E-2</v>
      </c>
      <c r="AJ64" s="9">
        <f ca="1">-SUMIF(Shares!$B$2:$B$215,'UC1'!$A64,Shares!AE$2:AE$215)*AJ$60</f>
        <v>-0.17731642597856306</v>
      </c>
      <c r="AK64" s="9">
        <f ca="1">-SUMIF(Shares!$B$2:$B$215,'UC1'!$A64,Shares!AF$2:AF$215)*AK$60</f>
        <v>-0.19052040453621968</v>
      </c>
      <c r="AL64" s="9">
        <f ca="1">-SUMIF(Shares!$B$2:$B$215,'UC1'!$A64,Shares!AG$2:AG$215)*AL$60</f>
        <v>-1.8692787676313116E-2</v>
      </c>
      <c r="AM64" s="9">
        <f ca="1">-SUMIF(Shares!$B$2:$B$215,'UC1'!$A64,Shares!AH$2:AH$215)*AM$60</f>
        <v>-0.20256697734201617</v>
      </c>
      <c r="AN64" s="9">
        <f ca="1">-SUMIF(Shares!$B$2:$B$215,'UC1'!$A64,Shares!AI$2:AI$215)*AN$60</f>
        <v>-0.23495743649281839</v>
      </c>
      <c r="AO64" s="9">
        <f ca="1">-SUMIF(Shares!$B$2:$B$215,'UC1'!$A64,Shares!AJ$2:AJ$215)*AO$60</f>
        <v>-0.42419540049046911</v>
      </c>
      <c r="AP64" s="9">
        <f ca="1">-SUMIF(Shares!$B$2:$B$215,'UC1'!$A64,Shares!AK$2:AK$215)*AP$60</f>
        <v>-0.14786083523031085</v>
      </c>
      <c r="AQ64" s="9">
        <f ca="1">-SUMIF(Shares!$B$2:$B$215,'UC1'!$A64,Shares!AL$2:AL$215)*AQ$60</f>
        <v>-0.16419111427341199</v>
      </c>
      <c r="AR64" s="9">
        <f ca="1">-SUMIF(Shares!$B$2:$B$215,'UC1'!$A64,Shares!AM$2:AM$215)*AR$60</f>
        <v>-5.3604981250381288E-2</v>
      </c>
      <c r="AS64">
        <v>0</v>
      </c>
      <c r="AT64">
        <v>5</v>
      </c>
    </row>
    <row r="65" spans="1:46">
      <c r="A65" t="s">
        <v>172</v>
      </c>
      <c r="C65" t="str">
        <f t="shared" si="15"/>
        <v>RCUC-Up_C_ES-SH-OF_HET</v>
      </c>
      <c r="D65" s="8" t="s">
        <v>266</v>
      </c>
      <c r="E65" t="str">
        <f t="shared" si="17"/>
        <v>NR_ES-OF-SpHeat</v>
      </c>
      <c r="F65" t="str">
        <f t="shared" si="16"/>
        <v>NR_ES-OF-SpHeat</v>
      </c>
      <c r="G65">
        <v>1</v>
      </c>
      <c r="H65" s="9">
        <f ca="1">-SUMIF(Shares!$B$2:$B$215,'UC1'!$A65,Shares!C$2:C$215)*H$60</f>
        <v>0</v>
      </c>
      <c r="I65" s="9">
        <f ca="1">-SUMIF(Shares!$B$2:$B$215,'UC1'!$A65,Shares!D$2:D$215)*I$60</f>
        <v>-0.42360608645115527</v>
      </c>
      <c r="J65" s="9">
        <f ca="1">-SUMIF(Shares!$B$2:$B$215,'UC1'!$A65,Shares!E$2:E$215)*J$60</f>
        <v>-0.3890349520211438</v>
      </c>
      <c r="K65" s="9">
        <f ca="1">-SUMIF(Shares!$B$2:$B$215,'UC1'!$A65,Shares!F$2:F$215)*K$60</f>
        <v>-3.0768056487869469E-2</v>
      </c>
      <c r="L65" s="9">
        <f ca="1">-SUMIF(Shares!$B$2:$B$215,'UC1'!$A65,Shares!G$2:G$215)*L$60</f>
        <v>-0.29205170315496909</v>
      </c>
      <c r="M65" s="9">
        <f ca="1">-SUMIF(Shares!$B$2:$B$215,'UC1'!$A65,Shares!H$2:H$215)*M$60</f>
        <v>-4.8643516610850389E-2</v>
      </c>
      <c r="N65" s="9">
        <f ca="1">-SUMIF(Shares!$B$2:$B$215,'UC1'!$A65,Shares!I$2:I$215)*N$60</f>
        <v>0</v>
      </c>
      <c r="O65" s="9">
        <f ca="1">-SUMIF(Shares!$B$2:$B$215,'UC1'!$A65,Shares!J$2:J$215)*O$60</f>
        <v>-0.20727814593298838</v>
      </c>
      <c r="P65" s="9">
        <f ca="1">-SUMIF(Shares!$B$2:$B$215,'UC1'!$A65,Shares!K$2:K$215)*P$60</f>
        <v>-0.18040967626543286</v>
      </c>
      <c r="Q65" s="9">
        <f ca="1">-SUMIF(Shares!$B$2:$B$215,'UC1'!$A65,Shares!L$2:L$215)*Q$60</f>
        <v>-0.64366397389600483</v>
      </c>
      <c r="R65" s="9">
        <f ca="1">-SUMIF(Shares!$B$2:$B$215,'UC1'!$A65,Shares!M$2:M$215)*R$60</f>
        <v>-0.48043139988591682</v>
      </c>
      <c r="S65" s="9">
        <f ca="1">-SUMIF(Shares!$B$2:$B$215,'UC1'!$A65,Shares!N$2:N$215)*S$60</f>
        <v>0</v>
      </c>
      <c r="T65" s="9">
        <f ca="1">-SUMIF(Shares!$B$2:$B$215,'UC1'!$A65,Shares!O$2:O$215)*T$60</f>
        <v>0</v>
      </c>
      <c r="U65" s="9">
        <f ca="1">-SUMIF(Shares!$B$2:$B$215,'UC1'!$A65,Shares!P$2:P$215)*U$60</f>
        <v>-0.48728276701339573</v>
      </c>
      <c r="V65" s="9">
        <f ca="1">-SUMIF(Shares!$B$2:$B$215,'UC1'!$A65,Shares!Q$2:Q$215)*V$60</f>
        <v>-8.4596169370991889E-2</v>
      </c>
      <c r="W65" s="9">
        <f ca="1">-SUMIF(Shares!$B$2:$B$215,'UC1'!$A65,Shares!R$2:R$215)*W$60</f>
        <v>-0.15647245572737928</v>
      </c>
      <c r="X65" s="9">
        <f ca="1">-SUMIF(Shares!$B$2:$B$215,'UC1'!$A65,Shares!S$2:S$215)*X$60</f>
        <v>-0.1080166399564314</v>
      </c>
      <c r="Y65" s="9">
        <f ca="1">-SUMIF(Shares!$B$2:$B$215,'UC1'!$A65,Shares!T$2:T$215)*Y$60</f>
        <v>0</v>
      </c>
      <c r="Z65" s="9">
        <f ca="1">-SUMIF(Shares!$B$2:$B$215,'UC1'!$A65,Shares!U$2:U$215)*Z$60</f>
        <v>-0.22482585209783995</v>
      </c>
      <c r="AA65" s="9">
        <f ca="1">-SUMIF(Shares!$B$2:$B$215,'UC1'!$A65,Shares!V$2:V$215)*AA$60</f>
        <v>-9.3601721292817814E-3</v>
      </c>
      <c r="AB65" s="9">
        <f ca="1">-SUMIF(Shares!$B$2:$B$215,'UC1'!$A65,Shares!W$2:W$215)*AB$60</f>
        <v>-5.1874972098061377E-2</v>
      </c>
      <c r="AC65" s="9">
        <f ca="1">-SUMIF(Shares!$B$2:$B$215,'UC1'!$A65,Shares!X$2:X$215)*AC$60</f>
        <v>-0.58966767661876818</v>
      </c>
      <c r="AD65" s="9">
        <f ca="1">-SUMIF(Shares!$B$2:$B$215,'UC1'!$A65,Shares!Y$2:Y$215)*AD$60</f>
        <v>-9.3009333769932798E-2</v>
      </c>
      <c r="AE65" s="9">
        <f ca="1">-SUMIF(Shares!$B$2:$B$215,'UC1'!$A65,Shares!Z$2:Z$215)*AE$60</f>
        <v>-0.40213666636322554</v>
      </c>
      <c r="AF65" s="9">
        <f ca="1">-SUMIF(Shares!$B$2:$B$215,'UC1'!$A65,Shares!AA$2:AA$215)*AF$60</f>
        <v>0</v>
      </c>
      <c r="AG65" s="9">
        <f ca="1">-SUMIF(Shares!$B$2:$B$215,'UC1'!$A65,Shares!AB$2:AB$215)*AG$60</f>
        <v>-0.14562190279926884</v>
      </c>
      <c r="AH65" s="9">
        <f ca="1">-SUMIF(Shares!$B$2:$B$215,'UC1'!$A65,Shares!AC$2:AC$215)*AH$60</f>
        <v>0</v>
      </c>
      <c r="AI65" s="9">
        <f ca="1">-SUMIF(Shares!$B$2:$B$215,'UC1'!$A65,Shares!AD$2:AD$215)*AI$60</f>
        <v>-7.6913268908167479E-2</v>
      </c>
      <c r="AJ65" s="9">
        <f ca="1">-SUMIF(Shares!$B$2:$B$215,'UC1'!$A65,Shares!AE$2:AE$215)*AJ$60</f>
        <v>-0.17731642597856309</v>
      </c>
      <c r="AK65" s="9">
        <f ca="1">-SUMIF(Shares!$B$2:$B$215,'UC1'!$A65,Shares!AF$2:AF$215)*AK$60</f>
        <v>-0.19052040453621999</v>
      </c>
      <c r="AL65" s="9">
        <f ca="1">-SUMIF(Shares!$B$2:$B$215,'UC1'!$A65,Shares!AG$2:AG$215)*AL$60</f>
        <v>-1.8692787676313188E-2</v>
      </c>
      <c r="AM65" s="9">
        <f ca="1">-SUMIF(Shares!$B$2:$B$215,'UC1'!$A65,Shares!AH$2:AH$215)*AM$60</f>
        <v>-0.20256697734201665</v>
      </c>
      <c r="AN65" s="9">
        <f ca="1">-SUMIF(Shares!$B$2:$B$215,'UC1'!$A65,Shares!AI$2:AI$215)*AN$60</f>
        <v>-0.2221636357971421</v>
      </c>
      <c r="AO65" s="9">
        <f ca="1">-SUMIF(Shares!$B$2:$B$215,'UC1'!$A65,Shares!AJ$2:AJ$215)*AO$60</f>
        <v>-0.424195400490469</v>
      </c>
      <c r="AP65" s="9">
        <f ca="1">-SUMIF(Shares!$B$2:$B$215,'UC1'!$A65,Shares!AK$2:AK$215)*AP$60</f>
        <v>-0.14786083523031077</v>
      </c>
      <c r="AQ65" s="9">
        <f ca="1">-SUMIF(Shares!$B$2:$B$215,'UC1'!$A65,Shares!AL$2:AL$215)*AQ$60</f>
        <v>-0.16419111427341204</v>
      </c>
      <c r="AR65" s="9">
        <f ca="1">-SUMIF(Shares!$B$2:$B$215,'UC1'!$A65,Shares!AM$2:AM$215)*AR$60</f>
        <v>-5.3746676966062876E-2</v>
      </c>
      <c r="AS65">
        <v>0</v>
      </c>
      <c r="AT65">
        <v>5</v>
      </c>
    </row>
    <row r="66" spans="1:46">
      <c r="A66" t="s">
        <v>180</v>
      </c>
      <c r="C66" t="str">
        <f t="shared" si="15"/>
        <v>RCUC-Up_C_ES-SH-SL_HET</v>
      </c>
      <c r="D66" s="8" t="s">
        <v>266</v>
      </c>
      <c r="E66" t="str">
        <f t="shared" si="17"/>
        <v>NR_ES-SL-SpHeat</v>
      </c>
      <c r="F66" t="str">
        <f t="shared" si="16"/>
        <v>NR_ES-SL-SpHeat</v>
      </c>
      <c r="G66">
        <v>1</v>
      </c>
      <c r="H66" s="9">
        <f ca="1">-SUMIF(Shares!$B$2:$B$215,'UC1'!$A66,Shares!C$2:C$215)*H$60</f>
        <v>0</v>
      </c>
      <c r="I66" s="9">
        <f ca="1">-SUMIF(Shares!$B$2:$B$215,'UC1'!$A66,Shares!D$2:D$215)*I$60</f>
        <v>-0.42360608645115505</v>
      </c>
      <c r="J66" s="9">
        <f ca="1">-SUMIF(Shares!$B$2:$B$215,'UC1'!$A66,Shares!E$2:E$215)*J$60</f>
        <v>-0.38903495202114319</v>
      </c>
      <c r="K66" s="9">
        <f ca="1">-SUMIF(Shares!$B$2:$B$215,'UC1'!$A66,Shares!F$2:F$215)*K$60</f>
        <v>-3.076805648786941E-2</v>
      </c>
      <c r="L66" s="9">
        <f ca="1">-SUMIF(Shares!$B$2:$B$215,'UC1'!$A66,Shares!G$2:G$215)*L$60</f>
        <v>-0.29205170315496892</v>
      </c>
      <c r="M66" s="9">
        <f ca="1">-SUMIF(Shares!$B$2:$B$215,'UC1'!$A66,Shares!H$2:H$215)*M$60</f>
        <v>-4.8643516610850625E-2</v>
      </c>
      <c r="N66" s="9">
        <f ca="1">-SUMIF(Shares!$B$2:$B$215,'UC1'!$A66,Shares!I$2:I$215)*N$60</f>
        <v>0</v>
      </c>
      <c r="O66" s="9">
        <f ca="1">-SUMIF(Shares!$B$2:$B$215,'UC1'!$A66,Shares!J$2:J$215)*O$60</f>
        <v>-0.20727814593298957</v>
      </c>
      <c r="P66" s="9">
        <f ca="1">-SUMIF(Shares!$B$2:$B$215,'UC1'!$A66,Shares!K$2:K$215)*P$60</f>
        <v>-0.18040967626543292</v>
      </c>
      <c r="Q66" s="9">
        <f ca="1">-SUMIF(Shares!$B$2:$B$215,'UC1'!$A66,Shares!L$2:L$215)*Q$60</f>
        <v>-0.64366397389600527</v>
      </c>
      <c r="R66" s="9">
        <f ca="1">-SUMIF(Shares!$B$2:$B$215,'UC1'!$A66,Shares!M$2:M$215)*R$60</f>
        <v>-0.48043139988591682</v>
      </c>
      <c r="S66" s="9">
        <f ca="1">-SUMIF(Shares!$B$2:$B$215,'UC1'!$A66,Shares!N$2:N$215)*S$60</f>
        <v>0</v>
      </c>
      <c r="T66" s="9">
        <f ca="1">-SUMIF(Shares!$B$2:$B$215,'UC1'!$A66,Shares!O$2:O$215)*T$60</f>
        <v>0</v>
      </c>
      <c r="U66" s="9">
        <f ca="1">-SUMIF(Shares!$B$2:$B$215,'UC1'!$A66,Shares!P$2:P$215)*U$60</f>
        <v>-0.48728276701339546</v>
      </c>
      <c r="V66" s="9">
        <f ca="1">-SUMIF(Shares!$B$2:$B$215,'UC1'!$A66,Shares!Q$2:Q$215)*V$60</f>
        <v>-8.4596169370991819E-2</v>
      </c>
      <c r="W66" s="9">
        <f ca="1">-SUMIF(Shares!$B$2:$B$215,'UC1'!$A66,Shares!R$2:R$215)*W$60</f>
        <v>-0.156472455727379</v>
      </c>
      <c r="X66" s="9">
        <f ca="1">-SUMIF(Shares!$B$2:$B$215,'UC1'!$A66,Shares!S$2:S$215)*X$60</f>
        <v>-0.10801663995643129</v>
      </c>
      <c r="Y66" s="9">
        <f ca="1">-SUMIF(Shares!$B$2:$B$215,'UC1'!$A66,Shares!T$2:T$215)*Y$60</f>
        <v>0</v>
      </c>
      <c r="Z66" s="9">
        <f ca="1">-SUMIF(Shares!$B$2:$B$215,'UC1'!$A66,Shares!U$2:U$215)*Z$60</f>
        <v>-0.22482585209784076</v>
      </c>
      <c r="AA66" s="9">
        <f ca="1">-SUMIF(Shares!$B$2:$B$215,'UC1'!$A66,Shares!V$2:V$215)*AA$60</f>
        <v>-9.3601721292817849E-3</v>
      </c>
      <c r="AB66" s="9">
        <f ca="1">-SUMIF(Shares!$B$2:$B$215,'UC1'!$A66,Shares!W$2:W$215)*AB$60</f>
        <v>-5.1874972098061363E-2</v>
      </c>
      <c r="AC66" s="9">
        <f ca="1">-SUMIF(Shares!$B$2:$B$215,'UC1'!$A66,Shares!X$2:X$215)*AC$60</f>
        <v>-0.58966767661876873</v>
      </c>
      <c r="AD66" s="9">
        <f ca="1">-SUMIF(Shares!$B$2:$B$215,'UC1'!$A66,Shares!Y$2:Y$215)*AD$60</f>
        <v>-9.3009333769932603E-2</v>
      </c>
      <c r="AE66" s="9">
        <f ca="1">-SUMIF(Shares!$B$2:$B$215,'UC1'!$A66,Shares!Z$2:Z$215)*AE$60</f>
        <v>-0.40213666636322581</v>
      </c>
      <c r="AF66" s="9">
        <f ca="1">-SUMIF(Shares!$B$2:$B$215,'UC1'!$A66,Shares!AA$2:AA$215)*AF$60</f>
        <v>0</v>
      </c>
      <c r="AG66" s="9">
        <f ca="1">-SUMIF(Shares!$B$2:$B$215,'UC1'!$A66,Shares!AB$2:AB$215)*AG$60</f>
        <v>-0.1456219027992687</v>
      </c>
      <c r="AH66" s="9">
        <f ca="1">-SUMIF(Shares!$B$2:$B$215,'UC1'!$A66,Shares!AC$2:AC$215)*AH$60</f>
        <v>0</v>
      </c>
      <c r="AI66" s="9">
        <f ca="1">-SUMIF(Shares!$B$2:$B$215,'UC1'!$A66,Shares!AD$2:AD$215)*AI$60</f>
        <v>-7.6913268908167534E-2</v>
      </c>
      <c r="AJ66" s="9">
        <f ca="1">-SUMIF(Shares!$B$2:$B$215,'UC1'!$A66,Shares!AE$2:AE$215)*AJ$60</f>
        <v>-0.17731642597856312</v>
      </c>
      <c r="AK66" s="9">
        <f ca="1">-SUMIF(Shares!$B$2:$B$215,'UC1'!$A66,Shares!AF$2:AF$215)*AK$60</f>
        <v>-0.19052040453621949</v>
      </c>
      <c r="AL66" s="9">
        <f ca="1">-SUMIF(Shares!$B$2:$B$215,'UC1'!$A66,Shares!AG$2:AG$215)*AL$60</f>
        <v>-1.8692787676313164E-2</v>
      </c>
      <c r="AM66" s="9">
        <f ca="1">-SUMIF(Shares!$B$2:$B$215,'UC1'!$A66,Shares!AH$2:AH$215)*AM$60</f>
        <v>-0.20256697734201579</v>
      </c>
      <c r="AN66" s="9">
        <f ca="1">-SUMIF(Shares!$B$2:$B$215,'UC1'!$A66,Shares!AI$2:AI$215)*AN$60</f>
        <v>-0.22216363579714224</v>
      </c>
      <c r="AO66" s="9">
        <f ca="1">-SUMIF(Shares!$B$2:$B$215,'UC1'!$A66,Shares!AJ$2:AJ$215)*AO$60</f>
        <v>-0.42419540049046894</v>
      </c>
      <c r="AP66" s="9">
        <f ca="1">-SUMIF(Shares!$B$2:$B$215,'UC1'!$A66,Shares!AK$2:AK$215)*AP$60</f>
        <v>-0.14786083523031099</v>
      </c>
      <c r="AQ66" s="9">
        <f ca="1">-SUMIF(Shares!$B$2:$B$215,'UC1'!$A66,Shares!AL$2:AL$215)*AQ$60</f>
        <v>-0.16419111427341238</v>
      </c>
      <c r="AR66" s="9">
        <f ca="1">-SUMIF(Shares!$B$2:$B$215,'UC1'!$A66,Shares!AM$2:AM$215)*AR$60</f>
        <v>-5.3746676966062938E-2</v>
      </c>
      <c r="AS66">
        <v>0</v>
      </c>
      <c r="AT66">
        <v>5</v>
      </c>
    </row>
    <row r="67" spans="1:46">
      <c r="A67" t="s">
        <v>188</v>
      </c>
      <c r="C67" t="str">
        <f t="shared" si="15"/>
        <v>RCUC-Up_C_ES-SH-SR_HET</v>
      </c>
      <c r="D67" s="8" t="s">
        <v>266</v>
      </c>
      <c r="E67" t="str">
        <f t="shared" si="17"/>
        <v>NR_ES-SR-SpHeat</v>
      </c>
      <c r="F67" t="str">
        <f t="shared" si="16"/>
        <v>NR_ES-SR-SpHeat</v>
      </c>
      <c r="G67">
        <v>1</v>
      </c>
      <c r="H67" s="9">
        <f ca="1">-SUMIF(Shares!$B$2:$B$215,'UC1'!$A67,Shares!C$2:C$215)*H$60</f>
        <v>0</v>
      </c>
      <c r="I67" s="9">
        <f ca="1">-SUMIF(Shares!$B$2:$B$215,'UC1'!$A67,Shares!D$2:D$215)*I$60</f>
        <v>-0.42360608645115538</v>
      </c>
      <c r="J67" s="9">
        <f ca="1">-SUMIF(Shares!$B$2:$B$215,'UC1'!$A67,Shares!E$2:E$215)*J$60</f>
        <v>-0.38903495202114319</v>
      </c>
      <c r="K67" s="9">
        <f ca="1">-SUMIF(Shares!$B$2:$B$215,'UC1'!$A67,Shares!F$2:F$215)*K$60</f>
        <v>-3.0768056487869538E-2</v>
      </c>
      <c r="L67" s="9">
        <f ca="1">-SUMIF(Shares!$B$2:$B$215,'UC1'!$A67,Shares!G$2:G$215)*L$60</f>
        <v>-0.29205170315496881</v>
      </c>
      <c r="M67" s="9">
        <f ca="1">-SUMIF(Shares!$B$2:$B$215,'UC1'!$A67,Shares!H$2:H$215)*M$60</f>
        <v>-4.86435166108505E-2</v>
      </c>
      <c r="N67" s="9">
        <f ca="1">-SUMIF(Shares!$B$2:$B$215,'UC1'!$A67,Shares!I$2:I$215)*N$60</f>
        <v>0</v>
      </c>
      <c r="O67" s="9">
        <f ca="1">-SUMIF(Shares!$B$2:$B$215,'UC1'!$A67,Shares!J$2:J$215)*O$60</f>
        <v>-0.2072781459329896</v>
      </c>
      <c r="P67" s="9">
        <f ca="1">-SUMIF(Shares!$B$2:$B$215,'UC1'!$A67,Shares!K$2:K$215)*P$60</f>
        <v>-0.18040967626543278</v>
      </c>
      <c r="Q67" s="9">
        <f ca="1">-SUMIF(Shares!$B$2:$B$215,'UC1'!$A67,Shares!L$2:L$215)*Q$60</f>
        <v>-0.64366397389600571</v>
      </c>
      <c r="R67" s="9">
        <f ca="1">-SUMIF(Shares!$B$2:$B$215,'UC1'!$A67,Shares!M$2:M$215)*R$60</f>
        <v>-0.48043139988591649</v>
      </c>
      <c r="S67" s="9">
        <f ca="1">-SUMIF(Shares!$B$2:$B$215,'UC1'!$A67,Shares!N$2:N$215)*S$60</f>
        <v>0</v>
      </c>
      <c r="T67" s="9">
        <f ca="1">-SUMIF(Shares!$B$2:$B$215,'UC1'!$A67,Shares!O$2:O$215)*T$60</f>
        <v>0</v>
      </c>
      <c r="U67" s="9">
        <f ca="1">-SUMIF(Shares!$B$2:$B$215,'UC1'!$A67,Shares!P$2:P$215)*U$60</f>
        <v>-0.48728276701339651</v>
      </c>
      <c r="V67" s="9">
        <f ca="1">-SUMIF(Shares!$B$2:$B$215,'UC1'!$A67,Shares!Q$2:Q$215)*V$60</f>
        <v>-8.4596169370992028E-2</v>
      </c>
      <c r="W67" s="9">
        <f ca="1">-SUMIF(Shares!$B$2:$B$215,'UC1'!$A67,Shares!R$2:R$215)*W$60</f>
        <v>-0.15647245572737861</v>
      </c>
      <c r="X67" s="9">
        <f ca="1">-SUMIF(Shares!$B$2:$B$215,'UC1'!$A67,Shares!S$2:S$215)*X$60</f>
        <v>-0.10801663995643151</v>
      </c>
      <c r="Y67" s="9">
        <f ca="1">-SUMIF(Shares!$B$2:$B$215,'UC1'!$A67,Shares!T$2:T$215)*Y$60</f>
        <v>0</v>
      </c>
      <c r="Z67" s="9">
        <f ca="1">-SUMIF(Shares!$B$2:$B$215,'UC1'!$A67,Shares!U$2:U$215)*Z$60</f>
        <v>-0.22482585209784026</v>
      </c>
      <c r="AA67" s="9">
        <f ca="1">-SUMIF(Shares!$B$2:$B$215,'UC1'!$A67,Shares!V$2:V$215)*AA$60</f>
        <v>-9.3601721292818022E-3</v>
      </c>
      <c r="AB67" s="9">
        <f ca="1">-SUMIF(Shares!$B$2:$B$215,'UC1'!$A67,Shares!W$2:W$215)*AB$60</f>
        <v>-5.1874972098061418E-2</v>
      </c>
      <c r="AC67" s="9">
        <f ca="1">-SUMIF(Shares!$B$2:$B$215,'UC1'!$A67,Shares!X$2:X$215)*AC$60</f>
        <v>-0.58966767661876862</v>
      </c>
      <c r="AD67" s="9">
        <f ca="1">-SUMIF(Shares!$B$2:$B$215,'UC1'!$A67,Shares!Y$2:Y$215)*AD$60</f>
        <v>-9.3009333769932895E-2</v>
      </c>
      <c r="AE67" s="9">
        <f ca="1">-SUMIF(Shares!$B$2:$B$215,'UC1'!$A67,Shares!Z$2:Z$215)*AE$60</f>
        <v>-0.40213666636322493</v>
      </c>
      <c r="AF67" s="9">
        <f ca="1">-SUMIF(Shares!$B$2:$B$215,'UC1'!$A67,Shares!AA$2:AA$215)*AF$60</f>
        <v>0</v>
      </c>
      <c r="AG67" s="9">
        <f ca="1">-SUMIF(Shares!$B$2:$B$215,'UC1'!$A67,Shares!AB$2:AB$215)*AG$60</f>
        <v>-0.14562190279926857</v>
      </c>
      <c r="AH67" s="9">
        <f ca="1">-SUMIF(Shares!$B$2:$B$215,'UC1'!$A67,Shares!AC$2:AC$215)*AH$60</f>
        <v>0</v>
      </c>
      <c r="AI67" s="9">
        <f ca="1">-SUMIF(Shares!$B$2:$B$215,'UC1'!$A67,Shares!AD$2:AD$215)*AI$60</f>
        <v>-7.6913268908167604E-2</v>
      </c>
      <c r="AJ67" s="9">
        <f ca="1">-SUMIF(Shares!$B$2:$B$215,'UC1'!$A67,Shares!AE$2:AE$215)*AJ$60</f>
        <v>-0.17731642597856287</v>
      </c>
      <c r="AK67" s="9">
        <f ca="1">-SUMIF(Shares!$B$2:$B$215,'UC1'!$A67,Shares!AF$2:AF$215)*AK$60</f>
        <v>-0.19052040453622024</v>
      </c>
      <c r="AL67" s="9">
        <f ca="1">-SUMIF(Shares!$B$2:$B$215,'UC1'!$A67,Shares!AG$2:AG$215)*AL$60</f>
        <v>-1.869278767631315E-2</v>
      </c>
      <c r="AM67" s="9">
        <f ca="1">-SUMIF(Shares!$B$2:$B$215,'UC1'!$A67,Shares!AH$2:AH$215)*AM$60</f>
        <v>-0.20256697734201576</v>
      </c>
      <c r="AN67" s="9">
        <f ca="1">-SUMIF(Shares!$B$2:$B$215,'UC1'!$A67,Shares!AI$2:AI$215)*AN$60</f>
        <v>-0.22216363579714177</v>
      </c>
      <c r="AO67" s="9">
        <f ca="1">-SUMIF(Shares!$B$2:$B$215,'UC1'!$A67,Shares!AJ$2:AJ$215)*AO$60</f>
        <v>-0.42419540049046855</v>
      </c>
      <c r="AP67" s="9">
        <f ca="1">-SUMIF(Shares!$B$2:$B$215,'UC1'!$A67,Shares!AK$2:AK$215)*AP$60</f>
        <v>-0.14786083523031082</v>
      </c>
      <c r="AQ67" s="9">
        <f ca="1">-SUMIF(Shares!$B$2:$B$215,'UC1'!$A67,Shares!AL$2:AL$215)*AQ$60</f>
        <v>-0.16419111427341207</v>
      </c>
      <c r="AR67" s="9">
        <f ca="1">-SUMIF(Shares!$B$2:$B$215,'UC1'!$A67,Shares!AM$2:AM$215)*AR$60</f>
        <v>-5.3746676966062952E-2</v>
      </c>
      <c r="AS67">
        <v>0</v>
      </c>
      <c r="AT67">
        <v>5</v>
      </c>
    </row>
    <row r="68" spans="1:46">
      <c r="A68" t="s">
        <v>196</v>
      </c>
      <c r="C68" t="str">
        <f t="shared" si="15"/>
        <v>RCUC-Up_C_ES-SH-SS_HET</v>
      </c>
      <c r="D68" s="8" t="s">
        <v>266</v>
      </c>
      <c r="E68" t="str">
        <f t="shared" si="17"/>
        <v>NR_ES-SS-SpHeat</v>
      </c>
      <c r="F68" t="str">
        <f t="shared" si="16"/>
        <v>NR_ES-SS-SpHeat</v>
      </c>
      <c r="G68">
        <v>1</v>
      </c>
      <c r="H68" s="9">
        <f ca="1">-SUMIF(Shares!$B$2:$B$215,'UC1'!$A68,Shares!C$2:C$215)*H$60</f>
        <v>0</v>
      </c>
      <c r="I68" s="9">
        <f ca="1">-SUMIF(Shares!$B$2:$B$215,'UC1'!$A68,Shares!D$2:D$215)*I$60</f>
        <v>-0.44960689815284149</v>
      </c>
      <c r="J68" s="9">
        <f ca="1">-SUMIF(Shares!$B$2:$B$215,'UC1'!$A68,Shares!E$2:E$215)*J$60</f>
        <v>-0.48915635180646971</v>
      </c>
      <c r="K68" s="9">
        <f ca="1">-SUMIF(Shares!$B$2:$B$215,'UC1'!$A68,Shares!F$2:F$215)*K$60</f>
        <v>-3.4709265173074808E-2</v>
      </c>
      <c r="L68" s="9">
        <f ca="1">-SUMIF(Shares!$B$2:$B$215,'UC1'!$A68,Shares!G$2:G$215)*L$60</f>
        <v>-0.29892580046289047</v>
      </c>
      <c r="M68" s="9">
        <f ca="1">-SUMIF(Shares!$B$2:$B$215,'UC1'!$A68,Shares!H$2:H$215)*M$60</f>
        <v>-5.5488198499621146E-2</v>
      </c>
      <c r="N68" s="9">
        <f ca="1">-SUMIF(Shares!$B$2:$B$215,'UC1'!$A68,Shares!I$2:I$215)*N$60</f>
        <v>0</v>
      </c>
      <c r="O68" s="9">
        <f ca="1">-SUMIF(Shares!$B$2:$B$215,'UC1'!$A68,Shares!J$2:J$215)*O$60</f>
        <v>-0.22283211099767322</v>
      </c>
      <c r="P68" s="9">
        <f ca="1">-SUMIF(Shares!$B$2:$B$215,'UC1'!$A68,Shares!K$2:K$215)*P$60</f>
        <v>-0.20113162626510486</v>
      </c>
      <c r="Q68" s="9">
        <f ca="1">-SUMIF(Shares!$B$2:$B$215,'UC1'!$A68,Shares!L$2:L$215)*Q$60</f>
        <v>-0.62882117813323146</v>
      </c>
      <c r="R68" s="9">
        <f ca="1">-SUMIF(Shares!$B$2:$B$215,'UC1'!$A68,Shares!M$2:M$215)*R$60</f>
        <v>-0.49734653384593919</v>
      </c>
      <c r="S68" s="9">
        <f ca="1">-SUMIF(Shares!$B$2:$B$215,'UC1'!$A68,Shares!N$2:N$215)*S$60</f>
        <v>0</v>
      </c>
      <c r="T68" s="9">
        <f ca="1">-SUMIF(Shares!$B$2:$B$215,'UC1'!$A68,Shares!O$2:O$215)*T$60</f>
        <v>0</v>
      </c>
      <c r="U68" s="9">
        <f ca="1">-SUMIF(Shares!$B$2:$B$215,'UC1'!$A68,Shares!P$2:P$215)*U$60</f>
        <v>-0.44634527352280229</v>
      </c>
      <c r="V68" s="9">
        <f ca="1">-SUMIF(Shares!$B$2:$B$215,'UC1'!$A68,Shares!Q$2:Q$215)*V$60</f>
        <v>-8.34477417061604E-2</v>
      </c>
      <c r="W68" s="9">
        <f ca="1">-SUMIF(Shares!$B$2:$B$215,'UC1'!$A68,Shares!R$2:R$215)*W$60</f>
        <v>-0.17251847480673624</v>
      </c>
      <c r="X68" s="9">
        <f ca="1">-SUMIF(Shares!$B$2:$B$215,'UC1'!$A68,Shares!S$2:S$215)*X$60</f>
        <v>-0.11993540353427161</v>
      </c>
      <c r="Y68" s="9">
        <f ca="1">-SUMIF(Shares!$B$2:$B$215,'UC1'!$A68,Shares!T$2:T$215)*Y$60</f>
        <v>0</v>
      </c>
      <c r="Z68" s="9">
        <f ca="1">-SUMIF(Shares!$B$2:$B$215,'UC1'!$A68,Shares!U$2:U$215)*Z$60</f>
        <v>-0.25102449606625243</v>
      </c>
      <c r="AA68" s="9">
        <f ca="1">-SUMIF(Shares!$B$2:$B$215,'UC1'!$A68,Shares!V$2:V$215)*AA$60</f>
        <v>-1.0009835933044657E-2</v>
      </c>
      <c r="AB68" s="9">
        <f ca="1">-SUMIF(Shares!$B$2:$B$215,'UC1'!$A68,Shares!W$2:W$215)*AB$60</f>
        <v>-6.6612874693643326E-2</v>
      </c>
      <c r="AC68" s="9">
        <f ca="1">-SUMIF(Shares!$B$2:$B$215,'UC1'!$A68,Shares!X$2:X$215)*AC$60</f>
        <v>-0.62050682295958559</v>
      </c>
      <c r="AD68" s="9">
        <f ca="1">-SUMIF(Shares!$B$2:$B$215,'UC1'!$A68,Shares!Y$2:Y$215)*AD$60</f>
        <v>-9.1419706776927484E-2</v>
      </c>
      <c r="AE68" s="9">
        <f ca="1">-SUMIF(Shares!$B$2:$B$215,'UC1'!$A68,Shares!Z$2:Z$215)*AE$60</f>
        <v>-0.44304452358967328</v>
      </c>
      <c r="AF68" s="9">
        <f ca="1">-SUMIF(Shares!$B$2:$B$215,'UC1'!$A68,Shares!AA$2:AA$215)*AF$60</f>
        <v>0</v>
      </c>
      <c r="AG68" s="9">
        <f ca="1">-SUMIF(Shares!$B$2:$B$215,'UC1'!$A68,Shares!AB$2:AB$215)*AG$60</f>
        <v>-0.17384064814288583</v>
      </c>
      <c r="AH68" s="9">
        <f ca="1">-SUMIF(Shares!$B$2:$B$215,'UC1'!$A68,Shares!AC$2:AC$215)*AH$60</f>
        <v>0</v>
      </c>
      <c r="AI68" s="9">
        <f ca="1">-SUMIF(Shares!$B$2:$B$215,'UC1'!$A68,Shares!AD$2:AD$215)*AI$60</f>
        <v>-8.166891985795946E-2</v>
      </c>
      <c r="AJ68" s="9">
        <f ca="1">-SUMIF(Shares!$B$2:$B$215,'UC1'!$A68,Shares!AE$2:AE$215)*AJ$60</f>
        <v>-0.14717640318595271</v>
      </c>
      <c r="AK68" s="9">
        <f ca="1">-SUMIF(Shares!$B$2:$B$215,'UC1'!$A68,Shares!AF$2:AF$215)*AK$60</f>
        <v>-0.19730951515740755</v>
      </c>
      <c r="AL68" s="9">
        <f ca="1">-SUMIF(Shares!$B$2:$B$215,'UC1'!$A68,Shares!AG$2:AG$215)*AL$60</f>
        <v>-1.8229291756848572E-2</v>
      </c>
      <c r="AM68" s="9">
        <f ca="1">-SUMIF(Shares!$B$2:$B$215,'UC1'!$A68,Shares!AH$2:AH$215)*AM$60</f>
        <v>-0.22381523029311126</v>
      </c>
      <c r="AN68" s="9">
        <f ca="1">-SUMIF(Shares!$B$2:$B$215,'UC1'!$A68,Shares!AI$2:AI$215)*AN$60</f>
        <v>-0.28174724001972795</v>
      </c>
      <c r="AO68" s="9">
        <f ca="1">-SUMIF(Shares!$B$2:$B$215,'UC1'!$A68,Shares!AJ$2:AJ$215)*AO$60</f>
        <v>-0.38539684381622785</v>
      </c>
      <c r="AP68" s="9">
        <f ca="1">-SUMIF(Shares!$B$2:$B$215,'UC1'!$A68,Shares!AK$2:AK$215)*AP$60</f>
        <v>-0.16567153687760394</v>
      </c>
      <c r="AQ68" s="9">
        <f ca="1">-SUMIF(Shares!$B$2:$B$215,'UC1'!$A68,Shares!AL$2:AL$215)*AQ$60</f>
        <v>-0.18134619747722849</v>
      </c>
      <c r="AR68" s="9">
        <f ca="1">-SUMIF(Shares!$B$2:$B$215,'UC1'!$A68,Shares!AM$2:AM$215)*AR$60</f>
        <v>-5.0494154579166145E-2</v>
      </c>
      <c r="AS68">
        <v>0</v>
      </c>
      <c r="AT68">
        <v>5</v>
      </c>
    </row>
    <row r="69" spans="1:46">
      <c r="A69" t="s">
        <v>203</v>
      </c>
      <c r="C69" t="str">
        <f t="shared" ref="C69:C74" si="18">"\I: RCUC-Lo_"&amp;A69</f>
        <v>\I: RCUC-Lo_C_ES-WH-HO_HET</v>
      </c>
      <c r="D69" s="8" t="s">
        <v>266</v>
      </c>
      <c r="E69" t="str">
        <f t="shared" si="17"/>
        <v>NR_ES-HO-WatHeat</v>
      </c>
      <c r="F69" t="str">
        <f t="shared" ref="F69:F74" si="19">"NR_ES-"&amp;MID(A69,9,2)&amp;"-WatHeat"</f>
        <v>NR_ES-HO-WatHeat</v>
      </c>
      <c r="G69">
        <v>1</v>
      </c>
      <c r="H69" s="9">
        <f ca="1">-SUMIF(Shares!$B$2:$B$215,'UC1'!$A69,Shares!C$2:C$215)*H$60</f>
        <v>0</v>
      </c>
      <c r="I69" s="9">
        <f ca="1">-SUMIF(Shares!$B$2:$B$215,'UC1'!$A69,Shares!D$2:D$215)*I$60</f>
        <v>-0.30795303458736739</v>
      </c>
      <c r="J69" s="9">
        <f ca="1">-SUMIF(Shares!$B$2:$B$215,'UC1'!$A69,Shares!E$2:E$215)*J$60</f>
        <v>-0.53515392567255415</v>
      </c>
      <c r="K69" s="9">
        <f ca="1">-SUMIF(Shares!$B$2:$B$215,'UC1'!$A69,Shares!F$2:F$215)*K$60</f>
        <v>-6.3157673293404479E-2</v>
      </c>
      <c r="L69" s="9">
        <f ca="1">-SUMIF(Shares!$B$2:$B$215,'UC1'!$A69,Shares!G$2:G$215)*L$60</f>
        <v>-0.16833016382799884</v>
      </c>
      <c r="M69" s="9">
        <f ca="1">-SUMIF(Shares!$B$2:$B$215,'UC1'!$A69,Shares!H$2:H$215)*M$60</f>
        <v>-7.3044303049888668E-2</v>
      </c>
      <c r="N69" s="9">
        <f ca="1">-SUMIF(Shares!$B$2:$B$215,'UC1'!$A69,Shares!I$2:I$215)*N$60</f>
        <v>0</v>
      </c>
      <c r="O69" s="9">
        <f ca="1">-SUMIF(Shares!$B$2:$B$215,'UC1'!$A69,Shares!J$2:J$215)*O$60</f>
        <v>-0.30077483240603597</v>
      </c>
      <c r="P69" s="9">
        <f ca="1">-SUMIF(Shares!$B$2:$B$215,'UC1'!$A69,Shares!K$2:K$215)*P$60</f>
        <v>-0.26502419665404364</v>
      </c>
      <c r="Q69" s="9">
        <f ca="1">-SUMIF(Shares!$B$2:$B$215,'UC1'!$A69,Shares!L$2:L$215)*Q$60</f>
        <v>-0.42789358771095831</v>
      </c>
      <c r="R69" s="9">
        <f ca="1">-SUMIF(Shares!$B$2:$B$215,'UC1'!$A69,Shares!M$2:M$215)*R$60</f>
        <v>-0.43426639062624395</v>
      </c>
      <c r="S69" s="9">
        <f ca="1">-SUMIF(Shares!$B$2:$B$215,'UC1'!$A69,Shares!N$2:N$215)*S$60</f>
        <v>0</v>
      </c>
      <c r="T69" s="9">
        <f ca="1">-SUMIF(Shares!$B$2:$B$215,'UC1'!$A69,Shares!O$2:O$215)*T$60</f>
        <v>0</v>
      </c>
      <c r="U69" s="9">
        <f ca="1">-SUMIF(Shares!$B$2:$B$215,'UC1'!$A69,Shares!P$2:P$215)*U$60</f>
        <v>-0.42647221748745612</v>
      </c>
      <c r="V69" s="9">
        <f ca="1">-SUMIF(Shares!$B$2:$B$215,'UC1'!$A69,Shares!Q$2:Q$215)*V$60</f>
        <v>-0.12019988101295452</v>
      </c>
      <c r="W69" s="9">
        <f ca="1">-SUMIF(Shares!$B$2:$B$215,'UC1'!$A69,Shares!R$2:R$215)*W$60</f>
        <v>-8.6670167890444447E-2</v>
      </c>
      <c r="X69" s="9">
        <f ca="1">-SUMIF(Shares!$B$2:$B$215,'UC1'!$A69,Shares!S$2:S$215)*X$60</f>
        <v>-0.16585625839855683</v>
      </c>
      <c r="Y69" s="9">
        <f ca="1">-SUMIF(Shares!$B$2:$B$215,'UC1'!$A69,Shares!T$2:T$215)*Y$60</f>
        <v>0</v>
      </c>
      <c r="Z69" s="9">
        <f ca="1">-SUMIF(Shares!$B$2:$B$215,'UC1'!$A69,Shares!U$2:U$215)*Z$60</f>
        <v>-0.68854139005121773</v>
      </c>
      <c r="AA69" s="9">
        <f ca="1">-SUMIF(Shares!$B$2:$B$215,'UC1'!$A69,Shares!V$2:V$215)*AA$60</f>
        <v>-8.6101571025009507E-3</v>
      </c>
      <c r="AB69" s="9">
        <f ca="1">-SUMIF(Shares!$B$2:$B$215,'UC1'!$A69,Shares!W$2:W$215)*AB$60</f>
        <v>-2.9669633839711065E-2</v>
      </c>
      <c r="AC69" s="9">
        <f ca="1">-SUMIF(Shares!$B$2:$B$215,'UC1'!$A69,Shares!X$2:X$215)*AC$60</f>
        <v>-0.64119530065015518</v>
      </c>
      <c r="AD69" s="9">
        <f ca="1">-SUMIF(Shares!$B$2:$B$215,'UC1'!$A69,Shares!Y$2:Y$215)*AD$60</f>
        <v>-0.32301979183196822</v>
      </c>
      <c r="AE69" s="9">
        <f ca="1">-SUMIF(Shares!$B$2:$B$215,'UC1'!$A69,Shares!Z$2:Z$215)*AE$60</f>
        <v>-0.4577065458804504</v>
      </c>
      <c r="AF69" s="9">
        <f ca="1">-SUMIF(Shares!$B$2:$B$215,'UC1'!$A69,Shares!AA$2:AA$215)*AF$60</f>
        <v>0</v>
      </c>
      <c r="AG69" s="9">
        <f ca="1">-SUMIF(Shares!$B$2:$B$215,'UC1'!$A69,Shares!AB$2:AB$215)*AG$60</f>
        <v>-8.9549325894381582E-2</v>
      </c>
      <c r="AH69" s="9">
        <f ca="1">-SUMIF(Shares!$B$2:$B$215,'UC1'!$A69,Shares!AC$2:AC$215)*AH$60</f>
        <v>0</v>
      </c>
      <c r="AI69" s="9">
        <f ca="1">-SUMIF(Shares!$B$2:$B$215,'UC1'!$A69,Shares!AD$2:AD$215)*AI$60</f>
        <v>-0.19760029957027606</v>
      </c>
      <c r="AJ69" s="9">
        <f ca="1">-SUMIF(Shares!$B$2:$B$215,'UC1'!$A69,Shares!AE$2:AE$215)*AJ$60</f>
        <v>-7.7852751030964257E-2</v>
      </c>
      <c r="AK69" s="9">
        <f ca="1">-SUMIF(Shares!$B$2:$B$215,'UC1'!$A69,Shares!AF$2:AF$215)*AK$60</f>
        <v>-0.15749250340387563</v>
      </c>
      <c r="AL69" s="9">
        <f ca="1">-SUMIF(Shares!$B$2:$B$215,'UC1'!$A69,Shares!AG$2:AG$215)*AL$60</f>
        <v>-1.0416547721906512E-2</v>
      </c>
      <c r="AM69" s="9">
        <f ca="1">-SUMIF(Shares!$B$2:$B$215,'UC1'!$A69,Shares!AH$2:AH$215)*AM$60</f>
        <v>-0.24114793780601593</v>
      </c>
      <c r="AN69" s="9">
        <f ca="1">-SUMIF(Shares!$B$2:$B$215,'UC1'!$A69,Shares!AI$2:AI$215)*AN$60</f>
        <v>-0.21878827063147435</v>
      </c>
      <c r="AO69" s="9">
        <f ca="1">-SUMIF(Shares!$B$2:$B$215,'UC1'!$A69,Shares!AJ$2:AJ$215)*AO$60</f>
        <v>-0.44455790687206492</v>
      </c>
      <c r="AP69" s="9">
        <f ca="1">-SUMIF(Shares!$B$2:$B$215,'UC1'!$A69,Shares!AK$2:AK$215)*AP$60</f>
        <v>-0.12310499971925414</v>
      </c>
      <c r="AQ69" s="9">
        <f ca="1">-SUMIF(Shares!$B$2:$B$215,'UC1'!$A69,Shares!AL$2:AL$215)*AQ$60</f>
        <v>-0.33607988345882278</v>
      </c>
      <c r="AR69" s="9">
        <f ca="1">-SUMIF(Shares!$B$2:$B$215,'UC1'!$A69,Shares!AM$2:AM$215)*AR$60</f>
        <v>-3.9233701066528931E-2</v>
      </c>
      <c r="AS69">
        <v>0</v>
      </c>
      <c r="AT69">
        <v>5</v>
      </c>
    </row>
    <row r="70" spans="1:46">
      <c r="A70" t="s">
        <v>211</v>
      </c>
      <c r="C70" t="str">
        <f t="shared" si="18"/>
        <v>\I: RCUC-Lo_C_ES-WH-HR_HET</v>
      </c>
      <c r="D70" s="8" t="s">
        <v>266</v>
      </c>
      <c r="E70" t="str">
        <f t="shared" si="17"/>
        <v>NR_ES-HR-WatHeat</v>
      </c>
      <c r="F70" t="str">
        <f t="shared" si="19"/>
        <v>NR_ES-HR-WatHeat</v>
      </c>
      <c r="G70">
        <v>1</v>
      </c>
      <c r="H70" s="9">
        <f ca="1">-SUMIF(Shares!$B$2:$B$215,'UC1'!$A70,Shares!C$2:C$215)*H$60</f>
        <v>0</v>
      </c>
      <c r="I70" s="9">
        <f ca="1">-SUMIF(Shares!$B$2:$B$215,'UC1'!$A70,Shares!D$2:D$215)*I$60</f>
        <v>-0.30795303458736695</v>
      </c>
      <c r="J70" s="9">
        <f ca="1">-SUMIF(Shares!$B$2:$B$215,'UC1'!$A70,Shares!E$2:E$215)*J$60</f>
        <v>-0.53515392567255504</v>
      </c>
      <c r="K70" s="9">
        <f ca="1">-SUMIF(Shares!$B$2:$B$215,'UC1'!$A70,Shares!F$2:F$215)*K$60</f>
        <v>-6.3157673293404548E-2</v>
      </c>
      <c r="L70" s="9">
        <f ca="1">-SUMIF(Shares!$B$2:$B$215,'UC1'!$A70,Shares!G$2:G$215)*L$60</f>
        <v>-0.16833016382799842</v>
      </c>
      <c r="M70" s="9">
        <f ca="1">-SUMIF(Shares!$B$2:$B$215,'UC1'!$A70,Shares!H$2:H$215)*M$60</f>
        <v>-7.3044303049888584E-2</v>
      </c>
      <c r="N70" s="9">
        <f ca="1">-SUMIF(Shares!$B$2:$B$215,'UC1'!$A70,Shares!I$2:I$215)*N$60</f>
        <v>0</v>
      </c>
      <c r="O70" s="9">
        <f ca="1">-SUMIF(Shares!$B$2:$B$215,'UC1'!$A70,Shares!J$2:J$215)*O$60</f>
        <v>-0.30077483240603592</v>
      </c>
      <c r="P70" s="9">
        <f ca="1">-SUMIF(Shares!$B$2:$B$215,'UC1'!$A70,Shares!K$2:K$215)*P$60</f>
        <v>-0.26502419665404336</v>
      </c>
      <c r="Q70" s="9">
        <f ca="1">-SUMIF(Shares!$B$2:$B$215,'UC1'!$A70,Shares!L$2:L$215)*Q$60</f>
        <v>-0.42789358771095748</v>
      </c>
      <c r="R70" s="9">
        <f ca="1">-SUMIF(Shares!$B$2:$B$215,'UC1'!$A70,Shares!M$2:M$215)*R$60</f>
        <v>-0.434266390626245</v>
      </c>
      <c r="S70" s="9">
        <f ca="1">-SUMIF(Shares!$B$2:$B$215,'UC1'!$A70,Shares!N$2:N$215)*S$60</f>
        <v>0</v>
      </c>
      <c r="T70" s="9">
        <f ca="1">-SUMIF(Shares!$B$2:$B$215,'UC1'!$A70,Shares!O$2:O$215)*T$60</f>
        <v>0</v>
      </c>
      <c r="U70" s="9">
        <f ca="1">-SUMIF(Shares!$B$2:$B$215,'UC1'!$A70,Shares!P$2:P$215)*U$60</f>
        <v>-0.42647221748745517</v>
      </c>
      <c r="V70" s="9">
        <f ca="1">-SUMIF(Shares!$B$2:$B$215,'UC1'!$A70,Shares!Q$2:Q$215)*V$60</f>
        <v>-0.12019988101295431</v>
      </c>
      <c r="W70" s="9">
        <f ca="1">-SUMIF(Shares!$B$2:$B$215,'UC1'!$A70,Shares!R$2:R$215)*W$60</f>
        <v>-8.6670167890444516E-2</v>
      </c>
      <c r="X70" s="9">
        <f ca="1">-SUMIF(Shares!$B$2:$B$215,'UC1'!$A70,Shares!S$2:S$215)*X$60</f>
        <v>-0.16585625839855708</v>
      </c>
      <c r="Y70" s="9">
        <f ca="1">-SUMIF(Shares!$B$2:$B$215,'UC1'!$A70,Shares!T$2:T$215)*Y$60</f>
        <v>0</v>
      </c>
      <c r="Z70" s="9">
        <f ca="1">-SUMIF(Shares!$B$2:$B$215,'UC1'!$A70,Shares!U$2:U$215)*Z$60</f>
        <v>-0.68854139005121773</v>
      </c>
      <c r="AA70" s="9">
        <f ca="1">-SUMIF(Shares!$B$2:$B$215,'UC1'!$A70,Shares!V$2:V$215)*AA$60</f>
        <v>-8.6101571025009593E-3</v>
      </c>
      <c r="AB70" s="9">
        <f ca="1">-SUMIF(Shares!$B$2:$B$215,'UC1'!$A70,Shares!W$2:W$215)*AB$60</f>
        <v>-2.966963383971101E-2</v>
      </c>
      <c r="AC70" s="9">
        <f ca="1">-SUMIF(Shares!$B$2:$B$215,'UC1'!$A70,Shares!X$2:X$215)*AC$60</f>
        <v>-0.64119530065015495</v>
      </c>
      <c r="AD70" s="9">
        <f ca="1">-SUMIF(Shares!$B$2:$B$215,'UC1'!$A70,Shares!Y$2:Y$215)*AD$60</f>
        <v>-0.32301979183196888</v>
      </c>
      <c r="AE70" s="9">
        <f ca="1">-SUMIF(Shares!$B$2:$B$215,'UC1'!$A70,Shares!Z$2:Z$215)*AE$60</f>
        <v>-0.45770654588045007</v>
      </c>
      <c r="AF70" s="9">
        <f ca="1">-SUMIF(Shares!$B$2:$B$215,'UC1'!$A70,Shares!AA$2:AA$215)*AF$60</f>
        <v>0</v>
      </c>
      <c r="AG70" s="9">
        <f ca="1">-SUMIF(Shares!$B$2:$B$215,'UC1'!$A70,Shares!AB$2:AB$215)*AG$60</f>
        <v>-8.9549325894381443E-2</v>
      </c>
      <c r="AH70" s="9">
        <f ca="1">-SUMIF(Shares!$B$2:$B$215,'UC1'!$A70,Shares!AC$2:AC$215)*AH$60</f>
        <v>0</v>
      </c>
      <c r="AI70" s="9">
        <f ca="1">-SUMIF(Shares!$B$2:$B$215,'UC1'!$A70,Shares!AD$2:AD$215)*AI$60</f>
        <v>-0.19760029957027622</v>
      </c>
      <c r="AJ70" s="9">
        <f ca="1">-SUMIF(Shares!$B$2:$B$215,'UC1'!$A70,Shares!AE$2:AE$215)*AJ$60</f>
        <v>-7.7852751030964146E-2</v>
      </c>
      <c r="AK70" s="9">
        <f ca="1">-SUMIF(Shares!$B$2:$B$215,'UC1'!$A70,Shares!AF$2:AF$215)*AK$60</f>
        <v>-0.15749250340387552</v>
      </c>
      <c r="AL70" s="9">
        <f ca="1">-SUMIF(Shares!$B$2:$B$215,'UC1'!$A70,Shares!AG$2:AG$215)*AL$60</f>
        <v>-1.0416547721906503E-2</v>
      </c>
      <c r="AM70" s="9">
        <f ca="1">-SUMIF(Shares!$B$2:$B$215,'UC1'!$A70,Shares!AH$2:AH$215)*AM$60</f>
        <v>-0.24114793780601593</v>
      </c>
      <c r="AN70" s="9">
        <f ca="1">-SUMIF(Shares!$B$2:$B$215,'UC1'!$A70,Shares!AI$2:AI$215)*AN$60</f>
        <v>-0.21878827063147471</v>
      </c>
      <c r="AO70" s="9">
        <f ca="1">-SUMIF(Shares!$B$2:$B$215,'UC1'!$A70,Shares!AJ$2:AJ$215)*AO$60</f>
        <v>-0.44455790687206548</v>
      </c>
      <c r="AP70" s="9">
        <f ca="1">-SUMIF(Shares!$B$2:$B$215,'UC1'!$A70,Shares!AK$2:AK$215)*AP$60</f>
        <v>-0.12310499971925437</v>
      </c>
      <c r="AQ70" s="9">
        <f ca="1">-SUMIF(Shares!$B$2:$B$215,'UC1'!$A70,Shares!AL$2:AL$215)*AQ$60</f>
        <v>-0.33607988345882311</v>
      </c>
      <c r="AR70" s="9">
        <f ca="1">-SUMIF(Shares!$B$2:$B$215,'UC1'!$A70,Shares!AM$2:AM$215)*AR$60</f>
        <v>-3.9233701066528959E-2</v>
      </c>
      <c r="AS70">
        <v>0</v>
      </c>
      <c r="AT70">
        <v>5</v>
      </c>
    </row>
    <row r="71" spans="1:46">
      <c r="A71" t="s">
        <v>219</v>
      </c>
      <c r="C71" t="str">
        <f t="shared" si="18"/>
        <v>\I: RCUC-Lo_C_ES-WH-OF_HET</v>
      </c>
      <c r="D71" s="8" t="s">
        <v>266</v>
      </c>
      <c r="E71" t="str">
        <f t="shared" si="17"/>
        <v>NR_ES-OF-WatHeat</v>
      </c>
      <c r="F71" t="str">
        <f t="shared" si="19"/>
        <v>NR_ES-OF-WatHeat</v>
      </c>
      <c r="G71">
        <v>1</v>
      </c>
      <c r="H71" s="9">
        <f ca="1">-SUMIF(Shares!$B$2:$B$215,'UC1'!$A71,Shares!C$2:C$215)*H$60</f>
        <v>0</v>
      </c>
      <c r="I71" s="9">
        <f ca="1">-SUMIF(Shares!$B$2:$B$215,'UC1'!$A71,Shares!D$2:D$215)*I$60</f>
        <v>-0.30795303458736673</v>
      </c>
      <c r="J71" s="9">
        <f ca="1">-SUMIF(Shares!$B$2:$B$215,'UC1'!$A71,Shares!E$2:E$215)*J$60</f>
        <v>-0.53515392567255538</v>
      </c>
      <c r="K71" s="9">
        <f ca="1">-SUMIF(Shares!$B$2:$B$215,'UC1'!$A71,Shares!F$2:F$215)*K$60</f>
        <v>-6.3157673293404534E-2</v>
      </c>
      <c r="L71" s="9">
        <f ca="1">-SUMIF(Shares!$B$2:$B$215,'UC1'!$A71,Shares!G$2:G$215)*L$60</f>
        <v>-0.16833016382799901</v>
      </c>
      <c r="M71" s="9">
        <f ca="1">-SUMIF(Shares!$B$2:$B$215,'UC1'!$A71,Shares!H$2:H$215)*M$60</f>
        <v>-7.3044303049888612E-2</v>
      </c>
      <c r="N71" s="9">
        <f ca="1">-SUMIF(Shares!$B$2:$B$215,'UC1'!$A71,Shares!I$2:I$215)*N$60</f>
        <v>0</v>
      </c>
      <c r="O71" s="9">
        <f ca="1">-SUMIF(Shares!$B$2:$B$215,'UC1'!$A71,Shares!J$2:J$215)*O$60</f>
        <v>-0.30077483240603614</v>
      </c>
      <c r="P71" s="9">
        <f ca="1">-SUMIF(Shares!$B$2:$B$215,'UC1'!$A71,Shares!K$2:K$215)*P$60</f>
        <v>-0.26502419665404353</v>
      </c>
      <c r="Q71" s="9">
        <f ca="1">-SUMIF(Shares!$B$2:$B$215,'UC1'!$A71,Shares!L$2:L$215)*Q$60</f>
        <v>-0.42789358771095842</v>
      </c>
      <c r="R71" s="9">
        <f ca="1">-SUMIF(Shares!$B$2:$B$215,'UC1'!$A71,Shares!M$2:M$215)*R$60</f>
        <v>-0.43426639062624373</v>
      </c>
      <c r="S71" s="9">
        <f ca="1">-SUMIF(Shares!$B$2:$B$215,'UC1'!$A71,Shares!N$2:N$215)*S$60</f>
        <v>0</v>
      </c>
      <c r="T71" s="9">
        <f ca="1">-SUMIF(Shares!$B$2:$B$215,'UC1'!$A71,Shares!O$2:O$215)*T$60</f>
        <v>0</v>
      </c>
      <c r="U71" s="9">
        <f ca="1">-SUMIF(Shares!$B$2:$B$215,'UC1'!$A71,Shares!P$2:P$215)*U$60</f>
        <v>-0.42647221748745506</v>
      </c>
      <c r="V71" s="9">
        <f ca="1">-SUMIF(Shares!$B$2:$B$215,'UC1'!$A71,Shares!Q$2:Q$215)*V$60</f>
        <v>-0.12019988101295431</v>
      </c>
      <c r="W71" s="9">
        <f ca="1">-SUMIF(Shares!$B$2:$B$215,'UC1'!$A71,Shares!R$2:R$215)*W$60</f>
        <v>-8.6670167890444308E-2</v>
      </c>
      <c r="X71" s="9">
        <f ca="1">-SUMIF(Shares!$B$2:$B$215,'UC1'!$A71,Shares!S$2:S$215)*X$60</f>
        <v>-0.16585625839855697</v>
      </c>
      <c r="Y71" s="9">
        <f ca="1">-SUMIF(Shares!$B$2:$B$215,'UC1'!$A71,Shares!T$2:T$215)*Y$60</f>
        <v>0</v>
      </c>
      <c r="Z71" s="9">
        <f ca="1">-SUMIF(Shares!$B$2:$B$215,'UC1'!$A71,Shares!U$2:U$215)*Z$60</f>
        <v>-0.68854139005121751</v>
      </c>
      <c r="AA71" s="9">
        <f ca="1">-SUMIF(Shares!$B$2:$B$215,'UC1'!$A71,Shares!V$2:V$215)*AA$60</f>
        <v>-8.6101571025009524E-3</v>
      </c>
      <c r="AB71" s="9">
        <f ca="1">-SUMIF(Shares!$B$2:$B$215,'UC1'!$A71,Shares!W$2:W$215)*AB$60</f>
        <v>-2.9669633839711052E-2</v>
      </c>
      <c r="AC71" s="9">
        <f ca="1">-SUMIF(Shares!$B$2:$B$215,'UC1'!$A71,Shares!X$2:X$215)*AC$60</f>
        <v>-0.64119530065015451</v>
      </c>
      <c r="AD71" s="9">
        <f ca="1">-SUMIF(Shares!$B$2:$B$215,'UC1'!$A71,Shares!Y$2:Y$215)*AD$60</f>
        <v>-0.32301979183196827</v>
      </c>
      <c r="AE71" s="9">
        <f ca="1">-SUMIF(Shares!$B$2:$B$215,'UC1'!$A71,Shares!Z$2:Z$215)*AE$60</f>
        <v>-0.45770654588045057</v>
      </c>
      <c r="AF71" s="9">
        <f ca="1">-SUMIF(Shares!$B$2:$B$215,'UC1'!$A71,Shares!AA$2:AA$215)*AF$60</f>
        <v>0</v>
      </c>
      <c r="AG71" s="9">
        <f ca="1">-SUMIF(Shares!$B$2:$B$215,'UC1'!$A71,Shares!AB$2:AB$215)*AG$60</f>
        <v>-8.9549325894381415E-2</v>
      </c>
      <c r="AH71" s="9">
        <f ca="1">-SUMIF(Shares!$B$2:$B$215,'UC1'!$A71,Shares!AC$2:AC$215)*AH$60</f>
        <v>0</v>
      </c>
      <c r="AI71" s="9">
        <f ca="1">-SUMIF(Shares!$B$2:$B$215,'UC1'!$A71,Shares!AD$2:AD$215)*AI$60</f>
        <v>-0.19760029957027628</v>
      </c>
      <c r="AJ71" s="9">
        <f ca="1">-SUMIF(Shares!$B$2:$B$215,'UC1'!$A71,Shares!AE$2:AE$215)*AJ$60</f>
        <v>-7.785275103096434E-2</v>
      </c>
      <c r="AK71" s="9">
        <f ca="1">-SUMIF(Shares!$B$2:$B$215,'UC1'!$A71,Shares!AF$2:AF$215)*AK$60</f>
        <v>-0.15749250340387527</v>
      </c>
      <c r="AL71" s="9">
        <f ca="1">-SUMIF(Shares!$B$2:$B$215,'UC1'!$A71,Shares!AG$2:AG$215)*AL$60</f>
        <v>-1.0416547721906536E-2</v>
      </c>
      <c r="AM71" s="9">
        <f ca="1">-SUMIF(Shares!$B$2:$B$215,'UC1'!$A71,Shares!AH$2:AH$215)*AM$60</f>
        <v>-0.2411479378060162</v>
      </c>
      <c r="AN71" s="9">
        <f ca="1">-SUMIF(Shares!$B$2:$B$215,'UC1'!$A71,Shares!AI$2:AI$215)*AN$60</f>
        <v>-0.21878827063147491</v>
      </c>
      <c r="AO71" s="9">
        <f ca="1">-SUMIF(Shares!$B$2:$B$215,'UC1'!$A71,Shares!AJ$2:AJ$215)*AO$60</f>
        <v>-0.44455790687206465</v>
      </c>
      <c r="AP71" s="9">
        <f ca="1">-SUMIF(Shares!$B$2:$B$215,'UC1'!$A71,Shares!AK$2:AK$215)*AP$60</f>
        <v>-0.12310499971925457</v>
      </c>
      <c r="AQ71" s="9">
        <f ca="1">-SUMIF(Shares!$B$2:$B$215,'UC1'!$A71,Shares!AL$2:AL$215)*AQ$60</f>
        <v>-0.33607988345882273</v>
      </c>
      <c r="AR71" s="9">
        <f ca="1">-SUMIF(Shares!$B$2:$B$215,'UC1'!$A71,Shares!AM$2:AM$215)*AR$60</f>
        <v>-3.9233701066528875E-2</v>
      </c>
      <c r="AS71">
        <v>0</v>
      </c>
      <c r="AT71">
        <v>5</v>
      </c>
    </row>
    <row r="72" spans="1:46">
      <c r="A72" t="s">
        <v>227</v>
      </c>
      <c r="C72" t="str">
        <f t="shared" si="18"/>
        <v>\I: RCUC-Lo_C_ES-WH-SL_HET</v>
      </c>
      <c r="D72" s="8" t="s">
        <v>266</v>
      </c>
      <c r="E72" t="str">
        <f t="shared" si="17"/>
        <v>NR_ES-SL-WatHeat</v>
      </c>
      <c r="F72" t="str">
        <f t="shared" si="19"/>
        <v>NR_ES-SL-WatHeat</v>
      </c>
      <c r="G72">
        <v>1</v>
      </c>
      <c r="H72" s="9">
        <f ca="1">-SUMIF(Shares!$B$2:$B$215,'UC1'!$A72,Shares!C$2:C$215)*H$60</f>
        <v>0</v>
      </c>
      <c r="I72" s="9">
        <f ca="1">-SUMIF(Shares!$B$2:$B$215,'UC1'!$A72,Shares!D$2:D$215)*I$60</f>
        <v>-0.30795303458736722</v>
      </c>
      <c r="J72" s="9">
        <f ca="1">-SUMIF(Shares!$B$2:$B$215,'UC1'!$A72,Shares!E$2:E$215)*J$60</f>
        <v>-0.53515392567255482</v>
      </c>
      <c r="K72" s="9">
        <f ca="1">-SUMIF(Shares!$B$2:$B$215,'UC1'!$A72,Shares!F$2:F$215)*K$60</f>
        <v>-6.3157673293404729E-2</v>
      </c>
      <c r="L72" s="9">
        <f ca="1">-SUMIF(Shares!$B$2:$B$215,'UC1'!$A72,Shares!G$2:G$215)*L$60</f>
        <v>-0.16833016382799923</v>
      </c>
      <c r="M72" s="9">
        <f ca="1">-SUMIF(Shares!$B$2:$B$215,'UC1'!$A72,Shares!H$2:H$215)*M$60</f>
        <v>-7.304430304988864E-2</v>
      </c>
      <c r="N72" s="9">
        <f ca="1">-SUMIF(Shares!$B$2:$B$215,'UC1'!$A72,Shares!I$2:I$215)*N$60</f>
        <v>0</v>
      </c>
      <c r="O72" s="9">
        <f ca="1">-SUMIF(Shares!$B$2:$B$215,'UC1'!$A72,Shares!J$2:J$215)*O$60</f>
        <v>-0.30077483240603603</v>
      </c>
      <c r="P72" s="9">
        <f ca="1">-SUMIF(Shares!$B$2:$B$215,'UC1'!$A72,Shares!K$2:K$215)*P$60</f>
        <v>-0.26502419665404386</v>
      </c>
      <c r="Q72" s="9">
        <f ca="1">-SUMIF(Shares!$B$2:$B$215,'UC1'!$A72,Shares!L$2:L$215)*Q$60</f>
        <v>-0.42789358771095792</v>
      </c>
      <c r="R72" s="9">
        <f ca="1">-SUMIF(Shares!$B$2:$B$215,'UC1'!$A72,Shares!M$2:M$215)*R$60</f>
        <v>-0.43426639062624423</v>
      </c>
      <c r="S72" s="9">
        <f ca="1">-SUMIF(Shares!$B$2:$B$215,'UC1'!$A72,Shares!N$2:N$215)*S$60</f>
        <v>0</v>
      </c>
      <c r="T72" s="9">
        <f ca="1">-SUMIF(Shares!$B$2:$B$215,'UC1'!$A72,Shares!O$2:O$215)*T$60</f>
        <v>0</v>
      </c>
      <c r="U72" s="9">
        <f ca="1">-SUMIF(Shares!$B$2:$B$215,'UC1'!$A72,Shares!P$2:P$215)*U$60</f>
        <v>-0.4264722174874554</v>
      </c>
      <c r="V72" s="9">
        <f ca="1">-SUMIF(Shares!$B$2:$B$215,'UC1'!$A72,Shares!Q$2:Q$215)*V$60</f>
        <v>-0.12019988101295456</v>
      </c>
      <c r="W72" s="9">
        <f ca="1">-SUMIF(Shares!$B$2:$B$215,'UC1'!$A72,Shares!R$2:R$215)*W$60</f>
        <v>-8.6670167890444502E-2</v>
      </c>
      <c r="X72" s="9">
        <f ca="1">-SUMIF(Shares!$B$2:$B$215,'UC1'!$A72,Shares!S$2:S$215)*X$60</f>
        <v>-0.16585625839855692</v>
      </c>
      <c r="Y72" s="9">
        <f ca="1">-SUMIF(Shares!$B$2:$B$215,'UC1'!$A72,Shares!T$2:T$215)*Y$60</f>
        <v>0</v>
      </c>
      <c r="Z72" s="9">
        <f ca="1">-SUMIF(Shares!$B$2:$B$215,'UC1'!$A72,Shares!U$2:U$215)*Z$60</f>
        <v>-0.68854139005121695</v>
      </c>
      <c r="AA72" s="9">
        <f ca="1">-SUMIF(Shares!$B$2:$B$215,'UC1'!$A72,Shares!V$2:V$215)*AA$60</f>
        <v>-8.6101571025009472E-3</v>
      </c>
      <c r="AB72" s="9">
        <f ca="1">-SUMIF(Shares!$B$2:$B$215,'UC1'!$A72,Shares!W$2:W$215)*AB$60</f>
        <v>-2.9669633839710993E-2</v>
      </c>
      <c r="AC72" s="9">
        <f ca="1">-SUMIF(Shares!$B$2:$B$215,'UC1'!$A72,Shares!X$2:X$215)*AC$60</f>
        <v>-0.64119530065015506</v>
      </c>
      <c r="AD72" s="9">
        <f ca="1">-SUMIF(Shares!$B$2:$B$215,'UC1'!$A72,Shares!Y$2:Y$215)*AD$60</f>
        <v>-0.32301979183196877</v>
      </c>
      <c r="AE72" s="9">
        <f ca="1">-SUMIF(Shares!$B$2:$B$215,'UC1'!$A72,Shares!Z$2:Z$215)*AE$60</f>
        <v>-0.45770654588045123</v>
      </c>
      <c r="AF72" s="9">
        <f ca="1">-SUMIF(Shares!$B$2:$B$215,'UC1'!$A72,Shares!AA$2:AA$215)*AF$60</f>
        <v>0</v>
      </c>
      <c r="AG72" s="9">
        <f ca="1">-SUMIF(Shares!$B$2:$B$215,'UC1'!$A72,Shares!AB$2:AB$215)*AG$60</f>
        <v>-8.9549325894381512E-2</v>
      </c>
      <c r="AH72" s="9">
        <f ca="1">-SUMIF(Shares!$B$2:$B$215,'UC1'!$A72,Shares!AC$2:AC$215)*AH$60</f>
        <v>0</v>
      </c>
      <c r="AI72" s="9">
        <f ca="1">-SUMIF(Shares!$B$2:$B$215,'UC1'!$A72,Shares!AD$2:AD$215)*AI$60</f>
        <v>-0.19760029957027633</v>
      </c>
      <c r="AJ72" s="9">
        <f ca="1">-SUMIF(Shares!$B$2:$B$215,'UC1'!$A72,Shares!AE$2:AE$215)*AJ$60</f>
        <v>-7.7852751030964298E-2</v>
      </c>
      <c r="AK72" s="9">
        <f ca="1">-SUMIF(Shares!$B$2:$B$215,'UC1'!$A72,Shares!AF$2:AF$215)*AK$60</f>
        <v>-0.15749250340387524</v>
      </c>
      <c r="AL72" s="9">
        <f ca="1">-SUMIF(Shares!$B$2:$B$215,'UC1'!$A72,Shares!AG$2:AG$215)*AL$60</f>
        <v>-1.0416547721906515E-2</v>
      </c>
      <c r="AM72" s="9">
        <f ca="1">-SUMIF(Shares!$B$2:$B$215,'UC1'!$A72,Shares!AH$2:AH$215)*AM$60</f>
        <v>-0.24114793780601615</v>
      </c>
      <c r="AN72" s="9">
        <f ca="1">-SUMIF(Shares!$B$2:$B$215,'UC1'!$A72,Shares!AI$2:AI$215)*AN$60</f>
        <v>-0.21878827063147488</v>
      </c>
      <c r="AO72" s="9">
        <f ca="1">-SUMIF(Shares!$B$2:$B$215,'UC1'!$A72,Shares!AJ$2:AJ$215)*AO$60</f>
        <v>-0.44455790687206465</v>
      </c>
      <c r="AP72" s="9">
        <f ca="1">-SUMIF(Shares!$B$2:$B$215,'UC1'!$A72,Shares!AK$2:AK$215)*AP$60</f>
        <v>-0.1231049997192543</v>
      </c>
      <c r="AQ72" s="9">
        <f ca="1">-SUMIF(Shares!$B$2:$B$215,'UC1'!$A72,Shares!AL$2:AL$215)*AQ$60</f>
        <v>-0.33607988345882284</v>
      </c>
      <c r="AR72" s="9">
        <f ca="1">-SUMIF(Shares!$B$2:$B$215,'UC1'!$A72,Shares!AM$2:AM$215)*AR$60</f>
        <v>-3.9233701066528903E-2</v>
      </c>
      <c r="AS72">
        <v>0</v>
      </c>
      <c r="AT72">
        <v>5</v>
      </c>
    </row>
    <row r="73" spans="1:46">
      <c r="A73" t="s">
        <v>235</v>
      </c>
      <c r="C73" t="str">
        <f t="shared" si="18"/>
        <v>\I: RCUC-Lo_C_ES-WH-SR_HET</v>
      </c>
      <c r="D73" s="8" t="s">
        <v>266</v>
      </c>
      <c r="E73" t="str">
        <f t="shared" si="17"/>
        <v>NR_ES-SR-WatHeat</v>
      </c>
      <c r="F73" t="str">
        <f t="shared" si="19"/>
        <v>NR_ES-SR-WatHeat</v>
      </c>
      <c r="G73">
        <v>1</v>
      </c>
      <c r="H73" s="9">
        <f ca="1">-SUMIF(Shares!$B$2:$B$215,'UC1'!$A73,Shares!C$2:C$215)*H$60</f>
        <v>0</v>
      </c>
      <c r="I73" s="9">
        <f ca="1">-SUMIF(Shares!$B$2:$B$215,'UC1'!$A73,Shares!D$2:D$215)*I$60</f>
        <v>-0.30795303458736722</v>
      </c>
      <c r="J73" s="9">
        <f ca="1">-SUMIF(Shares!$B$2:$B$215,'UC1'!$A73,Shares!E$2:E$215)*J$60</f>
        <v>-0.5351539256725546</v>
      </c>
      <c r="K73" s="9">
        <f ca="1">-SUMIF(Shares!$B$2:$B$215,'UC1'!$A73,Shares!F$2:F$215)*K$60</f>
        <v>-6.3157673293404562E-2</v>
      </c>
      <c r="L73" s="9">
        <f ca="1">-SUMIF(Shares!$B$2:$B$215,'UC1'!$A73,Shares!G$2:G$215)*L$60</f>
        <v>-0.1683301638279984</v>
      </c>
      <c r="M73" s="9">
        <f ca="1">-SUMIF(Shares!$B$2:$B$215,'UC1'!$A73,Shares!H$2:H$215)*M$60</f>
        <v>-7.3044303049888529E-2</v>
      </c>
      <c r="N73" s="9">
        <f ca="1">-SUMIF(Shares!$B$2:$B$215,'UC1'!$A73,Shares!I$2:I$215)*N$60</f>
        <v>0</v>
      </c>
      <c r="O73" s="9">
        <f ca="1">-SUMIF(Shares!$B$2:$B$215,'UC1'!$A73,Shares!J$2:J$215)*O$60</f>
        <v>-0.3007748324060362</v>
      </c>
      <c r="P73" s="9">
        <f ca="1">-SUMIF(Shares!$B$2:$B$215,'UC1'!$A73,Shares!K$2:K$215)*P$60</f>
        <v>-0.26502419665404381</v>
      </c>
      <c r="Q73" s="9">
        <f ca="1">-SUMIF(Shares!$B$2:$B$215,'UC1'!$A73,Shares!L$2:L$215)*Q$60</f>
        <v>-0.42789358771095737</v>
      </c>
      <c r="R73" s="9">
        <f ca="1">-SUMIF(Shares!$B$2:$B$215,'UC1'!$A73,Shares!M$2:M$215)*R$60</f>
        <v>-0.43426639062624384</v>
      </c>
      <c r="S73" s="9">
        <f ca="1">-SUMIF(Shares!$B$2:$B$215,'UC1'!$A73,Shares!N$2:N$215)*S$60</f>
        <v>0</v>
      </c>
      <c r="T73" s="9">
        <f ca="1">-SUMIF(Shares!$B$2:$B$215,'UC1'!$A73,Shares!O$2:O$215)*T$60</f>
        <v>0</v>
      </c>
      <c r="U73" s="9">
        <f ca="1">-SUMIF(Shares!$B$2:$B$215,'UC1'!$A73,Shares!P$2:P$215)*U$60</f>
        <v>-0.42647221748745529</v>
      </c>
      <c r="V73" s="9">
        <f ca="1">-SUMIF(Shares!$B$2:$B$215,'UC1'!$A73,Shares!Q$2:Q$215)*V$60</f>
        <v>-0.12019988101295434</v>
      </c>
      <c r="W73" s="9">
        <f ca="1">-SUMIF(Shares!$B$2:$B$215,'UC1'!$A73,Shares!R$2:R$215)*W$60</f>
        <v>-8.6670167890444461E-2</v>
      </c>
      <c r="X73" s="9">
        <f ca="1">-SUMIF(Shares!$B$2:$B$215,'UC1'!$A73,Shares!S$2:S$215)*X$60</f>
        <v>-0.16585625839855667</v>
      </c>
      <c r="Y73" s="9">
        <f ca="1">-SUMIF(Shares!$B$2:$B$215,'UC1'!$A73,Shares!T$2:T$215)*Y$60</f>
        <v>0</v>
      </c>
      <c r="Z73" s="9">
        <f ca="1">-SUMIF(Shares!$B$2:$B$215,'UC1'!$A73,Shares!U$2:U$215)*Z$60</f>
        <v>-0.68854139005121751</v>
      </c>
      <c r="AA73" s="9">
        <f ca="1">-SUMIF(Shares!$B$2:$B$215,'UC1'!$A73,Shares!V$2:V$215)*AA$60</f>
        <v>-8.6101571025009576E-3</v>
      </c>
      <c r="AB73" s="9">
        <f ca="1">-SUMIF(Shares!$B$2:$B$215,'UC1'!$A73,Shares!W$2:W$215)*AB$60</f>
        <v>-2.9669633839710993E-2</v>
      </c>
      <c r="AC73" s="9">
        <f ca="1">-SUMIF(Shares!$B$2:$B$215,'UC1'!$A73,Shares!X$2:X$215)*AC$60</f>
        <v>-0.64119530065015418</v>
      </c>
      <c r="AD73" s="9">
        <f ca="1">-SUMIF(Shares!$B$2:$B$215,'UC1'!$A73,Shares!Y$2:Y$215)*AD$60</f>
        <v>-0.32301979183196833</v>
      </c>
      <c r="AE73" s="9">
        <f ca="1">-SUMIF(Shares!$B$2:$B$215,'UC1'!$A73,Shares!Z$2:Z$215)*AE$60</f>
        <v>-0.45770654588044979</v>
      </c>
      <c r="AF73" s="9">
        <f ca="1">-SUMIF(Shares!$B$2:$B$215,'UC1'!$A73,Shares!AA$2:AA$215)*AF$60</f>
        <v>0</v>
      </c>
      <c r="AG73" s="9">
        <f ca="1">-SUMIF(Shares!$B$2:$B$215,'UC1'!$A73,Shares!AB$2:AB$215)*AG$60</f>
        <v>-8.9549325894381443E-2</v>
      </c>
      <c r="AH73" s="9">
        <f ca="1">-SUMIF(Shares!$B$2:$B$215,'UC1'!$A73,Shares!AC$2:AC$215)*AH$60</f>
        <v>0</v>
      </c>
      <c r="AI73" s="9">
        <f ca="1">-SUMIF(Shares!$B$2:$B$215,'UC1'!$A73,Shares!AD$2:AD$215)*AI$60</f>
        <v>-0.19760029957027678</v>
      </c>
      <c r="AJ73" s="9">
        <f ca="1">-SUMIF(Shares!$B$2:$B$215,'UC1'!$A73,Shares!AE$2:AE$215)*AJ$60</f>
        <v>-7.7852751030964271E-2</v>
      </c>
      <c r="AK73" s="9">
        <f ca="1">-SUMIF(Shares!$B$2:$B$215,'UC1'!$A73,Shares!AF$2:AF$215)*AK$60</f>
        <v>-0.15749250340387586</v>
      </c>
      <c r="AL73" s="9">
        <f ca="1">-SUMIF(Shares!$B$2:$B$215,'UC1'!$A73,Shares!AG$2:AG$215)*AL$60</f>
        <v>-1.0416547721906515E-2</v>
      </c>
      <c r="AM73" s="9">
        <f ca="1">-SUMIF(Shares!$B$2:$B$215,'UC1'!$A73,Shares!AH$2:AH$215)*AM$60</f>
        <v>-0.24114793780601626</v>
      </c>
      <c r="AN73" s="9">
        <f ca="1">-SUMIF(Shares!$B$2:$B$215,'UC1'!$A73,Shares!AI$2:AI$215)*AN$60</f>
        <v>-0.21878827063147457</v>
      </c>
      <c r="AO73" s="9">
        <f ca="1">-SUMIF(Shares!$B$2:$B$215,'UC1'!$A73,Shares!AJ$2:AJ$215)*AO$60</f>
        <v>-0.44455790687206514</v>
      </c>
      <c r="AP73" s="9">
        <f ca="1">-SUMIF(Shares!$B$2:$B$215,'UC1'!$A73,Shares!AK$2:AK$215)*AP$60</f>
        <v>-0.12310499971925409</v>
      </c>
      <c r="AQ73" s="9">
        <f ca="1">-SUMIF(Shares!$B$2:$B$215,'UC1'!$A73,Shares!AL$2:AL$215)*AQ$60</f>
        <v>-0.33607988345882228</v>
      </c>
      <c r="AR73" s="9">
        <f ca="1">-SUMIF(Shares!$B$2:$B$215,'UC1'!$A73,Shares!AM$2:AM$215)*AR$60</f>
        <v>-3.9233701066528945E-2</v>
      </c>
      <c r="AS73">
        <v>0</v>
      </c>
      <c r="AT73">
        <v>5</v>
      </c>
    </row>
    <row r="74" spans="1:46">
      <c r="A74" t="s">
        <v>243</v>
      </c>
      <c r="C74" t="str">
        <f t="shared" si="18"/>
        <v>\I: RCUC-Lo_C_ES-WH-SS_HET</v>
      </c>
      <c r="D74" s="8" t="s">
        <v>266</v>
      </c>
      <c r="E74" t="str">
        <f t="shared" si="17"/>
        <v>NR_ES-SS-WatHeat</v>
      </c>
      <c r="F74" t="str">
        <f t="shared" si="19"/>
        <v>NR_ES-SS-WatHeat</v>
      </c>
      <c r="G74">
        <v>1</v>
      </c>
      <c r="H74" s="9">
        <f ca="1">-SUMIF(Shares!$B$2:$B$215,'UC1'!$A74,Shares!C$2:C$215)*H$60</f>
        <v>0</v>
      </c>
      <c r="I74" s="9">
        <f ca="1">-SUMIF(Shares!$B$2:$B$215,'UC1'!$A74,Shares!D$2:D$215)*I$60</f>
        <v>-0.30795303458736706</v>
      </c>
      <c r="J74" s="9">
        <f ca="1">-SUMIF(Shares!$B$2:$B$215,'UC1'!$A74,Shares!E$2:E$215)*J$60</f>
        <v>-0.5351539256725546</v>
      </c>
      <c r="K74" s="9">
        <f ca="1">-SUMIF(Shares!$B$2:$B$215,'UC1'!$A74,Shares!F$2:F$215)*K$60</f>
        <v>-6.3157673293404729E-2</v>
      </c>
      <c r="L74" s="9">
        <f ca="1">-SUMIF(Shares!$B$2:$B$215,'UC1'!$A74,Shares!G$2:G$215)*L$60</f>
        <v>-0.16833016382799851</v>
      </c>
      <c r="M74" s="9">
        <f ca="1">-SUMIF(Shares!$B$2:$B$215,'UC1'!$A74,Shares!H$2:H$215)*M$60</f>
        <v>-7.3044303049888668E-2</v>
      </c>
      <c r="N74" s="9">
        <f ca="1">-SUMIF(Shares!$B$2:$B$215,'UC1'!$A74,Shares!I$2:I$215)*N$60</f>
        <v>0</v>
      </c>
      <c r="O74" s="9">
        <f ca="1">-SUMIF(Shares!$B$2:$B$215,'UC1'!$A74,Shares!J$2:J$215)*O$60</f>
        <v>-0.30077483240603597</v>
      </c>
      <c r="P74" s="9">
        <f ca="1">-SUMIF(Shares!$B$2:$B$215,'UC1'!$A74,Shares!K$2:K$215)*P$60</f>
        <v>-0.26502419665404386</v>
      </c>
      <c r="Q74" s="9">
        <f ca="1">-SUMIF(Shares!$B$2:$B$215,'UC1'!$A74,Shares!L$2:L$215)*Q$60</f>
        <v>-0.42789358771095759</v>
      </c>
      <c r="R74" s="9">
        <f ca="1">-SUMIF(Shares!$B$2:$B$215,'UC1'!$A74,Shares!M$2:M$215)*R$60</f>
        <v>-0.43426639062624389</v>
      </c>
      <c r="S74" s="9">
        <f ca="1">-SUMIF(Shares!$B$2:$B$215,'UC1'!$A74,Shares!N$2:N$215)*S$60</f>
        <v>0</v>
      </c>
      <c r="T74" s="9">
        <f ca="1">-SUMIF(Shares!$B$2:$B$215,'UC1'!$A74,Shares!O$2:O$215)*T$60</f>
        <v>0</v>
      </c>
      <c r="U74" s="9">
        <f ca="1">-SUMIF(Shares!$B$2:$B$215,'UC1'!$A74,Shares!P$2:P$215)*U$60</f>
        <v>-0.42647221748745529</v>
      </c>
      <c r="V74" s="9">
        <f ca="1">-SUMIF(Shares!$B$2:$B$215,'UC1'!$A74,Shares!Q$2:Q$215)*V$60</f>
        <v>-0.12019988101295456</v>
      </c>
      <c r="W74" s="9">
        <f ca="1">-SUMIF(Shares!$B$2:$B$215,'UC1'!$A74,Shares!R$2:R$215)*W$60</f>
        <v>-8.6670167890444461E-2</v>
      </c>
      <c r="X74" s="9">
        <f ca="1">-SUMIF(Shares!$B$2:$B$215,'UC1'!$A74,Shares!S$2:S$215)*X$60</f>
        <v>-0.16585625839855653</v>
      </c>
      <c r="Y74" s="9">
        <f ca="1">-SUMIF(Shares!$B$2:$B$215,'UC1'!$A74,Shares!T$2:T$215)*Y$60</f>
        <v>0</v>
      </c>
      <c r="Z74" s="9">
        <f ca="1">-SUMIF(Shares!$B$2:$B$215,'UC1'!$A74,Shares!U$2:U$215)*Z$60</f>
        <v>-0.68854139005121717</v>
      </c>
      <c r="AA74" s="9">
        <f ca="1">-SUMIF(Shares!$B$2:$B$215,'UC1'!$A74,Shares!V$2:V$215)*AA$60</f>
        <v>-8.6101571025009489E-3</v>
      </c>
      <c r="AB74" s="9">
        <f ca="1">-SUMIF(Shares!$B$2:$B$215,'UC1'!$A74,Shares!W$2:W$215)*AB$60</f>
        <v>-2.9669633839710958E-2</v>
      </c>
      <c r="AC74" s="9">
        <f ca="1">-SUMIF(Shares!$B$2:$B$215,'UC1'!$A74,Shares!X$2:X$215)*AC$60</f>
        <v>-0.64119530065015495</v>
      </c>
      <c r="AD74" s="9">
        <f ca="1">-SUMIF(Shares!$B$2:$B$215,'UC1'!$A74,Shares!Y$2:Y$215)*AD$60</f>
        <v>-0.32301979183196822</v>
      </c>
      <c r="AE74" s="9">
        <f ca="1">-SUMIF(Shares!$B$2:$B$215,'UC1'!$A74,Shares!Z$2:Z$215)*AE$60</f>
        <v>-0.45770654588045123</v>
      </c>
      <c r="AF74" s="9">
        <f ca="1">-SUMIF(Shares!$B$2:$B$215,'UC1'!$A74,Shares!AA$2:AA$215)*AF$60</f>
        <v>0</v>
      </c>
      <c r="AG74" s="9">
        <f ca="1">-SUMIF(Shares!$B$2:$B$215,'UC1'!$A74,Shares!AB$2:AB$215)*AG$60</f>
        <v>-8.9549325894381485E-2</v>
      </c>
      <c r="AH74" s="9">
        <f ca="1">-SUMIF(Shares!$B$2:$B$215,'UC1'!$A74,Shares!AC$2:AC$215)*AH$60</f>
        <v>0</v>
      </c>
      <c r="AI74" s="9">
        <f ca="1">-SUMIF(Shares!$B$2:$B$215,'UC1'!$A74,Shares!AD$2:AD$215)*AI$60</f>
        <v>-0.19760029957027633</v>
      </c>
      <c r="AJ74" s="9">
        <f ca="1">-SUMIF(Shares!$B$2:$B$215,'UC1'!$A74,Shares!AE$2:AE$215)*AJ$60</f>
        <v>-7.7852751030964201E-2</v>
      </c>
      <c r="AK74" s="9">
        <f ca="1">-SUMIF(Shares!$B$2:$B$215,'UC1'!$A74,Shares!AF$2:AF$215)*AK$60</f>
        <v>-0.15749250340387574</v>
      </c>
      <c r="AL74" s="9">
        <f ca="1">-SUMIF(Shares!$B$2:$B$215,'UC1'!$A74,Shares!AG$2:AG$215)*AL$60</f>
        <v>-1.0416547721906567E-2</v>
      </c>
      <c r="AM74" s="9">
        <f ca="1">-SUMIF(Shares!$B$2:$B$215,'UC1'!$A74,Shares!AH$2:AH$215)*AM$60</f>
        <v>-0.24114793780601615</v>
      </c>
      <c r="AN74" s="9">
        <f ca="1">-SUMIF(Shares!$B$2:$B$215,'UC1'!$A74,Shares!AI$2:AI$215)*AN$60</f>
        <v>-0.21878827063147482</v>
      </c>
      <c r="AO74" s="9">
        <f ca="1">-SUMIF(Shares!$B$2:$B$215,'UC1'!$A74,Shares!AJ$2:AJ$215)*AO$60</f>
        <v>-0.44455790687206487</v>
      </c>
      <c r="AP74" s="9">
        <f ca="1">-SUMIF(Shares!$B$2:$B$215,'UC1'!$A74,Shares!AK$2:AK$215)*AP$60</f>
        <v>-0.12310499971925426</v>
      </c>
      <c r="AQ74" s="9">
        <f ca="1">-SUMIF(Shares!$B$2:$B$215,'UC1'!$A74,Shares!AL$2:AL$215)*AQ$60</f>
        <v>-0.33607988345882284</v>
      </c>
      <c r="AR74" s="9">
        <f ca="1">-SUMIF(Shares!$B$2:$B$215,'UC1'!$A74,Shares!AM$2:AM$215)*AR$60</f>
        <v>-3.9233701066528896E-2</v>
      </c>
      <c r="AS74">
        <v>0</v>
      </c>
      <c r="AT74">
        <v>5</v>
      </c>
    </row>
    <row r="75" spans="1:46">
      <c r="A75" t="s">
        <v>76</v>
      </c>
      <c r="C75" t="str">
        <f t="shared" si="15"/>
        <v>RCUC-Up_R_ES-SH-DH_HET</v>
      </c>
      <c r="D75" s="8" t="s">
        <v>265</v>
      </c>
      <c r="E75" t="str">
        <f t="shared" si="17"/>
        <v>R_ES-DH-SpHeat</v>
      </c>
      <c r="F75" t="str">
        <f>"R_ES-"&amp;MID(A75,9,2)&amp;"-SpHeat"</f>
        <v>R_ES-DH-SpHeat</v>
      </c>
      <c r="G75">
        <v>1</v>
      </c>
      <c r="H75" s="9">
        <f ca="1">-SUMIF(Shares!$B$2:$B$215,'UC1'!$A75,Shares!C$2:C$215)*H$60</f>
        <v>0</v>
      </c>
      <c r="I75" s="9">
        <f ca="1">-SUMIF(Shares!$B$2:$B$215,'UC1'!$A75,Shares!D$2:D$215)*I$60</f>
        <v>-9.1868067726929653E-2</v>
      </c>
      <c r="J75" s="9">
        <f ca="1">-SUMIF(Shares!$B$2:$B$215,'UC1'!$A75,Shares!E$2:E$215)*J$60</f>
        <v>-0.11183926179036931</v>
      </c>
      <c r="K75" s="9">
        <f ca="1">-SUMIF(Shares!$B$2:$B$215,'UC1'!$A75,Shares!F$2:F$215)*K$60</f>
        <v>-1.0770166498484874E-3</v>
      </c>
      <c r="L75" s="9">
        <f ca="1">-SUMIF(Shares!$B$2:$B$215,'UC1'!$A75,Shares!G$2:G$215)*L$60</f>
        <v>-0.1370861324622544</v>
      </c>
      <c r="M75" s="9">
        <f ca="1">-SUMIF(Shares!$B$2:$B$215,'UC1'!$A75,Shares!H$2:H$215)*M$60</f>
        <v>-2.4309661506963287E-2</v>
      </c>
      <c r="N75" s="9">
        <f ca="1">-SUMIF(Shares!$B$2:$B$215,'UC1'!$A75,Shares!I$2:I$215)*N$60</f>
        <v>0</v>
      </c>
      <c r="O75" s="9">
        <f ca="1">-SUMIF(Shares!$B$2:$B$215,'UC1'!$A75,Shares!J$2:J$215)*O$60</f>
        <v>-0.1365796459760879</v>
      </c>
      <c r="P75" s="9">
        <f ca="1">-SUMIF(Shares!$B$2:$B$215,'UC1'!$A75,Shares!K$2:K$215)*P$60</f>
        <v>-7.2452657807618989E-2</v>
      </c>
      <c r="Q75" s="9">
        <f ca="1">-SUMIF(Shares!$B$2:$B$215,'UC1'!$A75,Shares!L$2:L$215)*Q$60</f>
        <v>-0.37173418809953773</v>
      </c>
      <c r="R75" s="9">
        <f ca="1">-SUMIF(Shares!$B$2:$B$215,'UC1'!$A75,Shares!M$2:M$215)*R$60</f>
        <v>-0.25493755108185057</v>
      </c>
      <c r="S75" s="9">
        <f ca="1">-SUMIF(Shares!$B$2:$B$215,'UC1'!$A75,Shares!N$2:N$215)*S$60</f>
        <v>-7.8029398493131901E-3</v>
      </c>
      <c r="T75" s="9">
        <f ca="1">-SUMIF(Shares!$B$2:$B$215,'UC1'!$A75,Shares!O$2:O$215)*T$60</f>
        <v>0</v>
      </c>
      <c r="U75" s="9">
        <f ca="1">-SUMIF(Shares!$B$2:$B$215,'UC1'!$A75,Shares!P$2:P$215)*U$60</f>
        <v>-0.21319162576691747</v>
      </c>
      <c r="V75" s="9">
        <f ca="1">-SUMIF(Shares!$B$2:$B$215,'UC1'!$A75,Shares!Q$2:Q$215)*V$60</f>
        <v>-4.2497975498996421E-2</v>
      </c>
      <c r="W75" s="9">
        <f ca="1">-SUMIF(Shares!$B$2:$B$215,'UC1'!$A75,Shares!R$2:R$215)*W$60</f>
        <v>-4.1845446423220786E-2</v>
      </c>
      <c r="X75" s="9">
        <f ca="1">-SUMIF(Shares!$B$2:$B$215,'UC1'!$A75,Shares!S$2:S$215)*X$60</f>
        <v>-6.3441608753700779E-2</v>
      </c>
      <c r="Y75" s="9">
        <f ca="1">-SUMIF(Shares!$B$2:$B$215,'UC1'!$A75,Shares!T$2:T$215)*Y$60</f>
        <v>0</v>
      </c>
      <c r="Z75" s="9">
        <f ca="1">-SUMIF(Shares!$B$2:$B$215,'UC1'!$A75,Shares!U$2:U$215)*Z$60</f>
        <v>-0.20587656733190593</v>
      </c>
      <c r="AA75" s="9">
        <f ca="1">-SUMIF(Shares!$B$2:$B$215,'UC1'!$A75,Shares!V$2:V$215)*AA$60</f>
        <v>-3.318616402193822E-3</v>
      </c>
      <c r="AB75" s="9">
        <f ca="1">-SUMIF(Shares!$B$2:$B$215,'UC1'!$A75,Shares!W$2:W$215)*AB$60</f>
        <v>-6.8564692366965647E-3</v>
      </c>
      <c r="AC75" s="9">
        <f ca="1">-SUMIF(Shares!$B$2:$B$215,'UC1'!$A75,Shares!X$2:X$215)*AC$60</f>
        <v>-0.29132772857633427</v>
      </c>
      <c r="AD75" s="9">
        <f ca="1">-SUMIF(Shares!$B$2:$B$215,'UC1'!$A75,Shares!Y$2:Y$215)*AD$60</f>
        <v>0</v>
      </c>
      <c r="AE75" s="9">
        <f ca="1">-SUMIF(Shares!$B$2:$B$215,'UC1'!$A75,Shares!Z$2:Z$215)*AE$60</f>
        <v>-0.22967109864832741</v>
      </c>
      <c r="AF75" s="9">
        <f ca="1">-SUMIF(Shares!$B$2:$B$215,'UC1'!$A75,Shares!AA$2:AA$215)*AF$60</f>
        <v>0</v>
      </c>
      <c r="AG75" s="9">
        <f ca="1">-SUMIF(Shares!$B$2:$B$215,'UC1'!$A75,Shares!AB$2:AB$215)*AG$60</f>
        <v>-7.6283340772176744E-2</v>
      </c>
      <c r="AH75" s="9">
        <f ca="1">-SUMIF(Shares!$B$2:$B$215,'UC1'!$A75,Shares!AC$2:AC$215)*AH$60</f>
        <v>0</v>
      </c>
      <c r="AI75" s="9">
        <f ca="1">-SUMIF(Shares!$B$2:$B$215,'UC1'!$A75,Shares!AD$2:AD$215)*AI$60</f>
        <v>-1.9070055265554609E-2</v>
      </c>
      <c r="AJ75" s="9">
        <f ca="1">-SUMIF(Shares!$B$2:$B$215,'UC1'!$A75,Shares!AE$2:AE$215)*AJ$60</f>
        <v>-2.5566356361597656E-2</v>
      </c>
      <c r="AK75" s="9">
        <f ca="1">-SUMIF(Shares!$B$2:$B$215,'UC1'!$A75,Shares!AF$2:AF$215)*AK$60</f>
        <v>-0.17130756869513381</v>
      </c>
      <c r="AL75" s="9">
        <f ca="1">-SUMIF(Shares!$B$2:$B$215,'UC1'!$A75,Shares!AG$2:AG$215)*AL$60</f>
        <v>-4.6942567949836067E-4</v>
      </c>
      <c r="AM75" s="9">
        <f ca="1">-SUMIF(Shares!$B$2:$B$215,'UC1'!$A75,Shares!AH$2:AH$215)*AM$60</f>
        <v>-8.7294386959815048E-2</v>
      </c>
      <c r="AN75" s="9">
        <f ca="1">-SUMIF(Shares!$B$2:$B$215,'UC1'!$A75,Shares!AI$2:AI$215)*AN$60</f>
        <v>-0.10468434096536228</v>
      </c>
      <c r="AO75" s="9">
        <f ca="1">-SUMIF(Shares!$B$2:$B$215,'UC1'!$A75,Shares!AJ$2:AJ$215)*AO$60</f>
        <v>-0.31852626274135387</v>
      </c>
      <c r="AP75" s="9">
        <f ca="1">-SUMIF(Shares!$B$2:$B$215,'UC1'!$A75,Shares!AK$2:AK$215)*AP$60</f>
        <v>-7.0742328381809036E-2</v>
      </c>
      <c r="AQ75" s="9">
        <f ca="1">-SUMIF(Shares!$B$2:$B$215,'UC1'!$A75,Shares!AL$2:AL$215)*AQ$60</f>
        <v>-0.16564092783969273</v>
      </c>
      <c r="AR75" s="9">
        <f ca="1">-SUMIF(Shares!$B$2:$B$215,'UC1'!$A75,Shares!AM$2:AM$215)*AR$60</f>
        <v>-1.1089582176439321E-3</v>
      </c>
      <c r="AS75">
        <v>0</v>
      </c>
      <c r="AT75">
        <v>5</v>
      </c>
    </row>
    <row r="76" spans="1:46">
      <c r="A76" t="s">
        <v>395</v>
      </c>
      <c r="C76" t="str">
        <f>"RCUC-Up_"&amp;A76</f>
        <v>RCUC-Up_R_ES-SH-DH-70_HET</v>
      </c>
      <c r="D76" s="8" t="s">
        <v>265</v>
      </c>
      <c r="E76" t="str">
        <f>F76</f>
        <v>R_ES-DH-70-SpHeat</v>
      </c>
      <c r="F76" t="str">
        <f>"R_ES-"&amp;MID(A76,9,5)&amp;"-SpHeat"</f>
        <v>R_ES-DH-70-SpHeat</v>
      </c>
      <c r="G76">
        <v>1</v>
      </c>
      <c r="H76" s="9">
        <f ca="1">H75</f>
        <v>0</v>
      </c>
      <c r="I76" s="9">
        <f t="shared" ref="I76:AT76" ca="1" si="20">I75</f>
        <v>-9.1868067726929653E-2</v>
      </c>
      <c r="J76" s="9">
        <f t="shared" ca="1" si="20"/>
        <v>-0.11183926179036931</v>
      </c>
      <c r="K76" s="9">
        <f t="shared" ca="1" si="20"/>
        <v>-1.0770166498484874E-3</v>
      </c>
      <c r="L76" s="9">
        <f t="shared" ca="1" si="20"/>
        <v>-0.1370861324622544</v>
      </c>
      <c r="M76" s="9">
        <f t="shared" ca="1" si="20"/>
        <v>-2.4309661506963287E-2</v>
      </c>
      <c r="N76" s="9">
        <f t="shared" ca="1" si="20"/>
        <v>0</v>
      </c>
      <c r="O76" s="9">
        <f t="shared" ca="1" si="20"/>
        <v>-0.1365796459760879</v>
      </c>
      <c r="P76" s="9">
        <f t="shared" ca="1" si="20"/>
        <v>-7.2452657807618989E-2</v>
      </c>
      <c r="Q76" s="9">
        <f t="shared" ca="1" si="20"/>
        <v>-0.37173418809953773</v>
      </c>
      <c r="R76" s="9">
        <f t="shared" ca="1" si="20"/>
        <v>-0.25493755108185057</v>
      </c>
      <c r="S76" s="9">
        <f t="shared" ca="1" si="20"/>
        <v>-7.8029398493131901E-3</v>
      </c>
      <c r="T76" s="9">
        <f t="shared" ca="1" si="20"/>
        <v>0</v>
      </c>
      <c r="U76" s="9">
        <f t="shared" ca="1" si="20"/>
        <v>-0.21319162576691747</v>
      </c>
      <c r="V76" s="9">
        <f t="shared" ca="1" si="20"/>
        <v>-4.2497975498996421E-2</v>
      </c>
      <c r="W76" s="9">
        <f t="shared" ca="1" si="20"/>
        <v>-4.1845446423220786E-2</v>
      </c>
      <c r="X76" s="9">
        <f t="shared" ca="1" si="20"/>
        <v>-6.3441608753700779E-2</v>
      </c>
      <c r="Y76" s="9">
        <f t="shared" ca="1" si="20"/>
        <v>0</v>
      </c>
      <c r="Z76" s="9">
        <f t="shared" ca="1" si="20"/>
        <v>-0.20587656733190593</v>
      </c>
      <c r="AA76" s="9">
        <f t="shared" ca="1" si="20"/>
        <v>-3.318616402193822E-3</v>
      </c>
      <c r="AB76" s="9">
        <f t="shared" ca="1" si="20"/>
        <v>-6.8564692366965647E-3</v>
      </c>
      <c r="AC76" s="9">
        <f t="shared" ca="1" si="20"/>
        <v>-0.29132772857633427</v>
      </c>
      <c r="AD76" s="9">
        <f t="shared" ca="1" si="20"/>
        <v>0</v>
      </c>
      <c r="AE76" s="9">
        <f t="shared" ca="1" si="20"/>
        <v>-0.22967109864832741</v>
      </c>
      <c r="AF76" s="9">
        <f t="shared" ca="1" si="20"/>
        <v>0</v>
      </c>
      <c r="AG76" s="9">
        <f t="shared" ca="1" si="20"/>
        <v>-7.6283340772176744E-2</v>
      </c>
      <c r="AH76" s="9">
        <f t="shared" ca="1" si="20"/>
        <v>0</v>
      </c>
      <c r="AI76" s="9">
        <f t="shared" ca="1" si="20"/>
        <v>-1.9070055265554609E-2</v>
      </c>
      <c r="AJ76" s="9">
        <f t="shared" ca="1" si="20"/>
        <v>-2.5566356361597656E-2</v>
      </c>
      <c r="AK76" s="9">
        <f t="shared" ca="1" si="20"/>
        <v>-0.17130756869513381</v>
      </c>
      <c r="AL76" s="9">
        <f t="shared" ca="1" si="20"/>
        <v>-4.6942567949836067E-4</v>
      </c>
      <c r="AM76" s="9">
        <f t="shared" ca="1" si="20"/>
        <v>-8.7294386959815048E-2</v>
      </c>
      <c r="AN76" s="9">
        <f t="shared" ca="1" si="20"/>
        <v>-0.10468434096536228</v>
      </c>
      <c r="AO76" s="9">
        <f t="shared" ca="1" si="20"/>
        <v>-0.31852626274135387</v>
      </c>
      <c r="AP76" s="9">
        <f t="shared" ca="1" si="20"/>
        <v>-7.0742328381809036E-2</v>
      </c>
      <c r="AQ76" s="9">
        <f t="shared" ca="1" si="20"/>
        <v>-0.16564092783969273</v>
      </c>
      <c r="AR76" s="9">
        <f t="shared" ca="1" si="20"/>
        <v>-1.1089582176439321E-3</v>
      </c>
      <c r="AS76">
        <f t="shared" si="20"/>
        <v>0</v>
      </c>
      <c r="AT76">
        <f t="shared" si="20"/>
        <v>5</v>
      </c>
    </row>
    <row r="77" spans="1:46">
      <c r="A77" t="s">
        <v>83</v>
      </c>
      <c r="C77" t="str">
        <f t="shared" si="15"/>
        <v>RCUC-Up_R_ES-SH-FL_HET</v>
      </c>
      <c r="D77" s="8" t="s">
        <v>265</v>
      </c>
      <c r="E77" t="str">
        <f t="shared" si="17"/>
        <v>R_ES-FL-SpHeat</v>
      </c>
      <c r="F77" t="str">
        <f>"R_ES-"&amp;MID(A77,9,2)&amp;"-SpHeat"</f>
        <v>R_ES-FL-SpHeat</v>
      </c>
      <c r="G77">
        <v>1</v>
      </c>
      <c r="H77" s="9">
        <f ca="1">-SUMIF(Shares!$B$2:$B$215,'UC1'!$A77,Shares!C$2:C$215)*H$60</f>
        <v>0</v>
      </c>
      <c r="I77" s="9">
        <f ca="1">-SUMIF(Shares!$B$2:$B$215,'UC1'!$A77,Shares!D$2:D$215)*I$60</f>
        <v>-0.13858614683915663</v>
      </c>
      <c r="J77" s="9">
        <f ca="1">-SUMIF(Shares!$B$2:$B$215,'UC1'!$A77,Shares!E$2:E$215)*J$60</f>
        <v>-0.24657780555506181</v>
      </c>
      <c r="K77" s="9">
        <f ca="1">-SUMIF(Shares!$B$2:$B$215,'UC1'!$A77,Shares!F$2:F$215)*K$60</f>
        <v>-1.6469072103002193E-3</v>
      </c>
      <c r="L77" s="9">
        <f ca="1">-SUMIF(Shares!$B$2:$B$215,'UC1'!$A77,Shares!G$2:G$215)*L$60</f>
        <v>-0.27109437415836762</v>
      </c>
      <c r="M77" s="9">
        <f ca="1">-SUMIF(Shares!$B$2:$B$215,'UC1'!$A77,Shares!H$2:H$215)*M$60</f>
        <v>-3.6671962332202893E-2</v>
      </c>
      <c r="N77" s="9">
        <f ca="1">-SUMIF(Shares!$B$2:$B$215,'UC1'!$A77,Shares!I$2:I$215)*N$60</f>
        <v>0</v>
      </c>
      <c r="O77" s="9">
        <f ca="1">-SUMIF(Shares!$B$2:$B$215,'UC1'!$A77,Shares!J$2:J$215)*O$60</f>
        <v>-0.21831061783310604</v>
      </c>
      <c r="P77" s="9">
        <f ca="1">-SUMIF(Shares!$B$2:$B$215,'UC1'!$A77,Shares!K$2:K$215)*P$60</f>
        <v>-0.1015182059677525</v>
      </c>
      <c r="Q77" s="9">
        <f ca="1">-SUMIF(Shares!$B$2:$B$215,'UC1'!$A77,Shares!L$2:L$215)*Q$60</f>
        <v>-0.50851195805391269</v>
      </c>
      <c r="R77" s="9">
        <f ca="1">-SUMIF(Shares!$B$2:$B$215,'UC1'!$A77,Shares!M$2:M$215)*R$60</f>
        <v>-0.45816741944070111</v>
      </c>
      <c r="S77" s="9">
        <f ca="1">-SUMIF(Shares!$B$2:$B$215,'UC1'!$A77,Shares!N$2:N$215)*S$60</f>
        <v>-1.9272516197646517E-2</v>
      </c>
      <c r="T77" s="9">
        <f ca="1">-SUMIF(Shares!$B$2:$B$215,'UC1'!$A77,Shares!O$2:O$215)*T$60</f>
        <v>0</v>
      </c>
      <c r="U77" s="9">
        <f ca="1">-SUMIF(Shares!$B$2:$B$215,'UC1'!$A77,Shares!P$2:P$215)*U$60</f>
        <v>-0.4388281407750334</v>
      </c>
      <c r="V77" s="9">
        <f ca="1">-SUMIF(Shares!$B$2:$B$215,'UC1'!$A77,Shares!Q$2:Q$215)*V$60</f>
        <v>-6.2718309244209208E-2</v>
      </c>
      <c r="W77" s="9">
        <f ca="1">-SUMIF(Shares!$B$2:$B$215,'UC1'!$A77,Shares!R$2:R$215)*W$60</f>
        <v>-8.5489550086007809E-2</v>
      </c>
      <c r="X77" s="9">
        <f ca="1">-SUMIF(Shares!$B$2:$B$215,'UC1'!$A77,Shares!S$2:S$215)*X$60</f>
        <v>-0.11683123465107184</v>
      </c>
      <c r="Y77" s="9">
        <f ca="1">-SUMIF(Shares!$B$2:$B$215,'UC1'!$A77,Shares!T$2:T$215)*Y$60</f>
        <v>0</v>
      </c>
      <c r="Z77" s="9">
        <f ca="1">-SUMIF(Shares!$B$2:$B$215,'UC1'!$A77,Shares!U$2:U$215)*Z$60</f>
        <v>-0.423771013267566</v>
      </c>
      <c r="AA77" s="9">
        <f ca="1">-SUMIF(Shares!$B$2:$B$215,'UC1'!$A77,Shares!V$2:V$215)*AA$60</f>
        <v>-5.2334861619267262E-3</v>
      </c>
      <c r="AB77" s="9">
        <f ca="1">-SUMIF(Shares!$B$2:$B$215,'UC1'!$A77,Shares!W$2:W$215)*AB$60</f>
        <v>-1.5116812389278563E-2</v>
      </c>
      <c r="AC77" s="9">
        <f ca="1">-SUMIF(Shares!$B$2:$B$215,'UC1'!$A77,Shares!X$2:X$215)*AC$60</f>
        <v>-0.45402026447005789</v>
      </c>
      <c r="AD77" s="9">
        <f ca="1">-SUMIF(Shares!$B$2:$B$215,'UC1'!$A77,Shares!Y$2:Y$215)*AD$60</f>
        <v>0</v>
      </c>
      <c r="AE77" s="9">
        <f ca="1">-SUMIF(Shares!$B$2:$B$215,'UC1'!$A77,Shares!Z$2:Z$215)*AE$60</f>
        <v>-0.40846565816781871</v>
      </c>
      <c r="AF77" s="9">
        <f ca="1">-SUMIF(Shares!$B$2:$B$215,'UC1'!$A77,Shares!AA$2:AA$215)*AF$60</f>
        <v>0</v>
      </c>
      <c r="AG77" s="9">
        <f ca="1">-SUMIF(Shares!$B$2:$B$215,'UC1'!$A77,Shares!AB$2:AB$215)*AG$60</f>
        <v>-0.15057770933037234</v>
      </c>
      <c r="AH77" s="9">
        <f ca="1">-SUMIF(Shares!$B$2:$B$215,'UC1'!$A77,Shares!AC$2:AC$215)*AH$60</f>
        <v>0</v>
      </c>
      <c r="AI77" s="9">
        <f ca="1">-SUMIF(Shares!$B$2:$B$215,'UC1'!$A77,Shares!AD$2:AD$215)*AI$60</f>
        <v>-3.1847730285119488E-2</v>
      </c>
      <c r="AJ77" s="9">
        <f ca="1">-SUMIF(Shares!$B$2:$B$215,'UC1'!$A77,Shares!AE$2:AE$215)*AJ$60</f>
        <v>-4.7292753370239325E-2</v>
      </c>
      <c r="AK77" s="9">
        <f ca="1">-SUMIF(Shares!$B$2:$B$215,'UC1'!$A77,Shares!AF$2:AF$215)*AK$60</f>
        <v>-0.3036133207309557</v>
      </c>
      <c r="AL77" s="9">
        <f ca="1">-SUMIF(Shares!$B$2:$B$215,'UC1'!$A77,Shares!AG$2:AG$215)*AL$60</f>
        <v>-1.3298568465122537E-3</v>
      </c>
      <c r="AM77" s="9">
        <f ca="1">-SUMIF(Shares!$B$2:$B$215,'UC1'!$A77,Shares!AH$2:AH$215)*AM$60</f>
        <v>-0.19991434760791943</v>
      </c>
      <c r="AN77" s="9">
        <f ca="1">-SUMIF(Shares!$B$2:$B$215,'UC1'!$A77,Shares!AI$2:AI$215)*AN$60</f>
        <v>-0.23080298151109344</v>
      </c>
      <c r="AO77" s="9">
        <f ca="1">-SUMIF(Shares!$B$2:$B$215,'UC1'!$A77,Shares!AJ$2:AJ$215)*AO$60</f>
        <v>-0.45756224762415437</v>
      </c>
      <c r="AP77" s="9">
        <f ca="1">-SUMIF(Shares!$B$2:$B$215,'UC1'!$A77,Shares!AK$2:AK$215)*AP$60</f>
        <v>-0.11315551012614043</v>
      </c>
      <c r="AQ77" s="9">
        <f ca="1">-SUMIF(Shares!$B$2:$B$215,'UC1'!$A77,Shares!AL$2:AL$215)*AQ$60</f>
        <v>-0.2665717262690539</v>
      </c>
      <c r="AR77" s="9">
        <f ca="1">-SUMIF(Shares!$B$2:$B$215,'UC1'!$A77,Shares!AM$2:AM$215)*AR$60</f>
        <v>-1.4189489226024605E-3</v>
      </c>
      <c r="AS77">
        <v>0</v>
      </c>
      <c r="AT77">
        <v>5</v>
      </c>
    </row>
    <row r="78" spans="1:46">
      <c r="A78" t="s">
        <v>90</v>
      </c>
      <c r="C78" t="str">
        <f t="shared" si="15"/>
        <v>RCUC-Up_R_ES-SH-SD_HET</v>
      </c>
      <c r="D78" s="8" t="s">
        <v>265</v>
      </c>
      <c r="E78" t="str">
        <f t="shared" si="17"/>
        <v>R_ES-SD-SpHeat</v>
      </c>
      <c r="F78" t="str">
        <f>"R_ES-"&amp;MID(A78,9,2)&amp;"-SpHeat"</f>
        <v>R_ES-SD-SpHeat</v>
      </c>
      <c r="G78">
        <v>1</v>
      </c>
      <c r="H78" s="9">
        <f ca="1">-SUMIF(Shares!$B$2:$B$215,'UC1'!$A78,Shares!C$2:C$215)*H$60</f>
        <v>0</v>
      </c>
      <c r="I78" s="9">
        <f ca="1">-SUMIF(Shares!$B$2:$B$215,'UC1'!$A78,Shares!D$2:D$215)*I$60</f>
        <v>-0.13858614683915663</v>
      </c>
      <c r="J78" s="9">
        <f ca="1">-SUMIF(Shares!$B$2:$B$215,'UC1'!$A78,Shares!E$2:E$215)*J$60</f>
        <v>-0.24657780555506156</v>
      </c>
      <c r="K78" s="9">
        <f ca="1">-SUMIF(Shares!$B$2:$B$215,'UC1'!$A78,Shares!F$2:F$215)*K$60</f>
        <v>-1.6469072103002177E-3</v>
      </c>
      <c r="L78" s="9">
        <f ca="1">-SUMIF(Shares!$B$2:$B$215,'UC1'!$A78,Shares!G$2:G$215)*L$60</f>
        <v>-0.27109437415836796</v>
      </c>
      <c r="M78" s="9">
        <f ca="1">-SUMIF(Shares!$B$2:$B$215,'UC1'!$A78,Shares!H$2:H$215)*M$60</f>
        <v>-3.6671962332202872E-2</v>
      </c>
      <c r="N78" s="9">
        <f ca="1">-SUMIF(Shares!$B$2:$B$215,'UC1'!$A78,Shares!I$2:I$215)*N$60</f>
        <v>0</v>
      </c>
      <c r="O78" s="9">
        <f ca="1">-SUMIF(Shares!$B$2:$B$215,'UC1'!$A78,Shares!J$2:J$215)*O$60</f>
        <v>-0.2183106178331059</v>
      </c>
      <c r="P78" s="9">
        <f ca="1">-SUMIF(Shares!$B$2:$B$215,'UC1'!$A78,Shares!K$2:K$215)*P$60</f>
        <v>-0.10151820596775232</v>
      </c>
      <c r="Q78" s="9">
        <f ca="1">-SUMIF(Shares!$B$2:$B$215,'UC1'!$A78,Shares!L$2:L$215)*Q$60</f>
        <v>-0.50851195805391181</v>
      </c>
      <c r="R78" s="9">
        <f ca="1">-SUMIF(Shares!$B$2:$B$215,'UC1'!$A78,Shares!M$2:M$215)*R$60</f>
        <v>-0.45816741944070138</v>
      </c>
      <c r="S78" s="9">
        <f ca="1">-SUMIF(Shares!$B$2:$B$215,'UC1'!$A78,Shares!N$2:N$215)*S$60</f>
        <v>-1.9272516197646493E-2</v>
      </c>
      <c r="T78" s="9">
        <f ca="1">-SUMIF(Shares!$B$2:$B$215,'UC1'!$A78,Shares!O$2:O$215)*T$60</f>
        <v>0</v>
      </c>
      <c r="U78" s="9">
        <f ca="1">-SUMIF(Shares!$B$2:$B$215,'UC1'!$A78,Shares!P$2:P$215)*U$60</f>
        <v>-0.43882814077503318</v>
      </c>
      <c r="V78" s="9">
        <f ca="1">-SUMIF(Shares!$B$2:$B$215,'UC1'!$A78,Shares!Q$2:Q$215)*V$60</f>
        <v>-6.2718309244209097E-2</v>
      </c>
      <c r="W78" s="9">
        <f ca="1">-SUMIF(Shares!$B$2:$B$215,'UC1'!$A78,Shares!R$2:R$215)*W$60</f>
        <v>-8.5489550086007532E-2</v>
      </c>
      <c r="X78" s="9">
        <f ca="1">-SUMIF(Shares!$B$2:$B$215,'UC1'!$A78,Shares!S$2:S$215)*X$60</f>
        <v>-0.11683123465107176</v>
      </c>
      <c r="Y78" s="9">
        <f ca="1">-SUMIF(Shares!$B$2:$B$215,'UC1'!$A78,Shares!T$2:T$215)*Y$60</f>
        <v>0</v>
      </c>
      <c r="Z78" s="9">
        <f ca="1">-SUMIF(Shares!$B$2:$B$215,'UC1'!$A78,Shares!U$2:U$215)*Z$60</f>
        <v>-0.42377101326756705</v>
      </c>
      <c r="AA78" s="9">
        <f ca="1">-SUMIF(Shares!$B$2:$B$215,'UC1'!$A78,Shares!V$2:V$215)*AA$60</f>
        <v>-5.2334861619267618E-3</v>
      </c>
      <c r="AB78" s="9">
        <f ca="1">-SUMIF(Shares!$B$2:$B$215,'UC1'!$A78,Shares!W$2:W$215)*AB$60</f>
        <v>-1.5116812389278611E-2</v>
      </c>
      <c r="AC78" s="9">
        <f ca="1">-SUMIF(Shares!$B$2:$B$215,'UC1'!$A78,Shares!X$2:X$215)*AC$60</f>
        <v>-0.45402026447005833</v>
      </c>
      <c r="AD78" s="9">
        <f ca="1">-SUMIF(Shares!$B$2:$B$215,'UC1'!$A78,Shares!Y$2:Y$215)*AD$60</f>
        <v>0</v>
      </c>
      <c r="AE78" s="9">
        <f ca="1">-SUMIF(Shares!$B$2:$B$215,'UC1'!$A78,Shares!Z$2:Z$215)*AE$60</f>
        <v>-0.40846565816781916</v>
      </c>
      <c r="AF78" s="9">
        <f ca="1">-SUMIF(Shares!$B$2:$B$215,'UC1'!$A78,Shares!AA$2:AA$215)*AF$60</f>
        <v>0</v>
      </c>
      <c r="AG78" s="9">
        <f ca="1">-SUMIF(Shares!$B$2:$B$215,'UC1'!$A78,Shares!AB$2:AB$215)*AG$60</f>
        <v>-0.15057770933037212</v>
      </c>
      <c r="AH78" s="9">
        <f ca="1">-SUMIF(Shares!$B$2:$B$215,'UC1'!$A78,Shares!AC$2:AC$215)*AH$60</f>
        <v>0</v>
      </c>
      <c r="AI78" s="9">
        <f ca="1">-SUMIF(Shares!$B$2:$B$215,'UC1'!$A78,Shares!AD$2:AD$215)*AI$60</f>
        <v>-3.1847730285119634E-2</v>
      </c>
      <c r="AJ78" s="9">
        <f ca="1">-SUMIF(Shares!$B$2:$B$215,'UC1'!$A78,Shares!AE$2:AE$215)*AJ$60</f>
        <v>-4.7292753370239568E-2</v>
      </c>
      <c r="AK78" s="9">
        <f ca="1">-SUMIF(Shares!$B$2:$B$215,'UC1'!$A78,Shares!AF$2:AF$215)*AK$60</f>
        <v>-0.30361332073095465</v>
      </c>
      <c r="AL78" s="9">
        <f ca="1">-SUMIF(Shares!$B$2:$B$215,'UC1'!$A78,Shares!AG$2:AG$215)*AL$60</f>
        <v>-1.3298568465122519E-3</v>
      </c>
      <c r="AM78" s="9">
        <f ca="1">-SUMIF(Shares!$B$2:$B$215,'UC1'!$A78,Shares!AH$2:AH$215)*AM$60</f>
        <v>-0.19991434760791912</v>
      </c>
      <c r="AN78" s="9">
        <f ca="1">-SUMIF(Shares!$B$2:$B$215,'UC1'!$A78,Shares!AI$2:AI$215)*AN$60</f>
        <v>-0.23080298151109299</v>
      </c>
      <c r="AO78" s="9">
        <f ca="1">-SUMIF(Shares!$B$2:$B$215,'UC1'!$A78,Shares!AJ$2:AJ$215)*AO$60</f>
        <v>-0.45756224762415559</v>
      </c>
      <c r="AP78" s="9">
        <f ca="1">-SUMIF(Shares!$B$2:$B$215,'UC1'!$A78,Shares!AK$2:AK$215)*AP$60</f>
        <v>-0.1131555101261405</v>
      </c>
      <c r="AQ78" s="9">
        <f ca="1">-SUMIF(Shares!$B$2:$B$215,'UC1'!$A78,Shares!AL$2:AL$215)*AQ$60</f>
        <v>-0.2665717262690549</v>
      </c>
      <c r="AR78" s="9">
        <f ca="1">-SUMIF(Shares!$B$2:$B$215,'UC1'!$A78,Shares!AM$2:AM$215)*AR$60</f>
        <v>-1.4189489226024657E-3</v>
      </c>
      <c r="AS78">
        <v>0</v>
      </c>
      <c r="AT78">
        <v>5</v>
      </c>
    </row>
    <row r="79" spans="1:46">
      <c r="A79" t="s">
        <v>97</v>
      </c>
      <c r="C79" t="str">
        <f>"\I: RCUC-Lo_"&amp;A79</f>
        <v>\I: RCUC-Lo_R_ES-WH-DH_HET</v>
      </c>
      <c r="D79" s="8" t="s">
        <v>265</v>
      </c>
      <c r="E79" t="str">
        <f t="shared" si="17"/>
        <v>R_ES-DH-WatHeat</v>
      </c>
      <c r="F79" t="str">
        <f>"R_ES-"&amp;MID(A79,9,2)&amp;"-WatHeat"</f>
        <v>R_ES-DH-WatHeat</v>
      </c>
      <c r="G79">
        <v>1</v>
      </c>
      <c r="H79" s="9">
        <f ca="1">-SUMIF(Shares!$B$2:$B$215,'UC1'!$A79,Shares!C$2:C$215)*H$60</f>
        <v>0</v>
      </c>
      <c r="I79" s="9">
        <f ca="1">-SUMIF(Shares!$B$2:$B$215,'UC1'!$A79,Shares!D$2:D$215)*I$60</f>
        <v>-0.16886097396690466</v>
      </c>
      <c r="J79" s="9">
        <f ca="1">-SUMIF(Shares!$B$2:$B$215,'UC1'!$A79,Shares!E$2:E$215)*J$60</f>
        <v>-0.18632634184535438</v>
      </c>
      <c r="K79" s="9">
        <f ca="1">-SUMIF(Shares!$B$2:$B$215,'UC1'!$A79,Shares!F$2:F$215)*K$60</f>
        <v>-1.7849661594019058E-3</v>
      </c>
      <c r="L79" s="9">
        <f ca="1">-SUMIF(Shares!$B$2:$B$215,'UC1'!$A79,Shares!G$2:G$215)*L$60</f>
        <v>-0.26282900182089086</v>
      </c>
      <c r="M79" s="9">
        <f ca="1">-SUMIF(Shares!$B$2:$B$215,'UC1'!$A79,Shares!H$2:H$215)*M$60</f>
        <v>-3.6439813101205032E-2</v>
      </c>
      <c r="N79" s="9">
        <f ca="1">-SUMIF(Shares!$B$2:$B$215,'UC1'!$A79,Shares!I$2:I$215)*N$60</f>
        <v>0</v>
      </c>
      <c r="O79" s="9">
        <f ca="1">-SUMIF(Shares!$B$2:$B$215,'UC1'!$A79,Shares!J$2:J$215)*O$60</f>
        <v>-0.14321846892380743</v>
      </c>
      <c r="P79" s="9">
        <f ca="1">-SUMIF(Shares!$B$2:$B$215,'UC1'!$A79,Shares!K$2:K$215)*P$60</f>
        <v>-9.5064150387297153E-2</v>
      </c>
      <c r="Q79" s="9">
        <f ca="1">-SUMIF(Shares!$B$2:$B$215,'UC1'!$A79,Shares!L$2:L$215)*Q$60</f>
        <v>-0.5107221226907892</v>
      </c>
      <c r="R79" s="9">
        <f ca="1">-SUMIF(Shares!$B$2:$B$215,'UC1'!$A79,Shares!M$2:M$215)*R$60</f>
        <v>-0.51902517530750669</v>
      </c>
      <c r="S79" s="9">
        <f ca="1">-SUMIF(Shares!$B$2:$B$215,'UC1'!$A79,Shares!N$2:N$215)*S$60</f>
        <v>-1.1289447429681625E-2</v>
      </c>
      <c r="T79" s="9">
        <f ca="1">-SUMIF(Shares!$B$2:$B$215,'UC1'!$A79,Shares!O$2:O$215)*T$60</f>
        <v>0</v>
      </c>
      <c r="U79" s="9">
        <f ca="1">-SUMIF(Shares!$B$2:$B$215,'UC1'!$A79,Shares!P$2:P$215)*U$60</f>
        <v>-0.37756343907460316</v>
      </c>
      <c r="V79" s="9">
        <f ca="1">-SUMIF(Shares!$B$2:$B$215,'UC1'!$A79,Shares!Q$2:Q$215)*V$60</f>
        <v>-6.0688616879054892E-2</v>
      </c>
      <c r="W79" s="9">
        <f ca="1">-SUMIF(Shares!$B$2:$B$215,'UC1'!$A79,Shares!R$2:R$215)*W$60</f>
        <v>-0.10499575588333031</v>
      </c>
      <c r="X79" s="9">
        <f ca="1">-SUMIF(Shares!$B$2:$B$215,'UC1'!$A79,Shares!S$2:S$215)*X$60</f>
        <v>-0.15047641842759191</v>
      </c>
      <c r="Y79" s="9">
        <f ca="1">-SUMIF(Shares!$B$2:$B$215,'UC1'!$A79,Shares!T$2:T$215)*Y$60</f>
        <v>0</v>
      </c>
      <c r="Z79" s="9">
        <f ca="1">-SUMIF(Shares!$B$2:$B$215,'UC1'!$A79,Shares!U$2:U$215)*Z$60</f>
        <v>-0.62524768293946431</v>
      </c>
      <c r="AA79" s="9">
        <f ca="1">-SUMIF(Shares!$B$2:$B$215,'UC1'!$A79,Shares!V$2:V$215)*AA$60</f>
        <v>-3.9967415454344925E-3</v>
      </c>
      <c r="AB79" s="9">
        <f ca="1">-SUMIF(Shares!$B$2:$B$215,'UC1'!$A79,Shares!W$2:W$215)*AB$60</f>
        <v>-1.5095064880885313E-2</v>
      </c>
      <c r="AC79" s="9">
        <f ca="1">-SUMIF(Shares!$B$2:$B$215,'UC1'!$A79,Shares!X$2:X$215)*AC$60</f>
        <v>-0.50211416490486172</v>
      </c>
      <c r="AD79" s="9">
        <f ca="1">-SUMIF(Shares!$B$2:$B$215,'UC1'!$A79,Shares!Y$2:Y$215)*AD$60</f>
        <v>0</v>
      </c>
      <c r="AE79" s="9">
        <f ca="1">-SUMIF(Shares!$B$2:$B$215,'UC1'!$A79,Shares!Z$2:Z$215)*AE$60</f>
        <v>-0.42154235521810346</v>
      </c>
      <c r="AF79" s="9">
        <f ca="1">-SUMIF(Shares!$B$2:$B$215,'UC1'!$A79,Shares!AA$2:AA$215)*AF$60</f>
        <v>0</v>
      </c>
      <c r="AG79" s="9">
        <f ca="1">-SUMIF(Shares!$B$2:$B$215,'UC1'!$A79,Shares!AB$2:AB$215)*AG$60</f>
        <v>-9.8502203411834841E-2</v>
      </c>
      <c r="AH79" s="9">
        <f ca="1">-SUMIF(Shares!$B$2:$B$215,'UC1'!$A79,Shares!AC$2:AC$215)*AH$60</f>
        <v>0</v>
      </c>
      <c r="AI79" s="9">
        <f ca="1">-SUMIF(Shares!$B$2:$B$215,'UC1'!$A79,Shares!AD$2:AD$215)*AI$60</f>
        <v>-4.3685676526635346E-2</v>
      </c>
      <c r="AJ79" s="9">
        <f ca="1">-SUMIF(Shares!$B$2:$B$215,'UC1'!$A79,Shares!AE$2:AE$215)*AJ$60</f>
        <v>-2.0602986207393686E-2</v>
      </c>
      <c r="AK79" s="9">
        <f ca="1">-SUMIF(Shares!$B$2:$B$215,'UC1'!$A79,Shares!AF$2:AF$215)*AK$60</f>
        <v>-0.35495047229436255</v>
      </c>
      <c r="AL79" s="9">
        <f ca="1">-SUMIF(Shares!$B$2:$B$215,'UC1'!$A79,Shares!AG$2:AG$215)*AL$60</f>
        <v>-6.7588645107622006E-3</v>
      </c>
      <c r="AM79" s="9">
        <f ca="1">-SUMIF(Shares!$B$2:$B$215,'UC1'!$A79,Shares!AH$2:AH$215)*AM$60</f>
        <v>-0.23464940275371576</v>
      </c>
      <c r="AN79" s="9">
        <f ca="1">-SUMIF(Shares!$B$2:$B$215,'UC1'!$A79,Shares!AI$2:AI$215)*AN$60</f>
        <v>-0.20294425294001797</v>
      </c>
      <c r="AO79" s="9">
        <f ca="1">-SUMIF(Shares!$B$2:$B$215,'UC1'!$A79,Shares!AJ$2:AJ$215)*AO$60</f>
        <v>-0.45918351755477016</v>
      </c>
      <c r="AP79" s="9">
        <f ca="1">-SUMIF(Shares!$B$2:$B$215,'UC1'!$A79,Shares!AK$2:AK$215)*AP$60</f>
        <v>-9.9799983331944481E-2</v>
      </c>
      <c r="AQ79" s="9">
        <f ca="1">-SUMIF(Shares!$B$2:$B$215,'UC1'!$A79,Shares!AL$2:AL$215)*AQ$60</f>
        <v>-0.32527530152071249</v>
      </c>
      <c r="AR79" s="9">
        <f ca="1">-SUMIF(Shares!$B$2:$B$215,'UC1'!$A79,Shares!AM$2:AM$215)*AR$60</f>
        <v>0</v>
      </c>
      <c r="AS79">
        <v>0</v>
      </c>
      <c r="AT79">
        <v>5</v>
      </c>
    </row>
    <row r="80" spans="1:46">
      <c r="A80" t="s">
        <v>104</v>
      </c>
      <c r="C80" t="str">
        <f>"\I: RCUC-Lo_"&amp;A80</f>
        <v>\I: RCUC-Lo_R_ES-WH-FL_HET</v>
      </c>
      <c r="D80" s="8" t="s">
        <v>265</v>
      </c>
      <c r="E80" t="str">
        <f t="shared" si="17"/>
        <v>R_ES-FL-WatHeat</v>
      </c>
      <c r="F80" t="str">
        <f>"R_ES-"&amp;MID(A80,9,2)&amp;"-WatHeat"</f>
        <v>R_ES-FL-WatHeat</v>
      </c>
      <c r="G80">
        <v>1</v>
      </c>
      <c r="H80" s="9">
        <f ca="1">-SUMIF(Shares!$B$2:$B$215,'UC1'!$A80,Shares!C$2:C$215)*H$60</f>
        <v>0</v>
      </c>
      <c r="I80" s="9">
        <f ca="1">-SUMIF(Shares!$B$2:$B$215,'UC1'!$A80,Shares!D$2:D$215)*I$60</f>
        <v>-0.16306789606035207</v>
      </c>
      <c r="J80" s="9">
        <f ca="1">-SUMIF(Shares!$B$2:$B$215,'UC1'!$A80,Shares!E$2:E$215)*J$60</f>
        <v>-0.18632634184535535</v>
      </c>
      <c r="K80" s="9">
        <f ca="1">-SUMIF(Shares!$B$2:$B$215,'UC1'!$A80,Shares!F$2:F$215)*K$60</f>
        <v>-1.7790716480672814E-3</v>
      </c>
      <c r="L80" s="9">
        <f ca="1">-SUMIF(Shares!$B$2:$B$215,'UC1'!$A80,Shares!G$2:G$215)*L$60</f>
        <v>-0.26143333470547048</v>
      </c>
      <c r="M80" s="9">
        <f ca="1">-SUMIF(Shares!$B$2:$B$215,'UC1'!$A80,Shares!H$2:H$215)*M$60</f>
        <v>-3.6056621297885158E-2</v>
      </c>
      <c r="N80" s="9">
        <f ca="1">-SUMIF(Shares!$B$2:$B$215,'UC1'!$A80,Shares!I$2:I$215)*N$60</f>
        <v>0</v>
      </c>
      <c r="O80" s="9">
        <f ca="1">-SUMIF(Shares!$B$2:$B$215,'UC1'!$A80,Shares!J$2:J$215)*O$60</f>
        <v>-0.14279893635271906</v>
      </c>
      <c r="P80" s="9">
        <f ca="1">-SUMIF(Shares!$B$2:$B$215,'UC1'!$A80,Shares!K$2:K$215)*P$60</f>
        <v>-9.3571121631397844E-2</v>
      </c>
      <c r="Q80" s="9">
        <f ca="1">-SUMIF(Shares!$B$2:$B$215,'UC1'!$A80,Shares!L$2:L$215)*Q$60</f>
        <v>-0.50847988637787633</v>
      </c>
      <c r="R80" s="9">
        <f ca="1">-SUMIF(Shares!$B$2:$B$215,'UC1'!$A80,Shares!M$2:M$215)*R$60</f>
        <v>-0.51902517530750658</v>
      </c>
      <c r="S80" s="9">
        <f ca="1">-SUMIF(Shares!$B$2:$B$215,'UC1'!$A80,Shares!N$2:N$215)*S$60</f>
        <v>-1.0466531440162283E-2</v>
      </c>
      <c r="T80" s="9">
        <f ca="1">-SUMIF(Shares!$B$2:$B$215,'UC1'!$A80,Shares!O$2:O$215)*T$60</f>
        <v>0</v>
      </c>
      <c r="U80" s="9">
        <f ca="1">-SUMIF(Shares!$B$2:$B$215,'UC1'!$A80,Shares!P$2:P$215)*U$60</f>
        <v>-0.37743035815804427</v>
      </c>
      <c r="V80" s="9">
        <f ca="1">-SUMIF(Shares!$B$2:$B$215,'UC1'!$A80,Shares!Q$2:Q$215)*V$60</f>
        <v>-6.0556535751073282E-2</v>
      </c>
      <c r="W80" s="9">
        <f ca="1">-SUMIF(Shares!$B$2:$B$215,'UC1'!$A80,Shares!R$2:R$215)*W$60</f>
        <v>-0.10432709937660457</v>
      </c>
      <c r="X80" s="9">
        <f ca="1">-SUMIF(Shares!$B$2:$B$215,'UC1'!$A80,Shares!S$2:S$215)*X$60</f>
        <v>-0.15004119669289967</v>
      </c>
      <c r="Y80" s="9">
        <f ca="1">-SUMIF(Shares!$B$2:$B$215,'UC1'!$A80,Shares!T$2:T$215)*Y$60</f>
        <v>0</v>
      </c>
      <c r="Z80" s="9">
        <f ca="1">-SUMIF(Shares!$B$2:$B$215,'UC1'!$A80,Shares!U$2:U$215)*Z$60</f>
        <v>-0.62524768293946431</v>
      </c>
      <c r="AA80" s="9">
        <f ca="1">-SUMIF(Shares!$B$2:$B$215,'UC1'!$A80,Shares!V$2:V$215)*AA$60</f>
        <v>-3.9694025222245174E-3</v>
      </c>
      <c r="AB80" s="9">
        <f ca="1">-SUMIF(Shares!$B$2:$B$215,'UC1'!$A80,Shares!W$2:W$215)*AB$60</f>
        <v>-1.5075982809776942E-2</v>
      </c>
      <c r="AC80" s="9">
        <f ca="1">-SUMIF(Shares!$B$2:$B$215,'UC1'!$A80,Shares!X$2:X$215)*AC$60</f>
        <v>-0.50211416490486271</v>
      </c>
      <c r="AD80" s="9">
        <f ca="1">-SUMIF(Shares!$B$2:$B$215,'UC1'!$A80,Shares!Y$2:Y$215)*AD$60</f>
        <v>0</v>
      </c>
      <c r="AE80" s="9">
        <f ca="1">-SUMIF(Shares!$B$2:$B$215,'UC1'!$A80,Shares!Z$2:Z$215)*AE$60</f>
        <v>-0.42154235521810318</v>
      </c>
      <c r="AF80" s="9">
        <f ca="1">-SUMIF(Shares!$B$2:$B$215,'UC1'!$A80,Shares!AA$2:AA$215)*AF$60</f>
        <v>0</v>
      </c>
      <c r="AG80" s="9">
        <f ca="1">-SUMIF(Shares!$B$2:$B$215,'UC1'!$A80,Shares!AB$2:AB$215)*AG$60</f>
        <v>-9.8502203411834743E-2</v>
      </c>
      <c r="AH80" s="9">
        <f ca="1">-SUMIF(Shares!$B$2:$B$215,'UC1'!$A80,Shares!AC$2:AC$215)*AH$60</f>
        <v>0</v>
      </c>
      <c r="AI80" s="9">
        <f ca="1">-SUMIF(Shares!$B$2:$B$215,'UC1'!$A80,Shares!AD$2:AD$215)*AI$60</f>
        <v>-4.351737898112934E-2</v>
      </c>
      <c r="AJ80" s="9">
        <f ca="1">-SUMIF(Shares!$B$2:$B$215,'UC1'!$A80,Shares!AE$2:AE$215)*AJ$60</f>
        <v>-2.0602986207393696E-2</v>
      </c>
      <c r="AK80" s="9">
        <f ca="1">-SUMIF(Shares!$B$2:$B$215,'UC1'!$A80,Shares!AF$2:AF$215)*AK$60</f>
        <v>-0.35495047229436222</v>
      </c>
      <c r="AL80" s="9">
        <f ca="1">-SUMIF(Shares!$B$2:$B$215,'UC1'!$A80,Shares!AG$2:AG$215)*AL$60</f>
        <v>-6.6251415628539104E-3</v>
      </c>
      <c r="AM80" s="9">
        <f ca="1">-SUMIF(Shares!$B$2:$B$215,'UC1'!$A80,Shares!AH$2:AH$215)*AM$60</f>
        <v>-0.23464940275371518</v>
      </c>
      <c r="AN80" s="9">
        <f ca="1">-SUMIF(Shares!$B$2:$B$215,'UC1'!$A80,Shares!AI$2:AI$215)*AN$60</f>
        <v>-0.20294425294001908</v>
      </c>
      <c r="AO80" s="9">
        <f ca="1">-SUMIF(Shares!$B$2:$B$215,'UC1'!$A80,Shares!AJ$2:AJ$215)*AO$60</f>
        <v>-0.45773993572266231</v>
      </c>
      <c r="AP80" s="9">
        <f ca="1">-SUMIF(Shares!$B$2:$B$215,'UC1'!$A80,Shares!AK$2:AK$215)*AP$60</f>
        <v>-9.9103448275862066E-2</v>
      </c>
      <c r="AQ80" s="9">
        <f ca="1">-SUMIF(Shares!$B$2:$B$215,'UC1'!$A80,Shares!AL$2:AL$215)*AQ$60</f>
        <v>-0.3252753015207131</v>
      </c>
      <c r="AR80" s="9">
        <f ca="1">-SUMIF(Shares!$B$2:$B$215,'UC1'!$A80,Shares!AM$2:AM$215)*AR$60</f>
        <v>0</v>
      </c>
      <c r="AS80">
        <v>0</v>
      </c>
      <c r="AT80">
        <v>5</v>
      </c>
    </row>
    <row r="81" spans="1:46">
      <c r="A81" t="s">
        <v>111</v>
      </c>
      <c r="C81" t="str">
        <f>"\I: RCUC-Lo_"&amp;A81</f>
        <v>\I: RCUC-Lo_R_ES-WH-SD_HET</v>
      </c>
      <c r="D81" s="8" t="s">
        <v>265</v>
      </c>
      <c r="E81" t="str">
        <f t="shared" si="17"/>
        <v>R_ES-SD-WatHeat</v>
      </c>
      <c r="F81" t="str">
        <f>"R_ES-"&amp;MID(A81,9,2)&amp;"-WatHeat"</f>
        <v>R_ES-SD-WatHeat</v>
      </c>
      <c r="G81">
        <v>1</v>
      </c>
      <c r="H81" s="9">
        <f ca="1">-SUMIF(Shares!$B$2:$B$215,'UC1'!$A81,Shares!C$2:C$215)*H$60</f>
        <v>0</v>
      </c>
      <c r="I81" s="9">
        <f ca="1">-SUMIF(Shares!$B$2:$B$215,'UC1'!$A81,Shares!D$2:D$215)*I$60</f>
        <v>-0.16886097396690453</v>
      </c>
      <c r="J81" s="9">
        <f ca="1">-SUMIF(Shares!$B$2:$B$215,'UC1'!$A81,Shares!E$2:E$215)*J$60</f>
        <v>-0.18632634184535465</v>
      </c>
      <c r="K81" s="9">
        <f ca="1">-SUMIF(Shares!$B$2:$B$215,'UC1'!$A81,Shares!F$2:F$215)*K$60</f>
        <v>-1.7849661594019025E-3</v>
      </c>
      <c r="L81" s="9">
        <f ca="1">-SUMIF(Shares!$B$2:$B$215,'UC1'!$A81,Shares!G$2:G$215)*L$60</f>
        <v>-0.26282900182089031</v>
      </c>
      <c r="M81" s="9">
        <f ca="1">-SUMIF(Shares!$B$2:$B$215,'UC1'!$A81,Shares!H$2:H$215)*M$60</f>
        <v>-3.6439813101205004E-2</v>
      </c>
      <c r="N81" s="9">
        <f ca="1">-SUMIF(Shares!$B$2:$B$215,'UC1'!$A81,Shares!I$2:I$215)*N$60</f>
        <v>0</v>
      </c>
      <c r="O81" s="9">
        <f ca="1">-SUMIF(Shares!$B$2:$B$215,'UC1'!$A81,Shares!J$2:J$215)*O$60</f>
        <v>-0.1432184689238073</v>
      </c>
      <c r="P81" s="9">
        <f ca="1">-SUMIF(Shares!$B$2:$B$215,'UC1'!$A81,Shares!K$2:K$215)*P$60</f>
        <v>-9.5064150387296736E-2</v>
      </c>
      <c r="Q81" s="9">
        <f ca="1">-SUMIF(Shares!$B$2:$B$215,'UC1'!$A81,Shares!L$2:L$215)*Q$60</f>
        <v>-0.51072212269078965</v>
      </c>
      <c r="R81" s="9">
        <f ca="1">-SUMIF(Shares!$B$2:$B$215,'UC1'!$A81,Shares!M$2:M$215)*R$60</f>
        <v>-0.51902517530750614</v>
      </c>
      <c r="S81" s="9">
        <f ca="1">-SUMIF(Shares!$B$2:$B$215,'UC1'!$A81,Shares!N$2:N$215)*S$60</f>
        <v>-1.1289447429681621E-2</v>
      </c>
      <c r="T81" s="9">
        <f ca="1">-SUMIF(Shares!$B$2:$B$215,'UC1'!$A81,Shares!O$2:O$215)*T$60</f>
        <v>0</v>
      </c>
      <c r="U81" s="9">
        <f ca="1">-SUMIF(Shares!$B$2:$B$215,'UC1'!$A81,Shares!P$2:P$215)*U$60</f>
        <v>-0.37756343907460316</v>
      </c>
      <c r="V81" s="9">
        <f ca="1">-SUMIF(Shares!$B$2:$B$215,'UC1'!$A81,Shares!Q$2:Q$215)*V$60</f>
        <v>-6.0688616879054941E-2</v>
      </c>
      <c r="W81" s="9">
        <f ca="1">-SUMIF(Shares!$B$2:$B$215,'UC1'!$A81,Shares!R$2:R$215)*W$60</f>
        <v>-0.10499575588333027</v>
      </c>
      <c r="X81" s="9">
        <f ca="1">-SUMIF(Shares!$B$2:$B$215,'UC1'!$A81,Shares!S$2:S$215)*X$60</f>
        <v>-0.15047641842759196</v>
      </c>
      <c r="Y81" s="9">
        <f ca="1">-SUMIF(Shares!$B$2:$B$215,'UC1'!$A81,Shares!T$2:T$215)*Y$60</f>
        <v>0</v>
      </c>
      <c r="Z81" s="9">
        <f ca="1">-SUMIF(Shares!$B$2:$B$215,'UC1'!$A81,Shares!U$2:U$215)*Z$60</f>
        <v>-0.62524768293946431</v>
      </c>
      <c r="AA81" s="9">
        <f ca="1">-SUMIF(Shares!$B$2:$B$215,'UC1'!$A81,Shares!V$2:V$215)*AA$60</f>
        <v>-3.9967415454344899E-3</v>
      </c>
      <c r="AB81" s="9">
        <f ca="1">-SUMIF(Shares!$B$2:$B$215,'UC1'!$A81,Shares!W$2:W$215)*AB$60</f>
        <v>-1.5095064880885418E-2</v>
      </c>
      <c r="AC81" s="9">
        <f ca="1">-SUMIF(Shares!$B$2:$B$215,'UC1'!$A81,Shares!X$2:X$215)*AC$60</f>
        <v>-0.50211416490486249</v>
      </c>
      <c r="AD81" s="9">
        <f ca="1">-SUMIF(Shares!$B$2:$B$215,'UC1'!$A81,Shares!Y$2:Y$215)*AD$60</f>
        <v>0</v>
      </c>
      <c r="AE81" s="9">
        <f ca="1">-SUMIF(Shares!$B$2:$B$215,'UC1'!$A81,Shares!Z$2:Z$215)*AE$60</f>
        <v>-0.42154235521810335</v>
      </c>
      <c r="AF81" s="9">
        <f ca="1">-SUMIF(Shares!$B$2:$B$215,'UC1'!$A81,Shares!AA$2:AA$215)*AF$60</f>
        <v>0</v>
      </c>
      <c r="AG81" s="9">
        <f ca="1">-SUMIF(Shares!$B$2:$B$215,'UC1'!$A81,Shares!AB$2:AB$215)*AG$60</f>
        <v>-9.8502203411834674E-2</v>
      </c>
      <c r="AH81" s="9">
        <f ca="1">-SUMIF(Shares!$B$2:$B$215,'UC1'!$A81,Shares!AC$2:AC$215)*AH$60</f>
        <v>0</v>
      </c>
      <c r="AI81" s="9">
        <f ca="1">-SUMIF(Shares!$B$2:$B$215,'UC1'!$A81,Shares!AD$2:AD$215)*AI$60</f>
        <v>-4.3685676526635291E-2</v>
      </c>
      <c r="AJ81" s="9">
        <f ca="1">-SUMIF(Shares!$B$2:$B$215,'UC1'!$A81,Shares!AE$2:AE$215)*AJ$60</f>
        <v>-2.0602986207393852E-2</v>
      </c>
      <c r="AK81" s="9">
        <f ca="1">-SUMIF(Shares!$B$2:$B$215,'UC1'!$A81,Shares!AF$2:AF$215)*AK$60</f>
        <v>-0.35495047229436272</v>
      </c>
      <c r="AL81" s="9">
        <f ca="1">-SUMIF(Shares!$B$2:$B$215,'UC1'!$A81,Shares!AG$2:AG$215)*AL$60</f>
        <v>-6.7588645107622049E-3</v>
      </c>
      <c r="AM81" s="9">
        <f ca="1">-SUMIF(Shares!$B$2:$B$215,'UC1'!$A81,Shares!AH$2:AH$215)*AM$60</f>
        <v>-0.23464940275371632</v>
      </c>
      <c r="AN81" s="9">
        <f ca="1">-SUMIF(Shares!$B$2:$B$215,'UC1'!$A81,Shares!AI$2:AI$215)*AN$60</f>
        <v>-0.20294425294001814</v>
      </c>
      <c r="AO81" s="9">
        <f ca="1">-SUMIF(Shares!$B$2:$B$215,'UC1'!$A81,Shares!AJ$2:AJ$215)*AO$60</f>
        <v>-0.45918351755476955</v>
      </c>
      <c r="AP81" s="9">
        <f ca="1">-SUMIF(Shares!$B$2:$B$215,'UC1'!$A81,Shares!AK$2:AK$215)*AP$60</f>
        <v>-9.9799983331944453E-2</v>
      </c>
      <c r="AQ81" s="9">
        <f ca="1">-SUMIF(Shares!$B$2:$B$215,'UC1'!$A81,Shares!AL$2:AL$215)*AQ$60</f>
        <v>-0.32527530152071288</v>
      </c>
      <c r="AR81" s="9">
        <f ca="1">-SUMIF(Shares!$B$2:$B$215,'UC1'!$A81,Shares!AM$2:AM$215)*AR$60</f>
        <v>0</v>
      </c>
      <c r="AS81">
        <v>0</v>
      </c>
      <c r="AT81">
        <v>5</v>
      </c>
    </row>
    <row r="83" spans="1:46">
      <c r="G83" t="s">
        <v>268</v>
      </c>
      <c r="H83">
        <v>1.3</v>
      </c>
      <c r="I83">
        <v>1.3</v>
      </c>
      <c r="J83">
        <v>1.3</v>
      </c>
      <c r="K83">
        <v>1.3</v>
      </c>
      <c r="L83">
        <v>1.3</v>
      </c>
      <c r="M83">
        <v>1.3</v>
      </c>
      <c r="N83">
        <v>1.3</v>
      </c>
      <c r="O83">
        <v>1.3</v>
      </c>
      <c r="P83">
        <v>1.3</v>
      </c>
      <c r="Q83">
        <v>1.3</v>
      </c>
      <c r="R83">
        <v>1.3</v>
      </c>
      <c r="S83">
        <v>1.3</v>
      </c>
      <c r="T83">
        <v>1.3</v>
      </c>
      <c r="U83">
        <v>1.3</v>
      </c>
      <c r="V83">
        <v>1.3</v>
      </c>
      <c r="W83">
        <v>1.3</v>
      </c>
      <c r="X83">
        <v>1.3</v>
      </c>
      <c r="Y83">
        <v>1.3</v>
      </c>
      <c r="Z83">
        <v>1.3</v>
      </c>
      <c r="AA83">
        <v>1.3</v>
      </c>
      <c r="AB83">
        <v>1.3</v>
      </c>
      <c r="AC83">
        <v>1.3</v>
      </c>
      <c r="AD83">
        <v>1.3</v>
      </c>
      <c r="AE83">
        <v>1.3</v>
      </c>
      <c r="AF83">
        <v>1.3</v>
      </c>
      <c r="AG83">
        <v>1.3</v>
      </c>
      <c r="AH83">
        <v>1.3</v>
      </c>
      <c r="AI83">
        <v>1.3</v>
      </c>
      <c r="AJ83">
        <v>1.3</v>
      </c>
      <c r="AK83">
        <v>1.3</v>
      </c>
      <c r="AL83">
        <v>1.3</v>
      </c>
      <c r="AM83">
        <v>1.3</v>
      </c>
      <c r="AN83">
        <v>1.3</v>
      </c>
      <c r="AO83">
        <v>1.3</v>
      </c>
      <c r="AP83">
        <v>1.3</v>
      </c>
      <c r="AQ83">
        <v>1.3</v>
      </c>
      <c r="AR83">
        <v>1.3</v>
      </c>
    </row>
    <row r="84" spans="1:46" ht="15">
      <c r="F84" s="5" t="s">
        <v>267</v>
      </c>
    </row>
    <row r="85" spans="1:46" ht="15.75" thickBot="1">
      <c r="C85" s="6" t="s">
        <v>251</v>
      </c>
      <c r="D85" s="6" t="s">
        <v>247</v>
      </c>
      <c r="E85" s="6" t="s">
        <v>248</v>
      </c>
      <c r="F85" s="6" t="s">
        <v>249</v>
      </c>
      <c r="G85" s="6" t="s">
        <v>250</v>
      </c>
      <c r="H85" s="7" t="str">
        <f>H$3</f>
        <v>AL</v>
      </c>
      <c r="I85" s="7" t="str">
        <f t="shared" ref="I85:AT85" si="21">I$3</f>
        <v>AT</v>
      </c>
      <c r="J85" s="7" t="str">
        <f t="shared" si="21"/>
        <v>BA</v>
      </c>
      <c r="K85" s="7" t="str">
        <f t="shared" si="21"/>
        <v>BE</v>
      </c>
      <c r="L85" s="7" t="str">
        <f t="shared" si="21"/>
        <v>BG</v>
      </c>
      <c r="M85" s="7" t="str">
        <f t="shared" si="21"/>
        <v>CH</v>
      </c>
      <c r="N85" s="7" t="str">
        <f t="shared" si="21"/>
        <v>CY</v>
      </c>
      <c r="O85" s="7" t="str">
        <f t="shared" si="21"/>
        <v>CZ</v>
      </c>
      <c r="P85" s="7" t="str">
        <f t="shared" si="21"/>
        <v>DE</v>
      </c>
      <c r="Q85" s="7" t="str">
        <f t="shared" si="21"/>
        <v>DK</v>
      </c>
      <c r="R85" s="7" t="str">
        <f t="shared" si="21"/>
        <v>EE</v>
      </c>
      <c r="S85" s="7" t="str">
        <f t="shared" si="21"/>
        <v>EL</v>
      </c>
      <c r="T85" s="7" t="str">
        <f t="shared" si="21"/>
        <v>ES</v>
      </c>
      <c r="U85" s="7" t="str">
        <f t="shared" si="21"/>
        <v>FI</v>
      </c>
      <c r="V85" s="7" t="str">
        <f t="shared" si="21"/>
        <v>FR</v>
      </c>
      <c r="W85" s="7" t="str">
        <f t="shared" si="21"/>
        <v>HR</v>
      </c>
      <c r="X85" s="7" t="str">
        <f t="shared" si="21"/>
        <v>HU</v>
      </c>
      <c r="Y85" s="7" t="str">
        <f t="shared" si="21"/>
        <v>IE</v>
      </c>
      <c r="Z85" s="7" t="str">
        <f t="shared" si="21"/>
        <v>IS</v>
      </c>
      <c r="AA85" s="7" t="str">
        <f t="shared" si="21"/>
        <v>IT</v>
      </c>
      <c r="AB85" s="7" t="str">
        <f t="shared" si="21"/>
        <v>KS</v>
      </c>
      <c r="AC85" s="7" t="str">
        <f t="shared" si="21"/>
        <v>LT</v>
      </c>
      <c r="AD85" s="7" t="str">
        <f t="shared" si="21"/>
        <v>LU</v>
      </c>
      <c r="AE85" s="7" t="str">
        <f t="shared" si="21"/>
        <v>LV</v>
      </c>
      <c r="AF85" s="7" t="str">
        <f t="shared" si="21"/>
        <v>ME</v>
      </c>
      <c r="AG85" s="7" t="str">
        <f t="shared" si="21"/>
        <v>MK</v>
      </c>
      <c r="AH85" s="7" t="str">
        <f t="shared" si="21"/>
        <v>MT</v>
      </c>
      <c r="AI85" s="7" t="str">
        <f t="shared" si="21"/>
        <v>NL</v>
      </c>
      <c r="AJ85" s="7" t="str">
        <f t="shared" si="21"/>
        <v>NO</v>
      </c>
      <c r="AK85" s="7" t="str">
        <f t="shared" si="21"/>
        <v>PL</v>
      </c>
      <c r="AL85" s="7" t="str">
        <f t="shared" si="21"/>
        <v>PT</v>
      </c>
      <c r="AM85" s="7" t="str">
        <f t="shared" si="21"/>
        <v>RO</v>
      </c>
      <c r="AN85" s="7" t="str">
        <f t="shared" si="21"/>
        <v>RS</v>
      </c>
      <c r="AO85" s="7" t="str">
        <f t="shared" si="21"/>
        <v>SE</v>
      </c>
      <c r="AP85" s="7" t="str">
        <f t="shared" si="21"/>
        <v>SI</v>
      </c>
      <c r="AQ85" s="7" t="str">
        <f t="shared" si="21"/>
        <v>SK</v>
      </c>
      <c r="AR85" s="7" t="str">
        <f t="shared" si="21"/>
        <v>UK</v>
      </c>
      <c r="AS85" s="6" t="str">
        <f t="shared" si="21"/>
        <v>UC_RHSRT</v>
      </c>
      <c r="AT85" s="6" t="str">
        <f t="shared" si="21"/>
        <v>UC_RHSRT~0</v>
      </c>
    </row>
    <row r="86" spans="1:46">
      <c r="A86" t="s">
        <v>156</v>
      </c>
      <c r="C86" t="str">
        <f>"RCUC-Up_"&amp;A86</f>
        <v>RCUC-Up_C_ES-SH-HO_HET</v>
      </c>
      <c r="D86" s="8" t="s">
        <v>266</v>
      </c>
      <c r="E86" t="str">
        <f>F86</f>
        <v>NR_ES-HO-SpHeat</v>
      </c>
      <c r="F86" t="str">
        <f t="shared" ref="F86:F91" si="22">"NR_ES-"&amp;MID(A86,9,2)&amp;"-SpHeat"</f>
        <v>NR_ES-HO-SpHeat</v>
      </c>
      <c r="G86">
        <v>1</v>
      </c>
      <c r="H86" s="9">
        <f ca="1">IF(-SUMIF(Shares!$B$2:$B$215,'UC1'!$A86,Shares!C$2:C$215)*H$83&gt;-1,-SUMIF(Shares!$B$2:$B$215,'UC1'!$A86,Shares!C$2:C$215)*H$83,-1)</f>
        <v>0</v>
      </c>
      <c r="I86" s="9">
        <f ca="1">IF(-SUMIF(Shares!$B$2:$B$215,'UC1'!$A86,Shares!D$2:D$215)*I$83&gt;-1,-SUMIF(Shares!$B$2:$B$215,'UC1'!$A86,Shares!D$2:D$215)*I$83,-1)</f>
        <v>-0.55068791238650117</v>
      </c>
      <c r="J86" s="9">
        <f ca="1">IF(-SUMIF(Shares!$B$2:$B$215,'UC1'!$A86,Shares!E$2:E$215)*J$83&gt;-1,-SUMIF(Shares!$B$2:$B$215,'UC1'!$A86,Shares!E$2:E$215)*J$83,-1)</f>
        <v>-0.50574543762748647</v>
      </c>
      <c r="K86" s="9">
        <f ca="1">IF(-SUMIF(Shares!$B$2:$B$215,'UC1'!$A86,Shares!F$2:F$215)*K$83&gt;-1,-SUMIF(Shares!$B$2:$B$215,'UC1'!$A86,Shares!F$2:F$215)*K$83,-1)</f>
        <v>-3.9998473434230353E-2</v>
      </c>
      <c r="L86" s="9">
        <f ca="1">IF(-SUMIF(Shares!$B$2:$B$215,'UC1'!$A86,Shares!G$2:G$215)*L$83&gt;-1,-SUMIF(Shares!$B$2:$B$215,'UC1'!$A86,Shares!G$2:G$215)*L$83,-1)</f>
        <v>-0.37966721410145948</v>
      </c>
      <c r="M86" s="9">
        <f ca="1">IF(-SUMIF(Shares!$B$2:$B$215,'UC1'!$A86,Shares!H$2:H$215)*M$83&gt;-1,-SUMIF(Shares!$B$2:$B$215,'UC1'!$A86,Shares!H$2:H$215)*M$83,-1)</f>
        <v>-6.3236571594105659E-2</v>
      </c>
      <c r="N86" s="9">
        <f ca="1">IF(-SUMIF(Shares!$B$2:$B$215,'UC1'!$A86,Shares!I$2:I$215)*N$83&gt;-1,-SUMIF(Shares!$B$2:$B$215,'UC1'!$A86,Shares!I$2:I$215)*N$83,-1)</f>
        <v>0</v>
      </c>
      <c r="O86" s="9">
        <f ca="1">IF(-SUMIF(Shares!$B$2:$B$215,'UC1'!$A86,Shares!J$2:J$215)*O$83&gt;-1,-SUMIF(Shares!$B$2:$B$215,'UC1'!$A86,Shares!J$2:J$215)*O$83,-1)</f>
        <v>-0.2694615897128862</v>
      </c>
      <c r="P86" s="9">
        <f ca="1">IF(-SUMIF(Shares!$B$2:$B$215,'UC1'!$A86,Shares!K$2:K$215)*P$83&gt;-1,-SUMIF(Shares!$B$2:$B$215,'UC1'!$A86,Shares!K$2:K$215)*P$83,-1)</f>
        <v>-0.23453257914506204</v>
      </c>
      <c r="Q86" s="9">
        <f ca="1">IF(-SUMIF(Shares!$B$2:$B$215,'UC1'!$A86,Shares!L$2:L$215)*Q$83&gt;-1,-SUMIF(Shares!$B$2:$B$215,'UC1'!$A86,Shares!L$2:L$215)*Q$83,-1)</f>
        <v>-0.83676316606480661</v>
      </c>
      <c r="R86" s="9">
        <f ca="1">IF(-SUMIF(Shares!$B$2:$B$215,'UC1'!$A86,Shares!M$2:M$215)*R$83&gt;-1,-SUMIF(Shares!$B$2:$B$215,'UC1'!$A86,Shares!M$2:M$215)*R$83,-1)</f>
        <v>-0.62456081985169265</v>
      </c>
      <c r="S86" s="9">
        <f ca="1">IF(-SUMIF(Shares!$B$2:$B$215,'UC1'!$A86,Shares!N$2:N$215)*S$83&gt;-1,-SUMIF(Shares!$B$2:$B$215,'UC1'!$A86,Shares!N$2:N$215)*S$83,-1)</f>
        <v>0</v>
      </c>
      <c r="T86" s="9">
        <f ca="1">IF(-SUMIF(Shares!$B$2:$B$215,'UC1'!$A86,Shares!O$2:O$215)*T$83&gt;-1,-SUMIF(Shares!$B$2:$B$215,'UC1'!$A86,Shares!O$2:O$215)*T$83,-1)</f>
        <v>0</v>
      </c>
      <c r="U86" s="9">
        <f ca="1">IF(-SUMIF(Shares!$B$2:$B$215,'UC1'!$A86,Shares!P$2:P$215)*U$83&gt;-1,-SUMIF(Shares!$B$2:$B$215,'UC1'!$A86,Shares!P$2:P$215)*U$83,-1)</f>
        <v>-0.63346759711741452</v>
      </c>
      <c r="V86" s="9">
        <f ca="1">IF(-SUMIF(Shares!$B$2:$B$215,'UC1'!$A86,Shares!Q$2:Q$215)*V$83&gt;-1,-SUMIF(Shares!$B$2:$B$215,'UC1'!$A86,Shares!Q$2:Q$215)*V$83,-1)</f>
        <v>-0.10997502018228961</v>
      </c>
      <c r="W86" s="9">
        <f ca="1">IF(-SUMIF(Shares!$B$2:$B$215,'UC1'!$A86,Shares!R$2:R$215)*W$83&gt;-1,-SUMIF(Shares!$B$2:$B$215,'UC1'!$A86,Shares!R$2:R$215)*W$83,-1)</f>
        <v>-0.20341419244559314</v>
      </c>
      <c r="X86" s="9">
        <f ca="1">IF(-SUMIF(Shares!$B$2:$B$215,'UC1'!$A86,Shares!S$2:S$215)*X$83&gt;-1,-SUMIF(Shares!$B$2:$B$215,'UC1'!$A86,Shares!S$2:S$215)*X$83,-1)</f>
        <v>-0.14042163194336063</v>
      </c>
      <c r="Y86" s="9">
        <f ca="1">IF(-SUMIF(Shares!$B$2:$B$215,'UC1'!$A86,Shares!T$2:T$215)*Y$83&gt;-1,-SUMIF(Shares!$B$2:$B$215,'UC1'!$A86,Shares!T$2:T$215)*Y$83,-1)</f>
        <v>0</v>
      </c>
      <c r="Z86" s="9">
        <f ca="1">IF(-SUMIF(Shares!$B$2:$B$215,'UC1'!$A86,Shares!U$2:U$215)*Z$83&gt;-1,-SUMIF(Shares!$B$2:$B$215,'UC1'!$A86,Shares!U$2:U$215)*Z$83,-1)</f>
        <v>-0.29227360772719269</v>
      </c>
      <c r="AA86" s="9">
        <f ca="1">IF(-SUMIF(Shares!$B$2:$B$215,'UC1'!$A86,Shares!V$2:V$215)*AA$83&gt;-1,-SUMIF(Shares!$B$2:$B$215,'UC1'!$A86,Shares!V$2:V$215)*AA$83,-1)</f>
        <v>-1.216822376806633E-2</v>
      </c>
      <c r="AB86" s="9">
        <f ca="1">IF(-SUMIF(Shares!$B$2:$B$215,'UC1'!$A86,Shares!W$2:W$215)*AB$83&gt;-1,-SUMIF(Shares!$B$2:$B$215,'UC1'!$A86,Shares!W$2:W$215)*AB$83,-1)</f>
        <v>-6.7437463727479649E-2</v>
      </c>
      <c r="AC86" s="9">
        <f ca="1">IF(-SUMIF(Shares!$B$2:$B$215,'UC1'!$A86,Shares!X$2:X$215)*AC$83&gt;-1,-SUMIF(Shares!$B$2:$B$215,'UC1'!$A86,Shares!X$2:X$215)*AC$83,-1)</f>
        <v>-0.76656797960439937</v>
      </c>
      <c r="AD86" s="9">
        <f ca="1">IF(-SUMIF(Shares!$B$2:$B$215,'UC1'!$A86,Shares!Y$2:Y$215)*AD$83&gt;-1,-SUMIF(Shares!$B$2:$B$215,'UC1'!$A86,Shares!Y$2:Y$215)*AD$83,-1)</f>
        <v>-0.12091213390091211</v>
      </c>
      <c r="AE86" s="9">
        <f ca="1">IF(-SUMIF(Shares!$B$2:$B$215,'UC1'!$A86,Shares!Z$2:Z$215)*AE$83&gt;-1,-SUMIF(Shares!$B$2:$B$215,'UC1'!$A86,Shares!Z$2:Z$215)*AE$83,-1)</f>
        <v>-0.52277766627219402</v>
      </c>
      <c r="AF86" s="9">
        <f ca="1">IF(-SUMIF(Shares!$B$2:$B$215,'UC1'!$A86,Shares!AA$2:AA$215)*AF$83&gt;-1,-SUMIF(Shares!$B$2:$B$215,'UC1'!$A86,Shares!AA$2:AA$215)*AF$83,-1)</f>
        <v>0</v>
      </c>
      <c r="AG86" s="9">
        <f ca="1">IF(-SUMIF(Shares!$B$2:$B$215,'UC1'!$A86,Shares!AB$2:AB$215)*AG$83&gt;-1,-SUMIF(Shares!$B$2:$B$215,'UC1'!$A86,Shares!AB$2:AB$215)*AG$83,-1)</f>
        <v>-0.18930847363904943</v>
      </c>
      <c r="AH86" s="9">
        <f ca="1">IF(-SUMIF(Shares!$B$2:$B$215,'UC1'!$A86,Shares!AC$2:AC$215)*AH$83&gt;-1,-SUMIF(Shares!$B$2:$B$215,'UC1'!$A86,Shares!AC$2:AC$215)*AH$83,-1)</f>
        <v>0</v>
      </c>
      <c r="AI86" s="9">
        <f ca="1">IF(-SUMIF(Shares!$B$2:$B$215,'UC1'!$A86,Shares!AD$2:AD$215)*AI$83&gt;-1,-SUMIF(Shares!$B$2:$B$215,'UC1'!$A86,Shares!AD$2:AD$215)*AI$83,-1)</f>
        <v>-9.9987249580617818E-2</v>
      </c>
      <c r="AJ86" s="9">
        <f ca="1">IF(-SUMIF(Shares!$B$2:$B$215,'UC1'!$A86,Shares!AE$2:AE$215)*AJ$83&gt;-1,-SUMIF(Shares!$B$2:$B$215,'UC1'!$A86,Shares!AE$2:AE$215)*AJ$83,-1)</f>
        <v>-0.23051135377213242</v>
      </c>
      <c r="AK86" s="9">
        <f ca="1">IF(-SUMIF(Shares!$B$2:$B$215,'UC1'!$A86,Shares!AF$2:AF$215)*AK$83&gt;-1,-SUMIF(Shares!$B$2:$B$215,'UC1'!$A86,Shares!AF$2:AF$215)*AK$83,-1)</f>
        <v>-0.2476765258970858</v>
      </c>
      <c r="AL86" s="9">
        <f ca="1">IF(-SUMIF(Shares!$B$2:$B$215,'UC1'!$A86,Shares!AG$2:AG$215)*AL$83&gt;-1,-SUMIF(Shares!$B$2:$B$215,'UC1'!$A86,Shares!AG$2:AG$215)*AL$83,-1)</f>
        <v>-2.4300623979207136E-2</v>
      </c>
      <c r="AM86" s="9">
        <f ca="1">IF(-SUMIF(Shares!$B$2:$B$215,'UC1'!$A86,Shares!AH$2:AH$215)*AM$83&gt;-1,-SUMIF(Shares!$B$2:$B$215,'UC1'!$A86,Shares!AH$2:AH$215)*AM$83,-1)</f>
        <v>-0.2633370705446208</v>
      </c>
      <c r="AN86" s="9">
        <f ca="1">IF(-SUMIF(Shares!$B$2:$B$215,'UC1'!$A86,Shares!AI$2:AI$215)*AN$83&gt;-1,-SUMIF(Shares!$B$2:$B$215,'UC1'!$A86,Shares!AI$2:AI$215)*AN$83,-1)</f>
        <v>-0.28881272653628459</v>
      </c>
      <c r="AO86" s="9">
        <f ca="1">IF(-SUMIF(Shares!$B$2:$B$215,'UC1'!$A86,Shares!AJ$2:AJ$215)*AO$83&gt;-1,-SUMIF(Shares!$B$2:$B$215,'UC1'!$A86,Shares!AJ$2:AJ$215)*AO$83,-1)</f>
        <v>-0.55145402063760895</v>
      </c>
      <c r="AP86" s="9">
        <f ca="1">IF(-SUMIF(Shares!$B$2:$B$215,'UC1'!$A86,Shares!AK$2:AK$215)*AP$83&gt;-1,-SUMIF(Shares!$B$2:$B$215,'UC1'!$A86,Shares!AK$2:AK$215)*AP$83,-1)</f>
        <v>-0.19221908579940455</v>
      </c>
      <c r="AQ86" s="9">
        <f ca="1">IF(-SUMIF(Shares!$B$2:$B$215,'UC1'!$A86,Shares!AL$2:AL$215)*AQ$83&gt;-1,-SUMIF(Shares!$B$2:$B$215,'UC1'!$A86,Shares!AL$2:AL$215)*AQ$83,-1)</f>
        <v>-0.21344844855543638</v>
      </c>
      <c r="AR86" s="9">
        <f ca="1">IF(-SUMIF(Shares!$B$2:$B$215,'UC1'!$A86,Shares!AM$2:AM$215)*AR$83&gt;-1,-SUMIF(Shares!$B$2:$B$215,'UC1'!$A86,Shares!AM$2:AM$215)*AR$83,-1)</f>
        <v>-6.9870680055881831E-2</v>
      </c>
      <c r="AS86">
        <v>0</v>
      </c>
      <c r="AT86">
        <v>5</v>
      </c>
    </row>
    <row r="87" spans="1:46">
      <c r="A87" t="s">
        <v>164</v>
      </c>
      <c r="C87" t="str">
        <f t="shared" ref="C87:C101" si="23">"RCUC-Up_"&amp;A87</f>
        <v>RCUC-Up_C_ES-SH-HR_HET</v>
      </c>
      <c r="D87" s="8" t="s">
        <v>266</v>
      </c>
      <c r="E87" t="str">
        <f t="shared" ref="E87:E104" si="24">F87</f>
        <v>NR_ES-HR-SpHeat</v>
      </c>
      <c r="F87" t="str">
        <f t="shared" si="22"/>
        <v>NR_ES-HR-SpHeat</v>
      </c>
      <c r="G87">
        <v>1</v>
      </c>
      <c r="H87" s="9">
        <f ca="1">IF(-SUMIF(Shares!$B$2:$B$215,'UC1'!$A87,Shares!C$2:C$215)*H$83&gt;-1,-SUMIF(Shares!$B$2:$B$215,'UC1'!$A87,Shares!C$2:C$215)*H$83,-1)</f>
        <v>0</v>
      </c>
      <c r="I87" s="9">
        <f ca="1">IF(-SUMIF(Shares!$B$2:$B$215,'UC1'!$A87,Shares!D$2:D$215)*I$83&gt;-1,-SUMIF(Shares!$B$2:$B$215,'UC1'!$A87,Shares!D$2:D$215)*I$83,-1)</f>
        <v>-0.5506879123865015</v>
      </c>
      <c r="J87" s="9">
        <f ca="1">IF(-SUMIF(Shares!$B$2:$B$215,'UC1'!$A87,Shares!E$2:E$215)*J$83&gt;-1,-SUMIF(Shares!$B$2:$B$215,'UC1'!$A87,Shares!E$2:E$215)*J$83,-1)</f>
        <v>-0.53396569581678976</v>
      </c>
      <c r="K87" s="9">
        <f ca="1">IF(-SUMIF(Shares!$B$2:$B$215,'UC1'!$A87,Shares!F$2:F$215)*K$83&gt;-1,-SUMIF(Shares!$B$2:$B$215,'UC1'!$A87,Shares!F$2:F$215)*K$83,-1)</f>
        <v>-3.9998473434230269E-2</v>
      </c>
      <c r="L87" s="9">
        <f ca="1">IF(-SUMIF(Shares!$B$2:$B$215,'UC1'!$A87,Shares!G$2:G$215)*L$83&gt;-1,-SUMIF(Shares!$B$2:$B$215,'UC1'!$A87,Shares!G$2:G$215)*L$83,-1)</f>
        <v>-0.37966721410145887</v>
      </c>
      <c r="M87" s="9">
        <f ca="1">IF(-SUMIF(Shares!$B$2:$B$215,'UC1'!$A87,Shares!H$2:H$215)*M$83&gt;-1,-SUMIF(Shares!$B$2:$B$215,'UC1'!$A87,Shares!H$2:H$215)*M$83,-1)</f>
        <v>-6.3236571594105645E-2</v>
      </c>
      <c r="N87" s="9">
        <f ca="1">IF(-SUMIF(Shares!$B$2:$B$215,'UC1'!$A87,Shares!I$2:I$215)*N$83&gt;-1,-SUMIF(Shares!$B$2:$B$215,'UC1'!$A87,Shares!I$2:I$215)*N$83,-1)</f>
        <v>0</v>
      </c>
      <c r="O87" s="9">
        <f ca="1">IF(-SUMIF(Shares!$B$2:$B$215,'UC1'!$A87,Shares!J$2:J$215)*O$83&gt;-1,-SUMIF(Shares!$B$2:$B$215,'UC1'!$A87,Shares!J$2:J$215)*O$83,-1)</f>
        <v>-0.26946158971288592</v>
      </c>
      <c r="P87" s="9">
        <f ca="1">IF(-SUMIF(Shares!$B$2:$B$215,'UC1'!$A87,Shares!K$2:K$215)*P$83&gt;-1,-SUMIF(Shares!$B$2:$B$215,'UC1'!$A87,Shares!K$2:K$215)*P$83,-1)</f>
        <v>-0.23453257914506259</v>
      </c>
      <c r="Q87" s="9">
        <f ca="1">IF(-SUMIF(Shares!$B$2:$B$215,'UC1'!$A87,Shares!L$2:L$215)*Q$83&gt;-1,-SUMIF(Shares!$B$2:$B$215,'UC1'!$A87,Shares!L$2:L$215)*Q$83,-1)</f>
        <v>-0.83676316606480616</v>
      </c>
      <c r="R87" s="9">
        <f ca="1">IF(-SUMIF(Shares!$B$2:$B$215,'UC1'!$A87,Shares!M$2:M$215)*R$83&gt;-1,-SUMIF(Shares!$B$2:$B$215,'UC1'!$A87,Shares!M$2:M$215)*R$83,-1)</f>
        <v>-0.61342441810769743</v>
      </c>
      <c r="S87" s="9">
        <f ca="1">IF(-SUMIF(Shares!$B$2:$B$215,'UC1'!$A87,Shares!N$2:N$215)*S$83&gt;-1,-SUMIF(Shares!$B$2:$B$215,'UC1'!$A87,Shares!N$2:N$215)*S$83,-1)</f>
        <v>0</v>
      </c>
      <c r="T87" s="9">
        <f ca="1">IF(-SUMIF(Shares!$B$2:$B$215,'UC1'!$A87,Shares!O$2:O$215)*T$83&gt;-1,-SUMIF(Shares!$B$2:$B$215,'UC1'!$A87,Shares!O$2:O$215)*T$83,-1)</f>
        <v>0</v>
      </c>
      <c r="U87" s="9">
        <f ca="1">IF(-SUMIF(Shares!$B$2:$B$215,'UC1'!$A87,Shares!P$2:P$215)*U$83&gt;-1,-SUMIF(Shares!$B$2:$B$215,'UC1'!$A87,Shares!P$2:P$215)*U$83,-1)</f>
        <v>-0.63178534199333591</v>
      </c>
      <c r="V87" s="9">
        <f ca="1">IF(-SUMIF(Shares!$B$2:$B$215,'UC1'!$A87,Shares!Q$2:Q$215)*V$83&gt;-1,-SUMIF(Shares!$B$2:$B$215,'UC1'!$A87,Shares!Q$2:Q$215)*V$83,-1)</f>
        <v>-0.10997502018228958</v>
      </c>
      <c r="W87" s="9">
        <f ca="1">IF(-SUMIF(Shares!$B$2:$B$215,'UC1'!$A87,Shares!R$2:R$215)*W$83&gt;-1,-SUMIF(Shares!$B$2:$B$215,'UC1'!$A87,Shares!R$2:R$215)*W$83,-1)</f>
        <v>-0.20351127058677876</v>
      </c>
      <c r="X87" s="9">
        <f ca="1">IF(-SUMIF(Shares!$B$2:$B$215,'UC1'!$A87,Shares!S$2:S$215)*X$83&gt;-1,-SUMIF(Shares!$B$2:$B$215,'UC1'!$A87,Shares!S$2:S$215)*X$83,-1)</f>
        <v>-0.14042163194336105</v>
      </c>
      <c r="Y87" s="9">
        <f ca="1">IF(-SUMIF(Shares!$B$2:$B$215,'UC1'!$A87,Shares!T$2:T$215)*Y$83&gt;-1,-SUMIF(Shares!$B$2:$B$215,'UC1'!$A87,Shares!T$2:T$215)*Y$83,-1)</f>
        <v>0</v>
      </c>
      <c r="Z87" s="9">
        <f ca="1">IF(-SUMIF(Shares!$B$2:$B$215,'UC1'!$A87,Shares!U$2:U$215)*Z$83&gt;-1,-SUMIF(Shares!$B$2:$B$215,'UC1'!$A87,Shares!U$2:U$215)*Z$83,-1)</f>
        <v>-0.29227360772719313</v>
      </c>
      <c r="AA87" s="9">
        <f ca="1">IF(-SUMIF(Shares!$B$2:$B$215,'UC1'!$A87,Shares!V$2:V$215)*AA$83&gt;-1,-SUMIF(Shares!$B$2:$B$215,'UC1'!$A87,Shares!V$2:V$215)*AA$83,-1)</f>
        <v>-1.2168223768066316E-2</v>
      </c>
      <c r="AB87" s="9">
        <f ca="1">IF(-SUMIF(Shares!$B$2:$B$215,'UC1'!$A87,Shares!W$2:W$215)*AB$83&gt;-1,-SUMIF(Shares!$B$2:$B$215,'UC1'!$A87,Shares!W$2:W$215)*AB$83,-1)</f>
        <v>-6.8441062858667384E-2</v>
      </c>
      <c r="AC87" s="9">
        <f ca="1">IF(-SUMIF(Shares!$B$2:$B$215,'UC1'!$A87,Shares!X$2:X$215)*AC$83&gt;-1,-SUMIF(Shares!$B$2:$B$215,'UC1'!$A87,Shares!X$2:X$215)*AC$83,-1)</f>
        <v>-0.76656797960439893</v>
      </c>
      <c r="AD87" s="9">
        <f ca="1">IF(-SUMIF(Shares!$B$2:$B$215,'UC1'!$A87,Shares!Y$2:Y$215)*AD$83&gt;-1,-SUMIF(Shares!$B$2:$B$215,'UC1'!$A87,Shares!Y$2:Y$215)*AD$83,-1)</f>
        <v>-0.12091213390091253</v>
      </c>
      <c r="AE87" s="9">
        <f ca="1">IF(-SUMIF(Shares!$B$2:$B$215,'UC1'!$A87,Shares!Z$2:Z$215)*AE$83&gt;-1,-SUMIF(Shares!$B$2:$B$215,'UC1'!$A87,Shares!Z$2:Z$215)*AE$83,-1)</f>
        <v>-0.5129028729674413</v>
      </c>
      <c r="AF87" s="9">
        <f ca="1">IF(-SUMIF(Shares!$B$2:$B$215,'UC1'!$A87,Shares!AA$2:AA$215)*AF$83&gt;-1,-SUMIF(Shares!$B$2:$B$215,'UC1'!$A87,Shares!AA$2:AA$215)*AF$83,-1)</f>
        <v>0</v>
      </c>
      <c r="AG87" s="9">
        <f ca="1">IF(-SUMIF(Shares!$B$2:$B$215,'UC1'!$A87,Shares!AB$2:AB$215)*AG$83&gt;-1,-SUMIF(Shares!$B$2:$B$215,'UC1'!$A87,Shares!AB$2:AB$215)*AG$83,-1)</f>
        <v>-0.1896630655311457</v>
      </c>
      <c r="AH87" s="9">
        <f ca="1">IF(-SUMIF(Shares!$B$2:$B$215,'UC1'!$A87,Shares!AC$2:AC$215)*AH$83&gt;-1,-SUMIF(Shares!$B$2:$B$215,'UC1'!$A87,Shares!AC$2:AC$215)*AH$83,-1)</f>
        <v>0</v>
      </c>
      <c r="AI87" s="9">
        <f ca="1">IF(-SUMIF(Shares!$B$2:$B$215,'UC1'!$A87,Shares!AD$2:AD$215)*AI$83&gt;-1,-SUMIF(Shares!$B$2:$B$215,'UC1'!$A87,Shares!AD$2:AD$215)*AI$83,-1)</f>
        <v>-9.9980097698757542E-2</v>
      </c>
      <c r="AJ87" s="9">
        <f ca="1">IF(-SUMIF(Shares!$B$2:$B$215,'UC1'!$A87,Shares!AE$2:AE$215)*AJ$83&gt;-1,-SUMIF(Shares!$B$2:$B$215,'UC1'!$A87,Shares!AE$2:AE$215)*AJ$83,-1)</f>
        <v>-0.230511353772132</v>
      </c>
      <c r="AK87" s="9">
        <f ca="1">IF(-SUMIF(Shares!$B$2:$B$215,'UC1'!$A87,Shares!AF$2:AF$215)*AK$83&gt;-1,-SUMIF(Shares!$B$2:$B$215,'UC1'!$A87,Shares!AF$2:AF$215)*AK$83,-1)</f>
        <v>-0.24767652589708561</v>
      </c>
      <c r="AL87" s="9">
        <f ca="1">IF(-SUMIF(Shares!$B$2:$B$215,'UC1'!$A87,Shares!AG$2:AG$215)*AL$83&gt;-1,-SUMIF(Shares!$B$2:$B$215,'UC1'!$A87,Shares!AG$2:AG$215)*AL$83,-1)</f>
        <v>-2.4300623979207053E-2</v>
      </c>
      <c r="AM87" s="9">
        <f ca="1">IF(-SUMIF(Shares!$B$2:$B$215,'UC1'!$A87,Shares!AH$2:AH$215)*AM$83&gt;-1,-SUMIF(Shares!$B$2:$B$215,'UC1'!$A87,Shares!AH$2:AH$215)*AM$83,-1)</f>
        <v>-0.26333707054462102</v>
      </c>
      <c r="AN87" s="9">
        <f ca="1">IF(-SUMIF(Shares!$B$2:$B$215,'UC1'!$A87,Shares!AI$2:AI$215)*AN$83&gt;-1,-SUMIF(Shares!$B$2:$B$215,'UC1'!$A87,Shares!AI$2:AI$215)*AN$83,-1)</f>
        <v>-0.3054446674406639</v>
      </c>
      <c r="AO87" s="9">
        <f ca="1">IF(-SUMIF(Shares!$B$2:$B$215,'UC1'!$A87,Shares!AJ$2:AJ$215)*AO$83&gt;-1,-SUMIF(Shares!$B$2:$B$215,'UC1'!$A87,Shares!AJ$2:AJ$215)*AO$83,-1)</f>
        <v>-0.55145402063760984</v>
      </c>
      <c r="AP87" s="9">
        <f ca="1">IF(-SUMIF(Shares!$B$2:$B$215,'UC1'!$A87,Shares!AK$2:AK$215)*AP$83&gt;-1,-SUMIF(Shares!$B$2:$B$215,'UC1'!$A87,Shares!AK$2:AK$215)*AP$83,-1)</f>
        <v>-0.19221908579940411</v>
      </c>
      <c r="AQ87" s="9">
        <f ca="1">IF(-SUMIF(Shares!$B$2:$B$215,'UC1'!$A87,Shares!AL$2:AL$215)*AQ$83&gt;-1,-SUMIF(Shares!$B$2:$B$215,'UC1'!$A87,Shares!AL$2:AL$215)*AQ$83,-1)</f>
        <v>-0.2134484485554356</v>
      </c>
      <c r="AR87" s="9">
        <f ca="1">IF(-SUMIF(Shares!$B$2:$B$215,'UC1'!$A87,Shares!AM$2:AM$215)*AR$83&gt;-1,-SUMIF(Shares!$B$2:$B$215,'UC1'!$A87,Shares!AM$2:AM$215)*AR$83,-1)</f>
        <v>-6.9686475625495681E-2</v>
      </c>
      <c r="AS87">
        <v>0</v>
      </c>
      <c r="AT87">
        <v>5</v>
      </c>
    </row>
    <row r="88" spans="1:46">
      <c r="A88" t="s">
        <v>172</v>
      </c>
      <c r="C88" t="str">
        <f t="shared" si="23"/>
        <v>RCUC-Up_C_ES-SH-OF_HET</v>
      </c>
      <c r="D88" s="8" t="s">
        <v>266</v>
      </c>
      <c r="E88" t="str">
        <f t="shared" si="24"/>
        <v>NR_ES-OF-SpHeat</v>
      </c>
      <c r="F88" t="str">
        <f t="shared" si="22"/>
        <v>NR_ES-OF-SpHeat</v>
      </c>
      <c r="G88">
        <v>1</v>
      </c>
      <c r="H88" s="9">
        <f ca="1">IF(-SUMIF(Shares!$B$2:$B$215,'UC1'!$A88,Shares!C$2:C$215)*H$83&gt;-1,-SUMIF(Shares!$B$2:$B$215,'UC1'!$A88,Shares!C$2:C$215)*H$83,-1)</f>
        <v>0</v>
      </c>
      <c r="I88" s="9">
        <f ca="1">IF(-SUMIF(Shares!$B$2:$B$215,'UC1'!$A88,Shares!D$2:D$215)*I$83&gt;-1,-SUMIF(Shares!$B$2:$B$215,'UC1'!$A88,Shares!D$2:D$215)*I$83,-1)</f>
        <v>-0.55068791238650183</v>
      </c>
      <c r="J88" s="9">
        <f ca="1">IF(-SUMIF(Shares!$B$2:$B$215,'UC1'!$A88,Shares!E$2:E$215)*J$83&gt;-1,-SUMIF(Shares!$B$2:$B$215,'UC1'!$A88,Shares!E$2:E$215)*J$83,-1)</f>
        <v>-0.50574543762748692</v>
      </c>
      <c r="K88" s="9">
        <f ca="1">IF(-SUMIF(Shares!$B$2:$B$215,'UC1'!$A88,Shares!F$2:F$215)*K$83&gt;-1,-SUMIF(Shares!$B$2:$B$215,'UC1'!$A88,Shares!F$2:F$215)*K$83,-1)</f>
        <v>-3.9998473434230311E-2</v>
      </c>
      <c r="L88" s="9">
        <f ca="1">IF(-SUMIF(Shares!$B$2:$B$215,'UC1'!$A88,Shares!G$2:G$215)*L$83&gt;-1,-SUMIF(Shares!$B$2:$B$215,'UC1'!$A88,Shares!G$2:G$215)*L$83,-1)</f>
        <v>-0.37966721410145982</v>
      </c>
      <c r="M88" s="9">
        <f ca="1">IF(-SUMIF(Shares!$B$2:$B$215,'UC1'!$A88,Shares!H$2:H$215)*M$83&gt;-1,-SUMIF(Shares!$B$2:$B$215,'UC1'!$A88,Shares!H$2:H$215)*M$83,-1)</f>
        <v>-6.3236571594105506E-2</v>
      </c>
      <c r="N88" s="9">
        <f ca="1">IF(-SUMIF(Shares!$B$2:$B$215,'UC1'!$A88,Shares!I$2:I$215)*N$83&gt;-1,-SUMIF(Shares!$B$2:$B$215,'UC1'!$A88,Shares!I$2:I$215)*N$83,-1)</f>
        <v>0</v>
      </c>
      <c r="O88" s="9">
        <f ca="1">IF(-SUMIF(Shares!$B$2:$B$215,'UC1'!$A88,Shares!J$2:J$215)*O$83&gt;-1,-SUMIF(Shares!$B$2:$B$215,'UC1'!$A88,Shares!J$2:J$215)*O$83,-1)</f>
        <v>-0.26946158971288492</v>
      </c>
      <c r="P88" s="9">
        <f ca="1">IF(-SUMIF(Shares!$B$2:$B$215,'UC1'!$A88,Shares!K$2:K$215)*P$83&gt;-1,-SUMIF(Shares!$B$2:$B$215,'UC1'!$A88,Shares!K$2:K$215)*P$83,-1)</f>
        <v>-0.23453257914506273</v>
      </c>
      <c r="Q88" s="9">
        <f ca="1">IF(-SUMIF(Shares!$B$2:$B$215,'UC1'!$A88,Shares!L$2:L$215)*Q$83&gt;-1,-SUMIF(Shares!$B$2:$B$215,'UC1'!$A88,Shares!L$2:L$215)*Q$83,-1)</f>
        <v>-0.83676316606480627</v>
      </c>
      <c r="R88" s="9">
        <f ca="1">IF(-SUMIF(Shares!$B$2:$B$215,'UC1'!$A88,Shares!M$2:M$215)*R$83&gt;-1,-SUMIF(Shares!$B$2:$B$215,'UC1'!$A88,Shares!M$2:M$215)*R$83,-1)</f>
        <v>-0.62456081985169187</v>
      </c>
      <c r="S88" s="9">
        <f ca="1">IF(-SUMIF(Shares!$B$2:$B$215,'UC1'!$A88,Shares!N$2:N$215)*S$83&gt;-1,-SUMIF(Shares!$B$2:$B$215,'UC1'!$A88,Shares!N$2:N$215)*S$83,-1)</f>
        <v>0</v>
      </c>
      <c r="T88" s="9">
        <f ca="1">IF(-SUMIF(Shares!$B$2:$B$215,'UC1'!$A88,Shares!O$2:O$215)*T$83&gt;-1,-SUMIF(Shares!$B$2:$B$215,'UC1'!$A88,Shares!O$2:O$215)*T$83,-1)</f>
        <v>0</v>
      </c>
      <c r="U88" s="9">
        <f ca="1">IF(-SUMIF(Shares!$B$2:$B$215,'UC1'!$A88,Shares!P$2:P$215)*U$83&gt;-1,-SUMIF(Shares!$B$2:$B$215,'UC1'!$A88,Shares!P$2:P$215)*U$83,-1)</f>
        <v>-0.63346759711741452</v>
      </c>
      <c r="V88" s="9">
        <f ca="1">IF(-SUMIF(Shares!$B$2:$B$215,'UC1'!$A88,Shares!Q$2:Q$215)*V$83&gt;-1,-SUMIF(Shares!$B$2:$B$215,'UC1'!$A88,Shares!Q$2:Q$215)*V$83,-1)</f>
        <v>-0.10997502018228945</v>
      </c>
      <c r="W88" s="9">
        <f ca="1">IF(-SUMIF(Shares!$B$2:$B$215,'UC1'!$A88,Shares!R$2:R$215)*W$83&gt;-1,-SUMIF(Shares!$B$2:$B$215,'UC1'!$A88,Shares!R$2:R$215)*W$83,-1)</f>
        <v>-0.20341419244559306</v>
      </c>
      <c r="X88" s="9">
        <f ca="1">IF(-SUMIF(Shares!$B$2:$B$215,'UC1'!$A88,Shares!S$2:S$215)*X$83&gt;-1,-SUMIF(Shares!$B$2:$B$215,'UC1'!$A88,Shares!S$2:S$215)*X$83,-1)</f>
        <v>-0.14042163194336083</v>
      </c>
      <c r="Y88" s="9">
        <f ca="1">IF(-SUMIF(Shares!$B$2:$B$215,'UC1'!$A88,Shares!T$2:T$215)*Y$83&gt;-1,-SUMIF(Shares!$B$2:$B$215,'UC1'!$A88,Shares!T$2:T$215)*Y$83,-1)</f>
        <v>0</v>
      </c>
      <c r="Z88" s="9">
        <f ca="1">IF(-SUMIF(Shares!$B$2:$B$215,'UC1'!$A88,Shares!U$2:U$215)*Z$83&gt;-1,-SUMIF(Shares!$B$2:$B$215,'UC1'!$A88,Shares!U$2:U$215)*Z$83,-1)</f>
        <v>-0.29227360772719196</v>
      </c>
      <c r="AA88" s="9">
        <f ca="1">IF(-SUMIF(Shares!$B$2:$B$215,'UC1'!$A88,Shares!V$2:V$215)*AA$83&gt;-1,-SUMIF(Shares!$B$2:$B$215,'UC1'!$A88,Shares!V$2:V$215)*AA$83,-1)</f>
        <v>-1.2168223768066316E-2</v>
      </c>
      <c r="AB88" s="9">
        <f ca="1">IF(-SUMIF(Shares!$B$2:$B$215,'UC1'!$A88,Shares!W$2:W$215)*AB$83&gt;-1,-SUMIF(Shares!$B$2:$B$215,'UC1'!$A88,Shares!W$2:W$215)*AB$83,-1)</f>
        <v>-6.7437463727479788E-2</v>
      </c>
      <c r="AC88" s="9">
        <f ca="1">IF(-SUMIF(Shares!$B$2:$B$215,'UC1'!$A88,Shares!X$2:X$215)*AC$83&gt;-1,-SUMIF(Shares!$B$2:$B$215,'UC1'!$A88,Shares!X$2:X$215)*AC$83,-1)</f>
        <v>-0.76656797960439871</v>
      </c>
      <c r="AD88" s="9">
        <f ca="1">IF(-SUMIF(Shares!$B$2:$B$215,'UC1'!$A88,Shares!Y$2:Y$215)*AD$83&gt;-1,-SUMIF(Shares!$B$2:$B$215,'UC1'!$A88,Shares!Y$2:Y$215)*AD$83,-1)</f>
        <v>-0.12091213390091264</v>
      </c>
      <c r="AE88" s="9">
        <f ca="1">IF(-SUMIF(Shares!$B$2:$B$215,'UC1'!$A88,Shares!Z$2:Z$215)*AE$83&gt;-1,-SUMIF(Shares!$B$2:$B$215,'UC1'!$A88,Shares!Z$2:Z$215)*AE$83,-1)</f>
        <v>-0.52277766627219324</v>
      </c>
      <c r="AF88" s="9">
        <f ca="1">IF(-SUMIF(Shares!$B$2:$B$215,'UC1'!$A88,Shares!AA$2:AA$215)*AF$83&gt;-1,-SUMIF(Shares!$B$2:$B$215,'UC1'!$A88,Shares!AA$2:AA$215)*AF$83,-1)</f>
        <v>0</v>
      </c>
      <c r="AG88" s="9">
        <f ca="1">IF(-SUMIF(Shares!$B$2:$B$215,'UC1'!$A88,Shares!AB$2:AB$215)*AG$83&gt;-1,-SUMIF(Shares!$B$2:$B$215,'UC1'!$A88,Shares!AB$2:AB$215)*AG$83,-1)</f>
        <v>-0.18930847363904951</v>
      </c>
      <c r="AH88" s="9">
        <f ca="1">IF(-SUMIF(Shares!$B$2:$B$215,'UC1'!$A88,Shares!AC$2:AC$215)*AH$83&gt;-1,-SUMIF(Shares!$B$2:$B$215,'UC1'!$A88,Shares!AC$2:AC$215)*AH$83,-1)</f>
        <v>0</v>
      </c>
      <c r="AI88" s="9">
        <f ca="1">IF(-SUMIF(Shares!$B$2:$B$215,'UC1'!$A88,Shares!AD$2:AD$215)*AI$83&gt;-1,-SUMIF(Shares!$B$2:$B$215,'UC1'!$A88,Shares!AD$2:AD$215)*AI$83,-1)</f>
        <v>-9.9987249580617721E-2</v>
      </c>
      <c r="AJ88" s="9">
        <f ca="1">IF(-SUMIF(Shares!$B$2:$B$215,'UC1'!$A88,Shares!AE$2:AE$215)*AJ$83&gt;-1,-SUMIF(Shares!$B$2:$B$215,'UC1'!$A88,Shares!AE$2:AE$215)*AJ$83,-1)</f>
        <v>-0.23051135377213203</v>
      </c>
      <c r="AK88" s="9">
        <f ca="1">IF(-SUMIF(Shares!$B$2:$B$215,'UC1'!$A88,Shares!AF$2:AF$215)*AK$83&gt;-1,-SUMIF(Shares!$B$2:$B$215,'UC1'!$A88,Shares!AF$2:AF$215)*AK$83,-1)</f>
        <v>-0.247676525897086</v>
      </c>
      <c r="AL88" s="9">
        <f ca="1">IF(-SUMIF(Shares!$B$2:$B$215,'UC1'!$A88,Shares!AG$2:AG$215)*AL$83&gt;-1,-SUMIF(Shares!$B$2:$B$215,'UC1'!$A88,Shares!AG$2:AG$215)*AL$83,-1)</f>
        <v>-2.4300623979207146E-2</v>
      </c>
      <c r="AM88" s="9">
        <f ca="1">IF(-SUMIF(Shares!$B$2:$B$215,'UC1'!$A88,Shares!AH$2:AH$215)*AM$83&gt;-1,-SUMIF(Shares!$B$2:$B$215,'UC1'!$A88,Shares!AH$2:AH$215)*AM$83,-1)</f>
        <v>-0.26333707054462163</v>
      </c>
      <c r="AN88" s="9">
        <f ca="1">IF(-SUMIF(Shares!$B$2:$B$215,'UC1'!$A88,Shares!AI$2:AI$215)*AN$83&gt;-1,-SUMIF(Shares!$B$2:$B$215,'UC1'!$A88,Shares!AI$2:AI$215)*AN$83,-1)</f>
        <v>-0.28881272653628476</v>
      </c>
      <c r="AO88" s="9">
        <f ca="1">IF(-SUMIF(Shares!$B$2:$B$215,'UC1'!$A88,Shares!AJ$2:AJ$215)*AO$83&gt;-1,-SUMIF(Shares!$B$2:$B$215,'UC1'!$A88,Shares!AJ$2:AJ$215)*AO$83,-1)</f>
        <v>-0.55145402063760973</v>
      </c>
      <c r="AP88" s="9">
        <f ca="1">IF(-SUMIF(Shares!$B$2:$B$215,'UC1'!$A88,Shares!AK$2:AK$215)*AP$83&gt;-1,-SUMIF(Shares!$B$2:$B$215,'UC1'!$A88,Shares!AK$2:AK$215)*AP$83,-1)</f>
        <v>-0.192219085799404</v>
      </c>
      <c r="AQ88" s="9">
        <f ca="1">IF(-SUMIF(Shares!$B$2:$B$215,'UC1'!$A88,Shares!AL$2:AL$215)*AQ$83&gt;-1,-SUMIF(Shares!$B$2:$B$215,'UC1'!$A88,Shares!AL$2:AL$215)*AQ$83,-1)</f>
        <v>-0.21344844855543565</v>
      </c>
      <c r="AR88" s="9">
        <f ca="1">IF(-SUMIF(Shares!$B$2:$B$215,'UC1'!$A88,Shares!AM$2:AM$215)*AR$83&gt;-1,-SUMIF(Shares!$B$2:$B$215,'UC1'!$A88,Shares!AM$2:AM$215)*AR$83,-1)</f>
        <v>-6.9870680055881734E-2</v>
      </c>
      <c r="AS88">
        <v>0</v>
      </c>
      <c r="AT88">
        <v>5</v>
      </c>
    </row>
    <row r="89" spans="1:46">
      <c r="A89" t="s">
        <v>180</v>
      </c>
      <c r="C89" t="str">
        <f t="shared" si="23"/>
        <v>RCUC-Up_C_ES-SH-SL_HET</v>
      </c>
      <c r="D89" s="8" t="s">
        <v>266</v>
      </c>
      <c r="E89" t="str">
        <f t="shared" si="24"/>
        <v>NR_ES-SL-SpHeat</v>
      </c>
      <c r="F89" t="str">
        <f t="shared" si="22"/>
        <v>NR_ES-SL-SpHeat</v>
      </c>
      <c r="G89">
        <v>1</v>
      </c>
      <c r="H89" s="9">
        <f ca="1">IF(-SUMIF(Shares!$B$2:$B$215,'UC1'!$A89,Shares!C$2:C$215)*H$83&gt;-1,-SUMIF(Shares!$B$2:$B$215,'UC1'!$A89,Shares!C$2:C$215)*H$83,-1)</f>
        <v>0</v>
      </c>
      <c r="I89" s="9">
        <f ca="1">IF(-SUMIF(Shares!$B$2:$B$215,'UC1'!$A89,Shares!D$2:D$215)*I$83&gt;-1,-SUMIF(Shares!$B$2:$B$215,'UC1'!$A89,Shares!D$2:D$215)*I$83,-1)</f>
        <v>-0.55068791238650161</v>
      </c>
      <c r="J89" s="9">
        <f ca="1">IF(-SUMIF(Shares!$B$2:$B$215,'UC1'!$A89,Shares!E$2:E$215)*J$83&gt;-1,-SUMIF(Shares!$B$2:$B$215,'UC1'!$A89,Shares!E$2:E$215)*J$83,-1)</f>
        <v>-0.50574543762748614</v>
      </c>
      <c r="K89" s="9">
        <f ca="1">IF(-SUMIF(Shares!$B$2:$B$215,'UC1'!$A89,Shares!F$2:F$215)*K$83&gt;-1,-SUMIF(Shares!$B$2:$B$215,'UC1'!$A89,Shares!F$2:F$215)*K$83,-1)</f>
        <v>-3.9998473434230235E-2</v>
      </c>
      <c r="L89" s="9">
        <f ca="1">IF(-SUMIF(Shares!$B$2:$B$215,'UC1'!$A89,Shares!G$2:G$215)*L$83&gt;-1,-SUMIF(Shares!$B$2:$B$215,'UC1'!$A89,Shares!G$2:G$215)*L$83,-1)</f>
        <v>-0.37966721410145959</v>
      </c>
      <c r="M89" s="9">
        <f ca="1">IF(-SUMIF(Shares!$B$2:$B$215,'UC1'!$A89,Shares!H$2:H$215)*M$83&gt;-1,-SUMIF(Shares!$B$2:$B$215,'UC1'!$A89,Shares!H$2:H$215)*M$83,-1)</f>
        <v>-6.3236571594105812E-2</v>
      </c>
      <c r="N89" s="9">
        <f ca="1">IF(-SUMIF(Shares!$B$2:$B$215,'UC1'!$A89,Shares!I$2:I$215)*N$83&gt;-1,-SUMIF(Shares!$B$2:$B$215,'UC1'!$A89,Shares!I$2:I$215)*N$83,-1)</f>
        <v>0</v>
      </c>
      <c r="O89" s="9">
        <f ca="1">IF(-SUMIF(Shares!$B$2:$B$215,'UC1'!$A89,Shares!J$2:J$215)*O$83&gt;-1,-SUMIF(Shares!$B$2:$B$215,'UC1'!$A89,Shares!J$2:J$215)*O$83,-1)</f>
        <v>-0.26946158971288647</v>
      </c>
      <c r="P89" s="9">
        <f ca="1">IF(-SUMIF(Shares!$B$2:$B$215,'UC1'!$A89,Shares!K$2:K$215)*P$83&gt;-1,-SUMIF(Shares!$B$2:$B$215,'UC1'!$A89,Shares!K$2:K$215)*P$83,-1)</f>
        <v>-0.23453257914506279</v>
      </c>
      <c r="Q89" s="9">
        <f ca="1">IF(-SUMIF(Shares!$B$2:$B$215,'UC1'!$A89,Shares!L$2:L$215)*Q$83&gt;-1,-SUMIF(Shares!$B$2:$B$215,'UC1'!$A89,Shares!L$2:L$215)*Q$83,-1)</f>
        <v>-0.83676316606480683</v>
      </c>
      <c r="R89" s="9">
        <f ca="1">IF(-SUMIF(Shares!$B$2:$B$215,'UC1'!$A89,Shares!M$2:M$215)*R$83&gt;-1,-SUMIF(Shares!$B$2:$B$215,'UC1'!$A89,Shares!M$2:M$215)*R$83,-1)</f>
        <v>-0.62456081985169187</v>
      </c>
      <c r="S89" s="9">
        <f ca="1">IF(-SUMIF(Shares!$B$2:$B$215,'UC1'!$A89,Shares!N$2:N$215)*S$83&gt;-1,-SUMIF(Shares!$B$2:$B$215,'UC1'!$A89,Shares!N$2:N$215)*S$83,-1)</f>
        <v>0</v>
      </c>
      <c r="T89" s="9">
        <f ca="1">IF(-SUMIF(Shares!$B$2:$B$215,'UC1'!$A89,Shares!O$2:O$215)*T$83&gt;-1,-SUMIF(Shares!$B$2:$B$215,'UC1'!$A89,Shares!O$2:O$215)*T$83,-1)</f>
        <v>0</v>
      </c>
      <c r="U89" s="9">
        <f ca="1">IF(-SUMIF(Shares!$B$2:$B$215,'UC1'!$A89,Shares!P$2:P$215)*U$83&gt;-1,-SUMIF(Shares!$B$2:$B$215,'UC1'!$A89,Shares!P$2:P$215)*U$83,-1)</f>
        <v>-0.63346759711741407</v>
      </c>
      <c r="V89" s="9">
        <f ca="1">IF(-SUMIF(Shares!$B$2:$B$215,'UC1'!$A89,Shares!Q$2:Q$215)*V$83&gt;-1,-SUMIF(Shares!$B$2:$B$215,'UC1'!$A89,Shares!Q$2:Q$215)*V$83,-1)</f>
        <v>-0.10997502018228937</v>
      </c>
      <c r="W89" s="9">
        <f ca="1">IF(-SUMIF(Shares!$B$2:$B$215,'UC1'!$A89,Shares!R$2:R$215)*W$83&gt;-1,-SUMIF(Shares!$B$2:$B$215,'UC1'!$A89,Shares!R$2:R$215)*W$83,-1)</f>
        <v>-0.2034141924455927</v>
      </c>
      <c r="X89" s="9">
        <f ca="1">IF(-SUMIF(Shares!$B$2:$B$215,'UC1'!$A89,Shares!S$2:S$215)*X$83&gt;-1,-SUMIF(Shares!$B$2:$B$215,'UC1'!$A89,Shares!S$2:S$215)*X$83,-1)</f>
        <v>-0.14042163194336069</v>
      </c>
      <c r="Y89" s="9">
        <f ca="1">IF(-SUMIF(Shares!$B$2:$B$215,'UC1'!$A89,Shares!T$2:T$215)*Y$83&gt;-1,-SUMIF(Shares!$B$2:$B$215,'UC1'!$A89,Shares!T$2:T$215)*Y$83,-1)</f>
        <v>0</v>
      </c>
      <c r="Z89" s="9">
        <f ca="1">IF(-SUMIF(Shares!$B$2:$B$215,'UC1'!$A89,Shares!U$2:U$215)*Z$83&gt;-1,-SUMIF(Shares!$B$2:$B$215,'UC1'!$A89,Shares!U$2:U$215)*Z$83,-1)</f>
        <v>-0.29227360772719302</v>
      </c>
      <c r="AA89" s="9">
        <f ca="1">IF(-SUMIF(Shares!$B$2:$B$215,'UC1'!$A89,Shares!V$2:V$215)*AA$83&gt;-1,-SUMIF(Shares!$B$2:$B$215,'UC1'!$A89,Shares!V$2:V$215)*AA$83,-1)</f>
        <v>-1.2168223768066321E-2</v>
      </c>
      <c r="AB89" s="9">
        <f ca="1">IF(-SUMIF(Shares!$B$2:$B$215,'UC1'!$A89,Shares!W$2:W$215)*AB$83&gt;-1,-SUMIF(Shares!$B$2:$B$215,'UC1'!$A89,Shares!W$2:W$215)*AB$83,-1)</f>
        <v>-6.7437463727479774E-2</v>
      </c>
      <c r="AC89" s="9">
        <f ca="1">IF(-SUMIF(Shares!$B$2:$B$215,'UC1'!$A89,Shares!X$2:X$215)*AC$83&gt;-1,-SUMIF(Shares!$B$2:$B$215,'UC1'!$A89,Shares!X$2:X$215)*AC$83,-1)</f>
        <v>-0.76656797960439937</v>
      </c>
      <c r="AD89" s="9">
        <f ca="1">IF(-SUMIF(Shares!$B$2:$B$215,'UC1'!$A89,Shares!Y$2:Y$215)*AD$83&gt;-1,-SUMIF(Shares!$B$2:$B$215,'UC1'!$A89,Shares!Y$2:Y$215)*AD$83,-1)</f>
        <v>-0.12091213390091239</v>
      </c>
      <c r="AE89" s="9">
        <f ca="1">IF(-SUMIF(Shares!$B$2:$B$215,'UC1'!$A89,Shares!Z$2:Z$215)*AE$83&gt;-1,-SUMIF(Shares!$B$2:$B$215,'UC1'!$A89,Shares!Z$2:Z$215)*AE$83,-1)</f>
        <v>-0.52277766627219358</v>
      </c>
      <c r="AF89" s="9">
        <f ca="1">IF(-SUMIF(Shares!$B$2:$B$215,'UC1'!$A89,Shares!AA$2:AA$215)*AF$83&gt;-1,-SUMIF(Shares!$B$2:$B$215,'UC1'!$A89,Shares!AA$2:AA$215)*AF$83,-1)</f>
        <v>0</v>
      </c>
      <c r="AG89" s="9">
        <f ca="1">IF(-SUMIF(Shares!$B$2:$B$215,'UC1'!$A89,Shares!AB$2:AB$215)*AG$83&gt;-1,-SUMIF(Shares!$B$2:$B$215,'UC1'!$A89,Shares!AB$2:AB$215)*AG$83,-1)</f>
        <v>-0.18930847363904932</v>
      </c>
      <c r="AH89" s="9">
        <f ca="1">IF(-SUMIF(Shares!$B$2:$B$215,'UC1'!$A89,Shares!AC$2:AC$215)*AH$83&gt;-1,-SUMIF(Shares!$B$2:$B$215,'UC1'!$A89,Shares!AC$2:AC$215)*AH$83,-1)</f>
        <v>0</v>
      </c>
      <c r="AI89" s="9">
        <f ca="1">IF(-SUMIF(Shares!$B$2:$B$215,'UC1'!$A89,Shares!AD$2:AD$215)*AI$83&gt;-1,-SUMIF(Shares!$B$2:$B$215,'UC1'!$A89,Shares!AD$2:AD$215)*AI$83,-1)</f>
        <v>-9.9987249580617804E-2</v>
      </c>
      <c r="AJ89" s="9">
        <f ca="1">IF(-SUMIF(Shares!$B$2:$B$215,'UC1'!$A89,Shares!AE$2:AE$215)*AJ$83&gt;-1,-SUMIF(Shares!$B$2:$B$215,'UC1'!$A89,Shares!AE$2:AE$215)*AJ$83,-1)</f>
        <v>-0.23051135377213205</v>
      </c>
      <c r="AK89" s="9">
        <f ca="1">IF(-SUMIF(Shares!$B$2:$B$215,'UC1'!$A89,Shares!AF$2:AF$215)*AK$83&gt;-1,-SUMIF(Shares!$B$2:$B$215,'UC1'!$A89,Shares!AF$2:AF$215)*AK$83,-1)</f>
        <v>-0.24767652589708536</v>
      </c>
      <c r="AL89" s="9">
        <f ca="1">IF(-SUMIF(Shares!$B$2:$B$215,'UC1'!$A89,Shares!AG$2:AG$215)*AL$83&gt;-1,-SUMIF(Shares!$B$2:$B$215,'UC1'!$A89,Shares!AG$2:AG$215)*AL$83,-1)</f>
        <v>-2.4300623979207115E-2</v>
      </c>
      <c r="AM89" s="9">
        <f ca="1">IF(-SUMIF(Shares!$B$2:$B$215,'UC1'!$A89,Shares!AH$2:AH$215)*AM$83&gt;-1,-SUMIF(Shares!$B$2:$B$215,'UC1'!$A89,Shares!AH$2:AH$215)*AM$83,-1)</f>
        <v>-0.26333707054462052</v>
      </c>
      <c r="AN89" s="9">
        <f ca="1">IF(-SUMIF(Shares!$B$2:$B$215,'UC1'!$A89,Shares!AI$2:AI$215)*AN$83&gt;-1,-SUMIF(Shares!$B$2:$B$215,'UC1'!$A89,Shares!AI$2:AI$215)*AN$83,-1)</f>
        <v>-0.28881272653628492</v>
      </c>
      <c r="AO89" s="9">
        <f ca="1">IF(-SUMIF(Shares!$B$2:$B$215,'UC1'!$A89,Shares!AJ$2:AJ$215)*AO$83&gt;-1,-SUMIF(Shares!$B$2:$B$215,'UC1'!$A89,Shares!AJ$2:AJ$215)*AO$83,-1)</f>
        <v>-0.55145402063760962</v>
      </c>
      <c r="AP89" s="9">
        <f ca="1">IF(-SUMIF(Shares!$B$2:$B$215,'UC1'!$A89,Shares!AK$2:AK$215)*AP$83&gt;-1,-SUMIF(Shares!$B$2:$B$215,'UC1'!$A89,Shares!AK$2:AK$215)*AP$83,-1)</f>
        <v>-0.1922190857994043</v>
      </c>
      <c r="AQ89" s="9">
        <f ca="1">IF(-SUMIF(Shares!$B$2:$B$215,'UC1'!$A89,Shares!AL$2:AL$215)*AQ$83&gt;-1,-SUMIF(Shares!$B$2:$B$215,'UC1'!$A89,Shares!AL$2:AL$215)*AQ$83,-1)</f>
        <v>-0.2134484485554361</v>
      </c>
      <c r="AR89" s="9">
        <f ca="1">IF(-SUMIF(Shares!$B$2:$B$215,'UC1'!$A89,Shares!AM$2:AM$215)*AR$83&gt;-1,-SUMIF(Shares!$B$2:$B$215,'UC1'!$A89,Shares!AM$2:AM$215)*AR$83,-1)</f>
        <v>-6.9870680055881818E-2</v>
      </c>
      <c r="AS89">
        <v>0</v>
      </c>
      <c r="AT89">
        <v>5</v>
      </c>
    </row>
    <row r="90" spans="1:46">
      <c r="A90" t="s">
        <v>188</v>
      </c>
      <c r="C90" t="str">
        <f t="shared" si="23"/>
        <v>RCUC-Up_C_ES-SH-SR_HET</v>
      </c>
      <c r="D90" s="8" t="s">
        <v>266</v>
      </c>
      <c r="E90" t="str">
        <f t="shared" si="24"/>
        <v>NR_ES-SR-SpHeat</v>
      </c>
      <c r="F90" t="str">
        <f t="shared" si="22"/>
        <v>NR_ES-SR-SpHeat</v>
      </c>
      <c r="G90">
        <v>1</v>
      </c>
      <c r="H90" s="9">
        <f ca="1">IF(-SUMIF(Shares!$B$2:$B$215,'UC1'!$A90,Shares!C$2:C$215)*H$83&gt;-1,-SUMIF(Shares!$B$2:$B$215,'UC1'!$A90,Shares!C$2:C$215)*H$83,-1)</f>
        <v>0</v>
      </c>
      <c r="I90" s="9">
        <f ca="1">IF(-SUMIF(Shares!$B$2:$B$215,'UC1'!$A90,Shares!D$2:D$215)*I$83&gt;-1,-SUMIF(Shares!$B$2:$B$215,'UC1'!$A90,Shares!D$2:D$215)*I$83,-1)</f>
        <v>-0.55068791238650205</v>
      </c>
      <c r="J90" s="9">
        <f ca="1">IF(-SUMIF(Shares!$B$2:$B$215,'UC1'!$A90,Shares!E$2:E$215)*J$83&gt;-1,-SUMIF(Shares!$B$2:$B$215,'UC1'!$A90,Shares!E$2:E$215)*J$83,-1)</f>
        <v>-0.50574543762748614</v>
      </c>
      <c r="K90" s="9">
        <f ca="1">IF(-SUMIF(Shares!$B$2:$B$215,'UC1'!$A90,Shares!F$2:F$215)*K$83&gt;-1,-SUMIF(Shares!$B$2:$B$215,'UC1'!$A90,Shares!F$2:F$215)*K$83,-1)</f>
        <v>-3.9998473434230401E-2</v>
      </c>
      <c r="L90" s="9">
        <f ca="1">IF(-SUMIF(Shares!$B$2:$B$215,'UC1'!$A90,Shares!G$2:G$215)*L$83&gt;-1,-SUMIF(Shares!$B$2:$B$215,'UC1'!$A90,Shares!G$2:G$215)*L$83,-1)</f>
        <v>-0.37966721410145948</v>
      </c>
      <c r="M90" s="9">
        <f ca="1">IF(-SUMIF(Shares!$B$2:$B$215,'UC1'!$A90,Shares!H$2:H$215)*M$83&gt;-1,-SUMIF(Shares!$B$2:$B$215,'UC1'!$A90,Shares!H$2:H$215)*M$83,-1)</f>
        <v>-6.3236571594105659E-2</v>
      </c>
      <c r="N90" s="9">
        <f ca="1">IF(-SUMIF(Shares!$B$2:$B$215,'UC1'!$A90,Shares!I$2:I$215)*N$83&gt;-1,-SUMIF(Shares!$B$2:$B$215,'UC1'!$A90,Shares!I$2:I$215)*N$83,-1)</f>
        <v>0</v>
      </c>
      <c r="O90" s="9">
        <f ca="1">IF(-SUMIF(Shares!$B$2:$B$215,'UC1'!$A90,Shares!J$2:J$215)*O$83&gt;-1,-SUMIF(Shares!$B$2:$B$215,'UC1'!$A90,Shares!J$2:J$215)*O$83,-1)</f>
        <v>-0.26946158971288647</v>
      </c>
      <c r="P90" s="9">
        <f ca="1">IF(-SUMIF(Shares!$B$2:$B$215,'UC1'!$A90,Shares!K$2:K$215)*P$83&gt;-1,-SUMIF(Shares!$B$2:$B$215,'UC1'!$A90,Shares!K$2:K$215)*P$83,-1)</f>
        <v>-0.23453257914506262</v>
      </c>
      <c r="Q90" s="9">
        <f ca="1">IF(-SUMIF(Shares!$B$2:$B$215,'UC1'!$A90,Shares!L$2:L$215)*Q$83&gt;-1,-SUMIF(Shares!$B$2:$B$215,'UC1'!$A90,Shares!L$2:L$215)*Q$83,-1)</f>
        <v>-0.8367631660648075</v>
      </c>
      <c r="R90" s="9">
        <f ca="1">IF(-SUMIF(Shares!$B$2:$B$215,'UC1'!$A90,Shares!M$2:M$215)*R$83&gt;-1,-SUMIF(Shares!$B$2:$B$215,'UC1'!$A90,Shares!M$2:M$215)*R$83,-1)</f>
        <v>-0.62456081985169143</v>
      </c>
      <c r="S90" s="9">
        <f ca="1">IF(-SUMIF(Shares!$B$2:$B$215,'UC1'!$A90,Shares!N$2:N$215)*S$83&gt;-1,-SUMIF(Shares!$B$2:$B$215,'UC1'!$A90,Shares!N$2:N$215)*S$83,-1)</f>
        <v>0</v>
      </c>
      <c r="T90" s="9">
        <f ca="1">IF(-SUMIF(Shares!$B$2:$B$215,'UC1'!$A90,Shares!O$2:O$215)*T$83&gt;-1,-SUMIF(Shares!$B$2:$B$215,'UC1'!$A90,Shares!O$2:O$215)*T$83,-1)</f>
        <v>0</v>
      </c>
      <c r="U90" s="9">
        <f ca="1">IF(-SUMIF(Shares!$B$2:$B$215,'UC1'!$A90,Shares!P$2:P$215)*U$83&gt;-1,-SUMIF(Shares!$B$2:$B$215,'UC1'!$A90,Shares!P$2:P$215)*U$83,-1)</f>
        <v>-0.63346759711741552</v>
      </c>
      <c r="V90" s="9">
        <f ca="1">IF(-SUMIF(Shares!$B$2:$B$215,'UC1'!$A90,Shares!Q$2:Q$215)*V$83&gt;-1,-SUMIF(Shares!$B$2:$B$215,'UC1'!$A90,Shares!Q$2:Q$215)*V$83,-1)</f>
        <v>-0.10997502018228963</v>
      </c>
      <c r="W90" s="9">
        <f ca="1">IF(-SUMIF(Shares!$B$2:$B$215,'UC1'!$A90,Shares!R$2:R$215)*W$83&gt;-1,-SUMIF(Shares!$B$2:$B$215,'UC1'!$A90,Shares!R$2:R$215)*W$83,-1)</f>
        <v>-0.2034141924455922</v>
      </c>
      <c r="X90" s="9">
        <f ca="1">IF(-SUMIF(Shares!$B$2:$B$215,'UC1'!$A90,Shares!S$2:S$215)*X$83&gt;-1,-SUMIF(Shares!$B$2:$B$215,'UC1'!$A90,Shares!S$2:S$215)*X$83,-1)</f>
        <v>-0.14042163194336096</v>
      </c>
      <c r="Y90" s="9">
        <f ca="1">IF(-SUMIF(Shares!$B$2:$B$215,'UC1'!$A90,Shares!T$2:T$215)*Y$83&gt;-1,-SUMIF(Shares!$B$2:$B$215,'UC1'!$A90,Shares!T$2:T$215)*Y$83,-1)</f>
        <v>0</v>
      </c>
      <c r="Z90" s="9">
        <f ca="1">IF(-SUMIF(Shares!$B$2:$B$215,'UC1'!$A90,Shares!U$2:U$215)*Z$83&gt;-1,-SUMIF(Shares!$B$2:$B$215,'UC1'!$A90,Shares!U$2:U$215)*Z$83,-1)</f>
        <v>-0.29227360772719235</v>
      </c>
      <c r="AA90" s="9">
        <f ca="1">IF(-SUMIF(Shares!$B$2:$B$215,'UC1'!$A90,Shares!V$2:V$215)*AA$83&gt;-1,-SUMIF(Shares!$B$2:$B$215,'UC1'!$A90,Shares!V$2:V$215)*AA$83,-1)</f>
        <v>-1.2168223768066344E-2</v>
      </c>
      <c r="AB90" s="9">
        <f ca="1">IF(-SUMIF(Shares!$B$2:$B$215,'UC1'!$A90,Shares!W$2:W$215)*AB$83&gt;-1,-SUMIF(Shares!$B$2:$B$215,'UC1'!$A90,Shares!W$2:W$215)*AB$83,-1)</f>
        <v>-6.7437463727479843E-2</v>
      </c>
      <c r="AC90" s="9">
        <f ca="1">IF(-SUMIF(Shares!$B$2:$B$215,'UC1'!$A90,Shares!X$2:X$215)*AC$83&gt;-1,-SUMIF(Shares!$B$2:$B$215,'UC1'!$A90,Shares!X$2:X$215)*AC$83,-1)</f>
        <v>-0.76656797960439926</v>
      </c>
      <c r="AD90" s="9">
        <f ca="1">IF(-SUMIF(Shares!$B$2:$B$215,'UC1'!$A90,Shares!Y$2:Y$215)*AD$83&gt;-1,-SUMIF(Shares!$B$2:$B$215,'UC1'!$A90,Shares!Y$2:Y$215)*AD$83,-1)</f>
        <v>-0.12091213390091277</v>
      </c>
      <c r="AE90" s="9">
        <f ca="1">IF(-SUMIF(Shares!$B$2:$B$215,'UC1'!$A90,Shares!Z$2:Z$215)*AE$83&gt;-1,-SUMIF(Shares!$B$2:$B$215,'UC1'!$A90,Shares!Z$2:Z$215)*AE$83,-1)</f>
        <v>-0.52277766627219246</v>
      </c>
      <c r="AF90" s="9">
        <f ca="1">IF(-SUMIF(Shares!$B$2:$B$215,'UC1'!$A90,Shares!AA$2:AA$215)*AF$83&gt;-1,-SUMIF(Shares!$B$2:$B$215,'UC1'!$A90,Shares!AA$2:AA$215)*AF$83,-1)</f>
        <v>0</v>
      </c>
      <c r="AG90" s="9">
        <f ca="1">IF(-SUMIF(Shares!$B$2:$B$215,'UC1'!$A90,Shares!AB$2:AB$215)*AG$83&gt;-1,-SUMIF(Shares!$B$2:$B$215,'UC1'!$A90,Shares!AB$2:AB$215)*AG$83,-1)</f>
        <v>-0.18930847363904915</v>
      </c>
      <c r="AH90" s="9">
        <f ca="1">IF(-SUMIF(Shares!$B$2:$B$215,'UC1'!$A90,Shares!AC$2:AC$215)*AH$83&gt;-1,-SUMIF(Shares!$B$2:$B$215,'UC1'!$A90,Shares!AC$2:AC$215)*AH$83,-1)</f>
        <v>0</v>
      </c>
      <c r="AI90" s="9">
        <f ca="1">IF(-SUMIF(Shares!$B$2:$B$215,'UC1'!$A90,Shares!AD$2:AD$215)*AI$83&gt;-1,-SUMIF(Shares!$B$2:$B$215,'UC1'!$A90,Shares!AD$2:AD$215)*AI$83,-1)</f>
        <v>-9.9987249580617887E-2</v>
      </c>
      <c r="AJ90" s="9">
        <f ca="1">IF(-SUMIF(Shares!$B$2:$B$215,'UC1'!$A90,Shares!AE$2:AE$215)*AJ$83&gt;-1,-SUMIF(Shares!$B$2:$B$215,'UC1'!$A90,Shares!AE$2:AE$215)*AJ$83,-1)</f>
        <v>-0.23051135377213175</v>
      </c>
      <c r="AK90" s="9">
        <f ca="1">IF(-SUMIF(Shares!$B$2:$B$215,'UC1'!$A90,Shares!AF$2:AF$215)*AK$83&gt;-1,-SUMIF(Shares!$B$2:$B$215,'UC1'!$A90,Shares!AF$2:AF$215)*AK$83,-1)</f>
        <v>-0.24767652589708633</v>
      </c>
      <c r="AL90" s="9">
        <f ca="1">IF(-SUMIF(Shares!$B$2:$B$215,'UC1'!$A90,Shares!AG$2:AG$215)*AL$83&gt;-1,-SUMIF(Shares!$B$2:$B$215,'UC1'!$A90,Shares!AG$2:AG$215)*AL$83,-1)</f>
        <v>-2.4300623979207098E-2</v>
      </c>
      <c r="AM90" s="9">
        <f ca="1">IF(-SUMIF(Shares!$B$2:$B$215,'UC1'!$A90,Shares!AH$2:AH$215)*AM$83&gt;-1,-SUMIF(Shares!$B$2:$B$215,'UC1'!$A90,Shares!AH$2:AH$215)*AM$83,-1)</f>
        <v>-0.26333707054462052</v>
      </c>
      <c r="AN90" s="9">
        <f ca="1">IF(-SUMIF(Shares!$B$2:$B$215,'UC1'!$A90,Shares!AI$2:AI$215)*AN$83&gt;-1,-SUMIF(Shares!$B$2:$B$215,'UC1'!$A90,Shares!AI$2:AI$215)*AN$83,-1)</f>
        <v>-0.28881272653628431</v>
      </c>
      <c r="AO90" s="9">
        <f ca="1">IF(-SUMIF(Shares!$B$2:$B$215,'UC1'!$A90,Shares!AJ$2:AJ$215)*AO$83&gt;-1,-SUMIF(Shares!$B$2:$B$215,'UC1'!$A90,Shares!AJ$2:AJ$215)*AO$83,-1)</f>
        <v>-0.55145402063760918</v>
      </c>
      <c r="AP90" s="9">
        <f ca="1">IF(-SUMIF(Shares!$B$2:$B$215,'UC1'!$A90,Shares!AK$2:AK$215)*AP$83&gt;-1,-SUMIF(Shares!$B$2:$B$215,'UC1'!$A90,Shares!AK$2:AK$215)*AP$83,-1)</f>
        <v>-0.19221908579940408</v>
      </c>
      <c r="AQ90" s="9">
        <f ca="1">IF(-SUMIF(Shares!$B$2:$B$215,'UC1'!$A90,Shares!AL$2:AL$215)*AQ$83&gt;-1,-SUMIF(Shares!$B$2:$B$215,'UC1'!$A90,Shares!AL$2:AL$215)*AQ$83,-1)</f>
        <v>-0.21344844855543571</v>
      </c>
      <c r="AR90" s="9">
        <f ca="1">IF(-SUMIF(Shares!$B$2:$B$215,'UC1'!$A90,Shares!AM$2:AM$215)*AR$83&gt;-1,-SUMIF(Shares!$B$2:$B$215,'UC1'!$A90,Shares!AM$2:AM$215)*AR$83,-1)</f>
        <v>-6.9870680055881845E-2</v>
      </c>
      <c r="AS90">
        <v>0</v>
      </c>
      <c r="AT90">
        <v>5</v>
      </c>
    </row>
    <row r="91" spans="1:46">
      <c r="A91" t="s">
        <v>196</v>
      </c>
      <c r="C91" t="str">
        <f t="shared" si="23"/>
        <v>RCUC-Up_C_ES-SH-SS_HET</v>
      </c>
      <c r="D91" s="8" t="s">
        <v>266</v>
      </c>
      <c r="E91" t="str">
        <f t="shared" si="24"/>
        <v>NR_ES-SS-SpHeat</v>
      </c>
      <c r="F91" t="str">
        <f t="shared" si="22"/>
        <v>NR_ES-SS-SpHeat</v>
      </c>
      <c r="G91">
        <v>1</v>
      </c>
      <c r="H91" s="9">
        <f ca="1">IF(-SUMIF(Shares!$B$2:$B$215,'UC1'!$A91,Shares!C$2:C$215)*H$83&gt;-1,-SUMIF(Shares!$B$2:$B$215,'UC1'!$A91,Shares!C$2:C$215)*H$83,-1)</f>
        <v>0</v>
      </c>
      <c r="I91" s="9">
        <f ca="1">IF(-SUMIF(Shares!$B$2:$B$215,'UC1'!$A91,Shares!D$2:D$215)*I$83&gt;-1,-SUMIF(Shares!$B$2:$B$215,'UC1'!$A91,Shares!D$2:D$215)*I$83,-1)</f>
        <v>-0.58448896759869395</v>
      </c>
      <c r="J91" s="9">
        <f ca="1">IF(-SUMIF(Shares!$B$2:$B$215,'UC1'!$A91,Shares!E$2:E$215)*J$83&gt;-1,-SUMIF(Shares!$B$2:$B$215,'UC1'!$A91,Shares!E$2:E$215)*J$83,-1)</f>
        <v>-0.63590325734841069</v>
      </c>
      <c r="K91" s="9">
        <f ca="1">IF(-SUMIF(Shares!$B$2:$B$215,'UC1'!$A91,Shares!F$2:F$215)*K$83&gt;-1,-SUMIF(Shares!$B$2:$B$215,'UC1'!$A91,Shares!F$2:F$215)*K$83,-1)</f>
        <v>-4.512204472499725E-2</v>
      </c>
      <c r="L91" s="9">
        <f ca="1">IF(-SUMIF(Shares!$B$2:$B$215,'UC1'!$A91,Shares!G$2:G$215)*L$83&gt;-1,-SUMIF(Shares!$B$2:$B$215,'UC1'!$A91,Shares!G$2:G$215)*L$83,-1)</f>
        <v>-0.38860354060175761</v>
      </c>
      <c r="M91" s="9">
        <f ca="1">IF(-SUMIF(Shares!$B$2:$B$215,'UC1'!$A91,Shares!H$2:H$215)*M$83&gt;-1,-SUMIF(Shares!$B$2:$B$215,'UC1'!$A91,Shares!H$2:H$215)*M$83,-1)</f>
        <v>-7.2134658049507486E-2</v>
      </c>
      <c r="N91" s="9">
        <f ca="1">IF(-SUMIF(Shares!$B$2:$B$215,'UC1'!$A91,Shares!I$2:I$215)*N$83&gt;-1,-SUMIF(Shares!$B$2:$B$215,'UC1'!$A91,Shares!I$2:I$215)*N$83,-1)</f>
        <v>0</v>
      </c>
      <c r="O91" s="9">
        <f ca="1">IF(-SUMIF(Shares!$B$2:$B$215,'UC1'!$A91,Shares!J$2:J$215)*O$83&gt;-1,-SUMIF(Shares!$B$2:$B$215,'UC1'!$A91,Shares!J$2:J$215)*O$83,-1)</f>
        <v>-0.28968174429697519</v>
      </c>
      <c r="P91" s="9">
        <f ca="1">IF(-SUMIF(Shares!$B$2:$B$215,'UC1'!$A91,Shares!K$2:K$215)*P$83&gt;-1,-SUMIF(Shares!$B$2:$B$215,'UC1'!$A91,Shares!K$2:K$215)*P$83,-1)</f>
        <v>-0.26147111414463631</v>
      </c>
      <c r="Q91" s="9">
        <f ca="1">IF(-SUMIF(Shares!$B$2:$B$215,'UC1'!$A91,Shares!L$2:L$215)*Q$83&gt;-1,-SUMIF(Shares!$B$2:$B$215,'UC1'!$A91,Shares!L$2:L$215)*Q$83,-1)</f>
        <v>-0.81746753157320096</v>
      </c>
      <c r="R91" s="9">
        <f ca="1">IF(-SUMIF(Shares!$B$2:$B$215,'UC1'!$A91,Shares!M$2:M$215)*R$83&gt;-1,-SUMIF(Shares!$B$2:$B$215,'UC1'!$A91,Shares!M$2:M$215)*R$83,-1)</f>
        <v>-0.64655049399972098</v>
      </c>
      <c r="S91" s="9">
        <f ca="1">IF(-SUMIF(Shares!$B$2:$B$215,'UC1'!$A91,Shares!N$2:N$215)*S$83&gt;-1,-SUMIF(Shares!$B$2:$B$215,'UC1'!$A91,Shares!N$2:N$215)*S$83,-1)</f>
        <v>0</v>
      </c>
      <c r="T91" s="9">
        <f ca="1">IF(-SUMIF(Shares!$B$2:$B$215,'UC1'!$A91,Shares!O$2:O$215)*T$83&gt;-1,-SUMIF(Shares!$B$2:$B$215,'UC1'!$A91,Shares!O$2:O$215)*T$83,-1)</f>
        <v>0</v>
      </c>
      <c r="U91" s="9">
        <f ca="1">IF(-SUMIF(Shares!$B$2:$B$215,'UC1'!$A91,Shares!P$2:P$215)*U$83&gt;-1,-SUMIF(Shares!$B$2:$B$215,'UC1'!$A91,Shares!P$2:P$215)*U$83,-1)</f>
        <v>-0.58024885557964301</v>
      </c>
      <c r="V91" s="9">
        <f ca="1">IF(-SUMIF(Shares!$B$2:$B$215,'UC1'!$A91,Shares!Q$2:Q$215)*V$83&gt;-1,-SUMIF(Shares!$B$2:$B$215,'UC1'!$A91,Shares!Q$2:Q$215)*V$83,-1)</f>
        <v>-0.10848206421800852</v>
      </c>
      <c r="W91" s="9">
        <f ca="1">IF(-SUMIF(Shares!$B$2:$B$215,'UC1'!$A91,Shares!R$2:R$215)*W$83&gt;-1,-SUMIF(Shares!$B$2:$B$215,'UC1'!$A91,Shares!R$2:R$215)*W$83,-1)</f>
        <v>-0.22427401724875712</v>
      </c>
      <c r="X91" s="9">
        <f ca="1">IF(-SUMIF(Shares!$B$2:$B$215,'UC1'!$A91,Shares!S$2:S$215)*X$83&gt;-1,-SUMIF(Shares!$B$2:$B$215,'UC1'!$A91,Shares!S$2:S$215)*X$83,-1)</f>
        <v>-0.15591602459455309</v>
      </c>
      <c r="Y91" s="9">
        <f ca="1">IF(-SUMIF(Shares!$B$2:$B$215,'UC1'!$A91,Shares!T$2:T$215)*Y$83&gt;-1,-SUMIF(Shares!$B$2:$B$215,'UC1'!$A91,Shares!T$2:T$215)*Y$83,-1)</f>
        <v>0</v>
      </c>
      <c r="Z91" s="9">
        <f ca="1">IF(-SUMIF(Shares!$B$2:$B$215,'UC1'!$A91,Shares!U$2:U$215)*Z$83&gt;-1,-SUMIF(Shares!$B$2:$B$215,'UC1'!$A91,Shares!U$2:U$215)*Z$83,-1)</f>
        <v>-0.32633184488612815</v>
      </c>
      <c r="AA91" s="9">
        <f ca="1">IF(-SUMIF(Shares!$B$2:$B$215,'UC1'!$A91,Shares!V$2:V$215)*AA$83&gt;-1,-SUMIF(Shares!$B$2:$B$215,'UC1'!$A91,Shares!V$2:V$215)*AA$83,-1)</f>
        <v>-1.3012786712958054E-2</v>
      </c>
      <c r="AB91" s="9">
        <f ca="1">IF(-SUMIF(Shares!$B$2:$B$215,'UC1'!$A91,Shares!W$2:W$215)*AB$83&gt;-1,-SUMIF(Shares!$B$2:$B$215,'UC1'!$A91,Shares!W$2:W$215)*AB$83,-1)</f>
        <v>-8.6596737101736321E-2</v>
      </c>
      <c r="AC91" s="9">
        <f ca="1">IF(-SUMIF(Shares!$B$2:$B$215,'UC1'!$A91,Shares!X$2:X$215)*AC$83&gt;-1,-SUMIF(Shares!$B$2:$B$215,'UC1'!$A91,Shares!X$2:X$215)*AC$83,-1)</f>
        <v>-0.80665886984746127</v>
      </c>
      <c r="AD91" s="9">
        <f ca="1">IF(-SUMIF(Shares!$B$2:$B$215,'UC1'!$A91,Shares!Y$2:Y$215)*AD$83&gt;-1,-SUMIF(Shares!$B$2:$B$215,'UC1'!$A91,Shares!Y$2:Y$215)*AD$83,-1)</f>
        <v>-0.11884561881000573</v>
      </c>
      <c r="AE91" s="9">
        <f ca="1">IF(-SUMIF(Shares!$B$2:$B$215,'UC1'!$A91,Shares!Z$2:Z$215)*AE$83&gt;-1,-SUMIF(Shares!$B$2:$B$215,'UC1'!$A91,Shares!Z$2:Z$215)*AE$83,-1)</f>
        <v>-0.57595788066657527</v>
      </c>
      <c r="AF91" s="9">
        <f ca="1">IF(-SUMIF(Shares!$B$2:$B$215,'UC1'!$A91,Shares!AA$2:AA$215)*AF$83&gt;-1,-SUMIF(Shares!$B$2:$B$215,'UC1'!$A91,Shares!AA$2:AA$215)*AF$83,-1)</f>
        <v>0</v>
      </c>
      <c r="AG91" s="9">
        <f ca="1">IF(-SUMIF(Shares!$B$2:$B$215,'UC1'!$A91,Shares!AB$2:AB$215)*AG$83&gt;-1,-SUMIF(Shares!$B$2:$B$215,'UC1'!$A91,Shares!AB$2:AB$215)*AG$83,-1)</f>
        <v>-0.22599284258575159</v>
      </c>
      <c r="AH91" s="9">
        <f ca="1">IF(-SUMIF(Shares!$B$2:$B$215,'UC1'!$A91,Shares!AC$2:AC$215)*AH$83&gt;-1,-SUMIF(Shares!$B$2:$B$215,'UC1'!$A91,Shares!AC$2:AC$215)*AH$83,-1)</f>
        <v>0</v>
      </c>
      <c r="AI91" s="9">
        <f ca="1">IF(-SUMIF(Shares!$B$2:$B$215,'UC1'!$A91,Shares!AD$2:AD$215)*AI$83&gt;-1,-SUMIF(Shares!$B$2:$B$215,'UC1'!$A91,Shares!AD$2:AD$215)*AI$83,-1)</f>
        <v>-0.1061695958153473</v>
      </c>
      <c r="AJ91" s="9">
        <f ca="1">IF(-SUMIF(Shares!$B$2:$B$215,'UC1'!$A91,Shares!AE$2:AE$215)*AJ$83&gt;-1,-SUMIF(Shares!$B$2:$B$215,'UC1'!$A91,Shares!AE$2:AE$215)*AJ$83,-1)</f>
        <v>-0.19132932414173853</v>
      </c>
      <c r="AK91" s="9">
        <f ca="1">IF(-SUMIF(Shares!$B$2:$B$215,'UC1'!$A91,Shares!AF$2:AF$215)*AK$83&gt;-1,-SUMIF(Shares!$B$2:$B$215,'UC1'!$A91,Shares!AF$2:AF$215)*AK$83,-1)</f>
        <v>-0.25650236970462981</v>
      </c>
      <c r="AL91" s="9">
        <f ca="1">IF(-SUMIF(Shares!$B$2:$B$215,'UC1'!$A91,Shares!AG$2:AG$215)*AL$83&gt;-1,-SUMIF(Shares!$B$2:$B$215,'UC1'!$A91,Shares!AG$2:AG$215)*AL$83,-1)</f>
        <v>-2.3698079283903144E-2</v>
      </c>
      <c r="AM91" s="9">
        <f ca="1">IF(-SUMIF(Shares!$B$2:$B$215,'UC1'!$A91,Shares!AH$2:AH$215)*AM$83&gt;-1,-SUMIF(Shares!$B$2:$B$215,'UC1'!$A91,Shares!AH$2:AH$215)*AM$83,-1)</f>
        <v>-0.29095979938104466</v>
      </c>
      <c r="AN91" s="9">
        <f ca="1">IF(-SUMIF(Shares!$B$2:$B$215,'UC1'!$A91,Shares!AI$2:AI$215)*AN$83&gt;-1,-SUMIF(Shares!$B$2:$B$215,'UC1'!$A91,Shares!AI$2:AI$215)*AN$83,-1)</f>
        <v>-0.36627141202564634</v>
      </c>
      <c r="AO91" s="9">
        <f ca="1">IF(-SUMIF(Shares!$B$2:$B$215,'UC1'!$A91,Shares!AJ$2:AJ$215)*AO$83&gt;-1,-SUMIF(Shares!$B$2:$B$215,'UC1'!$A91,Shares!AJ$2:AJ$215)*AO$83,-1)</f>
        <v>-0.50101589696109627</v>
      </c>
      <c r="AP91" s="9">
        <f ca="1">IF(-SUMIF(Shares!$B$2:$B$215,'UC1'!$A91,Shares!AK$2:AK$215)*AP$83&gt;-1,-SUMIF(Shares!$B$2:$B$215,'UC1'!$A91,Shares!AK$2:AK$215)*AP$83,-1)</f>
        <v>-0.21537299794088513</v>
      </c>
      <c r="AQ91" s="9">
        <f ca="1">IF(-SUMIF(Shares!$B$2:$B$215,'UC1'!$A91,Shares!AL$2:AL$215)*AQ$83&gt;-1,-SUMIF(Shares!$B$2:$B$215,'UC1'!$A91,Shares!AL$2:AL$215)*AQ$83,-1)</f>
        <v>-0.23575005672039706</v>
      </c>
      <c r="AR91" s="9">
        <f ca="1">IF(-SUMIF(Shares!$B$2:$B$215,'UC1'!$A91,Shares!AM$2:AM$215)*AR$83&gt;-1,-SUMIF(Shares!$B$2:$B$215,'UC1'!$A91,Shares!AM$2:AM$215)*AR$83,-1)</f>
        <v>-6.5642400952915986E-2</v>
      </c>
      <c r="AS91">
        <v>0</v>
      </c>
      <c r="AT91">
        <v>5</v>
      </c>
    </row>
    <row r="92" spans="1:46">
      <c r="A92" t="s">
        <v>203</v>
      </c>
      <c r="C92" t="str">
        <f t="shared" ref="C92:C97" si="25">"\I: RCUC-Lo_"&amp;A92</f>
        <v>\I: RCUC-Lo_C_ES-WH-HO_HET</v>
      </c>
      <c r="D92" s="8" t="s">
        <v>266</v>
      </c>
      <c r="E92" t="str">
        <f t="shared" si="24"/>
        <v>NR_ES-HO-WatHeat</v>
      </c>
      <c r="F92" t="str">
        <f t="shared" ref="F92:F97" si="26">"NR_ES-"&amp;MID(A92,9,2)&amp;"-WatHeat"</f>
        <v>NR_ES-HO-WatHeat</v>
      </c>
      <c r="G92">
        <v>1</v>
      </c>
      <c r="H92" s="9">
        <f ca="1">IF(-SUMIF(Shares!$B$2:$B$215,'UC1'!$A92,Shares!C$2:C$215)*H$83&gt;-1,-SUMIF(Shares!$B$2:$B$215,'UC1'!$A92,Shares!C$2:C$215)*H$83,-1)</f>
        <v>0</v>
      </c>
      <c r="I92" s="9">
        <f ca="1">IF(-SUMIF(Shares!$B$2:$B$215,'UC1'!$A92,Shares!D$2:D$215)*I$83&gt;-1,-SUMIF(Shares!$B$2:$B$215,'UC1'!$A92,Shares!D$2:D$215)*I$83,-1)</f>
        <v>-0.40033894496357764</v>
      </c>
      <c r="J92" s="9">
        <f ca="1">IF(-SUMIF(Shares!$B$2:$B$215,'UC1'!$A92,Shares!E$2:E$215)*J$83&gt;-1,-SUMIF(Shares!$B$2:$B$215,'UC1'!$A92,Shares!E$2:E$215)*J$83,-1)</f>
        <v>-0.69570010337432042</v>
      </c>
      <c r="K92" s="9">
        <f ca="1">IF(-SUMIF(Shares!$B$2:$B$215,'UC1'!$A92,Shares!F$2:F$215)*K$83&gt;-1,-SUMIF(Shares!$B$2:$B$215,'UC1'!$A92,Shares!F$2:F$215)*K$83,-1)</f>
        <v>-8.2104975281425824E-2</v>
      </c>
      <c r="L92" s="9">
        <f ca="1">IF(-SUMIF(Shares!$B$2:$B$215,'UC1'!$A92,Shares!G$2:G$215)*L$83&gt;-1,-SUMIF(Shares!$B$2:$B$215,'UC1'!$A92,Shares!G$2:G$215)*L$83,-1)</f>
        <v>-0.21882921297639851</v>
      </c>
      <c r="M92" s="9">
        <f ca="1">IF(-SUMIF(Shares!$B$2:$B$215,'UC1'!$A92,Shares!H$2:H$215)*M$83&gt;-1,-SUMIF(Shares!$B$2:$B$215,'UC1'!$A92,Shares!H$2:H$215)*M$83,-1)</f>
        <v>-9.4957593964855272E-2</v>
      </c>
      <c r="N92" s="9">
        <f ca="1">IF(-SUMIF(Shares!$B$2:$B$215,'UC1'!$A92,Shares!I$2:I$215)*N$83&gt;-1,-SUMIF(Shares!$B$2:$B$215,'UC1'!$A92,Shares!I$2:I$215)*N$83,-1)</f>
        <v>0</v>
      </c>
      <c r="O92" s="9">
        <f ca="1">IF(-SUMIF(Shares!$B$2:$B$215,'UC1'!$A92,Shares!J$2:J$215)*O$83&gt;-1,-SUMIF(Shares!$B$2:$B$215,'UC1'!$A92,Shares!J$2:J$215)*O$83,-1)</f>
        <v>-0.3910072821278468</v>
      </c>
      <c r="P92" s="9">
        <f ca="1">IF(-SUMIF(Shares!$B$2:$B$215,'UC1'!$A92,Shares!K$2:K$215)*P$83&gt;-1,-SUMIF(Shares!$B$2:$B$215,'UC1'!$A92,Shares!K$2:K$215)*P$83,-1)</f>
        <v>-0.34453145565025672</v>
      </c>
      <c r="Q92" s="9">
        <f ca="1">IF(-SUMIF(Shares!$B$2:$B$215,'UC1'!$A92,Shares!L$2:L$215)*Q$83&gt;-1,-SUMIF(Shares!$B$2:$B$215,'UC1'!$A92,Shares!L$2:L$215)*Q$83,-1)</f>
        <v>-0.55626166402424582</v>
      </c>
      <c r="R92" s="9">
        <f ca="1">IF(-SUMIF(Shares!$B$2:$B$215,'UC1'!$A92,Shares!M$2:M$215)*R$83&gt;-1,-SUMIF(Shares!$B$2:$B$215,'UC1'!$A92,Shares!M$2:M$215)*R$83,-1)</f>
        <v>-0.56454630781411719</v>
      </c>
      <c r="S92" s="9">
        <f ca="1">IF(-SUMIF(Shares!$B$2:$B$215,'UC1'!$A92,Shares!N$2:N$215)*S$83&gt;-1,-SUMIF(Shares!$B$2:$B$215,'UC1'!$A92,Shares!N$2:N$215)*S$83,-1)</f>
        <v>0</v>
      </c>
      <c r="T92" s="9">
        <f ca="1">IF(-SUMIF(Shares!$B$2:$B$215,'UC1'!$A92,Shares!O$2:O$215)*T$83&gt;-1,-SUMIF(Shares!$B$2:$B$215,'UC1'!$A92,Shares!O$2:O$215)*T$83,-1)</f>
        <v>0</v>
      </c>
      <c r="U92" s="9">
        <f ca="1">IF(-SUMIF(Shares!$B$2:$B$215,'UC1'!$A92,Shares!P$2:P$215)*U$83&gt;-1,-SUMIF(Shares!$B$2:$B$215,'UC1'!$A92,Shares!P$2:P$215)*U$83,-1)</f>
        <v>-0.55441388273369296</v>
      </c>
      <c r="V92" s="9">
        <f ca="1">IF(-SUMIF(Shares!$B$2:$B$215,'UC1'!$A92,Shares!Q$2:Q$215)*V$83&gt;-1,-SUMIF(Shares!$B$2:$B$215,'UC1'!$A92,Shares!Q$2:Q$215)*V$83,-1)</f>
        <v>-0.1562598453168409</v>
      </c>
      <c r="W92" s="9">
        <f ca="1">IF(-SUMIF(Shares!$B$2:$B$215,'UC1'!$A92,Shares!R$2:R$215)*W$83&gt;-1,-SUMIF(Shares!$B$2:$B$215,'UC1'!$A92,Shares!R$2:R$215)*W$83,-1)</f>
        <v>-0.11267121825757778</v>
      </c>
      <c r="X92" s="9">
        <f ca="1">IF(-SUMIF(Shares!$B$2:$B$215,'UC1'!$A92,Shares!S$2:S$215)*X$83&gt;-1,-SUMIF(Shares!$B$2:$B$215,'UC1'!$A92,Shares!S$2:S$215)*X$83,-1)</f>
        <v>-0.21561313591812389</v>
      </c>
      <c r="Y92" s="9">
        <f ca="1">IF(-SUMIF(Shares!$B$2:$B$215,'UC1'!$A92,Shares!T$2:T$215)*Y$83&gt;-1,-SUMIF(Shares!$B$2:$B$215,'UC1'!$A92,Shares!T$2:T$215)*Y$83,-1)</f>
        <v>0</v>
      </c>
      <c r="Z92" s="9">
        <f ca="1">IF(-SUMIF(Shares!$B$2:$B$215,'UC1'!$A92,Shares!U$2:U$215)*Z$83&gt;-1,-SUMIF(Shares!$B$2:$B$215,'UC1'!$A92,Shares!U$2:U$215)*Z$83,-1)</f>
        <v>-0.8951038070665831</v>
      </c>
      <c r="AA92" s="9">
        <f ca="1">IF(-SUMIF(Shares!$B$2:$B$215,'UC1'!$A92,Shares!V$2:V$215)*AA$83&gt;-1,-SUMIF(Shares!$B$2:$B$215,'UC1'!$A92,Shares!V$2:V$215)*AA$83,-1)</f>
        <v>-1.1193204233251236E-2</v>
      </c>
      <c r="AB92" s="9">
        <f ca="1">IF(-SUMIF(Shares!$B$2:$B$215,'UC1'!$A92,Shares!W$2:W$215)*AB$83&gt;-1,-SUMIF(Shares!$B$2:$B$215,'UC1'!$A92,Shares!W$2:W$215)*AB$83,-1)</f>
        <v>-3.8570523991624389E-2</v>
      </c>
      <c r="AC92" s="9">
        <f ca="1">IF(-SUMIF(Shares!$B$2:$B$215,'UC1'!$A92,Shares!X$2:X$215)*AC$83&gt;-1,-SUMIF(Shares!$B$2:$B$215,'UC1'!$A92,Shares!X$2:X$215)*AC$83,-1)</f>
        <v>-0.83355389084520171</v>
      </c>
      <c r="AD92" s="9">
        <f ca="1">IF(-SUMIF(Shares!$B$2:$B$215,'UC1'!$A92,Shares!Y$2:Y$215)*AD$83&gt;-1,-SUMIF(Shares!$B$2:$B$215,'UC1'!$A92,Shares!Y$2:Y$215)*AD$83,-1)</f>
        <v>-0.4199257293815587</v>
      </c>
      <c r="AE92" s="9">
        <f ca="1">IF(-SUMIF(Shares!$B$2:$B$215,'UC1'!$A92,Shares!Z$2:Z$215)*AE$83&gt;-1,-SUMIF(Shares!$B$2:$B$215,'UC1'!$A92,Shares!Z$2:Z$215)*AE$83,-1)</f>
        <v>-0.59501850964458558</v>
      </c>
      <c r="AF92" s="9">
        <f ca="1">IF(-SUMIF(Shares!$B$2:$B$215,'UC1'!$A92,Shares!AA$2:AA$215)*AF$83&gt;-1,-SUMIF(Shares!$B$2:$B$215,'UC1'!$A92,Shares!AA$2:AA$215)*AF$83,-1)</f>
        <v>0</v>
      </c>
      <c r="AG92" s="9">
        <f ca="1">IF(-SUMIF(Shares!$B$2:$B$215,'UC1'!$A92,Shares!AB$2:AB$215)*AG$83&gt;-1,-SUMIF(Shares!$B$2:$B$215,'UC1'!$A92,Shares!AB$2:AB$215)*AG$83,-1)</f>
        <v>-0.11641412366269606</v>
      </c>
      <c r="AH92" s="9">
        <f ca="1">IF(-SUMIF(Shares!$B$2:$B$215,'UC1'!$A92,Shares!AC$2:AC$215)*AH$83&gt;-1,-SUMIF(Shares!$B$2:$B$215,'UC1'!$A92,Shares!AC$2:AC$215)*AH$83,-1)</f>
        <v>0</v>
      </c>
      <c r="AI92" s="9">
        <f ca="1">IF(-SUMIF(Shares!$B$2:$B$215,'UC1'!$A92,Shares!AD$2:AD$215)*AI$83&gt;-1,-SUMIF(Shares!$B$2:$B$215,'UC1'!$A92,Shares!AD$2:AD$215)*AI$83,-1)</f>
        <v>-0.25688038944135888</v>
      </c>
      <c r="AJ92" s="9">
        <f ca="1">IF(-SUMIF(Shares!$B$2:$B$215,'UC1'!$A92,Shares!AE$2:AE$215)*AJ$83&gt;-1,-SUMIF(Shares!$B$2:$B$215,'UC1'!$A92,Shares!AE$2:AE$215)*AJ$83,-1)</f>
        <v>-0.10120857634025354</v>
      </c>
      <c r="AK92" s="9">
        <f ca="1">IF(-SUMIF(Shares!$B$2:$B$215,'UC1'!$A92,Shares!AF$2:AF$215)*AK$83&gt;-1,-SUMIF(Shares!$B$2:$B$215,'UC1'!$A92,Shares!AF$2:AF$215)*AK$83,-1)</f>
        <v>-0.20474025442503832</v>
      </c>
      <c r="AL92" s="9">
        <f ca="1">IF(-SUMIF(Shares!$B$2:$B$215,'UC1'!$A92,Shares!AG$2:AG$215)*AL$83&gt;-1,-SUMIF(Shares!$B$2:$B$215,'UC1'!$A92,Shares!AG$2:AG$215)*AL$83,-1)</f>
        <v>-1.3541512038478466E-2</v>
      </c>
      <c r="AM92" s="9">
        <f ca="1">IF(-SUMIF(Shares!$B$2:$B$215,'UC1'!$A92,Shares!AH$2:AH$215)*AM$83&gt;-1,-SUMIF(Shares!$B$2:$B$215,'UC1'!$A92,Shares!AH$2:AH$215)*AM$83,-1)</f>
        <v>-0.31349231914782072</v>
      </c>
      <c r="AN92" s="9">
        <f ca="1">IF(-SUMIF(Shares!$B$2:$B$215,'UC1'!$A92,Shares!AI$2:AI$215)*AN$83&gt;-1,-SUMIF(Shares!$B$2:$B$215,'UC1'!$A92,Shares!AI$2:AI$215)*AN$83,-1)</f>
        <v>-0.28442475182091664</v>
      </c>
      <c r="AO92" s="9">
        <f ca="1">IF(-SUMIF(Shares!$B$2:$B$215,'UC1'!$A92,Shares!AJ$2:AJ$215)*AO$83&gt;-1,-SUMIF(Shares!$B$2:$B$215,'UC1'!$A92,Shares!AJ$2:AJ$215)*AO$83,-1)</f>
        <v>-0.57792527893368439</v>
      </c>
      <c r="AP92" s="9">
        <f ca="1">IF(-SUMIF(Shares!$B$2:$B$215,'UC1'!$A92,Shares!AK$2:AK$215)*AP$83&gt;-1,-SUMIF(Shares!$B$2:$B$215,'UC1'!$A92,Shares!AK$2:AK$215)*AP$83,-1)</f>
        <v>-0.16003649963503039</v>
      </c>
      <c r="AQ92" s="9">
        <f ca="1">IF(-SUMIF(Shares!$B$2:$B$215,'UC1'!$A92,Shares!AL$2:AL$215)*AQ$83&gt;-1,-SUMIF(Shares!$B$2:$B$215,'UC1'!$A92,Shares!AL$2:AL$215)*AQ$83,-1)</f>
        <v>-0.43690384849646963</v>
      </c>
      <c r="AR92" s="9">
        <f ca="1">IF(-SUMIF(Shares!$B$2:$B$215,'UC1'!$A92,Shares!AM$2:AM$215)*AR$83&gt;-1,-SUMIF(Shares!$B$2:$B$215,'UC1'!$A92,Shares!AM$2:AM$215)*AR$83,-1)</f>
        <v>-5.1003811386487609E-2</v>
      </c>
      <c r="AS92">
        <v>0</v>
      </c>
      <c r="AT92">
        <v>5</v>
      </c>
    </row>
    <row r="93" spans="1:46">
      <c r="A93" t="s">
        <v>211</v>
      </c>
      <c r="C93" t="str">
        <f t="shared" si="25"/>
        <v>\I: RCUC-Lo_C_ES-WH-HR_HET</v>
      </c>
      <c r="D93" s="8" t="s">
        <v>266</v>
      </c>
      <c r="E93" t="str">
        <f t="shared" si="24"/>
        <v>NR_ES-HR-WatHeat</v>
      </c>
      <c r="F93" t="str">
        <f t="shared" si="26"/>
        <v>NR_ES-HR-WatHeat</v>
      </c>
      <c r="G93">
        <v>1</v>
      </c>
      <c r="H93" s="9">
        <f ca="1">IF(-SUMIF(Shares!$B$2:$B$215,'UC1'!$A93,Shares!C$2:C$215)*H$83&gt;-1,-SUMIF(Shares!$B$2:$B$215,'UC1'!$A93,Shares!C$2:C$215)*H$83,-1)</f>
        <v>0</v>
      </c>
      <c r="I93" s="9">
        <f ca="1">IF(-SUMIF(Shares!$B$2:$B$215,'UC1'!$A93,Shares!D$2:D$215)*I$83&gt;-1,-SUMIF(Shares!$B$2:$B$215,'UC1'!$A93,Shares!D$2:D$215)*I$83,-1)</f>
        <v>-0.40033894496357703</v>
      </c>
      <c r="J93" s="9">
        <f ca="1">IF(-SUMIF(Shares!$B$2:$B$215,'UC1'!$A93,Shares!E$2:E$215)*J$83&gt;-1,-SUMIF(Shares!$B$2:$B$215,'UC1'!$A93,Shares!E$2:E$215)*J$83,-1)</f>
        <v>-0.69570010337432153</v>
      </c>
      <c r="K93" s="9">
        <f ca="1">IF(-SUMIF(Shares!$B$2:$B$215,'UC1'!$A93,Shares!F$2:F$215)*K$83&gt;-1,-SUMIF(Shares!$B$2:$B$215,'UC1'!$A93,Shares!F$2:F$215)*K$83,-1)</f>
        <v>-8.2104975281425921E-2</v>
      </c>
      <c r="L93" s="9">
        <f ca="1">IF(-SUMIF(Shares!$B$2:$B$215,'UC1'!$A93,Shares!G$2:G$215)*L$83&gt;-1,-SUMIF(Shares!$B$2:$B$215,'UC1'!$A93,Shares!G$2:G$215)*L$83,-1)</f>
        <v>-0.21882921297639796</v>
      </c>
      <c r="M93" s="9">
        <f ca="1">IF(-SUMIF(Shares!$B$2:$B$215,'UC1'!$A93,Shares!H$2:H$215)*M$83&gt;-1,-SUMIF(Shares!$B$2:$B$215,'UC1'!$A93,Shares!H$2:H$215)*M$83,-1)</f>
        <v>-9.4957593964855161E-2</v>
      </c>
      <c r="N93" s="9">
        <f ca="1">IF(-SUMIF(Shares!$B$2:$B$215,'UC1'!$A93,Shares!I$2:I$215)*N$83&gt;-1,-SUMIF(Shares!$B$2:$B$215,'UC1'!$A93,Shares!I$2:I$215)*N$83,-1)</f>
        <v>0</v>
      </c>
      <c r="O93" s="9">
        <f ca="1">IF(-SUMIF(Shares!$B$2:$B$215,'UC1'!$A93,Shares!J$2:J$215)*O$83&gt;-1,-SUMIF(Shares!$B$2:$B$215,'UC1'!$A93,Shares!J$2:J$215)*O$83,-1)</f>
        <v>-0.39100728212784669</v>
      </c>
      <c r="P93" s="9">
        <f ca="1">IF(-SUMIF(Shares!$B$2:$B$215,'UC1'!$A93,Shares!K$2:K$215)*P$83&gt;-1,-SUMIF(Shares!$B$2:$B$215,'UC1'!$A93,Shares!K$2:K$215)*P$83,-1)</f>
        <v>-0.34453145565025639</v>
      </c>
      <c r="Q93" s="9">
        <f ca="1">IF(-SUMIF(Shares!$B$2:$B$215,'UC1'!$A93,Shares!L$2:L$215)*Q$83&gt;-1,-SUMIF(Shares!$B$2:$B$215,'UC1'!$A93,Shares!L$2:L$215)*Q$83,-1)</f>
        <v>-0.55626166402424471</v>
      </c>
      <c r="R93" s="9">
        <f ca="1">IF(-SUMIF(Shares!$B$2:$B$215,'UC1'!$A93,Shares!M$2:M$215)*R$83&gt;-1,-SUMIF(Shares!$B$2:$B$215,'UC1'!$A93,Shares!M$2:M$215)*R$83,-1)</f>
        <v>-0.56454630781411852</v>
      </c>
      <c r="S93" s="9">
        <f ca="1">IF(-SUMIF(Shares!$B$2:$B$215,'UC1'!$A93,Shares!N$2:N$215)*S$83&gt;-1,-SUMIF(Shares!$B$2:$B$215,'UC1'!$A93,Shares!N$2:N$215)*S$83,-1)</f>
        <v>0</v>
      </c>
      <c r="T93" s="9">
        <f ca="1">IF(-SUMIF(Shares!$B$2:$B$215,'UC1'!$A93,Shares!O$2:O$215)*T$83&gt;-1,-SUMIF(Shares!$B$2:$B$215,'UC1'!$A93,Shares!O$2:O$215)*T$83,-1)</f>
        <v>0</v>
      </c>
      <c r="U93" s="9">
        <f ca="1">IF(-SUMIF(Shares!$B$2:$B$215,'UC1'!$A93,Shares!P$2:P$215)*U$83&gt;-1,-SUMIF(Shares!$B$2:$B$215,'UC1'!$A93,Shares!P$2:P$215)*U$83,-1)</f>
        <v>-0.55441388273369174</v>
      </c>
      <c r="V93" s="9">
        <f ca="1">IF(-SUMIF(Shares!$B$2:$B$215,'UC1'!$A93,Shares!Q$2:Q$215)*V$83&gt;-1,-SUMIF(Shares!$B$2:$B$215,'UC1'!$A93,Shares!Q$2:Q$215)*V$83,-1)</f>
        <v>-0.15625984531684062</v>
      </c>
      <c r="W93" s="9">
        <f ca="1">IF(-SUMIF(Shares!$B$2:$B$215,'UC1'!$A93,Shares!R$2:R$215)*W$83&gt;-1,-SUMIF(Shares!$B$2:$B$215,'UC1'!$A93,Shares!R$2:R$215)*W$83,-1)</f>
        <v>-0.11267121825757788</v>
      </c>
      <c r="X93" s="9">
        <f ca="1">IF(-SUMIF(Shares!$B$2:$B$215,'UC1'!$A93,Shares!S$2:S$215)*X$83&gt;-1,-SUMIF(Shares!$B$2:$B$215,'UC1'!$A93,Shares!S$2:S$215)*X$83,-1)</f>
        <v>-0.21561313591812423</v>
      </c>
      <c r="Y93" s="9">
        <f ca="1">IF(-SUMIF(Shares!$B$2:$B$215,'UC1'!$A93,Shares!T$2:T$215)*Y$83&gt;-1,-SUMIF(Shares!$B$2:$B$215,'UC1'!$A93,Shares!T$2:T$215)*Y$83,-1)</f>
        <v>0</v>
      </c>
      <c r="Z93" s="9">
        <f ca="1">IF(-SUMIF(Shares!$B$2:$B$215,'UC1'!$A93,Shares!U$2:U$215)*Z$83&gt;-1,-SUMIF(Shares!$B$2:$B$215,'UC1'!$A93,Shares!U$2:U$215)*Z$83,-1)</f>
        <v>-0.8951038070665831</v>
      </c>
      <c r="AA93" s="9">
        <f ca="1">IF(-SUMIF(Shares!$B$2:$B$215,'UC1'!$A93,Shares!V$2:V$215)*AA$83&gt;-1,-SUMIF(Shares!$B$2:$B$215,'UC1'!$A93,Shares!V$2:V$215)*AA$83,-1)</f>
        <v>-1.1193204233251248E-2</v>
      </c>
      <c r="AB93" s="9">
        <f ca="1">IF(-SUMIF(Shares!$B$2:$B$215,'UC1'!$A93,Shares!W$2:W$215)*AB$83&gt;-1,-SUMIF(Shares!$B$2:$B$215,'UC1'!$A93,Shares!W$2:W$215)*AB$83,-1)</f>
        <v>-3.8570523991624313E-2</v>
      </c>
      <c r="AC93" s="9">
        <f ca="1">IF(-SUMIF(Shares!$B$2:$B$215,'UC1'!$A93,Shares!X$2:X$215)*AC$83&gt;-1,-SUMIF(Shares!$B$2:$B$215,'UC1'!$A93,Shares!X$2:X$215)*AC$83,-1)</f>
        <v>-0.83355389084520148</v>
      </c>
      <c r="AD93" s="9">
        <f ca="1">IF(-SUMIF(Shares!$B$2:$B$215,'UC1'!$A93,Shares!Y$2:Y$215)*AD$83&gt;-1,-SUMIF(Shares!$B$2:$B$215,'UC1'!$A93,Shares!Y$2:Y$215)*AD$83,-1)</f>
        <v>-0.41992572938155959</v>
      </c>
      <c r="AE93" s="9">
        <f ca="1">IF(-SUMIF(Shares!$B$2:$B$215,'UC1'!$A93,Shares!Z$2:Z$215)*AE$83&gt;-1,-SUMIF(Shares!$B$2:$B$215,'UC1'!$A93,Shares!Z$2:Z$215)*AE$83,-1)</f>
        <v>-0.59501850964458514</v>
      </c>
      <c r="AF93" s="9">
        <f ca="1">IF(-SUMIF(Shares!$B$2:$B$215,'UC1'!$A93,Shares!AA$2:AA$215)*AF$83&gt;-1,-SUMIF(Shares!$B$2:$B$215,'UC1'!$A93,Shares!AA$2:AA$215)*AF$83,-1)</f>
        <v>0</v>
      </c>
      <c r="AG93" s="9">
        <f ca="1">IF(-SUMIF(Shares!$B$2:$B$215,'UC1'!$A93,Shares!AB$2:AB$215)*AG$83&gt;-1,-SUMIF(Shares!$B$2:$B$215,'UC1'!$A93,Shares!AB$2:AB$215)*AG$83,-1)</f>
        <v>-0.11641412366269588</v>
      </c>
      <c r="AH93" s="9">
        <f ca="1">IF(-SUMIF(Shares!$B$2:$B$215,'UC1'!$A93,Shares!AC$2:AC$215)*AH$83&gt;-1,-SUMIF(Shares!$B$2:$B$215,'UC1'!$A93,Shares!AC$2:AC$215)*AH$83,-1)</f>
        <v>0</v>
      </c>
      <c r="AI93" s="9">
        <f ca="1">IF(-SUMIF(Shares!$B$2:$B$215,'UC1'!$A93,Shares!AD$2:AD$215)*AI$83&gt;-1,-SUMIF(Shares!$B$2:$B$215,'UC1'!$A93,Shares!AD$2:AD$215)*AI$83,-1)</f>
        <v>-0.2568803894413591</v>
      </c>
      <c r="AJ93" s="9">
        <f ca="1">IF(-SUMIF(Shares!$B$2:$B$215,'UC1'!$A93,Shares!AE$2:AE$215)*AJ$83&gt;-1,-SUMIF(Shares!$B$2:$B$215,'UC1'!$A93,Shares!AE$2:AE$215)*AJ$83,-1)</f>
        <v>-0.10120857634025339</v>
      </c>
      <c r="AK93" s="9">
        <f ca="1">IF(-SUMIF(Shares!$B$2:$B$215,'UC1'!$A93,Shares!AF$2:AF$215)*AK$83&gt;-1,-SUMIF(Shares!$B$2:$B$215,'UC1'!$A93,Shares!AF$2:AF$215)*AK$83,-1)</f>
        <v>-0.20474025442503818</v>
      </c>
      <c r="AL93" s="9">
        <f ca="1">IF(-SUMIF(Shares!$B$2:$B$215,'UC1'!$A93,Shares!AG$2:AG$215)*AL$83&gt;-1,-SUMIF(Shares!$B$2:$B$215,'UC1'!$A93,Shares!AG$2:AG$215)*AL$83,-1)</f>
        <v>-1.3541512038478455E-2</v>
      </c>
      <c r="AM93" s="9">
        <f ca="1">IF(-SUMIF(Shares!$B$2:$B$215,'UC1'!$A93,Shares!AH$2:AH$215)*AM$83&gt;-1,-SUMIF(Shares!$B$2:$B$215,'UC1'!$A93,Shares!AH$2:AH$215)*AM$83,-1)</f>
        <v>-0.31349231914782072</v>
      </c>
      <c r="AN93" s="9">
        <f ca="1">IF(-SUMIF(Shares!$B$2:$B$215,'UC1'!$A93,Shares!AI$2:AI$215)*AN$83&gt;-1,-SUMIF(Shares!$B$2:$B$215,'UC1'!$A93,Shares!AI$2:AI$215)*AN$83,-1)</f>
        <v>-0.28442475182091714</v>
      </c>
      <c r="AO93" s="9">
        <f ca="1">IF(-SUMIF(Shares!$B$2:$B$215,'UC1'!$A93,Shares!AJ$2:AJ$215)*AO$83&gt;-1,-SUMIF(Shares!$B$2:$B$215,'UC1'!$A93,Shares!AJ$2:AJ$215)*AO$83,-1)</f>
        <v>-0.57792527893368517</v>
      </c>
      <c r="AP93" s="9">
        <f ca="1">IF(-SUMIF(Shares!$B$2:$B$215,'UC1'!$A93,Shares!AK$2:AK$215)*AP$83&gt;-1,-SUMIF(Shares!$B$2:$B$215,'UC1'!$A93,Shares!AK$2:AK$215)*AP$83,-1)</f>
        <v>-0.16003649963503069</v>
      </c>
      <c r="AQ93" s="9">
        <f ca="1">IF(-SUMIF(Shares!$B$2:$B$215,'UC1'!$A93,Shares!AL$2:AL$215)*AQ$83&gt;-1,-SUMIF(Shares!$B$2:$B$215,'UC1'!$A93,Shares!AL$2:AL$215)*AQ$83,-1)</f>
        <v>-0.43690384849647007</v>
      </c>
      <c r="AR93" s="9">
        <f ca="1">IF(-SUMIF(Shares!$B$2:$B$215,'UC1'!$A93,Shares!AM$2:AM$215)*AR$83&gt;-1,-SUMIF(Shares!$B$2:$B$215,'UC1'!$A93,Shares!AM$2:AM$215)*AR$83,-1)</f>
        <v>-5.1003811386487651E-2</v>
      </c>
      <c r="AS93">
        <v>0</v>
      </c>
      <c r="AT93">
        <v>5</v>
      </c>
    </row>
    <row r="94" spans="1:46">
      <c r="A94" t="s">
        <v>219</v>
      </c>
      <c r="C94" t="str">
        <f t="shared" si="25"/>
        <v>\I: RCUC-Lo_C_ES-WH-OF_HET</v>
      </c>
      <c r="D94" s="8" t="s">
        <v>266</v>
      </c>
      <c r="E94" t="str">
        <f t="shared" si="24"/>
        <v>NR_ES-OF-WatHeat</v>
      </c>
      <c r="F94" t="str">
        <f t="shared" si="26"/>
        <v>NR_ES-OF-WatHeat</v>
      </c>
      <c r="G94">
        <v>1</v>
      </c>
      <c r="H94" s="9">
        <f ca="1">IF(-SUMIF(Shares!$B$2:$B$215,'UC1'!$A94,Shares!C$2:C$215)*H$83&gt;-1,-SUMIF(Shares!$B$2:$B$215,'UC1'!$A94,Shares!C$2:C$215)*H$83,-1)</f>
        <v>0</v>
      </c>
      <c r="I94" s="9">
        <f ca="1">IF(-SUMIF(Shares!$B$2:$B$215,'UC1'!$A94,Shares!D$2:D$215)*I$83&gt;-1,-SUMIF(Shares!$B$2:$B$215,'UC1'!$A94,Shares!D$2:D$215)*I$83,-1)</f>
        <v>-0.40033894496357675</v>
      </c>
      <c r="J94" s="9">
        <f ca="1">IF(-SUMIF(Shares!$B$2:$B$215,'UC1'!$A94,Shares!E$2:E$215)*J$83&gt;-1,-SUMIF(Shares!$B$2:$B$215,'UC1'!$A94,Shares!E$2:E$215)*J$83,-1)</f>
        <v>-0.69570010337432198</v>
      </c>
      <c r="K94" s="9">
        <f ca="1">IF(-SUMIF(Shares!$B$2:$B$215,'UC1'!$A94,Shares!F$2:F$215)*K$83&gt;-1,-SUMIF(Shares!$B$2:$B$215,'UC1'!$A94,Shares!F$2:F$215)*K$83,-1)</f>
        <v>-8.2104975281425893E-2</v>
      </c>
      <c r="L94" s="9">
        <f ca="1">IF(-SUMIF(Shares!$B$2:$B$215,'UC1'!$A94,Shares!G$2:G$215)*L$83&gt;-1,-SUMIF(Shares!$B$2:$B$215,'UC1'!$A94,Shares!G$2:G$215)*L$83,-1)</f>
        <v>-0.21882921297639871</v>
      </c>
      <c r="M94" s="9">
        <f ca="1">IF(-SUMIF(Shares!$B$2:$B$215,'UC1'!$A94,Shares!H$2:H$215)*M$83&gt;-1,-SUMIF(Shares!$B$2:$B$215,'UC1'!$A94,Shares!H$2:H$215)*M$83,-1)</f>
        <v>-9.4957593964855203E-2</v>
      </c>
      <c r="N94" s="9">
        <f ca="1">IF(-SUMIF(Shares!$B$2:$B$215,'UC1'!$A94,Shares!I$2:I$215)*N$83&gt;-1,-SUMIF(Shares!$B$2:$B$215,'UC1'!$A94,Shares!I$2:I$215)*N$83,-1)</f>
        <v>0</v>
      </c>
      <c r="O94" s="9">
        <f ca="1">IF(-SUMIF(Shares!$B$2:$B$215,'UC1'!$A94,Shares!J$2:J$215)*O$83&gt;-1,-SUMIF(Shares!$B$2:$B$215,'UC1'!$A94,Shares!J$2:J$215)*O$83,-1)</f>
        <v>-0.39100728212784702</v>
      </c>
      <c r="P94" s="9">
        <f ca="1">IF(-SUMIF(Shares!$B$2:$B$215,'UC1'!$A94,Shares!K$2:K$215)*P$83&gt;-1,-SUMIF(Shares!$B$2:$B$215,'UC1'!$A94,Shares!K$2:K$215)*P$83,-1)</f>
        <v>-0.34453145565025661</v>
      </c>
      <c r="Q94" s="9">
        <f ca="1">IF(-SUMIF(Shares!$B$2:$B$215,'UC1'!$A94,Shares!L$2:L$215)*Q$83&gt;-1,-SUMIF(Shares!$B$2:$B$215,'UC1'!$A94,Shares!L$2:L$215)*Q$83,-1)</f>
        <v>-0.55626166402424593</v>
      </c>
      <c r="R94" s="9">
        <f ca="1">IF(-SUMIF(Shares!$B$2:$B$215,'UC1'!$A94,Shares!M$2:M$215)*R$83&gt;-1,-SUMIF(Shares!$B$2:$B$215,'UC1'!$A94,Shares!M$2:M$215)*R$83,-1)</f>
        <v>-0.56454630781411685</v>
      </c>
      <c r="S94" s="9">
        <f ca="1">IF(-SUMIF(Shares!$B$2:$B$215,'UC1'!$A94,Shares!N$2:N$215)*S$83&gt;-1,-SUMIF(Shares!$B$2:$B$215,'UC1'!$A94,Shares!N$2:N$215)*S$83,-1)</f>
        <v>0</v>
      </c>
      <c r="T94" s="9">
        <f ca="1">IF(-SUMIF(Shares!$B$2:$B$215,'UC1'!$A94,Shares!O$2:O$215)*T$83&gt;-1,-SUMIF(Shares!$B$2:$B$215,'UC1'!$A94,Shares!O$2:O$215)*T$83,-1)</f>
        <v>0</v>
      </c>
      <c r="U94" s="9">
        <f ca="1">IF(-SUMIF(Shares!$B$2:$B$215,'UC1'!$A94,Shares!P$2:P$215)*U$83&gt;-1,-SUMIF(Shares!$B$2:$B$215,'UC1'!$A94,Shares!P$2:P$215)*U$83,-1)</f>
        <v>-0.55441388273369163</v>
      </c>
      <c r="V94" s="9">
        <f ca="1">IF(-SUMIF(Shares!$B$2:$B$215,'UC1'!$A94,Shares!Q$2:Q$215)*V$83&gt;-1,-SUMIF(Shares!$B$2:$B$215,'UC1'!$A94,Shares!Q$2:Q$215)*V$83,-1)</f>
        <v>-0.15625984531684062</v>
      </c>
      <c r="W94" s="9">
        <f ca="1">IF(-SUMIF(Shares!$B$2:$B$215,'UC1'!$A94,Shares!R$2:R$215)*W$83&gt;-1,-SUMIF(Shares!$B$2:$B$215,'UC1'!$A94,Shares!R$2:R$215)*W$83,-1)</f>
        <v>-0.1126712182575776</v>
      </c>
      <c r="X94" s="9">
        <f ca="1">IF(-SUMIF(Shares!$B$2:$B$215,'UC1'!$A94,Shares!S$2:S$215)*X$83&gt;-1,-SUMIF(Shares!$B$2:$B$215,'UC1'!$A94,Shares!S$2:S$215)*X$83,-1)</f>
        <v>-0.21561313591812406</v>
      </c>
      <c r="Y94" s="9">
        <f ca="1">IF(-SUMIF(Shares!$B$2:$B$215,'UC1'!$A94,Shares!T$2:T$215)*Y$83&gt;-1,-SUMIF(Shares!$B$2:$B$215,'UC1'!$A94,Shares!T$2:T$215)*Y$83,-1)</f>
        <v>0</v>
      </c>
      <c r="Z94" s="9">
        <f ca="1">IF(-SUMIF(Shares!$B$2:$B$215,'UC1'!$A94,Shares!U$2:U$215)*Z$83&gt;-1,-SUMIF(Shares!$B$2:$B$215,'UC1'!$A94,Shares!U$2:U$215)*Z$83,-1)</f>
        <v>-0.89510380706658277</v>
      </c>
      <c r="AA94" s="9">
        <f ca="1">IF(-SUMIF(Shares!$B$2:$B$215,'UC1'!$A94,Shares!V$2:V$215)*AA$83&gt;-1,-SUMIF(Shares!$B$2:$B$215,'UC1'!$A94,Shares!V$2:V$215)*AA$83,-1)</f>
        <v>-1.1193204233251238E-2</v>
      </c>
      <c r="AB94" s="9">
        <f ca="1">IF(-SUMIF(Shares!$B$2:$B$215,'UC1'!$A94,Shares!W$2:W$215)*AB$83&gt;-1,-SUMIF(Shares!$B$2:$B$215,'UC1'!$A94,Shares!W$2:W$215)*AB$83,-1)</f>
        <v>-3.8570523991624368E-2</v>
      </c>
      <c r="AC94" s="9">
        <f ca="1">IF(-SUMIF(Shares!$B$2:$B$215,'UC1'!$A94,Shares!X$2:X$215)*AC$83&gt;-1,-SUMIF(Shares!$B$2:$B$215,'UC1'!$A94,Shares!X$2:X$215)*AC$83,-1)</f>
        <v>-0.83355389084520093</v>
      </c>
      <c r="AD94" s="9">
        <f ca="1">IF(-SUMIF(Shares!$B$2:$B$215,'UC1'!$A94,Shares!Y$2:Y$215)*AD$83&gt;-1,-SUMIF(Shares!$B$2:$B$215,'UC1'!$A94,Shares!Y$2:Y$215)*AD$83,-1)</f>
        <v>-0.41992572938155875</v>
      </c>
      <c r="AE94" s="9">
        <f ca="1">IF(-SUMIF(Shares!$B$2:$B$215,'UC1'!$A94,Shares!Z$2:Z$215)*AE$83&gt;-1,-SUMIF(Shares!$B$2:$B$215,'UC1'!$A94,Shares!Z$2:Z$215)*AE$83,-1)</f>
        <v>-0.5950185096445858</v>
      </c>
      <c r="AF94" s="9">
        <f ca="1">IF(-SUMIF(Shares!$B$2:$B$215,'UC1'!$A94,Shares!AA$2:AA$215)*AF$83&gt;-1,-SUMIF(Shares!$B$2:$B$215,'UC1'!$A94,Shares!AA$2:AA$215)*AF$83,-1)</f>
        <v>0</v>
      </c>
      <c r="AG94" s="9">
        <f ca="1">IF(-SUMIF(Shares!$B$2:$B$215,'UC1'!$A94,Shares!AB$2:AB$215)*AG$83&gt;-1,-SUMIF(Shares!$B$2:$B$215,'UC1'!$A94,Shares!AB$2:AB$215)*AG$83,-1)</f>
        <v>-0.11641412366269584</v>
      </c>
      <c r="AH94" s="9">
        <f ca="1">IF(-SUMIF(Shares!$B$2:$B$215,'UC1'!$A94,Shares!AC$2:AC$215)*AH$83&gt;-1,-SUMIF(Shares!$B$2:$B$215,'UC1'!$A94,Shares!AC$2:AC$215)*AH$83,-1)</f>
        <v>0</v>
      </c>
      <c r="AI94" s="9">
        <f ca="1">IF(-SUMIF(Shares!$B$2:$B$215,'UC1'!$A94,Shares!AD$2:AD$215)*AI$83&gt;-1,-SUMIF(Shares!$B$2:$B$215,'UC1'!$A94,Shares!AD$2:AD$215)*AI$83,-1)</f>
        <v>-0.25688038944135916</v>
      </c>
      <c r="AJ94" s="9">
        <f ca="1">IF(-SUMIF(Shares!$B$2:$B$215,'UC1'!$A94,Shares!AE$2:AE$215)*AJ$83&gt;-1,-SUMIF(Shares!$B$2:$B$215,'UC1'!$A94,Shares!AE$2:AE$215)*AJ$83,-1)</f>
        <v>-0.10120857634025364</v>
      </c>
      <c r="AK94" s="9">
        <f ca="1">IF(-SUMIF(Shares!$B$2:$B$215,'UC1'!$A94,Shares!AF$2:AF$215)*AK$83&gt;-1,-SUMIF(Shares!$B$2:$B$215,'UC1'!$A94,Shares!AF$2:AF$215)*AK$83,-1)</f>
        <v>-0.20474025442503785</v>
      </c>
      <c r="AL94" s="9">
        <f ca="1">IF(-SUMIF(Shares!$B$2:$B$215,'UC1'!$A94,Shares!AG$2:AG$215)*AL$83&gt;-1,-SUMIF(Shares!$B$2:$B$215,'UC1'!$A94,Shares!AG$2:AG$215)*AL$83,-1)</f>
        <v>-1.3541512038478497E-2</v>
      </c>
      <c r="AM94" s="9">
        <f ca="1">IF(-SUMIF(Shares!$B$2:$B$215,'UC1'!$A94,Shares!AH$2:AH$215)*AM$83&gt;-1,-SUMIF(Shares!$B$2:$B$215,'UC1'!$A94,Shares!AH$2:AH$215)*AM$83,-1)</f>
        <v>-0.31349231914782105</v>
      </c>
      <c r="AN94" s="9">
        <f ca="1">IF(-SUMIF(Shares!$B$2:$B$215,'UC1'!$A94,Shares!AI$2:AI$215)*AN$83&gt;-1,-SUMIF(Shares!$B$2:$B$215,'UC1'!$A94,Shares!AI$2:AI$215)*AN$83,-1)</f>
        <v>-0.28442475182091737</v>
      </c>
      <c r="AO94" s="9">
        <f ca="1">IF(-SUMIF(Shares!$B$2:$B$215,'UC1'!$A94,Shares!AJ$2:AJ$215)*AO$83&gt;-1,-SUMIF(Shares!$B$2:$B$215,'UC1'!$A94,Shares!AJ$2:AJ$215)*AO$83,-1)</f>
        <v>-0.57792527893368406</v>
      </c>
      <c r="AP94" s="9">
        <f ca="1">IF(-SUMIF(Shares!$B$2:$B$215,'UC1'!$A94,Shares!AK$2:AK$215)*AP$83&gt;-1,-SUMIF(Shares!$B$2:$B$215,'UC1'!$A94,Shares!AK$2:AK$215)*AP$83,-1)</f>
        <v>-0.16003649963503094</v>
      </c>
      <c r="AQ94" s="9">
        <f ca="1">IF(-SUMIF(Shares!$B$2:$B$215,'UC1'!$A94,Shares!AL$2:AL$215)*AQ$83&gt;-1,-SUMIF(Shares!$B$2:$B$215,'UC1'!$A94,Shares!AL$2:AL$215)*AQ$83,-1)</f>
        <v>-0.43690384849646957</v>
      </c>
      <c r="AR94" s="9">
        <f ca="1">IF(-SUMIF(Shares!$B$2:$B$215,'UC1'!$A94,Shares!AM$2:AM$215)*AR$83&gt;-1,-SUMIF(Shares!$B$2:$B$215,'UC1'!$A94,Shares!AM$2:AM$215)*AR$83,-1)</f>
        <v>-5.1003811386487539E-2</v>
      </c>
      <c r="AS94">
        <v>0</v>
      </c>
      <c r="AT94">
        <v>5</v>
      </c>
    </row>
    <row r="95" spans="1:46">
      <c r="A95" t="s">
        <v>227</v>
      </c>
      <c r="C95" t="str">
        <f t="shared" si="25"/>
        <v>\I: RCUC-Lo_C_ES-WH-SL_HET</v>
      </c>
      <c r="D95" s="8" t="s">
        <v>266</v>
      </c>
      <c r="E95" t="str">
        <f t="shared" si="24"/>
        <v>NR_ES-SL-WatHeat</v>
      </c>
      <c r="F95" t="str">
        <f t="shared" si="26"/>
        <v>NR_ES-SL-WatHeat</v>
      </c>
      <c r="G95">
        <v>1</v>
      </c>
      <c r="H95" s="9">
        <f ca="1">IF(-SUMIF(Shares!$B$2:$B$215,'UC1'!$A95,Shares!C$2:C$215)*H$83&gt;-1,-SUMIF(Shares!$B$2:$B$215,'UC1'!$A95,Shares!C$2:C$215)*H$83,-1)</f>
        <v>0</v>
      </c>
      <c r="I95" s="9">
        <f ca="1">IF(-SUMIF(Shares!$B$2:$B$215,'UC1'!$A95,Shares!D$2:D$215)*I$83&gt;-1,-SUMIF(Shares!$B$2:$B$215,'UC1'!$A95,Shares!D$2:D$215)*I$83,-1)</f>
        <v>-0.40033894496357741</v>
      </c>
      <c r="J95" s="9">
        <f ca="1">IF(-SUMIF(Shares!$B$2:$B$215,'UC1'!$A95,Shares!E$2:E$215)*J$83&gt;-1,-SUMIF(Shares!$B$2:$B$215,'UC1'!$A95,Shares!E$2:E$215)*J$83,-1)</f>
        <v>-0.69570010337432131</v>
      </c>
      <c r="K95" s="9">
        <f ca="1">IF(-SUMIF(Shares!$B$2:$B$215,'UC1'!$A95,Shares!F$2:F$215)*K$83&gt;-1,-SUMIF(Shares!$B$2:$B$215,'UC1'!$A95,Shares!F$2:F$215)*K$83,-1)</f>
        <v>-8.2104975281426157E-2</v>
      </c>
      <c r="L95" s="9">
        <f ca="1">IF(-SUMIF(Shares!$B$2:$B$215,'UC1'!$A95,Shares!G$2:G$215)*L$83&gt;-1,-SUMIF(Shares!$B$2:$B$215,'UC1'!$A95,Shares!G$2:G$215)*L$83,-1)</f>
        <v>-0.21882921297639901</v>
      </c>
      <c r="M95" s="9">
        <f ca="1">IF(-SUMIF(Shares!$B$2:$B$215,'UC1'!$A95,Shares!H$2:H$215)*M$83&gt;-1,-SUMIF(Shares!$B$2:$B$215,'UC1'!$A95,Shares!H$2:H$215)*M$83,-1)</f>
        <v>-9.495759396485523E-2</v>
      </c>
      <c r="N95" s="9">
        <f ca="1">IF(-SUMIF(Shares!$B$2:$B$215,'UC1'!$A95,Shares!I$2:I$215)*N$83&gt;-1,-SUMIF(Shares!$B$2:$B$215,'UC1'!$A95,Shares!I$2:I$215)*N$83,-1)</f>
        <v>0</v>
      </c>
      <c r="O95" s="9">
        <f ca="1">IF(-SUMIF(Shares!$B$2:$B$215,'UC1'!$A95,Shares!J$2:J$215)*O$83&gt;-1,-SUMIF(Shares!$B$2:$B$215,'UC1'!$A95,Shares!J$2:J$215)*O$83,-1)</f>
        <v>-0.39100728212784686</v>
      </c>
      <c r="P95" s="9">
        <f ca="1">IF(-SUMIF(Shares!$B$2:$B$215,'UC1'!$A95,Shares!K$2:K$215)*P$83&gt;-1,-SUMIF(Shares!$B$2:$B$215,'UC1'!$A95,Shares!K$2:K$215)*P$83,-1)</f>
        <v>-0.34453145565025706</v>
      </c>
      <c r="Q95" s="9">
        <f ca="1">IF(-SUMIF(Shares!$B$2:$B$215,'UC1'!$A95,Shares!L$2:L$215)*Q$83&gt;-1,-SUMIF(Shares!$B$2:$B$215,'UC1'!$A95,Shares!L$2:L$215)*Q$83,-1)</f>
        <v>-0.55626166402424537</v>
      </c>
      <c r="R95" s="9">
        <f ca="1">IF(-SUMIF(Shares!$B$2:$B$215,'UC1'!$A95,Shares!M$2:M$215)*R$83&gt;-1,-SUMIF(Shares!$B$2:$B$215,'UC1'!$A95,Shares!M$2:M$215)*R$83,-1)</f>
        <v>-0.56454630781411752</v>
      </c>
      <c r="S95" s="9">
        <f ca="1">IF(-SUMIF(Shares!$B$2:$B$215,'UC1'!$A95,Shares!N$2:N$215)*S$83&gt;-1,-SUMIF(Shares!$B$2:$B$215,'UC1'!$A95,Shares!N$2:N$215)*S$83,-1)</f>
        <v>0</v>
      </c>
      <c r="T95" s="9">
        <f ca="1">IF(-SUMIF(Shares!$B$2:$B$215,'UC1'!$A95,Shares!O$2:O$215)*T$83&gt;-1,-SUMIF(Shares!$B$2:$B$215,'UC1'!$A95,Shares!O$2:O$215)*T$83,-1)</f>
        <v>0</v>
      </c>
      <c r="U95" s="9">
        <f ca="1">IF(-SUMIF(Shares!$B$2:$B$215,'UC1'!$A95,Shares!P$2:P$215)*U$83&gt;-1,-SUMIF(Shares!$B$2:$B$215,'UC1'!$A95,Shares!P$2:P$215)*U$83,-1)</f>
        <v>-0.55441388273369208</v>
      </c>
      <c r="V95" s="9">
        <f ca="1">IF(-SUMIF(Shares!$B$2:$B$215,'UC1'!$A95,Shares!Q$2:Q$215)*V$83&gt;-1,-SUMIF(Shares!$B$2:$B$215,'UC1'!$A95,Shares!Q$2:Q$215)*V$83,-1)</f>
        <v>-0.15625984531684092</v>
      </c>
      <c r="W95" s="9">
        <f ca="1">IF(-SUMIF(Shares!$B$2:$B$215,'UC1'!$A95,Shares!R$2:R$215)*W$83&gt;-1,-SUMIF(Shares!$B$2:$B$215,'UC1'!$A95,Shares!R$2:R$215)*W$83,-1)</f>
        <v>-0.11267121825757785</v>
      </c>
      <c r="X95" s="9">
        <f ca="1">IF(-SUMIF(Shares!$B$2:$B$215,'UC1'!$A95,Shares!S$2:S$215)*X$83&gt;-1,-SUMIF(Shares!$B$2:$B$215,'UC1'!$A95,Shares!S$2:S$215)*X$83,-1)</f>
        <v>-0.215613135918124</v>
      </c>
      <c r="Y95" s="9">
        <f ca="1">IF(-SUMIF(Shares!$B$2:$B$215,'UC1'!$A95,Shares!T$2:T$215)*Y$83&gt;-1,-SUMIF(Shares!$B$2:$B$215,'UC1'!$A95,Shares!T$2:T$215)*Y$83,-1)</f>
        <v>0</v>
      </c>
      <c r="Z95" s="9">
        <f ca="1">IF(-SUMIF(Shares!$B$2:$B$215,'UC1'!$A95,Shares!U$2:U$215)*Z$83&gt;-1,-SUMIF(Shares!$B$2:$B$215,'UC1'!$A95,Shares!U$2:U$215)*Z$83,-1)</f>
        <v>-0.8951038070665821</v>
      </c>
      <c r="AA95" s="9">
        <f ca="1">IF(-SUMIF(Shares!$B$2:$B$215,'UC1'!$A95,Shares!V$2:V$215)*AA$83&gt;-1,-SUMIF(Shares!$B$2:$B$215,'UC1'!$A95,Shares!V$2:V$215)*AA$83,-1)</f>
        <v>-1.1193204233251233E-2</v>
      </c>
      <c r="AB95" s="9">
        <f ca="1">IF(-SUMIF(Shares!$B$2:$B$215,'UC1'!$A95,Shares!W$2:W$215)*AB$83&gt;-1,-SUMIF(Shares!$B$2:$B$215,'UC1'!$A95,Shares!W$2:W$215)*AB$83,-1)</f>
        <v>-3.8570523991624292E-2</v>
      </c>
      <c r="AC95" s="9">
        <f ca="1">IF(-SUMIF(Shares!$B$2:$B$215,'UC1'!$A95,Shares!X$2:X$215)*AC$83&gt;-1,-SUMIF(Shares!$B$2:$B$215,'UC1'!$A95,Shares!X$2:X$215)*AC$83,-1)</f>
        <v>-0.83355389084520159</v>
      </c>
      <c r="AD95" s="9">
        <f ca="1">IF(-SUMIF(Shares!$B$2:$B$215,'UC1'!$A95,Shares!Y$2:Y$215)*AD$83&gt;-1,-SUMIF(Shares!$B$2:$B$215,'UC1'!$A95,Shares!Y$2:Y$215)*AD$83,-1)</f>
        <v>-0.41992572938155942</v>
      </c>
      <c r="AE95" s="9">
        <f ca="1">IF(-SUMIF(Shares!$B$2:$B$215,'UC1'!$A95,Shares!Z$2:Z$215)*AE$83&gt;-1,-SUMIF(Shares!$B$2:$B$215,'UC1'!$A95,Shares!Z$2:Z$215)*AE$83,-1)</f>
        <v>-0.59501850964458658</v>
      </c>
      <c r="AF95" s="9">
        <f ca="1">IF(-SUMIF(Shares!$B$2:$B$215,'UC1'!$A95,Shares!AA$2:AA$215)*AF$83&gt;-1,-SUMIF(Shares!$B$2:$B$215,'UC1'!$A95,Shares!AA$2:AA$215)*AF$83,-1)</f>
        <v>0</v>
      </c>
      <c r="AG95" s="9">
        <f ca="1">IF(-SUMIF(Shares!$B$2:$B$215,'UC1'!$A95,Shares!AB$2:AB$215)*AG$83&gt;-1,-SUMIF(Shares!$B$2:$B$215,'UC1'!$A95,Shares!AB$2:AB$215)*AG$83,-1)</f>
        <v>-0.11641412366269598</v>
      </c>
      <c r="AH95" s="9">
        <f ca="1">IF(-SUMIF(Shares!$B$2:$B$215,'UC1'!$A95,Shares!AC$2:AC$215)*AH$83&gt;-1,-SUMIF(Shares!$B$2:$B$215,'UC1'!$A95,Shares!AC$2:AC$215)*AH$83,-1)</f>
        <v>0</v>
      </c>
      <c r="AI95" s="9">
        <f ca="1">IF(-SUMIF(Shares!$B$2:$B$215,'UC1'!$A95,Shares!AD$2:AD$215)*AI$83&gt;-1,-SUMIF(Shares!$B$2:$B$215,'UC1'!$A95,Shares!AD$2:AD$215)*AI$83,-1)</f>
        <v>-0.25688038944135927</v>
      </c>
      <c r="AJ95" s="9">
        <f ca="1">IF(-SUMIF(Shares!$B$2:$B$215,'UC1'!$A95,Shares!AE$2:AE$215)*AJ$83&gt;-1,-SUMIF(Shares!$B$2:$B$215,'UC1'!$A95,Shares!AE$2:AE$215)*AJ$83,-1)</f>
        <v>-0.1012085763402536</v>
      </c>
      <c r="AK95" s="9">
        <f ca="1">IF(-SUMIF(Shares!$B$2:$B$215,'UC1'!$A95,Shares!AF$2:AF$215)*AK$83&gt;-1,-SUMIF(Shares!$B$2:$B$215,'UC1'!$A95,Shares!AF$2:AF$215)*AK$83,-1)</f>
        <v>-0.20474025442503782</v>
      </c>
      <c r="AL95" s="9">
        <f ca="1">IF(-SUMIF(Shares!$B$2:$B$215,'UC1'!$A95,Shares!AG$2:AG$215)*AL$83&gt;-1,-SUMIF(Shares!$B$2:$B$215,'UC1'!$A95,Shares!AG$2:AG$215)*AL$83,-1)</f>
        <v>-1.3541512038478471E-2</v>
      </c>
      <c r="AM95" s="9">
        <f ca="1">IF(-SUMIF(Shares!$B$2:$B$215,'UC1'!$A95,Shares!AH$2:AH$215)*AM$83&gt;-1,-SUMIF(Shares!$B$2:$B$215,'UC1'!$A95,Shares!AH$2:AH$215)*AM$83,-1)</f>
        <v>-0.313492319147821</v>
      </c>
      <c r="AN95" s="9">
        <f ca="1">IF(-SUMIF(Shares!$B$2:$B$215,'UC1'!$A95,Shares!AI$2:AI$215)*AN$83&gt;-1,-SUMIF(Shares!$B$2:$B$215,'UC1'!$A95,Shares!AI$2:AI$215)*AN$83,-1)</f>
        <v>-0.28442475182091737</v>
      </c>
      <c r="AO95" s="9">
        <f ca="1">IF(-SUMIF(Shares!$B$2:$B$215,'UC1'!$A95,Shares!AJ$2:AJ$215)*AO$83&gt;-1,-SUMIF(Shares!$B$2:$B$215,'UC1'!$A95,Shares!AJ$2:AJ$215)*AO$83,-1)</f>
        <v>-0.57792527893368406</v>
      </c>
      <c r="AP95" s="9">
        <f ca="1">IF(-SUMIF(Shares!$B$2:$B$215,'UC1'!$A95,Shares!AK$2:AK$215)*AP$83&gt;-1,-SUMIF(Shares!$B$2:$B$215,'UC1'!$A95,Shares!AK$2:AK$215)*AP$83,-1)</f>
        <v>-0.16003649963503061</v>
      </c>
      <c r="AQ95" s="9">
        <f ca="1">IF(-SUMIF(Shares!$B$2:$B$215,'UC1'!$A95,Shares!AL$2:AL$215)*AQ$83&gt;-1,-SUMIF(Shares!$B$2:$B$215,'UC1'!$A95,Shares!AL$2:AL$215)*AQ$83,-1)</f>
        <v>-0.43690384849646968</v>
      </c>
      <c r="AR95" s="9">
        <f ca="1">IF(-SUMIF(Shares!$B$2:$B$215,'UC1'!$A95,Shares!AM$2:AM$215)*AR$83&gt;-1,-SUMIF(Shares!$B$2:$B$215,'UC1'!$A95,Shares!AM$2:AM$215)*AR$83,-1)</f>
        <v>-5.1003811386487574E-2</v>
      </c>
      <c r="AS95">
        <v>0</v>
      </c>
      <c r="AT95">
        <v>5</v>
      </c>
    </row>
    <row r="96" spans="1:46">
      <c r="A96" t="s">
        <v>235</v>
      </c>
      <c r="C96" t="str">
        <f t="shared" si="25"/>
        <v>\I: RCUC-Lo_C_ES-WH-SR_HET</v>
      </c>
      <c r="D96" s="8" t="s">
        <v>266</v>
      </c>
      <c r="E96" t="str">
        <f t="shared" si="24"/>
        <v>NR_ES-SR-WatHeat</v>
      </c>
      <c r="F96" t="str">
        <f t="shared" si="26"/>
        <v>NR_ES-SR-WatHeat</v>
      </c>
      <c r="G96">
        <v>1</v>
      </c>
      <c r="H96" s="9">
        <f ca="1">IF(-SUMIF(Shares!$B$2:$B$215,'UC1'!$A96,Shares!C$2:C$215)*H$83&gt;-1,-SUMIF(Shares!$B$2:$B$215,'UC1'!$A96,Shares!C$2:C$215)*H$83,-1)</f>
        <v>0</v>
      </c>
      <c r="I96" s="9">
        <f ca="1">IF(-SUMIF(Shares!$B$2:$B$215,'UC1'!$A96,Shares!D$2:D$215)*I$83&gt;-1,-SUMIF(Shares!$B$2:$B$215,'UC1'!$A96,Shares!D$2:D$215)*I$83,-1)</f>
        <v>-0.40033894496357741</v>
      </c>
      <c r="J96" s="9">
        <f ca="1">IF(-SUMIF(Shares!$B$2:$B$215,'UC1'!$A96,Shares!E$2:E$215)*J$83&gt;-1,-SUMIF(Shares!$B$2:$B$215,'UC1'!$A96,Shares!E$2:E$215)*J$83,-1)</f>
        <v>-0.69570010337432098</v>
      </c>
      <c r="K96" s="9">
        <f ca="1">IF(-SUMIF(Shares!$B$2:$B$215,'UC1'!$A96,Shares!F$2:F$215)*K$83&gt;-1,-SUMIF(Shares!$B$2:$B$215,'UC1'!$A96,Shares!F$2:F$215)*K$83,-1)</f>
        <v>-8.2104975281425935E-2</v>
      </c>
      <c r="L96" s="9">
        <f ca="1">IF(-SUMIF(Shares!$B$2:$B$215,'UC1'!$A96,Shares!G$2:G$215)*L$83&gt;-1,-SUMIF(Shares!$B$2:$B$215,'UC1'!$A96,Shares!G$2:G$215)*L$83,-1)</f>
        <v>-0.21882921297639793</v>
      </c>
      <c r="M96" s="9">
        <f ca="1">IF(-SUMIF(Shares!$B$2:$B$215,'UC1'!$A96,Shares!H$2:H$215)*M$83&gt;-1,-SUMIF(Shares!$B$2:$B$215,'UC1'!$A96,Shares!H$2:H$215)*M$83,-1)</f>
        <v>-9.4957593964855092E-2</v>
      </c>
      <c r="N96" s="9">
        <f ca="1">IF(-SUMIF(Shares!$B$2:$B$215,'UC1'!$A96,Shares!I$2:I$215)*N$83&gt;-1,-SUMIF(Shares!$B$2:$B$215,'UC1'!$A96,Shares!I$2:I$215)*N$83,-1)</f>
        <v>0</v>
      </c>
      <c r="O96" s="9">
        <f ca="1">IF(-SUMIF(Shares!$B$2:$B$215,'UC1'!$A96,Shares!J$2:J$215)*O$83&gt;-1,-SUMIF(Shares!$B$2:$B$215,'UC1'!$A96,Shares!J$2:J$215)*O$83,-1)</f>
        <v>-0.39100728212784708</v>
      </c>
      <c r="P96" s="9">
        <f ca="1">IF(-SUMIF(Shares!$B$2:$B$215,'UC1'!$A96,Shares!K$2:K$215)*P$83&gt;-1,-SUMIF(Shares!$B$2:$B$215,'UC1'!$A96,Shares!K$2:K$215)*P$83,-1)</f>
        <v>-0.34453145565025695</v>
      </c>
      <c r="Q96" s="9">
        <f ca="1">IF(-SUMIF(Shares!$B$2:$B$215,'UC1'!$A96,Shares!L$2:L$215)*Q$83&gt;-1,-SUMIF(Shares!$B$2:$B$215,'UC1'!$A96,Shares!L$2:L$215)*Q$83,-1)</f>
        <v>-0.5562616640242446</v>
      </c>
      <c r="R96" s="9">
        <f ca="1">IF(-SUMIF(Shares!$B$2:$B$215,'UC1'!$A96,Shares!M$2:M$215)*R$83&gt;-1,-SUMIF(Shares!$B$2:$B$215,'UC1'!$A96,Shares!M$2:M$215)*R$83,-1)</f>
        <v>-0.56454630781411697</v>
      </c>
      <c r="S96" s="9">
        <f ca="1">IF(-SUMIF(Shares!$B$2:$B$215,'UC1'!$A96,Shares!N$2:N$215)*S$83&gt;-1,-SUMIF(Shares!$B$2:$B$215,'UC1'!$A96,Shares!N$2:N$215)*S$83,-1)</f>
        <v>0</v>
      </c>
      <c r="T96" s="9">
        <f ca="1">IF(-SUMIF(Shares!$B$2:$B$215,'UC1'!$A96,Shares!O$2:O$215)*T$83&gt;-1,-SUMIF(Shares!$B$2:$B$215,'UC1'!$A96,Shares!O$2:O$215)*T$83,-1)</f>
        <v>0</v>
      </c>
      <c r="U96" s="9">
        <f ca="1">IF(-SUMIF(Shares!$B$2:$B$215,'UC1'!$A96,Shares!P$2:P$215)*U$83&gt;-1,-SUMIF(Shares!$B$2:$B$215,'UC1'!$A96,Shares!P$2:P$215)*U$83,-1)</f>
        <v>-0.55441388273369185</v>
      </c>
      <c r="V96" s="9">
        <f ca="1">IF(-SUMIF(Shares!$B$2:$B$215,'UC1'!$A96,Shares!Q$2:Q$215)*V$83&gt;-1,-SUMIF(Shares!$B$2:$B$215,'UC1'!$A96,Shares!Q$2:Q$215)*V$83,-1)</f>
        <v>-0.15625984531684065</v>
      </c>
      <c r="W96" s="9">
        <f ca="1">IF(-SUMIF(Shares!$B$2:$B$215,'UC1'!$A96,Shares!R$2:R$215)*W$83&gt;-1,-SUMIF(Shares!$B$2:$B$215,'UC1'!$A96,Shares!R$2:R$215)*W$83,-1)</f>
        <v>-0.1126712182575778</v>
      </c>
      <c r="X96" s="9">
        <f ca="1">IF(-SUMIF(Shares!$B$2:$B$215,'UC1'!$A96,Shares!S$2:S$215)*X$83&gt;-1,-SUMIF(Shares!$B$2:$B$215,'UC1'!$A96,Shares!S$2:S$215)*X$83,-1)</f>
        <v>-0.21561313591812367</v>
      </c>
      <c r="Y96" s="9">
        <f ca="1">IF(-SUMIF(Shares!$B$2:$B$215,'UC1'!$A96,Shares!T$2:T$215)*Y$83&gt;-1,-SUMIF(Shares!$B$2:$B$215,'UC1'!$A96,Shares!T$2:T$215)*Y$83,-1)</f>
        <v>0</v>
      </c>
      <c r="Z96" s="9">
        <f ca="1">IF(-SUMIF(Shares!$B$2:$B$215,'UC1'!$A96,Shares!U$2:U$215)*Z$83&gt;-1,-SUMIF(Shares!$B$2:$B$215,'UC1'!$A96,Shares!U$2:U$215)*Z$83,-1)</f>
        <v>-0.89510380706658277</v>
      </c>
      <c r="AA96" s="9">
        <f ca="1">IF(-SUMIF(Shares!$B$2:$B$215,'UC1'!$A96,Shares!V$2:V$215)*AA$83&gt;-1,-SUMIF(Shares!$B$2:$B$215,'UC1'!$A96,Shares!V$2:V$215)*AA$83,-1)</f>
        <v>-1.1193204233251245E-2</v>
      </c>
      <c r="AB96" s="9">
        <f ca="1">IF(-SUMIF(Shares!$B$2:$B$215,'UC1'!$A96,Shares!W$2:W$215)*AB$83&gt;-1,-SUMIF(Shares!$B$2:$B$215,'UC1'!$A96,Shares!W$2:W$215)*AB$83,-1)</f>
        <v>-3.8570523991624292E-2</v>
      </c>
      <c r="AC96" s="9">
        <f ca="1">IF(-SUMIF(Shares!$B$2:$B$215,'UC1'!$A96,Shares!X$2:X$215)*AC$83&gt;-1,-SUMIF(Shares!$B$2:$B$215,'UC1'!$A96,Shares!X$2:X$215)*AC$83,-1)</f>
        <v>-0.83355389084520048</v>
      </c>
      <c r="AD96" s="9">
        <f ca="1">IF(-SUMIF(Shares!$B$2:$B$215,'UC1'!$A96,Shares!Y$2:Y$215)*AD$83&gt;-1,-SUMIF(Shares!$B$2:$B$215,'UC1'!$A96,Shares!Y$2:Y$215)*AD$83,-1)</f>
        <v>-0.41992572938155887</v>
      </c>
      <c r="AE96" s="9">
        <f ca="1">IF(-SUMIF(Shares!$B$2:$B$215,'UC1'!$A96,Shares!Z$2:Z$215)*AE$83&gt;-1,-SUMIF(Shares!$B$2:$B$215,'UC1'!$A96,Shares!Z$2:Z$215)*AE$83,-1)</f>
        <v>-0.59501850964458469</v>
      </c>
      <c r="AF96" s="9">
        <f ca="1">IF(-SUMIF(Shares!$B$2:$B$215,'UC1'!$A96,Shares!AA$2:AA$215)*AF$83&gt;-1,-SUMIF(Shares!$B$2:$B$215,'UC1'!$A96,Shares!AA$2:AA$215)*AF$83,-1)</f>
        <v>0</v>
      </c>
      <c r="AG96" s="9">
        <f ca="1">IF(-SUMIF(Shares!$B$2:$B$215,'UC1'!$A96,Shares!AB$2:AB$215)*AG$83&gt;-1,-SUMIF(Shares!$B$2:$B$215,'UC1'!$A96,Shares!AB$2:AB$215)*AG$83,-1)</f>
        <v>-0.11641412366269588</v>
      </c>
      <c r="AH96" s="9">
        <f ca="1">IF(-SUMIF(Shares!$B$2:$B$215,'UC1'!$A96,Shares!AC$2:AC$215)*AH$83&gt;-1,-SUMIF(Shares!$B$2:$B$215,'UC1'!$A96,Shares!AC$2:AC$215)*AH$83,-1)</f>
        <v>0</v>
      </c>
      <c r="AI96" s="9">
        <f ca="1">IF(-SUMIF(Shares!$B$2:$B$215,'UC1'!$A96,Shares!AD$2:AD$215)*AI$83&gt;-1,-SUMIF(Shares!$B$2:$B$215,'UC1'!$A96,Shares!AD$2:AD$215)*AI$83,-1)</f>
        <v>-0.25688038944135982</v>
      </c>
      <c r="AJ96" s="9">
        <f ca="1">IF(-SUMIF(Shares!$B$2:$B$215,'UC1'!$A96,Shares!AE$2:AE$215)*AJ$83&gt;-1,-SUMIF(Shares!$B$2:$B$215,'UC1'!$A96,Shares!AE$2:AE$215)*AJ$83,-1)</f>
        <v>-0.10120857634025356</v>
      </c>
      <c r="AK96" s="9">
        <f ca="1">IF(-SUMIF(Shares!$B$2:$B$215,'UC1'!$A96,Shares!AF$2:AF$215)*AK$83&gt;-1,-SUMIF(Shares!$B$2:$B$215,'UC1'!$A96,Shares!AF$2:AF$215)*AK$83,-1)</f>
        <v>-0.20474025442503863</v>
      </c>
      <c r="AL96" s="9">
        <f ca="1">IF(-SUMIF(Shares!$B$2:$B$215,'UC1'!$A96,Shares!AG$2:AG$215)*AL$83&gt;-1,-SUMIF(Shares!$B$2:$B$215,'UC1'!$A96,Shares!AG$2:AG$215)*AL$83,-1)</f>
        <v>-1.3541512038478471E-2</v>
      </c>
      <c r="AM96" s="9">
        <f ca="1">IF(-SUMIF(Shares!$B$2:$B$215,'UC1'!$A96,Shares!AH$2:AH$215)*AM$83&gt;-1,-SUMIF(Shares!$B$2:$B$215,'UC1'!$A96,Shares!AH$2:AH$215)*AM$83,-1)</f>
        <v>-0.31349231914782116</v>
      </c>
      <c r="AN96" s="9">
        <f ca="1">IF(-SUMIF(Shares!$B$2:$B$215,'UC1'!$A96,Shares!AI$2:AI$215)*AN$83&gt;-1,-SUMIF(Shares!$B$2:$B$215,'UC1'!$A96,Shares!AI$2:AI$215)*AN$83,-1)</f>
        <v>-0.28442475182091698</v>
      </c>
      <c r="AO96" s="9">
        <f ca="1">IF(-SUMIF(Shares!$B$2:$B$215,'UC1'!$A96,Shares!AJ$2:AJ$215)*AO$83&gt;-1,-SUMIF(Shares!$B$2:$B$215,'UC1'!$A96,Shares!AJ$2:AJ$215)*AO$83,-1)</f>
        <v>-0.57792527893368473</v>
      </c>
      <c r="AP96" s="9">
        <f ca="1">IF(-SUMIF(Shares!$B$2:$B$215,'UC1'!$A96,Shares!AK$2:AK$215)*AP$83&gt;-1,-SUMIF(Shares!$B$2:$B$215,'UC1'!$A96,Shares!AK$2:AK$215)*AP$83,-1)</f>
        <v>-0.16003649963503033</v>
      </c>
      <c r="AQ96" s="9">
        <f ca="1">IF(-SUMIF(Shares!$B$2:$B$215,'UC1'!$A96,Shares!AL$2:AL$215)*AQ$83&gt;-1,-SUMIF(Shares!$B$2:$B$215,'UC1'!$A96,Shares!AL$2:AL$215)*AQ$83,-1)</f>
        <v>-0.43690384849646896</v>
      </c>
      <c r="AR96" s="9">
        <f ca="1">IF(-SUMIF(Shares!$B$2:$B$215,'UC1'!$A96,Shares!AM$2:AM$215)*AR$83&gt;-1,-SUMIF(Shares!$B$2:$B$215,'UC1'!$A96,Shares!AM$2:AM$215)*AR$83,-1)</f>
        <v>-5.100381138648763E-2</v>
      </c>
      <c r="AS96">
        <v>0</v>
      </c>
      <c r="AT96">
        <v>5</v>
      </c>
    </row>
    <row r="97" spans="1:46">
      <c r="A97" t="s">
        <v>243</v>
      </c>
      <c r="C97" t="str">
        <f t="shared" si="25"/>
        <v>\I: RCUC-Lo_C_ES-WH-SS_HET</v>
      </c>
      <c r="D97" s="8" t="s">
        <v>266</v>
      </c>
      <c r="E97" t="str">
        <f t="shared" si="24"/>
        <v>NR_ES-SS-WatHeat</v>
      </c>
      <c r="F97" t="str">
        <f t="shared" si="26"/>
        <v>NR_ES-SS-WatHeat</v>
      </c>
      <c r="G97">
        <v>1</v>
      </c>
      <c r="H97" s="9">
        <f ca="1">IF(-SUMIF(Shares!$B$2:$B$215,'UC1'!$A97,Shares!C$2:C$215)*H$83&gt;-1,-SUMIF(Shares!$B$2:$B$215,'UC1'!$A97,Shares!C$2:C$215)*H$83,-1)</f>
        <v>0</v>
      </c>
      <c r="I97" s="9">
        <f ca="1">IF(-SUMIF(Shares!$B$2:$B$215,'UC1'!$A97,Shares!D$2:D$215)*I$83&gt;-1,-SUMIF(Shares!$B$2:$B$215,'UC1'!$A97,Shares!D$2:D$215)*I$83,-1)</f>
        <v>-0.40033894496357719</v>
      </c>
      <c r="J97" s="9">
        <f ca="1">IF(-SUMIF(Shares!$B$2:$B$215,'UC1'!$A97,Shares!E$2:E$215)*J$83&gt;-1,-SUMIF(Shares!$B$2:$B$215,'UC1'!$A97,Shares!E$2:E$215)*J$83,-1)</f>
        <v>-0.69570010337432098</v>
      </c>
      <c r="K97" s="9">
        <f ca="1">IF(-SUMIF(Shares!$B$2:$B$215,'UC1'!$A97,Shares!F$2:F$215)*K$83&gt;-1,-SUMIF(Shares!$B$2:$B$215,'UC1'!$A97,Shares!F$2:F$215)*K$83,-1)</f>
        <v>-8.2104975281426157E-2</v>
      </c>
      <c r="L97" s="9">
        <f ca="1">IF(-SUMIF(Shares!$B$2:$B$215,'UC1'!$A97,Shares!G$2:G$215)*L$83&gt;-1,-SUMIF(Shares!$B$2:$B$215,'UC1'!$A97,Shares!G$2:G$215)*L$83,-1)</f>
        <v>-0.21882921297639807</v>
      </c>
      <c r="M97" s="9">
        <f ca="1">IF(-SUMIF(Shares!$B$2:$B$215,'UC1'!$A97,Shares!H$2:H$215)*M$83&gt;-1,-SUMIF(Shares!$B$2:$B$215,'UC1'!$A97,Shares!H$2:H$215)*M$83,-1)</f>
        <v>-9.4957593964855272E-2</v>
      </c>
      <c r="N97" s="9">
        <f ca="1">IF(-SUMIF(Shares!$B$2:$B$215,'UC1'!$A97,Shares!I$2:I$215)*N$83&gt;-1,-SUMIF(Shares!$B$2:$B$215,'UC1'!$A97,Shares!I$2:I$215)*N$83,-1)</f>
        <v>0</v>
      </c>
      <c r="O97" s="9">
        <f ca="1">IF(-SUMIF(Shares!$B$2:$B$215,'UC1'!$A97,Shares!J$2:J$215)*O$83&gt;-1,-SUMIF(Shares!$B$2:$B$215,'UC1'!$A97,Shares!J$2:J$215)*O$83,-1)</f>
        <v>-0.3910072821278468</v>
      </c>
      <c r="P97" s="9">
        <f ca="1">IF(-SUMIF(Shares!$B$2:$B$215,'UC1'!$A97,Shares!K$2:K$215)*P$83&gt;-1,-SUMIF(Shares!$B$2:$B$215,'UC1'!$A97,Shares!K$2:K$215)*P$83,-1)</f>
        <v>-0.34453145565025706</v>
      </c>
      <c r="Q97" s="9">
        <f ca="1">IF(-SUMIF(Shares!$B$2:$B$215,'UC1'!$A97,Shares!L$2:L$215)*Q$83&gt;-1,-SUMIF(Shares!$B$2:$B$215,'UC1'!$A97,Shares!L$2:L$215)*Q$83,-1)</f>
        <v>-0.55626166402424493</v>
      </c>
      <c r="R97" s="9">
        <f ca="1">IF(-SUMIF(Shares!$B$2:$B$215,'UC1'!$A97,Shares!M$2:M$215)*R$83&gt;-1,-SUMIF(Shares!$B$2:$B$215,'UC1'!$A97,Shares!M$2:M$215)*R$83,-1)</f>
        <v>-0.56454630781411708</v>
      </c>
      <c r="S97" s="9">
        <f ca="1">IF(-SUMIF(Shares!$B$2:$B$215,'UC1'!$A97,Shares!N$2:N$215)*S$83&gt;-1,-SUMIF(Shares!$B$2:$B$215,'UC1'!$A97,Shares!N$2:N$215)*S$83,-1)</f>
        <v>0</v>
      </c>
      <c r="T97" s="9">
        <f ca="1">IF(-SUMIF(Shares!$B$2:$B$215,'UC1'!$A97,Shares!O$2:O$215)*T$83&gt;-1,-SUMIF(Shares!$B$2:$B$215,'UC1'!$A97,Shares!O$2:O$215)*T$83,-1)</f>
        <v>0</v>
      </c>
      <c r="U97" s="9">
        <f ca="1">IF(-SUMIF(Shares!$B$2:$B$215,'UC1'!$A97,Shares!P$2:P$215)*U$83&gt;-1,-SUMIF(Shares!$B$2:$B$215,'UC1'!$A97,Shares!P$2:P$215)*U$83,-1)</f>
        <v>-0.55441388273369185</v>
      </c>
      <c r="V97" s="9">
        <f ca="1">IF(-SUMIF(Shares!$B$2:$B$215,'UC1'!$A97,Shares!Q$2:Q$215)*V$83&gt;-1,-SUMIF(Shares!$B$2:$B$215,'UC1'!$A97,Shares!Q$2:Q$215)*V$83,-1)</f>
        <v>-0.15625984531684092</v>
      </c>
      <c r="W97" s="9">
        <f ca="1">IF(-SUMIF(Shares!$B$2:$B$215,'UC1'!$A97,Shares!R$2:R$215)*W$83&gt;-1,-SUMIF(Shares!$B$2:$B$215,'UC1'!$A97,Shares!R$2:R$215)*W$83,-1)</f>
        <v>-0.1126712182575778</v>
      </c>
      <c r="X97" s="9">
        <f ca="1">IF(-SUMIF(Shares!$B$2:$B$215,'UC1'!$A97,Shares!S$2:S$215)*X$83&gt;-1,-SUMIF(Shares!$B$2:$B$215,'UC1'!$A97,Shares!S$2:S$215)*X$83,-1)</f>
        <v>-0.21561313591812351</v>
      </c>
      <c r="Y97" s="9">
        <f ca="1">IF(-SUMIF(Shares!$B$2:$B$215,'UC1'!$A97,Shares!T$2:T$215)*Y$83&gt;-1,-SUMIF(Shares!$B$2:$B$215,'UC1'!$A97,Shares!T$2:T$215)*Y$83,-1)</f>
        <v>0</v>
      </c>
      <c r="Z97" s="9">
        <f ca="1">IF(-SUMIF(Shares!$B$2:$B$215,'UC1'!$A97,Shares!U$2:U$215)*Z$83&gt;-1,-SUMIF(Shares!$B$2:$B$215,'UC1'!$A97,Shares!U$2:U$215)*Z$83,-1)</f>
        <v>-0.89510380706658232</v>
      </c>
      <c r="AA97" s="9">
        <f ca="1">IF(-SUMIF(Shares!$B$2:$B$215,'UC1'!$A97,Shares!V$2:V$215)*AA$83&gt;-1,-SUMIF(Shares!$B$2:$B$215,'UC1'!$A97,Shares!V$2:V$215)*AA$83,-1)</f>
        <v>-1.1193204233251234E-2</v>
      </c>
      <c r="AB97" s="9">
        <f ca="1">IF(-SUMIF(Shares!$B$2:$B$215,'UC1'!$A97,Shares!W$2:W$215)*AB$83&gt;-1,-SUMIF(Shares!$B$2:$B$215,'UC1'!$A97,Shares!W$2:W$215)*AB$83,-1)</f>
        <v>-3.8570523991624243E-2</v>
      </c>
      <c r="AC97" s="9">
        <f ca="1">IF(-SUMIF(Shares!$B$2:$B$215,'UC1'!$A97,Shares!X$2:X$215)*AC$83&gt;-1,-SUMIF(Shares!$B$2:$B$215,'UC1'!$A97,Shares!X$2:X$215)*AC$83,-1)</f>
        <v>-0.83355389084520148</v>
      </c>
      <c r="AD97" s="9">
        <f ca="1">IF(-SUMIF(Shares!$B$2:$B$215,'UC1'!$A97,Shares!Y$2:Y$215)*AD$83&gt;-1,-SUMIF(Shares!$B$2:$B$215,'UC1'!$A97,Shares!Y$2:Y$215)*AD$83,-1)</f>
        <v>-0.4199257293815587</v>
      </c>
      <c r="AE97" s="9">
        <f ca="1">IF(-SUMIF(Shares!$B$2:$B$215,'UC1'!$A97,Shares!Z$2:Z$215)*AE$83&gt;-1,-SUMIF(Shares!$B$2:$B$215,'UC1'!$A97,Shares!Z$2:Z$215)*AE$83,-1)</f>
        <v>-0.59501850964458658</v>
      </c>
      <c r="AF97" s="9">
        <f ca="1">IF(-SUMIF(Shares!$B$2:$B$215,'UC1'!$A97,Shares!AA$2:AA$215)*AF$83&gt;-1,-SUMIF(Shares!$B$2:$B$215,'UC1'!$A97,Shares!AA$2:AA$215)*AF$83,-1)</f>
        <v>0</v>
      </c>
      <c r="AG97" s="9">
        <f ca="1">IF(-SUMIF(Shares!$B$2:$B$215,'UC1'!$A97,Shares!AB$2:AB$215)*AG$83&gt;-1,-SUMIF(Shares!$B$2:$B$215,'UC1'!$A97,Shares!AB$2:AB$215)*AG$83,-1)</f>
        <v>-0.11641412366269593</v>
      </c>
      <c r="AH97" s="9">
        <f ca="1">IF(-SUMIF(Shares!$B$2:$B$215,'UC1'!$A97,Shares!AC$2:AC$215)*AH$83&gt;-1,-SUMIF(Shares!$B$2:$B$215,'UC1'!$A97,Shares!AC$2:AC$215)*AH$83,-1)</f>
        <v>0</v>
      </c>
      <c r="AI97" s="9">
        <f ca="1">IF(-SUMIF(Shares!$B$2:$B$215,'UC1'!$A97,Shares!AD$2:AD$215)*AI$83&gt;-1,-SUMIF(Shares!$B$2:$B$215,'UC1'!$A97,Shares!AD$2:AD$215)*AI$83,-1)</f>
        <v>-0.25688038944135927</v>
      </c>
      <c r="AJ97" s="9">
        <f ca="1">IF(-SUMIF(Shares!$B$2:$B$215,'UC1'!$A97,Shares!AE$2:AE$215)*AJ$83&gt;-1,-SUMIF(Shares!$B$2:$B$215,'UC1'!$A97,Shares!AE$2:AE$215)*AJ$83,-1)</f>
        <v>-0.10120857634025346</v>
      </c>
      <c r="AK97" s="9">
        <f ca="1">IF(-SUMIF(Shares!$B$2:$B$215,'UC1'!$A97,Shares!AF$2:AF$215)*AK$83&gt;-1,-SUMIF(Shares!$B$2:$B$215,'UC1'!$A97,Shares!AF$2:AF$215)*AK$83,-1)</f>
        <v>-0.20474025442503849</v>
      </c>
      <c r="AL97" s="9">
        <f ca="1">IF(-SUMIF(Shares!$B$2:$B$215,'UC1'!$A97,Shares!AG$2:AG$215)*AL$83&gt;-1,-SUMIF(Shares!$B$2:$B$215,'UC1'!$A97,Shares!AG$2:AG$215)*AL$83,-1)</f>
        <v>-1.3541512038478538E-2</v>
      </c>
      <c r="AM97" s="9">
        <f ca="1">IF(-SUMIF(Shares!$B$2:$B$215,'UC1'!$A97,Shares!AH$2:AH$215)*AM$83&gt;-1,-SUMIF(Shares!$B$2:$B$215,'UC1'!$A97,Shares!AH$2:AH$215)*AM$83,-1)</f>
        <v>-0.313492319147821</v>
      </c>
      <c r="AN97" s="9">
        <f ca="1">IF(-SUMIF(Shares!$B$2:$B$215,'UC1'!$A97,Shares!AI$2:AI$215)*AN$83&gt;-1,-SUMIF(Shares!$B$2:$B$215,'UC1'!$A97,Shares!AI$2:AI$215)*AN$83,-1)</f>
        <v>-0.28442475182091725</v>
      </c>
      <c r="AO97" s="9">
        <f ca="1">IF(-SUMIF(Shares!$B$2:$B$215,'UC1'!$A97,Shares!AJ$2:AJ$215)*AO$83&gt;-1,-SUMIF(Shares!$B$2:$B$215,'UC1'!$A97,Shares!AJ$2:AJ$215)*AO$83,-1)</f>
        <v>-0.57792527893368439</v>
      </c>
      <c r="AP97" s="9">
        <f ca="1">IF(-SUMIF(Shares!$B$2:$B$215,'UC1'!$A97,Shares!AK$2:AK$215)*AP$83&gt;-1,-SUMIF(Shares!$B$2:$B$215,'UC1'!$A97,Shares!AK$2:AK$215)*AP$83,-1)</f>
        <v>-0.16003649963503055</v>
      </c>
      <c r="AQ97" s="9">
        <f ca="1">IF(-SUMIF(Shares!$B$2:$B$215,'UC1'!$A97,Shares!AL$2:AL$215)*AQ$83&gt;-1,-SUMIF(Shares!$B$2:$B$215,'UC1'!$A97,Shares!AL$2:AL$215)*AQ$83,-1)</f>
        <v>-0.43690384849646968</v>
      </c>
      <c r="AR97" s="9">
        <f ca="1">IF(-SUMIF(Shares!$B$2:$B$215,'UC1'!$A97,Shares!AM$2:AM$215)*AR$83&gt;-1,-SUMIF(Shares!$B$2:$B$215,'UC1'!$A97,Shares!AM$2:AM$215)*AR$83,-1)</f>
        <v>-5.1003811386487567E-2</v>
      </c>
      <c r="AS97">
        <v>0</v>
      </c>
      <c r="AT97">
        <v>5</v>
      </c>
    </row>
    <row r="98" spans="1:46">
      <c r="A98" t="s">
        <v>76</v>
      </c>
      <c r="C98" t="str">
        <f t="shared" si="23"/>
        <v>RCUC-Up_R_ES-SH-DH_HET</v>
      </c>
      <c r="D98" s="8" t="s">
        <v>265</v>
      </c>
      <c r="E98" t="str">
        <f t="shared" si="24"/>
        <v>R_ES-DH-SpHeat</v>
      </c>
      <c r="F98" t="str">
        <f>"R_ES-"&amp;MID(A98,9,2)&amp;"-SpHeat"</f>
        <v>R_ES-DH-SpHeat</v>
      </c>
      <c r="G98">
        <v>1</v>
      </c>
      <c r="H98" s="9">
        <f ca="1">IF(-SUMIF(Shares!$B$2:$B$215,'UC1'!$A98,Shares!C$2:C$215)*H$83&gt;-1,-SUMIF(Shares!$B$2:$B$215,'UC1'!$A98,Shares!C$2:C$215)*H$83,-1)</f>
        <v>0</v>
      </c>
      <c r="I98" s="9">
        <f ca="1">IF(-SUMIF(Shares!$B$2:$B$215,'UC1'!$A98,Shares!D$2:D$215)*I$83&gt;-1,-SUMIF(Shares!$B$2:$B$215,'UC1'!$A98,Shares!D$2:D$215)*I$83,-1)</f>
        <v>-0.11942848804500855</v>
      </c>
      <c r="J98" s="9">
        <f ca="1">IF(-SUMIF(Shares!$B$2:$B$215,'UC1'!$A98,Shares!E$2:E$215)*J$83&gt;-1,-SUMIF(Shares!$B$2:$B$215,'UC1'!$A98,Shares!E$2:E$215)*J$83,-1)</f>
        <v>-0.1453910403274801</v>
      </c>
      <c r="K98" s="9">
        <f ca="1">IF(-SUMIF(Shares!$B$2:$B$215,'UC1'!$A98,Shares!F$2:F$215)*K$83&gt;-1,-SUMIF(Shares!$B$2:$B$215,'UC1'!$A98,Shares!F$2:F$215)*K$83,-1)</f>
        <v>-1.4001216448030337E-3</v>
      </c>
      <c r="L98" s="9">
        <f ca="1">IF(-SUMIF(Shares!$B$2:$B$215,'UC1'!$A98,Shares!G$2:G$215)*L$83&gt;-1,-SUMIF(Shares!$B$2:$B$215,'UC1'!$A98,Shares!G$2:G$215)*L$83,-1)</f>
        <v>-0.17821197220093074</v>
      </c>
      <c r="M98" s="9">
        <f ca="1">IF(-SUMIF(Shares!$B$2:$B$215,'UC1'!$A98,Shares!H$2:H$215)*M$83&gt;-1,-SUMIF(Shares!$B$2:$B$215,'UC1'!$A98,Shares!H$2:H$215)*M$83,-1)</f>
        <v>-3.1602559959052277E-2</v>
      </c>
      <c r="N98" s="9">
        <f ca="1">IF(-SUMIF(Shares!$B$2:$B$215,'UC1'!$A98,Shares!I$2:I$215)*N$83&gt;-1,-SUMIF(Shares!$B$2:$B$215,'UC1'!$A98,Shares!I$2:I$215)*N$83,-1)</f>
        <v>0</v>
      </c>
      <c r="O98" s="9">
        <f ca="1">IF(-SUMIF(Shares!$B$2:$B$215,'UC1'!$A98,Shares!J$2:J$215)*O$83&gt;-1,-SUMIF(Shares!$B$2:$B$215,'UC1'!$A98,Shares!J$2:J$215)*O$83,-1)</f>
        <v>-0.17755353976891428</v>
      </c>
      <c r="P98" s="9">
        <f ca="1">IF(-SUMIF(Shares!$B$2:$B$215,'UC1'!$A98,Shares!K$2:K$215)*P$83&gt;-1,-SUMIF(Shares!$B$2:$B$215,'UC1'!$A98,Shares!K$2:K$215)*P$83,-1)</f>
        <v>-9.418845514990469E-2</v>
      </c>
      <c r="Q98" s="9">
        <f ca="1">IF(-SUMIF(Shares!$B$2:$B$215,'UC1'!$A98,Shares!L$2:L$215)*Q$83&gt;-1,-SUMIF(Shares!$B$2:$B$215,'UC1'!$A98,Shares!L$2:L$215)*Q$83,-1)</f>
        <v>-0.48325444452939909</v>
      </c>
      <c r="R98" s="9">
        <f ca="1">IF(-SUMIF(Shares!$B$2:$B$215,'UC1'!$A98,Shares!M$2:M$215)*R$83&gt;-1,-SUMIF(Shares!$B$2:$B$215,'UC1'!$A98,Shares!M$2:M$215)*R$83,-1)</f>
        <v>-0.33141881640640575</v>
      </c>
      <c r="S98" s="9">
        <f ca="1">IF(-SUMIF(Shares!$B$2:$B$215,'UC1'!$A98,Shares!N$2:N$215)*S$83&gt;-1,-SUMIF(Shares!$B$2:$B$215,'UC1'!$A98,Shares!N$2:N$215)*S$83,-1)</f>
        <v>-1.0143821804107148E-2</v>
      </c>
      <c r="T98" s="9">
        <f ca="1">IF(-SUMIF(Shares!$B$2:$B$215,'UC1'!$A98,Shares!O$2:O$215)*T$83&gt;-1,-SUMIF(Shares!$B$2:$B$215,'UC1'!$A98,Shares!O$2:O$215)*T$83,-1)</f>
        <v>0</v>
      </c>
      <c r="U98" s="9">
        <f ca="1">IF(-SUMIF(Shares!$B$2:$B$215,'UC1'!$A98,Shares!P$2:P$215)*U$83&gt;-1,-SUMIF(Shares!$B$2:$B$215,'UC1'!$A98,Shares!P$2:P$215)*U$83,-1)</f>
        <v>-0.27714911349699273</v>
      </c>
      <c r="V98" s="9">
        <f ca="1">IF(-SUMIF(Shares!$B$2:$B$215,'UC1'!$A98,Shares!Q$2:Q$215)*V$83&gt;-1,-SUMIF(Shares!$B$2:$B$215,'UC1'!$A98,Shares!Q$2:Q$215)*V$83,-1)</f>
        <v>-5.5247368148695346E-2</v>
      </c>
      <c r="W98" s="9">
        <f ca="1">IF(-SUMIF(Shares!$B$2:$B$215,'UC1'!$A98,Shares!R$2:R$215)*W$83&gt;-1,-SUMIF(Shares!$B$2:$B$215,'UC1'!$A98,Shares!R$2:R$215)*W$83,-1)</f>
        <v>-5.4399080350187021E-2</v>
      </c>
      <c r="X98" s="9">
        <f ca="1">IF(-SUMIF(Shares!$B$2:$B$215,'UC1'!$A98,Shares!S$2:S$215)*X$83&gt;-1,-SUMIF(Shares!$B$2:$B$215,'UC1'!$A98,Shares!S$2:S$215)*X$83,-1)</f>
        <v>-8.2474091379811015E-2</v>
      </c>
      <c r="Y98" s="9">
        <f ca="1">IF(-SUMIF(Shares!$B$2:$B$215,'UC1'!$A98,Shares!T$2:T$215)*Y$83&gt;-1,-SUMIF(Shares!$B$2:$B$215,'UC1'!$A98,Shares!T$2:T$215)*Y$83,-1)</f>
        <v>0</v>
      </c>
      <c r="Z98" s="9">
        <f ca="1">IF(-SUMIF(Shares!$B$2:$B$215,'UC1'!$A98,Shares!U$2:U$215)*Z$83&gt;-1,-SUMIF(Shares!$B$2:$B$215,'UC1'!$A98,Shares!U$2:U$215)*Z$83,-1)</f>
        <v>-0.26763953753147773</v>
      </c>
      <c r="AA98" s="9">
        <f ca="1">IF(-SUMIF(Shares!$B$2:$B$215,'UC1'!$A98,Shares!V$2:V$215)*AA$83&gt;-1,-SUMIF(Shares!$B$2:$B$215,'UC1'!$A98,Shares!V$2:V$215)*AA$83,-1)</f>
        <v>-4.3142013228519684E-3</v>
      </c>
      <c r="AB98" s="9">
        <f ca="1">IF(-SUMIF(Shares!$B$2:$B$215,'UC1'!$A98,Shares!W$2:W$215)*AB$83&gt;-1,-SUMIF(Shares!$B$2:$B$215,'UC1'!$A98,Shares!W$2:W$215)*AB$83,-1)</f>
        <v>-8.9134100077055342E-3</v>
      </c>
      <c r="AC98" s="9">
        <f ca="1">IF(-SUMIF(Shares!$B$2:$B$215,'UC1'!$A98,Shares!X$2:X$215)*AC$83&gt;-1,-SUMIF(Shares!$B$2:$B$215,'UC1'!$A98,Shares!X$2:X$215)*AC$83,-1)</f>
        <v>-0.37872604714923458</v>
      </c>
      <c r="AD98" s="9">
        <f ca="1">IF(-SUMIF(Shares!$B$2:$B$215,'UC1'!$A98,Shares!Y$2:Y$215)*AD$83&gt;-1,-SUMIF(Shares!$B$2:$B$215,'UC1'!$A98,Shares!Y$2:Y$215)*AD$83,-1)</f>
        <v>0</v>
      </c>
      <c r="AE98" s="9">
        <f ca="1">IF(-SUMIF(Shares!$B$2:$B$215,'UC1'!$A98,Shares!Z$2:Z$215)*AE$83&gt;-1,-SUMIF(Shares!$B$2:$B$215,'UC1'!$A98,Shares!Z$2:Z$215)*AE$83,-1)</f>
        <v>-0.29857242824282565</v>
      </c>
      <c r="AF98" s="9">
        <f ca="1">IF(-SUMIF(Shares!$B$2:$B$215,'UC1'!$A98,Shares!AA$2:AA$215)*AF$83&gt;-1,-SUMIF(Shares!$B$2:$B$215,'UC1'!$A98,Shares!AA$2:AA$215)*AF$83,-1)</f>
        <v>0</v>
      </c>
      <c r="AG98" s="9">
        <f ca="1">IF(-SUMIF(Shares!$B$2:$B$215,'UC1'!$A98,Shares!AB$2:AB$215)*AG$83&gt;-1,-SUMIF(Shares!$B$2:$B$215,'UC1'!$A98,Shares!AB$2:AB$215)*AG$83,-1)</f>
        <v>-9.9168343003829776E-2</v>
      </c>
      <c r="AH98" s="9">
        <f ca="1">IF(-SUMIF(Shares!$B$2:$B$215,'UC1'!$A98,Shares!AC$2:AC$215)*AH$83&gt;-1,-SUMIF(Shares!$B$2:$B$215,'UC1'!$A98,Shares!AC$2:AC$215)*AH$83,-1)</f>
        <v>0</v>
      </c>
      <c r="AI98" s="9">
        <f ca="1">IF(-SUMIF(Shares!$B$2:$B$215,'UC1'!$A98,Shares!AD$2:AD$215)*AI$83&gt;-1,-SUMIF(Shares!$B$2:$B$215,'UC1'!$A98,Shares!AD$2:AD$215)*AI$83,-1)</f>
        <v>-2.4791071845220992E-2</v>
      </c>
      <c r="AJ98" s="9">
        <f ca="1">IF(-SUMIF(Shares!$B$2:$B$215,'UC1'!$A98,Shares!AE$2:AE$215)*AJ$83&gt;-1,-SUMIF(Shares!$B$2:$B$215,'UC1'!$A98,Shares!AE$2:AE$215)*AJ$83,-1)</f>
        <v>-3.3236263270076956E-2</v>
      </c>
      <c r="AK98" s="9">
        <f ca="1">IF(-SUMIF(Shares!$B$2:$B$215,'UC1'!$A98,Shares!AF$2:AF$215)*AK$83&gt;-1,-SUMIF(Shares!$B$2:$B$215,'UC1'!$A98,Shares!AF$2:AF$215)*AK$83,-1)</f>
        <v>-0.22269983930367396</v>
      </c>
      <c r="AL98" s="9">
        <f ca="1">IF(-SUMIF(Shares!$B$2:$B$215,'UC1'!$A98,Shares!AG$2:AG$215)*AL$83&gt;-1,-SUMIF(Shares!$B$2:$B$215,'UC1'!$A98,Shares!AG$2:AG$215)*AL$83,-1)</f>
        <v>-6.1025338334786891E-4</v>
      </c>
      <c r="AM98" s="9">
        <f ca="1">IF(-SUMIF(Shares!$B$2:$B$215,'UC1'!$A98,Shares!AH$2:AH$215)*AM$83&gt;-1,-SUMIF(Shares!$B$2:$B$215,'UC1'!$A98,Shares!AH$2:AH$215)*AM$83,-1)</f>
        <v>-0.11348270304775956</v>
      </c>
      <c r="AN98" s="9">
        <f ca="1">IF(-SUMIF(Shares!$B$2:$B$215,'UC1'!$A98,Shares!AI$2:AI$215)*AN$83&gt;-1,-SUMIF(Shares!$B$2:$B$215,'UC1'!$A98,Shares!AI$2:AI$215)*AN$83,-1)</f>
        <v>-0.13608964325497097</v>
      </c>
      <c r="AO98" s="9">
        <f ca="1">IF(-SUMIF(Shares!$B$2:$B$215,'UC1'!$A98,Shares!AJ$2:AJ$215)*AO$83&gt;-1,-SUMIF(Shares!$B$2:$B$215,'UC1'!$A98,Shares!AJ$2:AJ$215)*AO$83,-1)</f>
        <v>-0.41408414156376006</v>
      </c>
      <c r="AP98" s="9">
        <f ca="1">IF(-SUMIF(Shares!$B$2:$B$215,'UC1'!$A98,Shares!AK$2:AK$215)*AP$83&gt;-1,-SUMIF(Shares!$B$2:$B$215,'UC1'!$A98,Shares!AK$2:AK$215)*AP$83,-1)</f>
        <v>-9.1965026896351748E-2</v>
      </c>
      <c r="AQ98" s="9">
        <f ca="1">IF(-SUMIF(Shares!$B$2:$B$215,'UC1'!$A98,Shares!AL$2:AL$215)*AQ$83&gt;-1,-SUMIF(Shares!$B$2:$B$215,'UC1'!$A98,Shares!AL$2:AL$215)*AQ$83,-1)</f>
        <v>-0.21533320619160054</v>
      </c>
      <c r="AR98" s="9">
        <f ca="1">IF(-SUMIF(Shares!$B$2:$B$215,'UC1'!$A98,Shares!AM$2:AM$215)*AR$83&gt;-1,-SUMIF(Shares!$B$2:$B$215,'UC1'!$A98,Shares!AM$2:AM$215)*AR$83,-1)</f>
        <v>-1.4416456829371119E-3</v>
      </c>
      <c r="AS98">
        <v>0</v>
      </c>
      <c r="AT98">
        <v>5</v>
      </c>
    </row>
    <row r="99" spans="1:46">
      <c r="A99" t="s">
        <v>395</v>
      </c>
      <c r="C99" t="str">
        <f>"RCUC-Up_"&amp;A99</f>
        <v>RCUC-Up_R_ES-SH-DH-70_HET</v>
      </c>
      <c r="D99" s="8" t="s">
        <v>265</v>
      </c>
      <c r="E99" t="str">
        <f>F99</f>
        <v>R_ES-DH-70-SpHeat</v>
      </c>
      <c r="F99" t="str">
        <f>"R_ES-"&amp;MID(A99,9,5)&amp;"-SpHeat"</f>
        <v>R_ES-DH-70-SpHeat</v>
      </c>
      <c r="G99">
        <v>1</v>
      </c>
      <c r="H99" s="9">
        <f ca="1">H98</f>
        <v>0</v>
      </c>
      <c r="I99" s="9">
        <f t="shared" ref="I99:AT99" ca="1" si="27">I98</f>
        <v>-0.11942848804500855</v>
      </c>
      <c r="J99" s="9">
        <f t="shared" ca="1" si="27"/>
        <v>-0.1453910403274801</v>
      </c>
      <c r="K99" s="9">
        <f t="shared" ca="1" si="27"/>
        <v>-1.4001216448030337E-3</v>
      </c>
      <c r="L99" s="9">
        <f t="shared" ca="1" si="27"/>
        <v>-0.17821197220093074</v>
      </c>
      <c r="M99" s="9">
        <f t="shared" ca="1" si="27"/>
        <v>-3.1602559959052277E-2</v>
      </c>
      <c r="N99" s="9">
        <f t="shared" ca="1" si="27"/>
        <v>0</v>
      </c>
      <c r="O99" s="9">
        <f t="shared" ca="1" si="27"/>
        <v>-0.17755353976891428</v>
      </c>
      <c r="P99" s="9">
        <f t="shared" ca="1" si="27"/>
        <v>-9.418845514990469E-2</v>
      </c>
      <c r="Q99" s="9">
        <f t="shared" ca="1" si="27"/>
        <v>-0.48325444452939909</v>
      </c>
      <c r="R99" s="9">
        <f t="shared" ca="1" si="27"/>
        <v>-0.33141881640640575</v>
      </c>
      <c r="S99" s="9">
        <f t="shared" ca="1" si="27"/>
        <v>-1.0143821804107148E-2</v>
      </c>
      <c r="T99" s="9">
        <f t="shared" ca="1" si="27"/>
        <v>0</v>
      </c>
      <c r="U99" s="9">
        <f t="shared" ca="1" si="27"/>
        <v>-0.27714911349699273</v>
      </c>
      <c r="V99" s="9">
        <f t="shared" ca="1" si="27"/>
        <v>-5.5247368148695346E-2</v>
      </c>
      <c r="W99" s="9">
        <f t="shared" ca="1" si="27"/>
        <v>-5.4399080350187021E-2</v>
      </c>
      <c r="X99" s="9">
        <f t="shared" ca="1" si="27"/>
        <v>-8.2474091379811015E-2</v>
      </c>
      <c r="Y99" s="9">
        <f t="shared" ca="1" si="27"/>
        <v>0</v>
      </c>
      <c r="Z99" s="9">
        <f t="shared" ca="1" si="27"/>
        <v>-0.26763953753147773</v>
      </c>
      <c r="AA99" s="9">
        <f t="shared" ca="1" si="27"/>
        <v>-4.3142013228519684E-3</v>
      </c>
      <c r="AB99" s="9">
        <f t="shared" ca="1" si="27"/>
        <v>-8.9134100077055342E-3</v>
      </c>
      <c r="AC99" s="9">
        <f t="shared" ca="1" si="27"/>
        <v>-0.37872604714923458</v>
      </c>
      <c r="AD99" s="9">
        <f t="shared" ca="1" si="27"/>
        <v>0</v>
      </c>
      <c r="AE99" s="9">
        <f t="shared" ca="1" si="27"/>
        <v>-0.29857242824282565</v>
      </c>
      <c r="AF99" s="9">
        <f t="shared" ca="1" si="27"/>
        <v>0</v>
      </c>
      <c r="AG99" s="9">
        <f t="shared" ca="1" si="27"/>
        <v>-9.9168343003829776E-2</v>
      </c>
      <c r="AH99" s="9">
        <f t="shared" ca="1" si="27"/>
        <v>0</v>
      </c>
      <c r="AI99" s="9">
        <f t="shared" ca="1" si="27"/>
        <v>-2.4791071845220992E-2</v>
      </c>
      <c r="AJ99" s="9">
        <f t="shared" ca="1" si="27"/>
        <v>-3.3236263270076956E-2</v>
      </c>
      <c r="AK99" s="9">
        <f t="shared" ca="1" si="27"/>
        <v>-0.22269983930367396</v>
      </c>
      <c r="AL99" s="9">
        <f t="shared" ca="1" si="27"/>
        <v>-6.1025338334786891E-4</v>
      </c>
      <c r="AM99" s="9">
        <f t="shared" ca="1" si="27"/>
        <v>-0.11348270304775956</v>
      </c>
      <c r="AN99" s="9">
        <f t="shared" ca="1" si="27"/>
        <v>-0.13608964325497097</v>
      </c>
      <c r="AO99" s="9">
        <f t="shared" ca="1" si="27"/>
        <v>-0.41408414156376006</v>
      </c>
      <c r="AP99" s="9">
        <f t="shared" ca="1" si="27"/>
        <v>-9.1965026896351748E-2</v>
      </c>
      <c r="AQ99" s="9">
        <f t="shared" ca="1" si="27"/>
        <v>-0.21533320619160054</v>
      </c>
      <c r="AR99" s="9">
        <f t="shared" ca="1" si="27"/>
        <v>-1.4416456829371119E-3</v>
      </c>
      <c r="AS99">
        <f t="shared" si="27"/>
        <v>0</v>
      </c>
      <c r="AT99">
        <f t="shared" si="27"/>
        <v>5</v>
      </c>
    </row>
    <row r="100" spans="1:46">
      <c r="A100" t="s">
        <v>83</v>
      </c>
      <c r="C100" t="str">
        <f t="shared" si="23"/>
        <v>RCUC-Up_R_ES-SH-FL_HET</v>
      </c>
      <c r="D100" s="8" t="s">
        <v>265</v>
      </c>
      <c r="E100" t="str">
        <f t="shared" si="24"/>
        <v>R_ES-FL-SpHeat</v>
      </c>
      <c r="F100" t="str">
        <f>"R_ES-"&amp;MID(A100,9,2)&amp;"-SpHeat"</f>
        <v>R_ES-FL-SpHeat</v>
      </c>
      <c r="G100">
        <v>1</v>
      </c>
      <c r="H100" s="9">
        <f ca="1">IF(-SUMIF(Shares!$B$2:$B$215,'UC1'!$A100,Shares!C$2:C$215)*H$83&gt;-1,-SUMIF(Shares!$B$2:$B$215,'UC1'!$A100,Shares!C$2:C$215)*H$83,-1)</f>
        <v>0</v>
      </c>
      <c r="I100" s="9">
        <f ca="1">IF(-SUMIF(Shares!$B$2:$B$215,'UC1'!$A100,Shares!D$2:D$215)*I$83&gt;-1,-SUMIF(Shares!$B$2:$B$215,'UC1'!$A100,Shares!D$2:D$215)*I$83,-1)</f>
        <v>-0.18016199089090362</v>
      </c>
      <c r="J100" s="9">
        <f ca="1">IF(-SUMIF(Shares!$B$2:$B$215,'UC1'!$A100,Shares!E$2:E$215)*J$83&gt;-1,-SUMIF(Shares!$B$2:$B$215,'UC1'!$A100,Shares!E$2:E$215)*J$83,-1)</f>
        <v>-0.32055114722158035</v>
      </c>
      <c r="K100" s="9">
        <f ca="1">IF(-SUMIF(Shares!$B$2:$B$215,'UC1'!$A100,Shares!F$2:F$215)*K$83&gt;-1,-SUMIF(Shares!$B$2:$B$215,'UC1'!$A100,Shares!F$2:F$215)*K$83,-1)</f>
        <v>-2.1409793733902852E-3</v>
      </c>
      <c r="L100" s="9">
        <f ca="1">IF(-SUMIF(Shares!$B$2:$B$215,'UC1'!$A100,Shares!G$2:G$215)*L$83&gt;-1,-SUMIF(Shares!$B$2:$B$215,'UC1'!$A100,Shares!G$2:G$215)*L$83,-1)</f>
        <v>-0.35242268640587793</v>
      </c>
      <c r="M100" s="9">
        <f ca="1">IF(-SUMIF(Shares!$B$2:$B$215,'UC1'!$A100,Shares!H$2:H$215)*M$83&gt;-1,-SUMIF(Shares!$B$2:$B$215,'UC1'!$A100,Shares!H$2:H$215)*M$83,-1)</f>
        <v>-4.7673551031863763E-2</v>
      </c>
      <c r="N100" s="9">
        <f ca="1">IF(-SUMIF(Shares!$B$2:$B$215,'UC1'!$A100,Shares!I$2:I$215)*N$83&gt;-1,-SUMIF(Shares!$B$2:$B$215,'UC1'!$A100,Shares!I$2:I$215)*N$83,-1)</f>
        <v>0</v>
      </c>
      <c r="O100" s="9">
        <f ca="1">IF(-SUMIF(Shares!$B$2:$B$215,'UC1'!$A100,Shares!J$2:J$215)*O$83&gt;-1,-SUMIF(Shares!$B$2:$B$215,'UC1'!$A100,Shares!J$2:J$215)*O$83,-1)</f>
        <v>-0.28380380318303788</v>
      </c>
      <c r="P100" s="9">
        <f ca="1">IF(-SUMIF(Shares!$B$2:$B$215,'UC1'!$A100,Shares!K$2:K$215)*P$83&gt;-1,-SUMIF(Shares!$B$2:$B$215,'UC1'!$A100,Shares!K$2:K$215)*P$83,-1)</f>
        <v>-0.13197366775807826</v>
      </c>
      <c r="Q100" s="9">
        <f ca="1">IF(-SUMIF(Shares!$B$2:$B$215,'UC1'!$A100,Shares!L$2:L$215)*Q$83&gt;-1,-SUMIF(Shares!$B$2:$B$215,'UC1'!$A100,Shares!L$2:L$215)*Q$83,-1)</f>
        <v>-0.66106554547008656</v>
      </c>
      <c r="R100" s="9">
        <f ca="1">IF(-SUMIF(Shares!$B$2:$B$215,'UC1'!$A100,Shares!M$2:M$215)*R$83&gt;-1,-SUMIF(Shares!$B$2:$B$215,'UC1'!$A100,Shares!M$2:M$215)*R$83,-1)</f>
        <v>-0.5956176452729115</v>
      </c>
      <c r="S100" s="9">
        <f ca="1">IF(-SUMIF(Shares!$B$2:$B$215,'UC1'!$A100,Shares!N$2:N$215)*S$83&gt;-1,-SUMIF(Shares!$B$2:$B$215,'UC1'!$A100,Shares!N$2:N$215)*S$83,-1)</f>
        <v>-2.5054271056940473E-2</v>
      </c>
      <c r="T100" s="9">
        <f ca="1">IF(-SUMIF(Shares!$B$2:$B$215,'UC1'!$A100,Shares!O$2:O$215)*T$83&gt;-1,-SUMIF(Shares!$B$2:$B$215,'UC1'!$A100,Shares!O$2:O$215)*T$83,-1)</f>
        <v>0</v>
      </c>
      <c r="U100" s="9">
        <f ca="1">IF(-SUMIF(Shares!$B$2:$B$215,'UC1'!$A100,Shares!P$2:P$215)*U$83&gt;-1,-SUMIF(Shares!$B$2:$B$215,'UC1'!$A100,Shares!P$2:P$215)*U$83,-1)</f>
        <v>-0.57047658300754345</v>
      </c>
      <c r="V100" s="9">
        <f ca="1">IF(-SUMIF(Shares!$B$2:$B$215,'UC1'!$A100,Shares!Q$2:Q$215)*V$83&gt;-1,-SUMIF(Shares!$B$2:$B$215,'UC1'!$A100,Shares!Q$2:Q$215)*V$83,-1)</f>
        <v>-8.1533802017471971E-2</v>
      </c>
      <c r="W100" s="9">
        <f ca="1">IF(-SUMIF(Shares!$B$2:$B$215,'UC1'!$A100,Shares!R$2:R$215)*W$83&gt;-1,-SUMIF(Shares!$B$2:$B$215,'UC1'!$A100,Shares!R$2:R$215)*W$83,-1)</f>
        <v>-0.11113641511181016</v>
      </c>
      <c r="X100" s="9">
        <f ca="1">IF(-SUMIF(Shares!$B$2:$B$215,'UC1'!$A100,Shares!S$2:S$215)*X$83&gt;-1,-SUMIF(Shares!$B$2:$B$215,'UC1'!$A100,Shares!S$2:S$215)*X$83,-1)</f>
        <v>-0.15188060504639339</v>
      </c>
      <c r="Y100" s="9">
        <f ca="1">IF(-SUMIF(Shares!$B$2:$B$215,'UC1'!$A100,Shares!T$2:T$215)*Y$83&gt;-1,-SUMIF(Shares!$B$2:$B$215,'UC1'!$A100,Shares!T$2:T$215)*Y$83,-1)</f>
        <v>0</v>
      </c>
      <c r="Z100" s="9">
        <f ca="1">IF(-SUMIF(Shares!$B$2:$B$215,'UC1'!$A100,Shares!U$2:U$215)*Z$83&gt;-1,-SUMIF(Shares!$B$2:$B$215,'UC1'!$A100,Shares!U$2:U$215)*Z$83,-1)</f>
        <v>-0.55090231724783578</v>
      </c>
      <c r="AA100" s="9">
        <f ca="1">IF(-SUMIF(Shares!$B$2:$B$215,'UC1'!$A100,Shares!V$2:V$215)*AA$83&gt;-1,-SUMIF(Shares!$B$2:$B$215,'UC1'!$A100,Shares!V$2:V$215)*AA$83,-1)</f>
        <v>-6.8035320105047439E-3</v>
      </c>
      <c r="AB100" s="9">
        <f ca="1">IF(-SUMIF(Shares!$B$2:$B$215,'UC1'!$A100,Shares!W$2:W$215)*AB$83&gt;-1,-SUMIF(Shares!$B$2:$B$215,'UC1'!$A100,Shares!W$2:W$215)*AB$83,-1)</f>
        <v>-1.9651856106062134E-2</v>
      </c>
      <c r="AC100" s="9">
        <f ca="1">IF(-SUMIF(Shares!$B$2:$B$215,'UC1'!$A100,Shares!X$2:X$215)*AC$83&gt;-1,-SUMIF(Shares!$B$2:$B$215,'UC1'!$A100,Shares!X$2:X$215)*AC$83,-1)</f>
        <v>-0.5902263438110753</v>
      </c>
      <c r="AD100" s="9">
        <f ca="1">IF(-SUMIF(Shares!$B$2:$B$215,'UC1'!$A100,Shares!Y$2:Y$215)*AD$83&gt;-1,-SUMIF(Shares!$B$2:$B$215,'UC1'!$A100,Shares!Y$2:Y$215)*AD$83,-1)</f>
        <v>0</v>
      </c>
      <c r="AE100" s="9">
        <f ca="1">IF(-SUMIF(Shares!$B$2:$B$215,'UC1'!$A100,Shares!Z$2:Z$215)*AE$83&gt;-1,-SUMIF(Shares!$B$2:$B$215,'UC1'!$A100,Shares!Z$2:Z$215)*AE$83,-1)</f>
        <v>-0.53100535561816431</v>
      </c>
      <c r="AF100" s="9">
        <f ca="1">IF(-SUMIF(Shares!$B$2:$B$215,'UC1'!$A100,Shares!AA$2:AA$215)*AF$83&gt;-1,-SUMIF(Shares!$B$2:$B$215,'UC1'!$A100,Shares!AA$2:AA$215)*AF$83,-1)</f>
        <v>0</v>
      </c>
      <c r="AG100" s="9">
        <f ca="1">IF(-SUMIF(Shares!$B$2:$B$215,'UC1'!$A100,Shares!AB$2:AB$215)*AG$83&gt;-1,-SUMIF(Shares!$B$2:$B$215,'UC1'!$A100,Shares!AB$2:AB$215)*AG$83,-1)</f>
        <v>-0.19575102212948406</v>
      </c>
      <c r="AH100" s="9">
        <f ca="1">IF(-SUMIF(Shares!$B$2:$B$215,'UC1'!$A100,Shares!AC$2:AC$215)*AH$83&gt;-1,-SUMIF(Shares!$B$2:$B$215,'UC1'!$A100,Shares!AC$2:AC$215)*AH$83,-1)</f>
        <v>0</v>
      </c>
      <c r="AI100" s="9">
        <f ca="1">IF(-SUMIF(Shares!$B$2:$B$215,'UC1'!$A100,Shares!AD$2:AD$215)*AI$83&gt;-1,-SUMIF(Shares!$B$2:$B$215,'UC1'!$A100,Shares!AD$2:AD$215)*AI$83,-1)</f>
        <v>-4.1402049370655336E-2</v>
      </c>
      <c r="AJ100" s="9">
        <f ca="1">IF(-SUMIF(Shares!$B$2:$B$215,'UC1'!$A100,Shares!AE$2:AE$215)*AJ$83&gt;-1,-SUMIF(Shares!$B$2:$B$215,'UC1'!$A100,Shares!AE$2:AE$215)*AJ$83,-1)</f>
        <v>-6.1480579381311122E-2</v>
      </c>
      <c r="AK100" s="9">
        <f ca="1">IF(-SUMIF(Shares!$B$2:$B$215,'UC1'!$A100,Shares!AF$2:AF$215)*AK$83&gt;-1,-SUMIF(Shares!$B$2:$B$215,'UC1'!$A100,Shares!AF$2:AF$215)*AK$83,-1)</f>
        <v>-0.39469731695024241</v>
      </c>
      <c r="AL100" s="9">
        <f ca="1">IF(-SUMIF(Shares!$B$2:$B$215,'UC1'!$A100,Shares!AG$2:AG$215)*AL$83&gt;-1,-SUMIF(Shares!$B$2:$B$215,'UC1'!$A100,Shares!AG$2:AG$215)*AL$83,-1)</f>
        <v>-1.7288139004659297E-3</v>
      </c>
      <c r="AM100" s="9">
        <f ca="1">IF(-SUMIF(Shares!$B$2:$B$215,'UC1'!$A100,Shares!AH$2:AH$215)*AM$83&gt;-1,-SUMIF(Shares!$B$2:$B$215,'UC1'!$A100,Shares!AH$2:AH$215)*AM$83,-1)</f>
        <v>-0.25988865189029525</v>
      </c>
      <c r="AN100" s="9">
        <f ca="1">IF(-SUMIF(Shares!$B$2:$B$215,'UC1'!$A100,Shares!AI$2:AI$215)*AN$83&gt;-1,-SUMIF(Shares!$B$2:$B$215,'UC1'!$A100,Shares!AI$2:AI$215)*AN$83,-1)</f>
        <v>-0.3000438759644215</v>
      </c>
      <c r="AO100" s="9">
        <f ca="1">IF(-SUMIF(Shares!$B$2:$B$215,'UC1'!$A100,Shares!AJ$2:AJ$215)*AO$83&gt;-1,-SUMIF(Shares!$B$2:$B$215,'UC1'!$A100,Shares!AJ$2:AJ$215)*AO$83,-1)</f>
        <v>-0.59483092191140075</v>
      </c>
      <c r="AP100" s="9">
        <f ca="1">IF(-SUMIF(Shares!$B$2:$B$215,'UC1'!$A100,Shares!AK$2:AK$215)*AP$83&gt;-1,-SUMIF(Shares!$B$2:$B$215,'UC1'!$A100,Shares!AK$2:AK$215)*AP$83,-1)</f>
        <v>-0.14710216316398256</v>
      </c>
      <c r="AQ100" s="9">
        <f ca="1">IF(-SUMIF(Shares!$B$2:$B$215,'UC1'!$A100,Shares!AL$2:AL$215)*AQ$83&gt;-1,-SUMIF(Shares!$B$2:$B$215,'UC1'!$A100,Shares!AL$2:AL$215)*AQ$83,-1)</f>
        <v>-0.34654324414977006</v>
      </c>
      <c r="AR100" s="9">
        <f ca="1">IF(-SUMIF(Shares!$B$2:$B$215,'UC1'!$A100,Shares!AM$2:AM$215)*AR$83&gt;-1,-SUMIF(Shares!$B$2:$B$215,'UC1'!$A100,Shares!AM$2:AM$215)*AR$83,-1)</f>
        <v>-1.8446335993831987E-3</v>
      </c>
      <c r="AS100">
        <v>0</v>
      </c>
      <c r="AT100">
        <v>5</v>
      </c>
    </row>
    <row r="101" spans="1:46">
      <c r="A101" t="s">
        <v>90</v>
      </c>
      <c r="C101" t="str">
        <f t="shared" si="23"/>
        <v>RCUC-Up_R_ES-SH-SD_HET</v>
      </c>
      <c r="D101" s="8" t="s">
        <v>265</v>
      </c>
      <c r="E101" t="str">
        <f t="shared" si="24"/>
        <v>R_ES-SD-SpHeat</v>
      </c>
      <c r="F101" t="str">
        <f>"R_ES-"&amp;MID(A101,9,2)&amp;"-SpHeat"</f>
        <v>R_ES-SD-SpHeat</v>
      </c>
      <c r="G101">
        <v>1</v>
      </c>
      <c r="H101" s="9">
        <f ca="1">IF(-SUMIF(Shares!$B$2:$B$215,'UC1'!$A101,Shares!C$2:C$215)*H$83&gt;-1,-SUMIF(Shares!$B$2:$B$215,'UC1'!$A101,Shares!C$2:C$215)*H$83,-1)</f>
        <v>0</v>
      </c>
      <c r="I101" s="9">
        <f ca="1">IF(-SUMIF(Shares!$B$2:$B$215,'UC1'!$A101,Shares!D$2:D$215)*I$83&gt;-1,-SUMIF(Shares!$B$2:$B$215,'UC1'!$A101,Shares!D$2:D$215)*I$83,-1)</f>
        <v>-0.18016199089090362</v>
      </c>
      <c r="J101" s="9">
        <f ca="1">IF(-SUMIF(Shares!$B$2:$B$215,'UC1'!$A101,Shares!E$2:E$215)*J$83&gt;-1,-SUMIF(Shares!$B$2:$B$215,'UC1'!$A101,Shares!E$2:E$215)*J$83,-1)</f>
        <v>-0.32055114722158007</v>
      </c>
      <c r="K101" s="9">
        <f ca="1">IF(-SUMIF(Shares!$B$2:$B$215,'UC1'!$A101,Shares!F$2:F$215)*K$83&gt;-1,-SUMIF(Shares!$B$2:$B$215,'UC1'!$A101,Shares!F$2:F$215)*K$83,-1)</f>
        <v>-2.140979373390283E-3</v>
      </c>
      <c r="L101" s="9">
        <f ca="1">IF(-SUMIF(Shares!$B$2:$B$215,'UC1'!$A101,Shares!G$2:G$215)*L$83&gt;-1,-SUMIF(Shares!$B$2:$B$215,'UC1'!$A101,Shares!G$2:G$215)*L$83,-1)</f>
        <v>-0.35242268640587837</v>
      </c>
      <c r="M101" s="9">
        <f ca="1">IF(-SUMIF(Shares!$B$2:$B$215,'UC1'!$A101,Shares!H$2:H$215)*M$83&gt;-1,-SUMIF(Shares!$B$2:$B$215,'UC1'!$A101,Shares!H$2:H$215)*M$83,-1)</f>
        <v>-4.7673551031863735E-2</v>
      </c>
      <c r="N101" s="9">
        <f ca="1">IF(-SUMIF(Shares!$B$2:$B$215,'UC1'!$A101,Shares!I$2:I$215)*N$83&gt;-1,-SUMIF(Shares!$B$2:$B$215,'UC1'!$A101,Shares!I$2:I$215)*N$83,-1)</f>
        <v>0</v>
      </c>
      <c r="O101" s="9">
        <f ca="1">IF(-SUMIF(Shares!$B$2:$B$215,'UC1'!$A101,Shares!J$2:J$215)*O$83&gt;-1,-SUMIF(Shares!$B$2:$B$215,'UC1'!$A101,Shares!J$2:J$215)*O$83,-1)</f>
        <v>-0.28380380318303766</v>
      </c>
      <c r="P101" s="9">
        <f ca="1">IF(-SUMIF(Shares!$B$2:$B$215,'UC1'!$A101,Shares!K$2:K$215)*P$83&gt;-1,-SUMIF(Shares!$B$2:$B$215,'UC1'!$A101,Shares!K$2:K$215)*P$83,-1)</f>
        <v>-0.13197366775807803</v>
      </c>
      <c r="Q101" s="9">
        <f ca="1">IF(-SUMIF(Shares!$B$2:$B$215,'UC1'!$A101,Shares!L$2:L$215)*Q$83&gt;-1,-SUMIF(Shares!$B$2:$B$215,'UC1'!$A101,Shares!L$2:L$215)*Q$83,-1)</f>
        <v>-0.66106554547008534</v>
      </c>
      <c r="R101" s="9">
        <f ca="1">IF(-SUMIF(Shares!$B$2:$B$215,'UC1'!$A101,Shares!M$2:M$215)*R$83&gt;-1,-SUMIF(Shares!$B$2:$B$215,'UC1'!$A101,Shares!M$2:M$215)*R$83,-1)</f>
        <v>-0.59561764527291183</v>
      </c>
      <c r="S101" s="9">
        <f ca="1">IF(-SUMIF(Shares!$B$2:$B$215,'UC1'!$A101,Shares!N$2:N$215)*S$83&gt;-1,-SUMIF(Shares!$B$2:$B$215,'UC1'!$A101,Shares!N$2:N$215)*S$83,-1)</f>
        <v>-2.5054271056940441E-2</v>
      </c>
      <c r="T101" s="9">
        <f ca="1">IF(-SUMIF(Shares!$B$2:$B$215,'UC1'!$A101,Shares!O$2:O$215)*T$83&gt;-1,-SUMIF(Shares!$B$2:$B$215,'UC1'!$A101,Shares!O$2:O$215)*T$83,-1)</f>
        <v>0</v>
      </c>
      <c r="U101" s="9">
        <f ca="1">IF(-SUMIF(Shares!$B$2:$B$215,'UC1'!$A101,Shares!P$2:P$215)*U$83&gt;-1,-SUMIF(Shares!$B$2:$B$215,'UC1'!$A101,Shares!P$2:P$215)*U$83,-1)</f>
        <v>-0.57047658300754311</v>
      </c>
      <c r="V101" s="9">
        <f ca="1">IF(-SUMIF(Shares!$B$2:$B$215,'UC1'!$A101,Shares!Q$2:Q$215)*V$83&gt;-1,-SUMIF(Shares!$B$2:$B$215,'UC1'!$A101,Shares!Q$2:Q$215)*V$83,-1)</f>
        <v>-8.1533802017471832E-2</v>
      </c>
      <c r="W101" s="9">
        <f ca="1">IF(-SUMIF(Shares!$B$2:$B$215,'UC1'!$A101,Shares!R$2:R$215)*W$83&gt;-1,-SUMIF(Shares!$B$2:$B$215,'UC1'!$A101,Shares!R$2:R$215)*W$83,-1)</f>
        <v>-0.1111364151118098</v>
      </c>
      <c r="X101" s="9">
        <f ca="1">IF(-SUMIF(Shares!$B$2:$B$215,'UC1'!$A101,Shares!S$2:S$215)*X$83&gt;-1,-SUMIF(Shares!$B$2:$B$215,'UC1'!$A101,Shares!S$2:S$215)*X$83,-1)</f>
        <v>-0.15188060504639328</v>
      </c>
      <c r="Y101" s="9">
        <f ca="1">IF(-SUMIF(Shares!$B$2:$B$215,'UC1'!$A101,Shares!T$2:T$215)*Y$83&gt;-1,-SUMIF(Shares!$B$2:$B$215,'UC1'!$A101,Shares!T$2:T$215)*Y$83,-1)</f>
        <v>0</v>
      </c>
      <c r="Z101" s="9">
        <f ca="1">IF(-SUMIF(Shares!$B$2:$B$215,'UC1'!$A101,Shares!U$2:U$215)*Z$83&gt;-1,-SUMIF(Shares!$B$2:$B$215,'UC1'!$A101,Shares!U$2:U$215)*Z$83,-1)</f>
        <v>-0.55090231724783723</v>
      </c>
      <c r="AA101" s="9">
        <f ca="1">IF(-SUMIF(Shares!$B$2:$B$215,'UC1'!$A101,Shares!V$2:V$215)*AA$83&gt;-1,-SUMIF(Shares!$B$2:$B$215,'UC1'!$A101,Shares!V$2:V$215)*AA$83,-1)</f>
        <v>-6.8035320105047908E-3</v>
      </c>
      <c r="AB101" s="9">
        <f ca="1">IF(-SUMIF(Shares!$B$2:$B$215,'UC1'!$A101,Shares!W$2:W$215)*AB$83&gt;-1,-SUMIF(Shares!$B$2:$B$215,'UC1'!$A101,Shares!W$2:W$215)*AB$83,-1)</f>
        <v>-1.9651856106062196E-2</v>
      </c>
      <c r="AC101" s="9">
        <f ca="1">IF(-SUMIF(Shares!$B$2:$B$215,'UC1'!$A101,Shares!X$2:X$215)*AC$83&gt;-1,-SUMIF(Shares!$B$2:$B$215,'UC1'!$A101,Shares!X$2:X$215)*AC$83,-1)</f>
        <v>-0.59022634381107586</v>
      </c>
      <c r="AD101" s="9">
        <f ca="1">IF(-SUMIF(Shares!$B$2:$B$215,'UC1'!$A101,Shares!Y$2:Y$215)*AD$83&gt;-1,-SUMIF(Shares!$B$2:$B$215,'UC1'!$A101,Shares!Y$2:Y$215)*AD$83,-1)</f>
        <v>0</v>
      </c>
      <c r="AE101" s="9">
        <f ca="1">IF(-SUMIF(Shares!$B$2:$B$215,'UC1'!$A101,Shares!Z$2:Z$215)*AE$83&gt;-1,-SUMIF(Shares!$B$2:$B$215,'UC1'!$A101,Shares!Z$2:Z$215)*AE$83,-1)</f>
        <v>-0.53100535561816498</v>
      </c>
      <c r="AF101" s="9">
        <f ca="1">IF(-SUMIF(Shares!$B$2:$B$215,'UC1'!$A101,Shares!AA$2:AA$215)*AF$83&gt;-1,-SUMIF(Shares!$B$2:$B$215,'UC1'!$A101,Shares!AA$2:AA$215)*AF$83,-1)</f>
        <v>0</v>
      </c>
      <c r="AG101" s="9">
        <f ca="1">IF(-SUMIF(Shares!$B$2:$B$215,'UC1'!$A101,Shares!AB$2:AB$215)*AG$83&gt;-1,-SUMIF(Shares!$B$2:$B$215,'UC1'!$A101,Shares!AB$2:AB$215)*AG$83,-1)</f>
        <v>-0.19575102212948375</v>
      </c>
      <c r="AH101" s="9">
        <f ca="1">IF(-SUMIF(Shares!$B$2:$B$215,'UC1'!$A101,Shares!AC$2:AC$215)*AH$83&gt;-1,-SUMIF(Shares!$B$2:$B$215,'UC1'!$A101,Shares!AC$2:AC$215)*AH$83,-1)</f>
        <v>0</v>
      </c>
      <c r="AI101" s="9">
        <f ca="1">IF(-SUMIF(Shares!$B$2:$B$215,'UC1'!$A101,Shares!AD$2:AD$215)*AI$83&gt;-1,-SUMIF(Shares!$B$2:$B$215,'UC1'!$A101,Shares!AD$2:AD$215)*AI$83,-1)</f>
        <v>-4.1402049370655523E-2</v>
      </c>
      <c r="AJ101" s="9">
        <f ca="1">IF(-SUMIF(Shares!$B$2:$B$215,'UC1'!$A101,Shares!AE$2:AE$215)*AJ$83&gt;-1,-SUMIF(Shares!$B$2:$B$215,'UC1'!$A101,Shares!AE$2:AE$215)*AJ$83,-1)</f>
        <v>-6.1480579381311441E-2</v>
      </c>
      <c r="AK101" s="9">
        <f ca="1">IF(-SUMIF(Shares!$B$2:$B$215,'UC1'!$A101,Shares!AF$2:AF$215)*AK$83&gt;-1,-SUMIF(Shares!$B$2:$B$215,'UC1'!$A101,Shares!AF$2:AF$215)*AK$83,-1)</f>
        <v>-0.39469731695024107</v>
      </c>
      <c r="AL101" s="9">
        <f ca="1">IF(-SUMIF(Shares!$B$2:$B$215,'UC1'!$A101,Shares!AG$2:AG$215)*AL$83&gt;-1,-SUMIF(Shares!$B$2:$B$215,'UC1'!$A101,Shares!AG$2:AG$215)*AL$83,-1)</f>
        <v>-1.7288139004659276E-3</v>
      </c>
      <c r="AM101" s="9">
        <f ca="1">IF(-SUMIF(Shares!$B$2:$B$215,'UC1'!$A101,Shares!AH$2:AH$215)*AM$83&gt;-1,-SUMIF(Shares!$B$2:$B$215,'UC1'!$A101,Shares!AH$2:AH$215)*AM$83,-1)</f>
        <v>-0.25988865189029486</v>
      </c>
      <c r="AN101" s="9">
        <f ca="1">IF(-SUMIF(Shares!$B$2:$B$215,'UC1'!$A101,Shares!AI$2:AI$215)*AN$83&gt;-1,-SUMIF(Shares!$B$2:$B$215,'UC1'!$A101,Shares!AI$2:AI$215)*AN$83,-1)</f>
        <v>-0.30004387596442089</v>
      </c>
      <c r="AO101" s="9">
        <f ca="1">IF(-SUMIF(Shares!$B$2:$B$215,'UC1'!$A101,Shares!AJ$2:AJ$215)*AO$83&gt;-1,-SUMIF(Shares!$B$2:$B$215,'UC1'!$A101,Shares!AJ$2:AJ$215)*AO$83,-1)</f>
        <v>-0.5948309219114023</v>
      </c>
      <c r="AP101" s="9">
        <f ca="1">IF(-SUMIF(Shares!$B$2:$B$215,'UC1'!$A101,Shares!AK$2:AK$215)*AP$83&gt;-1,-SUMIF(Shares!$B$2:$B$215,'UC1'!$A101,Shares!AK$2:AK$215)*AP$83,-1)</f>
        <v>-0.14710216316398267</v>
      </c>
      <c r="AQ101" s="9">
        <f ca="1">IF(-SUMIF(Shares!$B$2:$B$215,'UC1'!$A101,Shares!AL$2:AL$215)*AQ$83&gt;-1,-SUMIF(Shares!$B$2:$B$215,'UC1'!$A101,Shares!AL$2:AL$215)*AQ$83,-1)</f>
        <v>-0.34654324414977139</v>
      </c>
      <c r="AR101" s="9">
        <f ca="1">IF(-SUMIF(Shares!$B$2:$B$215,'UC1'!$A101,Shares!AM$2:AM$215)*AR$83&gt;-1,-SUMIF(Shares!$B$2:$B$215,'UC1'!$A101,Shares!AM$2:AM$215)*AR$83,-1)</f>
        <v>-1.8446335993832054E-3</v>
      </c>
      <c r="AS101">
        <v>0</v>
      </c>
      <c r="AT101">
        <v>5</v>
      </c>
    </row>
    <row r="102" spans="1:46">
      <c r="A102" t="s">
        <v>97</v>
      </c>
      <c r="C102" t="str">
        <f>"\I: RCUC-Lo_"&amp;A102</f>
        <v>\I: RCUC-Lo_R_ES-WH-DH_HET</v>
      </c>
      <c r="D102" s="8" t="s">
        <v>265</v>
      </c>
      <c r="E102" t="str">
        <f t="shared" si="24"/>
        <v>R_ES-DH-WatHeat</v>
      </c>
      <c r="F102" t="str">
        <f>"R_ES-"&amp;MID(A102,9,2)&amp;"-WatHeat"</f>
        <v>R_ES-DH-WatHeat</v>
      </c>
      <c r="G102">
        <v>1</v>
      </c>
      <c r="H102" s="9">
        <f ca="1">IF(-SUMIF(Shares!$B$2:$B$215,'UC1'!$A102,Shares!C$2:C$215)*H$83&gt;-1,-SUMIF(Shares!$B$2:$B$215,'UC1'!$A102,Shares!C$2:C$215)*H$83,-1)</f>
        <v>0</v>
      </c>
      <c r="I102" s="9">
        <f ca="1">IF(-SUMIF(Shares!$B$2:$B$215,'UC1'!$A102,Shares!D$2:D$215)*I$83&gt;-1,-SUMIF(Shares!$B$2:$B$215,'UC1'!$A102,Shares!D$2:D$215)*I$83,-1)</f>
        <v>-0.21951926615697606</v>
      </c>
      <c r="J102" s="9">
        <f ca="1">IF(-SUMIF(Shares!$B$2:$B$215,'UC1'!$A102,Shares!E$2:E$215)*J$83&gt;-1,-SUMIF(Shares!$B$2:$B$215,'UC1'!$A102,Shares!E$2:E$215)*J$83,-1)</f>
        <v>-0.2422242443989607</v>
      </c>
      <c r="K102" s="9">
        <f ca="1">IF(-SUMIF(Shares!$B$2:$B$215,'UC1'!$A102,Shares!F$2:F$215)*K$83&gt;-1,-SUMIF(Shares!$B$2:$B$215,'UC1'!$A102,Shares!F$2:F$215)*K$83,-1)</f>
        <v>-2.3204560072224776E-3</v>
      </c>
      <c r="L102" s="9">
        <f ca="1">IF(-SUMIF(Shares!$B$2:$B$215,'UC1'!$A102,Shares!G$2:G$215)*L$83&gt;-1,-SUMIF(Shares!$B$2:$B$215,'UC1'!$A102,Shares!G$2:G$215)*L$83,-1)</f>
        <v>-0.34167770236715811</v>
      </c>
      <c r="M102" s="9">
        <f ca="1">IF(-SUMIF(Shares!$B$2:$B$215,'UC1'!$A102,Shares!H$2:H$215)*M$83&gt;-1,-SUMIF(Shares!$B$2:$B$215,'UC1'!$A102,Shares!H$2:H$215)*M$83,-1)</f>
        <v>-4.7371757031566541E-2</v>
      </c>
      <c r="N102" s="9">
        <f ca="1">IF(-SUMIF(Shares!$B$2:$B$215,'UC1'!$A102,Shares!I$2:I$215)*N$83&gt;-1,-SUMIF(Shares!$B$2:$B$215,'UC1'!$A102,Shares!I$2:I$215)*N$83,-1)</f>
        <v>0</v>
      </c>
      <c r="O102" s="9">
        <f ca="1">IF(-SUMIF(Shares!$B$2:$B$215,'UC1'!$A102,Shares!J$2:J$215)*O$83&gt;-1,-SUMIF(Shares!$B$2:$B$215,'UC1'!$A102,Shares!J$2:J$215)*O$83,-1)</f>
        <v>-0.18618400960094966</v>
      </c>
      <c r="P102" s="9">
        <f ca="1">IF(-SUMIF(Shares!$B$2:$B$215,'UC1'!$A102,Shares!K$2:K$215)*P$83&gt;-1,-SUMIF(Shares!$B$2:$B$215,'UC1'!$A102,Shares!K$2:K$215)*P$83,-1)</f>
        <v>-0.12358339550348631</v>
      </c>
      <c r="Q102" s="9">
        <f ca="1">IF(-SUMIF(Shares!$B$2:$B$215,'UC1'!$A102,Shares!L$2:L$215)*Q$83&gt;-1,-SUMIF(Shares!$B$2:$B$215,'UC1'!$A102,Shares!L$2:L$215)*Q$83,-1)</f>
        <v>-0.66393875949802594</v>
      </c>
      <c r="R102" s="9">
        <f ca="1">IF(-SUMIF(Shares!$B$2:$B$215,'UC1'!$A102,Shares!M$2:M$215)*R$83&gt;-1,-SUMIF(Shares!$B$2:$B$215,'UC1'!$A102,Shares!M$2:M$215)*R$83,-1)</f>
        <v>-0.67473272789975869</v>
      </c>
      <c r="S102" s="9">
        <f ca="1">IF(-SUMIF(Shares!$B$2:$B$215,'UC1'!$A102,Shares!N$2:N$215)*S$83&gt;-1,-SUMIF(Shares!$B$2:$B$215,'UC1'!$A102,Shares!N$2:N$215)*S$83,-1)</f>
        <v>-1.4676281658586112E-2</v>
      </c>
      <c r="T102" s="9">
        <f ca="1">IF(-SUMIF(Shares!$B$2:$B$215,'UC1'!$A102,Shares!O$2:O$215)*T$83&gt;-1,-SUMIF(Shares!$B$2:$B$215,'UC1'!$A102,Shares!O$2:O$215)*T$83,-1)</f>
        <v>0</v>
      </c>
      <c r="U102" s="9">
        <f ca="1">IF(-SUMIF(Shares!$B$2:$B$215,'UC1'!$A102,Shares!P$2:P$215)*U$83&gt;-1,-SUMIF(Shares!$B$2:$B$215,'UC1'!$A102,Shares!P$2:P$215)*U$83,-1)</f>
        <v>-0.49083247079698411</v>
      </c>
      <c r="V102" s="9">
        <f ca="1">IF(-SUMIF(Shares!$B$2:$B$215,'UC1'!$A102,Shares!Q$2:Q$215)*V$83&gt;-1,-SUMIF(Shares!$B$2:$B$215,'UC1'!$A102,Shares!Q$2:Q$215)*V$83,-1)</f>
        <v>-7.8895201942771359E-2</v>
      </c>
      <c r="W102" s="9">
        <f ca="1">IF(-SUMIF(Shares!$B$2:$B$215,'UC1'!$A102,Shares!R$2:R$215)*W$83&gt;-1,-SUMIF(Shares!$B$2:$B$215,'UC1'!$A102,Shares!R$2:R$215)*W$83,-1)</f>
        <v>-0.13649448264832942</v>
      </c>
      <c r="X102" s="9">
        <f ca="1">IF(-SUMIF(Shares!$B$2:$B$215,'UC1'!$A102,Shares!S$2:S$215)*X$83&gt;-1,-SUMIF(Shares!$B$2:$B$215,'UC1'!$A102,Shares!S$2:S$215)*X$83,-1)</f>
        <v>-0.1956193439558695</v>
      </c>
      <c r="Y102" s="9">
        <f ca="1">IF(-SUMIF(Shares!$B$2:$B$215,'UC1'!$A102,Shares!T$2:T$215)*Y$83&gt;-1,-SUMIF(Shares!$B$2:$B$215,'UC1'!$A102,Shares!T$2:T$215)*Y$83,-1)</f>
        <v>0</v>
      </c>
      <c r="Z102" s="9">
        <f ca="1">IF(-SUMIF(Shares!$B$2:$B$215,'UC1'!$A102,Shares!U$2:U$215)*Z$83&gt;-1,-SUMIF(Shares!$B$2:$B$215,'UC1'!$A102,Shares!U$2:U$215)*Z$83,-1)</f>
        <v>-0.81282198782130366</v>
      </c>
      <c r="AA102" s="9">
        <f ca="1">IF(-SUMIF(Shares!$B$2:$B$215,'UC1'!$A102,Shares!V$2:V$215)*AA$83&gt;-1,-SUMIF(Shares!$B$2:$B$215,'UC1'!$A102,Shares!V$2:V$215)*AA$83,-1)</f>
        <v>-5.1957640090648403E-3</v>
      </c>
      <c r="AB102" s="9">
        <f ca="1">IF(-SUMIF(Shares!$B$2:$B$215,'UC1'!$A102,Shares!W$2:W$215)*AB$83&gt;-1,-SUMIF(Shares!$B$2:$B$215,'UC1'!$A102,Shares!W$2:W$215)*AB$83,-1)</f>
        <v>-1.9623584345150907E-2</v>
      </c>
      <c r="AC102" s="9">
        <f ca="1">IF(-SUMIF(Shares!$B$2:$B$215,'UC1'!$A102,Shares!X$2:X$215)*AC$83&gt;-1,-SUMIF(Shares!$B$2:$B$215,'UC1'!$A102,Shares!X$2:X$215)*AC$83,-1)</f>
        <v>-0.65274841437632025</v>
      </c>
      <c r="AD102" s="9">
        <f ca="1">IF(-SUMIF(Shares!$B$2:$B$215,'UC1'!$A102,Shares!Y$2:Y$215)*AD$83&gt;-1,-SUMIF(Shares!$B$2:$B$215,'UC1'!$A102,Shares!Y$2:Y$215)*AD$83,-1)</f>
        <v>0</v>
      </c>
      <c r="AE102" s="9">
        <f ca="1">IF(-SUMIF(Shares!$B$2:$B$215,'UC1'!$A102,Shares!Z$2:Z$215)*AE$83&gt;-1,-SUMIF(Shares!$B$2:$B$215,'UC1'!$A102,Shares!Z$2:Z$215)*AE$83,-1)</f>
        <v>-0.54800506178353448</v>
      </c>
      <c r="AF102" s="9">
        <f ca="1">IF(-SUMIF(Shares!$B$2:$B$215,'UC1'!$A102,Shares!AA$2:AA$215)*AF$83&gt;-1,-SUMIF(Shares!$B$2:$B$215,'UC1'!$A102,Shares!AA$2:AA$215)*AF$83,-1)</f>
        <v>0</v>
      </c>
      <c r="AG102" s="9">
        <f ca="1">IF(-SUMIF(Shares!$B$2:$B$215,'UC1'!$A102,Shares!AB$2:AB$215)*AG$83&gt;-1,-SUMIF(Shares!$B$2:$B$215,'UC1'!$A102,Shares!AB$2:AB$215)*AG$83,-1)</f>
        <v>-0.1280528644353853</v>
      </c>
      <c r="AH102" s="9">
        <f ca="1">IF(-SUMIF(Shares!$B$2:$B$215,'UC1'!$A102,Shares!AC$2:AC$215)*AH$83&gt;-1,-SUMIF(Shares!$B$2:$B$215,'UC1'!$A102,Shares!AC$2:AC$215)*AH$83,-1)</f>
        <v>0</v>
      </c>
      <c r="AI102" s="9">
        <f ca="1">IF(-SUMIF(Shares!$B$2:$B$215,'UC1'!$A102,Shares!AD$2:AD$215)*AI$83&gt;-1,-SUMIF(Shares!$B$2:$B$215,'UC1'!$A102,Shares!AD$2:AD$215)*AI$83,-1)</f>
        <v>-5.6791379484625953E-2</v>
      </c>
      <c r="AJ102" s="9">
        <f ca="1">IF(-SUMIF(Shares!$B$2:$B$215,'UC1'!$A102,Shares!AE$2:AE$215)*AJ$83&gt;-1,-SUMIF(Shares!$B$2:$B$215,'UC1'!$A102,Shares!AE$2:AE$215)*AJ$83,-1)</f>
        <v>-2.6783882069611794E-2</v>
      </c>
      <c r="AK102" s="9">
        <f ca="1">IF(-SUMIF(Shares!$B$2:$B$215,'UC1'!$A102,Shares!AF$2:AF$215)*AK$83&gt;-1,-SUMIF(Shares!$B$2:$B$215,'UC1'!$A102,Shares!AF$2:AF$215)*AK$83,-1)</f>
        <v>-0.46143561398267136</v>
      </c>
      <c r="AL102" s="9">
        <f ca="1">IF(-SUMIF(Shares!$B$2:$B$215,'UC1'!$A102,Shares!AG$2:AG$215)*AL$83&gt;-1,-SUMIF(Shares!$B$2:$B$215,'UC1'!$A102,Shares!AG$2:AG$215)*AL$83,-1)</f>
        <v>-8.7865238639908607E-3</v>
      </c>
      <c r="AM102" s="9">
        <f ca="1">IF(-SUMIF(Shares!$B$2:$B$215,'UC1'!$A102,Shares!AH$2:AH$215)*AM$83&gt;-1,-SUMIF(Shares!$B$2:$B$215,'UC1'!$A102,Shares!AH$2:AH$215)*AM$83,-1)</f>
        <v>-0.30504422357983052</v>
      </c>
      <c r="AN102" s="9">
        <f ca="1">IF(-SUMIF(Shares!$B$2:$B$215,'UC1'!$A102,Shares!AI$2:AI$215)*AN$83&gt;-1,-SUMIF(Shares!$B$2:$B$215,'UC1'!$A102,Shares!AI$2:AI$215)*AN$83,-1)</f>
        <v>-0.26382752882202337</v>
      </c>
      <c r="AO102" s="9">
        <f ca="1">IF(-SUMIF(Shares!$B$2:$B$215,'UC1'!$A102,Shares!AJ$2:AJ$215)*AO$83&gt;-1,-SUMIF(Shares!$B$2:$B$215,'UC1'!$A102,Shares!AJ$2:AJ$215)*AO$83,-1)</f>
        <v>-0.59693857282120122</v>
      </c>
      <c r="AP102" s="9">
        <f ca="1">IF(-SUMIF(Shares!$B$2:$B$215,'UC1'!$A102,Shares!AK$2:AK$215)*AP$83&gt;-1,-SUMIF(Shares!$B$2:$B$215,'UC1'!$A102,Shares!AK$2:AK$215)*AP$83,-1)</f>
        <v>-0.12973997833152784</v>
      </c>
      <c r="AQ102" s="9">
        <f ca="1">IF(-SUMIF(Shares!$B$2:$B$215,'UC1'!$A102,Shares!AL$2:AL$215)*AQ$83&gt;-1,-SUMIF(Shares!$B$2:$B$215,'UC1'!$A102,Shares!AL$2:AL$215)*AQ$83,-1)</f>
        <v>-0.42285789197692625</v>
      </c>
      <c r="AR102" s="9">
        <f ca="1">IF(-SUMIF(Shares!$B$2:$B$215,'UC1'!$A102,Shares!AM$2:AM$215)*AR$83&gt;-1,-SUMIF(Shares!$B$2:$B$215,'UC1'!$A102,Shares!AM$2:AM$215)*AR$83,-1)</f>
        <v>0</v>
      </c>
      <c r="AS102">
        <v>0</v>
      </c>
      <c r="AT102">
        <v>5</v>
      </c>
    </row>
    <row r="103" spans="1:46">
      <c r="A103" t="s">
        <v>104</v>
      </c>
      <c r="C103" t="str">
        <f>"\I: RCUC-Lo_"&amp;A103</f>
        <v>\I: RCUC-Lo_R_ES-WH-FL_HET</v>
      </c>
      <c r="D103" s="8" t="s">
        <v>265</v>
      </c>
      <c r="E103" t="str">
        <f t="shared" si="24"/>
        <v>R_ES-FL-WatHeat</v>
      </c>
      <c r="F103" t="str">
        <f>"R_ES-"&amp;MID(A103,9,2)&amp;"-WatHeat"</f>
        <v>R_ES-FL-WatHeat</v>
      </c>
      <c r="G103">
        <v>1</v>
      </c>
      <c r="H103" s="9">
        <f ca="1">IF(-SUMIF(Shares!$B$2:$B$215,'UC1'!$A103,Shares!C$2:C$215)*H$83&gt;-1,-SUMIF(Shares!$B$2:$B$215,'UC1'!$A103,Shares!C$2:C$215)*H$83,-1)</f>
        <v>0</v>
      </c>
      <c r="I103" s="9">
        <f ca="1">IF(-SUMIF(Shares!$B$2:$B$215,'UC1'!$A103,Shares!D$2:D$215)*I$83&gt;-1,-SUMIF(Shares!$B$2:$B$215,'UC1'!$A103,Shares!D$2:D$215)*I$83,-1)</f>
        <v>-0.21198826487845771</v>
      </c>
      <c r="J103" s="9">
        <f ca="1">IF(-SUMIF(Shares!$B$2:$B$215,'UC1'!$A103,Shares!E$2:E$215)*J$83&gt;-1,-SUMIF(Shares!$B$2:$B$215,'UC1'!$A103,Shares!E$2:E$215)*J$83,-1)</f>
        <v>-0.24222424439896195</v>
      </c>
      <c r="K103" s="9">
        <f ca="1">IF(-SUMIF(Shares!$B$2:$B$215,'UC1'!$A103,Shares!F$2:F$215)*K$83&gt;-1,-SUMIF(Shares!$B$2:$B$215,'UC1'!$A103,Shares!F$2:F$215)*K$83,-1)</f>
        <v>-2.3127931424874659E-3</v>
      </c>
      <c r="L103" s="9">
        <f ca="1">IF(-SUMIF(Shares!$B$2:$B$215,'UC1'!$A103,Shares!G$2:G$215)*L$83&gt;-1,-SUMIF(Shares!$B$2:$B$215,'UC1'!$A103,Shares!G$2:G$215)*L$83,-1)</f>
        <v>-0.33986333511711164</v>
      </c>
      <c r="M103" s="9">
        <f ca="1">IF(-SUMIF(Shares!$B$2:$B$215,'UC1'!$A103,Shares!H$2:H$215)*M$83&gt;-1,-SUMIF(Shares!$B$2:$B$215,'UC1'!$A103,Shares!H$2:H$215)*M$83,-1)</f>
        <v>-4.6873607687250705E-2</v>
      </c>
      <c r="N103" s="9">
        <f ca="1">IF(-SUMIF(Shares!$B$2:$B$215,'UC1'!$A103,Shares!I$2:I$215)*N$83&gt;-1,-SUMIF(Shares!$B$2:$B$215,'UC1'!$A103,Shares!I$2:I$215)*N$83,-1)</f>
        <v>0</v>
      </c>
      <c r="O103" s="9">
        <f ca="1">IF(-SUMIF(Shares!$B$2:$B$215,'UC1'!$A103,Shares!J$2:J$215)*O$83&gt;-1,-SUMIF(Shares!$B$2:$B$215,'UC1'!$A103,Shares!J$2:J$215)*O$83,-1)</f>
        <v>-0.18563861725853478</v>
      </c>
      <c r="P103" s="9">
        <f ca="1">IF(-SUMIF(Shares!$B$2:$B$215,'UC1'!$A103,Shares!K$2:K$215)*P$83&gt;-1,-SUMIF(Shares!$B$2:$B$215,'UC1'!$A103,Shares!K$2:K$215)*P$83,-1)</f>
        <v>-0.1216424581208172</v>
      </c>
      <c r="Q103" s="9">
        <f ca="1">IF(-SUMIF(Shares!$B$2:$B$215,'UC1'!$A103,Shares!L$2:L$215)*Q$83&gt;-1,-SUMIF(Shares!$B$2:$B$215,'UC1'!$A103,Shares!L$2:L$215)*Q$83,-1)</f>
        <v>-0.66102385229123928</v>
      </c>
      <c r="R103" s="9">
        <f ca="1">IF(-SUMIF(Shares!$B$2:$B$215,'UC1'!$A103,Shares!M$2:M$215)*R$83&gt;-1,-SUMIF(Shares!$B$2:$B$215,'UC1'!$A103,Shares!M$2:M$215)*R$83,-1)</f>
        <v>-0.67473272789975858</v>
      </c>
      <c r="S103" s="9">
        <f ca="1">IF(-SUMIF(Shares!$B$2:$B$215,'UC1'!$A103,Shares!N$2:N$215)*S$83&gt;-1,-SUMIF(Shares!$B$2:$B$215,'UC1'!$A103,Shares!N$2:N$215)*S$83,-1)</f>
        <v>-1.3606490872210967E-2</v>
      </c>
      <c r="T103" s="9">
        <f ca="1">IF(-SUMIF(Shares!$B$2:$B$215,'UC1'!$A103,Shares!O$2:O$215)*T$83&gt;-1,-SUMIF(Shares!$B$2:$B$215,'UC1'!$A103,Shares!O$2:O$215)*T$83,-1)</f>
        <v>0</v>
      </c>
      <c r="U103" s="9">
        <f ca="1">IF(-SUMIF(Shares!$B$2:$B$215,'UC1'!$A103,Shares!P$2:P$215)*U$83&gt;-1,-SUMIF(Shares!$B$2:$B$215,'UC1'!$A103,Shares!P$2:P$215)*U$83,-1)</f>
        <v>-0.49065946560545759</v>
      </c>
      <c r="V103" s="9">
        <f ca="1">IF(-SUMIF(Shares!$B$2:$B$215,'UC1'!$A103,Shares!Q$2:Q$215)*V$83&gt;-1,-SUMIF(Shares!$B$2:$B$215,'UC1'!$A103,Shares!Q$2:Q$215)*V$83,-1)</f>
        <v>-7.8723496476395274E-2</v>
      </c>
      <c r="W103" s="9">
        <f ca="1">IF(-SUMIF(Shares!$B$2:$B$215,'UC1'!$A103,Shares!R$2:R$215)*W$83&gt;-1,-SUMIF(Shares!$B$2:$B$215,'UC1'!$A103,Shares!R$2:R$215)*W$83,-1)</f>
        <v>-0.13562522918958594</v>
      </c>
      <c r="X103" s="9">
        <f ca="1">IF(-SUMIF(Shares!$B$2:$B$215,'UC1'!$A103,Shares!S$2:S$215)*X$83&gt;-1,-SUMIF(Shares!$B$2:$B$215,'UC1'!$A103,Shares!S$2:S$215)*X$83,-1)</f>
        <v>-0.19505355570076957</v>
      </c>
      <c r="Y103" s="9">
        <f ca="1">IF(-SUMIF(Shares!$B$2:$B$215,'UC1'!$A103,Shares!T$2:T$215)*Y$83&gt;-1,-SUMIF(Shares!$B$2:$B$215,'UC1'!$A103,Shares!T$2:T$215)*Y$83,-1)</f>
        <v>0</v>
      </c>
      <c r="Z103" s="9">
        <f ca="1">IF(-SUMIF(Shares!$B$2:$B$215,'UC1'!$A103,Shares!U$2:U$215)*Z$83&gt;-1,-SUMIF(Shares!$B$2:$B$215,'UC1'!$A103,Shares!U$2:U$215)*Z$83,-1)</f>
        <v>-0.81282198782130366</v>
      </c>
      <c r="AA103" s="9">
        <f ca="1">IF(-SUMIF(Shares!$B$2:$B$215,'UC1'!$A103,Shares!V$2:V$215)*AA$83&gt;-1,-SUMIF(Shares!$B$2:$B$215,'UC1'!$A103,Shares!V$2:V$215)*AA$83,-1)</f>
        <v>-5.1602232788918725E-3</v>
      </c>
      <c r="AB103" s="9">
        <f ca="1">IF(-SUMIF(Shares!$B$2:$B$215,'UC1'!$A103,Shares!W$2:W$215)*AB$83&gt;-1,-SUMIF(Shares!$B$2:$B$215,'UC1'!$A103,Shares!W$2:W$215)*AB$83,-1)</f>
        <v>-1.9598777652710026E-2</v>
      </c>
      <c r="AC103" s="9">
        <f ca="1">IF(-SUMIF(Shares!$B$2:$B$215,'UC1'!$A103,Shares!X$2:X$215)*AC$83&gt;-1,-SUMIF(Shares!$B$2:$B$215,'UC1'!$A103,Shares!X$2:X$215)*AC$83,-1)</f>
        <v>-0.65274841437632158</v>
      </c>
      <c r="AD103" s="9">
        <f ca="1">IF(-SUMIF(Shares!$B$2:$B$215,'UC1'!$A103,Shares!Y$2:Y$215)*AD$83&gt;-1,-SUMIF(Shares!$B$2:$B$215,'UC1'!$A103,Shares!Y$2:Y$215)*AD$83,-1)</f>
        <v>0</v>
      </c>
      <c r="AE103" s="9">
        <f ca="1">IF(-SUMIF(Shares!$B$2:$B$215,'UC1'!$A103,Shares!Z$2:Z$215)*AE$83&gt;-1,-SUMIF(Shares!$B$2:$B$215,'UC1'!$A103,Shares!Z$2:Z$215)*AE$83,-1)</f>
        <v>-0.54800506178353414</v>
      </c>
      <c r="AF103" s="9">
        <f ca="1">IF(-SUMIF(Shares!$B$2:$B$215,'UC1'!$A103,Shares!AA$2:AA$215)*AF$83&gt;-1,-SUMIF(Shares!$B$2:$B$215,'UC1'!$A103,Shares!AA$2:AA$215)*AF$83,-1)</f>
        <v>0</v>
      </c>
      <c r="AG103" s="9">
        <f ca="1">IF(-SUMIF(Shares!$B$2:$B$215,'UC1'!$A103,Shares!AB$2:AB$215)*AG$83&gt;-1,-SUMIF(Shares!$B$2:$B$215,'UC1'!$A103,Shares!AB$2:AB$215)*AG$83,-1)</f>
        <v>-0.12805286443538516</v>
      </c>
      <c r="AH103" s="9">
        <f ca="1">IF(-SUMIF(Shares!$B$2:$B$215,'UC1'!$A103,Shares!AC$2:AC$215)*AH$83&gt;-1,-SUMIF(Shares!$B$2:$B$215,'UC1'!$A103,Shares!AC$2:AC$215)*AH$83,-1)</f>
        <v>0</v>
      </c>
      <c r="AI103" s="9">
        <f ca="1">IF(-SUMIF(Shares!$B$2:$B$215,'UC1'!$A103,Shares!AD$2:AD$215)*AI$83&gt;-1,-SUMIF(Shares!$B$2:$B$215,'UC1'!$A103,Shares!AD$2:AD$215)*AI$83,-1)</f>
        <v>-5.6572592675468145E-2</v>
      </c>
      <c r="AJ103" s="9">
        <f ca="1">IF(-SUMIF(Shares!$B$2:$B$215,'UC1'!$A103,Shares!AE$2:AE$215)*AJ$83&gt;-1,-SUMIF(Shares!$B$2:$B$215,'UC1'!$A103,Shares!AE$2:AE$215)*AJ$83,-1)</f>
        <v>-2.6783882069611804E-2</v>
      </c>
      <c r="AK103" s="9">
        <f ca="1">IF(-SUMIF(Shares!$B$2:$B$215,'UC1'!$A103,Shares!AF$2:AF$215)*AK$83&gt;-1,-SUMIF(Shares!$B$2:$B$215,'UC1'!$A103,Shares!AF$2:AF$215)*AK$83,-1)</f>
        <v>-0.46143561398267091</v>
      </c>
      <c r="AL103" s="9">
        <f ca="1">IF(-SUMIF(Shares!$B$2:$B$215,'UC1'!$A103,Shares!AG$2:AG$215)*AL$83&gt;-1,-SUMIF(Shares!$B$2:$B$215,'UC1'!$A103,Shares!AG$2:AG$215)*AL$83,-1)</f>
        <v>-8.6126840317100831E-3</v>
      </c>
      <c r="AM103" s="9">
        <f ca="1">IF(-SUMIF(Shares!$B$2:$B$215,'UC1'!$A103,Shares!AH$2:AH$215)*AM$83&gt;-1,-SUMIF(Shares!$B$2:$B$215,'UC1'!$A103,Shares!AH$2:AH$215)*AM$83,-1)</f>
        <v>-0.30504422357982974</v>
      </c>
      <c r="AN103" s="9">
        <f ca="1">IF(-SUMIF(Shares!$B$2:$B$215,'UC1'!$A103,Shares!AI$2:AI$215)*AN$83&gt;-1,-SUMIF(Shares!$B$2:$B$215,'UC1'!$A103,Shares!AI$2:AI$215)*AN$83,-1)</f>
        <v>-0.26382752882202481</v>
      </c>
      <c r="AO103" s="9">
        <f ca="1">IF(-SUMIF(Shares!$B$2:$B$215,'UC1'!$A103,Shares!AJ$2:AJ$215)*AO$83&gt;-1,-SUMIF(Shares!$B$2:$B$215,'UC1'!$A103,Shares!AJ$2:AJ$215)*AO$83,-1)</f>
        <v>-0.59506191643946105</v>
      </c>
      <c r="AP103" s="9">
        <f ca="1">IF(-SUMIF(Shares!$B$2:$B$215,'UC1'!$A103,Shares!AK$2:AK$215)*AP$83&gt;-1,-SUMIF(Shares!$B$2:$B$215,'UC1'!$A103,Shares!AK$2:AK$215)*AP$83,-1)</f>
        <v>-0.12883448275862069</v>
      </c>
      <c r="AQ103" s="9">
        <f ca="1">IF(-SUMIF(Shares!$B$2:$B$215,'UC1'!$A103,Shares!AL$2:AL$215)*AQ$83&gt;-1,-SUMIF(Shares!$B$2:$B$215,'UC1'!$A103,Shares!AL$2:AL$215)*AQ$83,-1)</f>
        <v>-0.42285789197692703</v>
      </c>
      <c r="AR103" s="9">
        <f ca="1">IF(-SUMIF(Shares!$B$2:$B$215,'UC1'!$A103,Shares!AM$2:AM$215)*AR$83&gt;-1,-SUMIF(Shares!$B$2:$B$215,'UC1'!$A103,Shares!AM$2:AM$215)*AR$83,-1)</f>
        <v>0</v>
      </c>
      <c r="AS103">
        <v>0</v>
      </c>
      <c r="AT103">
        <v>5</v>
      </c>
    </row>
    <row r="104" spans="1:46">
      <c r="A104" t="s">
        <v>111</v>
      </c>
      <c r="C104" t="str">
        <f>"\I: RCUC-Lo_"&amp;A104</f>
        <v>\I: RCUC-Lo_R_ES-WH-SD_HET</v>
      </c>
      <c r="D104" s="8" t="s">
        <v>265</v>
      </c>
      <c r="E104" t="str">
        <f t="shared" si="24"/>
        <v>R_ES-SD-WatHeat</v>
      </c>
      <c r="F104" t="str">
        <f>"R_ES-"&amp;MID(A104,9,2)&amp;"-WatHeat"</f>
        <v>R_ES-SD-WatHeat</v>
      </c>
      <c r="G104">
        <v>1</v>
      </c>
      <c r="H104" s="9">
        <f ca="1">IF(-SUMIF(Shares!$B$2:$B$215,'UC1'!$A104,Shares!C$2:C$215)*H$83&gt;-1,-SUMIF(Shares!$B$2:$B$215,'UC1'!$A104,Shares!C$2:C$215)*H$83,-1)</f>
        <v>0</v>
      </c>
      <c r="I104" s="9">
        <f ca="1">IF(-SUMIF(Shares!$B$2:$B$215,'UC1'!$A104,Shares!D$2:D$215)*I$83&gt;-1,-SUMIF(Shares!$B$2:$B$215,'UC1'!$A104,Shares!D$2:D$215)*I$83,-1)</f>
        <v>-0.2195192661569759</v>
      </c>
      <c r="J104" s="9">
        <f ca="1">IF(-SUMIF(Shares!$B$2:$B$215,'UC1'!$A104,Shares!E$2:E$215)*J$83&gt;-1,-SUMIF(Shares!$B$2:$B$215,'UC1'!$A104,Shares!E$2:E$215)*J$83,-1)</f>
        <v>-0.24222424439896106</v>
      </c>
      <c r="K104" s="9">
        <f ca="1">IF(-SUMIF(Shares!$B$2:$B$215,'UC1'!$A104,Shares!F$2:F$215)*K$83&gt;-1,-SUMIF(Shares!$B$2:$B$215,'UC1'!$A104,Shares!F$2:F$215)*K$83,-1)</f>
        <v>-2.3204560072224733E-3</v>
      </c>
      <c r="L104" s="9">
        <f ca="1">IF(-SUMIF(Shares!$B$2:$B$215,'UC1'!$A104,Shares!G$2:G$215)*L$83&gt;-1,-SUMIF(Shares!$B$2:$B$215,'UC1'!$A104,Shares!G$2:G$215)*L$83,-1)</f>
        <v>-0.34167770236715739</v>
      </c>
      <c r="M104" s="9">
        <f ca="1">IF(-SUMIF(Shares!$B$2:$B$215,'UC1'!$A104,Shares!H$2:H$215)*M$83&gt;-1,-SUMIF(Shares!$B$2:$B$215,'UC1'!$A104,Shares!H$2:H$215)*M$83,-1)</f>
        <v>-4.7371757031566507E-2</v>
      </c>
      <c r="N104" s="9">
        <f ca="1">IF(-SUMIF(Shares!$B$2:$B$215,'UC1'!$A104,Shares!I$2:I$215)*N$83&gt;-1,-SUMIF(Shares!$B$2:$B$215,'UC1'!$A104,Shares!I$2:I$215)*N$83,-1)</f>
        <v>0</v>
      </c>
      <c r="O104" s="9">
        <f ca="1">IF(-SUMIF(Shares!$B$2:$B$215,'UC1'!$A104,Shares!J$2:J$215)*O$83&gt;-1,-SUMIF(Shares!$B$2:$B$215,'UC1'!$A104,Shares!J$2:J$215)*O$83,-1)</f>
        <v>-0.1861840096009495</v>
      </c>
      <c r="P104" s="9">
        <f ca="1">IF(-SUMIF(Shares!$B$2:$B$215,'UC1'!$A104,Shares!K$2:K$215)*P$83&gt;-1,-SUMIF(Shares!$B$2:$B$215,'UC1'!$A104,Shares!K$2:K$215)*P$83,-1)</f>
        <v>-0.12358339550348577</v>
      </c>
      <c r="Q104" s="9">
        <f ca="1">IF(-SUMIF(Shares!$B$2:$B$215,'UC1'!$A104,Shares!L$2:L$215)*Q$83&gt;-1,-SUMIF(Shares!$B$2:$B$215,'UC1'!$A104,Shares!L$2:L$215)*Q$83,-1)</f>
        <v>-0.66393875949802661</v>
      </c>
      <c r="R104" s="9">
        <f ca="1">IF(-SUMIF(Shares!$B$2:$B$215,'UC1'!$A104,Shares!M$2:M$215)*R$83&gt;-1,-SUMIF(Shares!$B$2:$B$215,'UC1'!$A104,Shares!M$2:M$215)*R$83,-1)</f>
        <v>-0.67473272789975802</v>
      </c>
      <c r="S104" s="9">
        <f ca="1">IF(-SUMIF(Shares!$B$2:$B$215,'UC1'!$A104,Shares!N$2:N$215)*S$83&gt;-1,-SUMIF(Shares!$B$2:$B$215,'UC1'!$A104,Shares!N$2:N$215)*S$83,-1)</f>
        <v>-1.4676281658586109E-2</v>
      </c>
      <c r="T104" s="9">
        <f ca="1">IF(-SUMIF(Shares!$B$2:$B$215,'UC1'!$A104,Shares!O$2:O$215)*T$83&gt;-1,-SUMIF(Shares!$B$2:$B$215,'UC1'!$A104,Shares!O$2:O$215)*T$83,-1)</f>
        <v>0</v>
      </c>
      <c r="U104" s="9">
        <f ca="1">IF(-SUMIF(Shares!$B$2:$B$215,'UC1'!$A104,Shares!P$2:P$215)*U$83&gt;-1,-SUMIF(Shares!$B$2:$B$215,'UC1'!$A104,Shares!P$2:P$215)*U$83,-1)</f>
        <v>-0.49083247079698411</v>
      </c>
      <c r="V104" s="9">
        <f ca="1">IF(-SUMIF(Shares!$B$2:$B$215,'UC1'!$A104,Shares!Q$2:Q$215)*V$83&gt;-1,-SUMIF(Shares!$B$2:$B$215,'UC1'!$A104,Shares!Q$2:Q$215)*V$83,-1)</f>
        <v>-7.8895201942771429E-2</v>
      </c>
      <c r="W104" s="9">
        <f ca="1">IF(-SUMIF(Shares!$B$2:$B$215,'UC1'!$A104,Shares!R$2:R$215)*W$83&gt;-1,-SUMIF(Shares!$B$2:$B$215,'UC1'!$A104,Shares!R$2:R$215)*W$83,-1)</f>
        <v>-0.13649448264832936</v>
      </c>
      <c r="X104" s="9">
        <f ca="1">IF(-SUMIF(Shares!$B$2:$B$215,'UC1'!$A104,Shares!S$2:S$215)*X$83&gt;-1,-SUMIF(Shares!$B$2:$B$215,'UC1'!$A104,Shares!S$2:S$215)*X$83,-1)</f>
        <v>-0.19561934395586955</v>
      </c>
      <c r="Y104" s="9">
        <f ca="1">IF(-SUMIF(Shares!$B$2:$B$215,'UC1'!$A104,Shares!T$2:T$215)*Y$83&gt;-1,-SUMIF(Shares!$B$2:$B$215,'UC1'!$A104,Shares!T$2:T$215)*Y$83,-1)</f>
        <v>0</v>
      </c>
      <c r="Z104" s="9">
        <f ca="1">IF(-SUMIF(Shares!$B$2:$B$215,'UC1'!$A104,Shares!U$2:U$215)*Z$83&gt;-1,-SUMIF(Shares!$B$2:$B$215,'UC1'!$A104,Shares!U$2:U$215)*Z$83,-1)</f>
        <v>-0.81282198782130366</v>
      </c>
      <c r="AA104" s="9">
        <f ca="1">IF(-SUMIF(Shares!$B$2:$B$215,'UC1'!$A104,Shares!V$2:V$215)*AA$83&gt;-1,-SUMIF(Shares!$B$2:$B$215,'UC1'!$A104,Shares!V$2:V$215)*AA$83,-1)</f>
        <v>-5.1957640090648368E-3</v>
      </c>
      <c r="AB104" s="9">
        <f ca="1">IF(-SUMIF(Shares!$B$2:$B$215,'UC1'!$A104,Shares!W$2:W$215)*AB$83&gt;-1,-SUMIF(Shares!$B$2:$B$215,'UC1'!$A104,Shares!W$2:W$215)*AB$83,-1)</f>
        <v>-1.9623584345151046E-2</v>
      </c>
      <c r="AC104" s="9">
        <f ca="1">IF(-SUMIF(Shares!$B$2:$B$215,'UC1'!$A104,Shares!X$2:X$215)*AC$83&gt;-1,-SUMIF(Shares!$B$2:$B$215,'UC1'!$A104,Shares!X$2:X$215)*AC$83,-1)</f>
        <v>-0.65274841437632125</v>
      </c>
      <c r="AD104" s="9">
        <f ca="1">IF(-SUMIF(Shares!$B$2:$B$215,'UC1'!$A104,Shares!Y$2:Y$215)*AD$83&gt;-1,-SUMIF(Shares!$B$2:$B$215,'UC1'!$A104,Shares!Y$2:Y$215)*AD$83,-1)</f>
        <v>0</v>
      </c>
      <c r="AE104" s="9">
        <f ca="1">IF(-SUMIF(Shares!$B$2:$B$215,'UC1'!$A104,Shares!Z$2:Z$215)*AE$83&gt;-1,-SUMIF(Shares!$B$2:$B$215,'UC1'!$A104,Shares!Z$2:Z$215)*AE$83,-1)</f>
        <v>-0.54800506178353436</v>
      </c>
      <c r="AF104" s="9">
        <f ca="1">IF(-SUMIF(Shares!$B$2:$B$215,'UC1'!$A104,Shares!AA$2:AA$215)*AF$83&gt;-1,-SUMIF(Shares!$B$2:$B$215,'UC1'!$A104,Shares!AA$2:AA$215)*AF$83,-1)</f>
        <v>0</v>
      </c>
      <c r="AG104" s="9">
        <f ca="1">IF(-SUMIF(Shares!$B$2:$B$215,'UC1'!$A104,Shares!AB$2:AB$215)*AG$83&gt;-1,-SUMIF(Shares!$B$2:$B$215,'UC1'!$A104,Shares!AB$2:AB$215)*AG$83,-1)</f>
        <v>-0.12805286443538508</v>
      </c>
      <c r="AH104" s="9">
        <f ca="1">IF(-SUMIF(Shares!$B$2:$B$215,'UC1'!$A104,Shares!AC$2:AC$215)*AH$83&gt;-1,-SUMIF(Shares!$B$2:$B$215,'UC1'!$A104,Shares!AC$2:AC$215)*AH$83,-1)</f>
        <v>0</v>
      </c>
      <c r="AI104" s="9">
        <f ca="1">IF(-SUMIF(Shares!$B$2:$B$215,'UC1'!$A104,Shares!AD$2:AD$215)*AI$83&gt;-1,-SUMIF(Shares!$B$2:$B$215,'UC1'!$A104,Shares!AD$2:AD$215)*AI$83,-1)</f>
        <v>-5.6791379484625877E-2</v>
      </c>
      <c r="AJ104" s="9">
        <f ca="1">IF(-SUMIF(Shares!$B$2:$B$215,'UC1'!$A104,Shares!AE$2:AE$215)*AJ$83&gt;-1,-SUMIF(Shares!$B$2:$B$215,'UC1'!$A104,Shares!AE$2:AE$215)*AJ$83,-1)</f>
        <v>-2.6783882069612009E-2</v>
      </c>
      <c r="AK104" s="9">
        <f ca="1">IF(-SUMIF(Shares!$B$2:$B$215,'UC1'!$A104,Shares!AF$2:AF$215)*AK$83&gt;-1,-SUMIF(Shares!$B$2:$B$215,'UC1'!$A104,Shares!AF$2:AF$215)*AK$83,-1)</f>
        <v>-0.46143561398267152</v>
      </c>
      <c r="AL104" s="9">
        <f ca="1">IF(-SUMIF(Shares!$B$2:$B$215,'UC1'!$A104,Shares!AG$2:AG$215)*AL$83&gt;-1,-SUMIF(Shares!$B$2:$B$215,'UC1'!$A104,Shares!AG$2:AG$215)*AL$83,-1)</f>
        <v>-8.7865238639908659E-3</v>
      </c>
      <c r="AM104" s="9">
        <f ca="1">IF(-SUMIF(Shares!$B$2:$B$215,'UC1'!$A104,Shares!AH$2:AH$215)*AM$83&gt;-1,-SUMIF(Shares!$B$2:$B$215,'UC1'!$A104,Shares!AH$2:AH$215)*AM$83,-1)</f>
        <v>-0.30504422357983124</v>
      </c>
      <c r="AN104" s="9">
        <f ca="1">IF(-SUMIF(Shares!$B$2:$B$215,'UC1'!$A104,Shares!AI$2:AI$215)*AN$83&gt;-1,-SUMIF(Shares!$B$2:$B$215,'UC1'!$A104,Shares!AI$2:AI$215)*AN$83,-1)</f>
        <v>-0.26382752882202359</v>
      </c>
      <c r="AO104" s="9">
        <f ca="1">IF(-SUMIF(Shares!$B$2:$B$215,'UC1'!$A104,Shares!AJ$2:AJ$215)*AO$83&gt;-1,-SUMIF(Shares!$B$2:$B$215,'UC1'!$A104,Shares!AJ$2:AJ$215)*AO$83,-1)</f>
        <v>-0.59693857282120044</v>
      </c>
      <c r="AP104" s="9">
        <f ca="1">IF(-SUMIF(Shares!$B$2:$B$215,'UC1'!$A104,Shares!AK$2:AK$215)*AP$83&gt;-1,-SUMIF(Shares!$B$2:$B$215,'UC1'!$A104,Shares!AK$2:AK$215)*AP$83,-1)</f>
        <v>-0.12973997833152778</v>
      </c>
      <c r="AQ104" s="9">
        <f ca="1">IF(-SUMIF(Shares!$B$2:$B$215,'UC1'!$A104,Shares!AL$2:AL$215)*AQ$83&gt;-1,-SUMIF(Shares!$B$2:$B$215,'UC1'!$A104,Shares!AL$2:AL$215)*AQ$83,-1)</f>
        <v>-0.42285789197692675</v>
      </c>
      <c r="AR104" s="9">
        <f ca="1">IF(-SUMIF(Shares!$B$2:$B$215,'UC1'!$A104,Shares!AM$2:AM$215)*AR$83&gt;-1,-SUMIF(Shares!$B$2:$B$215,'UC1'!$A104,Shares!AM$2:AM$215)*AR$83,-1)</f>
        <v>0</v>
      </c>
      <c r="AS104">
        <v>0</v>
      </c>
      <c r="AT104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0"/>
  <sheetViews>
    <sheetView topLeftCell="A82" zoomScale="130" zoomScaleNormal="130" workbookViewId="0">
      <selection activeCell="D40" sqref="D40"/>
    </sheetView>
  </sheetViews>
  <sheetFormatPr defaultRowHeight="12.75"/>
  <cols>
    <col min="1" max="1" width="16.42578125" customWidth="1"/>
    <col min="2" max="2" width="3" customWidth="1"/>
    <col min="3" max="3" width="30.85546875" customWidth="1"/>
    <col min="4" max="4" width="29" bestFit="1" customWidth="1"/>
    <col min="5" max="5" width="23.42578125" bestFit="1" customWidth="1"/>
    <col min="6" max="6" width="7.7109375" customWidth="1"/>
    <col min="7" max="7" width="8" customWidth="1"/>
    <col min="8" max="8" width="13.28515625" customWidth="1"/>
    <col min="9" max="10" width="12.28515625" customWidth="1"/>
  </cols>
  <sheetData>
    <row r="2" spans="1:10">
      <c r="C2" t="s">
        <v>253</v>
      </c>
    </row>
    <row r="3" spans="1:10">
      <c r="C3" t="s">
        <v>287</v>
      </c>
    </row>
    <row r="4" spans="1:10">
      <c r="F4" t="s">
        <v>277</v>
      </c>
    </row>
    <row r="5" spans="1:10" ht="13.5" thickBot="1">
      <c r="C5" t="s">
        <v>251</v>
      </c>
      <c r="D5" t="s">
        <v>262</v>
      </c>
      <c r="E5" t="s">
        <v>248</v>
      </c>
      <c r="F5" t="s">
        <v>1</v>
      </c>
      <c r="G5" t="s">
        <v>276</v>
      </c>
      <c r="H5" t="s">
        <v>255</v>
      </c>
      <c r="I5" t="s">
        <v>256</v>
      </c>
      <c r="J5" t="s">
        <v>288</v>
      </c>
    </row>
    <row r="6" spans="1:10" ht="13.5" thickTop="1">
      <c r="A6" t="s">
        <v>283</v>
      </c>
      <c r="C6" t="str">
        <f>"UC_R_UnitBoiler_"&amp;A6</f>
        <v>UC_R_UnitBoiler_DH</v>
      </c>
      <c r="D6" t="s">
        <v>457</v>
      </c>
      <c r="E6" t="s">
        <v>272</v>
      </c>
      <c r="F6" t="s">
        <v>282</v>
      </c>
      <c r="G6">
        <v>1</v>
      </c>
      <c r="H6">
        <v>0</v>
      </c>
      <c r="I6">
        <v>5</v>
      </c>
      <c r="J6" t="s">
        <v>289</v>
      </c>
    </row>
    <row r="7" spans="1:10">
      <c r="D7" t="s">
        <v>278</v>
      </c>
      <c r="G7">
        <v>-1</v>
      </c>
    </row>
    <row r="8" spans="1:10">
      <c r="A8" t="s">
        <v>284</v>
      </c>
      <c r="C8" t="str">
        <f>"UC_R_UnitBoiler_"&amp;A8</f>
        <v>UC_R_UnitBoiler_DH-70</v>
      </c>
      <c r="D8" t="s">
        <v>457</v>
      </c>
      <c r="E8" t="s">
        <v>275</v>
      </c>
      <c r="F8" t="s">
        <v>282</v>
      </c>
      <c r="G8">
        <v>1</v>
      </c>
      <c r="H8">
        <v>0</v>
      </c>
      <c r="I8">
        <v>5</v>
      </c>
      <c r="J8" t="s">
        <v>290</v>
      </c>
    </row>
    <row r="9" spans="1:10">
      <c r="D9" t="s">
        <v>279</v>
      </c>
      <c r="G9">
        <v>-1</v>
      </c>
    </row>
    <row r="10" spans="1:10">
      <c r="A10" t="s">
        <v>285</v>
      </c>
      <c r="C10" t="str">
        <f>"UC_R_UnitBoiler_"&amp;A10</f>
        <v>UC_R_UnitBoiler_FL</v>
      </c>
      <c r="D10" t="s">
        <v>457</v>
      </c>
      <c r="E10" t="s">
        <v>273</v>
      </c>
      <c r="F10" t="s">
        <v>282</v>
      </c>
      <c r="G10">
        <v>1</v>
      </c>
      <c r="H10">
        <v>0</v>
      </c>
      <c r="I10">
        <v>5</v>
      </c>
      <c r="J10" t="s">
        <v>292</v>
      </c>
    </row>
    <row r="11" spans="1:10">
      <c r="D11" t="s">
        <v>280</v>
      </c>
      <c r="G11">
        <v>-1</v>
      </c>
    </row>
    <row r="12" spans="1:10">
      <c r="A12" t="s">
        <v>286</v>
      </c>
      <c r="C12" t="str">
        <f>"UC_R_UnitBoiler_"&amp;A12</f>
        <v>UC_R_UnitBoiler_SD</v>
      </c>
      <c r="D12" t="s">
        <v>457</v>
      </c>
      <c r="E12" t="s">
        <v>274</v>
      </c>
      <c r="F12" t="s">
        <v>282</v>
      </c>
      <c r="G12">
        <v>1</v>
      </c>
      <c r="H12">
        <v>0</v>
      </c>
      <c r="I12">
        <v>5</v>
      </c>
      <c r="J12" t="s">
        <v>291</v>
      </c>
    </row>
    <row r="13" spans="1:10">
      <c r="D13" t="s">
        <v>281</v>
      </c>
      <c r="G13">
        <v>-1</v>
      </c>
    </row>
    <row r="14" spans="1:10">
      <c r="A14" t="s">
        <v>336</v>
      </c>
      <c r="C14" t="str">
        <f>"UC_R_SPLBoiler_"&amp;A14</f>
        <v>UC_R_SPLBoiler_DH_Oil</v>
      </c>
      <c r="D14" t="s">
        <v>293</v>
      </c>
      <c r="F14" t="s">
        <v>335</v>
      </c>
      <c r="G14">
        <v>1</v>
      </c>
      <c r="H14">
        <v>0</v>
      </c>
      <c r="I14">
        <v>5</v>
      </c>
    </row>
    <row r="15" spans="1:10">
      <c r="D15" t="s">
        <v>294</v>
      </c>
      <c r="G15">
        <v>-1</v>
      </c>
    </row>
    <row r="16" spans="1:10">
      <c r="D16" t="s">
        <v>295</v>
      </c>
      <c r="G16">
        <v>-1</v>
      </c>
    </row>
    <row r="17" spans="1:9">
      <c r="A17" t="s">
        <v>337</v>
      </c>
      <c r="C17" t="str">
        <f>"UC_R_SPLBoiler_"&amp;A17</f>
        <v>UC_R_SPLBoiler_DH_GAS</v>
      </c>
      <c r="D17" t="s">
        <v>296</v>
      </c>
      <c r="F17" t="s">
        <v>335</v>
      </c>
      <c r="G17">
        <v>1</v>
      </c>
      <c r="H17">
        <v>0</v>
      </c>
      <c r="I17">
        <v>5</v>
      </c>
    </row>
    <row r="18" spans="1:9">
      <c r="D18" t="s">
        <v>334</v>
      </c>
      <c r="G18">
        <v>-1</v>
      </c>
    </row>
    <row r="19" spans="1:9">
      <c r="D19" t="s">
        <v>297</v>
      </c>
      <c r="G19">
        <v>-1</v>
      </c>
    </row>
    <row r="20" spans="1:9">
      <c r="A20" t="s">
        <v>338</v>
      </c>
      <c r="C20" t="str">
        <f>"UC_R_SPLBoiler_"&amp;A20</f>
        <v>UC_R_SPLBoiler_DH-ELC</v>
      </c>
      <c r="D20" t="s">
        <v>298</v>
      </c>
      <c r="F20" t="s">
        <v>335</v>
      </c>
      <c r="G20">
        <v>1</v>
      </c>
      <c r="H20">
        <v>0</v>
      </c>
      <c r="I20">
        <v>5</v>
      </c>
    </row>
    <row r="21" spans="1:9">
      <c r="D21" t="s">
        <v>299</v>
      </c>
      <c r="G21">
        <v>-1</v>
      </c>
    </row>
    <row r="22" spans="1:9">
      <c r="D22" t="s">
        <v>300</v>
      </c>
      <c r="G22">
        <v>-1</v>
      </c>
    </row>
    <row r="23" spans="1:9">
      <c r="D23" t="s">
        <v>301</v>
      </c>
      <c r="G23">
        <v>-1</v>
      </c>
    </row>
    <row r="24" spans="1:9">
      <c r="D24" t="s">
        <v>302</v>
      </c>
      <c r="G24">
        <v>-1</v>
      </c>
    </row>
    <row r="25" spans="1:9">
      <c r="A25" t="s">
        <v>339</v>
      </c>
      <c r="C25" t="str">
        <f>"UC_R_SPLBoiler_"&amp;A25</f>
        <v>UC_R_SPLBoiler_DH-70_OIL</v>
      </c>
      <c r="D25" t="s">
        <v>303</v>
      </c>
      <c r="F25" t="s">
        <v>335</v>
      </c>
      <c r="G25">
        <v>1</v>
      </c>
      <c r="H25">
        <v>0</v>
      </c>
      <c r="I25">
        <v>5</v>
      </c>
    </row>
    <row r="26" spans="1:9">
      <c r="D26" t="s">
        <v>304</v>
      </c>
      <c r="G26">
        <v>-1</v>
      </c>
    </row>
    <row r="27" spans="1:9">
      <c r="D27" t="s">
        <v>305</v>
      </c>
      <c r="G27">
        <v>-1</v>
      </c>
    </row>
    <row r="28" spans="1:9">
      <c r="A28" t="s">
        <v>396</v>
      </c>
      <c r="C28" t="str">
        <f>"UC_R_SPLBoiler_"&amp;A28</f>
        <v>UC_R_SPLBoiler_DH-70_GAS</v>
      </c>
      <c r="D28" t="s">
        <v>306</v>
      </c>
      <c r="F28" t="s">
        <v>335</v>
      </c>
      <c r="G28">
        <v>1</v>
      </c>
      <c r="H28">
        <v>0</v>
      </c>
      <c r="I28">
        <v>5</v>
      </c>
    </row>
    <row r="29" spans="1:9">
      <c r="D29" t="s">
        <v>307</v>
      </c>
      <c r="G29">
        <v>-1</v>
      </c>
    </row>
    <row r="30" spans="1:9">
      <c r="D30" t="s">
        <v>308</v>
      </c>
      <c r="G30">
        <v>-1</v>
      </c>
    </row>
    <row r="31" spans="1:9">
      <c r="A31" t="s">
        <v>397</v>
      </c>
      <c r="C31" t="str">
        <f>"UC_R_SPLBoiler_"&amp;A31</f>
        <v>UC_R_SPLBoiler_DH-70-ELC</v>
      </c>
      <c r="D31" t="s">
        <v>309</v>
      </c>
      <c r="F31" t="s">
        <v>335</v>
      </c>
      <c r="G31">
        <v>1</v>
      </c>
      <c r="H31">
        <v>0</v>
      </c>
      <c r="I31">
        <v>5</v>
      </c>
    </row>
    <row r="32" spans="1:9">
      <c r="D32" t="s">
        <v>310</v>
      </c>
      <c r="G32">
        <v>-1</v>
      </c>
    </row>
    <row r="33" spans="1:9">
      <c r="D33" t="s">
        <v>311</v>
      </c>
      <c r="G33">
        <v>-1</v>
      </c>
    </row>
    <row r="34" spans="1:9">
      <c r="D34" t="s">
        <v>312</v>
      </c>
      <c r="G34">
        <v>-1</v>
      </c>
    </row>
    <row r="35" spans="1:9">
      <c r="D35" t="s">
        <v>313</v>
      </c>
      <c r="G35">
        <v>-1</v>
      </c>
    </row>
    <row r="36" spans="1:9">
      <c r="A36" t="s">
        <v>398</v>
      </c>
      <c r="C36" t="str">
        <f>"UC_R_SPLBoiler_"&amp;A36</f>
        <v>UC_R_SPLBoiler_SD_Oil</v>
      </c>
      <c r="D36" t="s">
        <v>314</v>
      </c>
      <c r="F36" t="s">
        <v>335</v>
      </c>
      <c r="G36">
        <v>1</v>
      </c>
      <c r="H36">
        <v>0</v>
      </c>
      <c r="I36">
        <v>5</v>
      </c>
    </row>
    <row r="37" spans="1:9">
      <c r="D37" t="s">
        <v>315</v>
      </c>
      <c r="G37">
        <v>-1</v>
      </c>
    </row>
    <row r="38" spans="1:9">
      <c r="D38" t="s">
        <v>316</v>
      </c>
      <c r="G38">
        <v>-1</v>
      </c>
    </row>
    <row r="39" spans="1:9">
      <c r="A39" t="s">
        <v>399</v>
      </c>
      <c r="C39" t="str">
        <f>"UC_R_SPLBoiler_"&amp;A39</f>
        <v>UC_R_SPLBoiler_SD_GAS</v>
      </c>
      <c r="D39" t="s">
        <v>317</v>
      </c>
      <c r="F39" t="s">
        <v>335</v>
      </c>
      <c r="G39">
        <v>1</v>
      </c>
      <c r="H39">
        <v>0</v>
      </c>
      <c r="I39">
        <v>5</v>
      </c>
    </row>
    <row r="40" spans="1:9">
      <c r="D40" t="s">
        <v>318</v>
      </c>
      <c r="G40">
        <v>-1</v>
      </c>
    </row>
    <row r="41" spans="1:9">
      <c r="D41" t="s">
        <v>319</v>
      </c>
      <c r="G41">
        <v>-1</v>
      </c>
    </row>
    <row r="42" spans="1:9">
      <c r="A42" t="s">
        <v>400</v>
      </c>
      <c r="C42" t="str">
        <f>"UC_R_SPLBoiler_"&amp;A42</f>
        <v>UC_R_SPLBoiler_SD-ELC</v>
      </c>
      <c r="D42" t="s">
        <v>320</v>
      </c>
      <c r="F42" t="s">
        <v>335</v>
      </c>
      <c r="G42">
        <v>1</v>
      </c>
      <c r="H42">
        <v>0</v>
      </c>
      <c r="I42">
        <v>5</v>
      </c>
    </row>
    <row r="43" spans="1:9">
      <c r="D43" t="s">
        <v>321</v>
      </c>
      <c r="G43">
        <v>-1</v>
      </c>
    </row>
    <row r="44" spans="1:9">
      <c r="D44" t="s">
        <v>322</v>
      </c>
      <c r="G44">
        <v>-1</v>
      </c>
    </row>
    <row r="45" spans="1:9">
      <c r="D45" t="s">
        <v>323</v>
      </c>
      <c r="G45">
        <v>-1</v>
      </c>
    </row>
    <row r="46" spans="1:9">
      <c r="D46" t="s">
        <v>324</v>
      </c>
      <c r="G46">
        <v>-1</v>
      </c>
    </row>
    <row r="47" spans="1:9">
      <c r="A47" t="s">
        <v>401</v>
      </c>
      <c r="C47" t="str">
        <f>"UC_R_SPLBoiler_"&amp;A47</f>
        <v>UC_R_SPLBoiler_FL_Oil</v>
      </c>
      <c r="D47" t="s">
        <v>325</v>
      </c>
      <c r="F47" t="s">
        <v>335</v>
      </c>
      <c r="G47">
        <v>1</v>
      </c>
      <c r="H47">
        <v>0</v>
      </c>
      <c r="I47">
        <v>5</v>
      </c>
    </row>
    <row r="48" spans="1:9">
      <c r="D48" t="s">
        <v>326</v>
      </c>
      <c r="G48">
        <v>-1</v>
      </c>
    </row>
    <row r="49" spans="1:9">
      <c r="D49" t="s">
        <v>327</v>
      </c>
      <c r="G49">
        <v>-1</v>
      </c>
    </row>
    <row r="50" spans="1:9">
      <c r="A50" t="s">
        <v>402</v>
      </c>
      <c r="C50" t="str">
        <f>"UC_R_SPLBoiler_"&amp;A50</f>
        <v>UC_R_SPLBoiler_FL_GAS</v>
      </c>
      <c r="D50" t="s">
        <v>328</v>
      </c>
      <c r="F50" t="s">
        <v>335</v>
      </c>
      <c r="G50">
        <v>1</v>
      </c>
      <c r="H50">
        <v>0</v>
      </c>
      <c r="I50">
        <v>5</v>
      </c>
    </row>
    <row r="51" spans="1:9">
      <c r="D51" t="s">
        <v>625</v>
      </c>
      <c r="G51">
        <v>-1</v>
      </c>
    </row>
    <row r="52" spans="1:9">
      <c r="D52" t="s">
        <v>626</v>
      </c>
      <c r="G52">
        <v>-1</v>
      </c>
    </row>
    <row r="53" spans="1:9">
      <c r="A53" t="s">
        <v>403</v>
      </c>
      <c r="C53" t="str">
        <f>"UC_R_SPLBoiler_"&amp;A53</f>
        <v>UC_R_SPLBoiler_FL-ELC</v>
      </c>
      <c r="D53" t="s">
        <v>329</v>
      </c>
      <c r="F53" t="s">
        <v>335</v>
      </c>
      <c r="G53">
        <v>1</v>
      </c>
      <c r="H53">
        <v>0</v>
      </c>
      <c r="I53">
        <v>5</v>
      </c>
    </row>
    <row r="54" spans="1:9">
      <c r="D54" t="s">
        <v>330</v>
      </c>
      <c r="G54">
        <v>-1</v>
      </c>
    </row>
    <row r="55" spans="1:9">
      <c r="D55" t="s">
        <v>331</v>
      </c>
      <c r="G55">
        <v>-1</v>
      </c>
    </row>
    <row r="56" spans="1:9">
      <c r="D56" t="s">
        <v>332</v>
      </c>
      <c r="G56">
        <v>-1</v>
      </c>
    </row>
    <row r="57" spans="1:9">
      <c r="D57" t="s">
        <v>333</v>
      </c>
      <c r="G57">
        <v>-1</v>
      </c>
    </row>
    <row r="58" spans="1:9">
      <c r="A58" t="s">
        <v>449</v>
      </c>
      <c r="C58" t="str">
        <f>"UC_R_SPLBoiler_"&amp;A58</f>
        <v>UC_R_SPLBoiler_CHP_DH_GAS</v>
      </c>
      <c r="D58" t="s">
        <v>413</v>
      </c>
      <c r="F58" t="s">
        <v>335</v>
      </c>
      <c r="G58">
        <v>1</v>
      </c>
      <c r="H58">
        <v>0</v>
      </c>
      <c r="I58">
        <v>5</v>
      </c>
    </row>
    <row r="59" spans="1:9">
      <c r="D59" t="s">
        <v>415</v>
      </c>
      <c r="G59">
        <v>1</v>
      </c>
    </row>
    <row r="60" spans="1:9">
      <c r="D60" t="s">
        <v>417</v>
      </c>
      <c r="G60">
        <v>1</v>
      </c>
    </row>
    <row r="61" spans="1:9">
      <c r="D61" t="s">
        <v>418</v>
      </c>
      <c r="G61">
        <v>1</v>
      </c>
    </row>
    <row r="62" spans="1:9">
      <c r="D62" t="s">
        <v>419</v>
      </c>
      <c r="G62">
        <v>1</v>
      </c>
    </row>
    <row r="63" spans="1:9">
      <c r="D63" t="s">
        <v>420</v>
      </c>
      <c r="G63">
        <v>-1</v>
      </c>
    </row>
    <row r="64" spans="1:9">
      <c r="A64" t="s">
        <v>450</v>
      </c>
      <c r="C64" t="str">
        <f>"UC_R_SPLBoiler_"&amp;A64</f>
        <v>UC_R_SPLBoiler_CHP_DH_OIL</v>
      </c>
      <c r="D64" t="s">
        <v>414</v>
      </c>
      <c r="F64" t="s">
        <v>335</v>
      </c>
      <c r="G64">
        <v>1</v>
      </c>
      <c r="H64">
        <v>0</v>
      </c>
      <c r="I64">
        <v>5</v>
      </c>
    </row>
    <row r="65" spans="1:9">
      <c r="D65" t="s">
        <v>416</v>
      </c>
      <c r="G65">
        <v>1</v>
      </c>
    </row>
    <row r="66" spans="1:9">
      <c r="D66" t="s">
        <v>421</v>
      </c>
      <c r="G66">
        <v>-1</v>
      </c>
    </row>
    <row r="67" spans="1:9">
      <c r="A67" t="s">
        <v>452</v>
      </c>
      <c r="C67" t="str">
        <f>"UC_R_SPLBoiler_"&amp;A67</f>
        <v>UC_R_SPLBoiler_CHP_DH-70_GAS</v>
      </c>
      <c r="D67" t="s">
        <v>422</v>
      </c>
      <c r="F67" t="s">
        <v>335</v>
      </c>
      <c r="G67">
        <v>1</v>
      </c>
      <c r="H67">
        <v>0</v>
      </c>
      <c r="I67">
        <v>5</v>
      </c>
    </row>
    <row r="68" spans="1:9">
      <c r="D68" t="s">
        <v>424</v>
      </c>
      <c r="G68">
        <v>1</v>
      </c>
    </row>
    <row r="69" spans="1:9">
      <c r="D69" t="s">
        <v>426</v>
      </c>
      <c r="G69">
        <v>1</v>
      </c>
    </row>
    <row r="70" spans="1:9">
      <c r="D70" t="s">
        <v>427</v>
      </c>
      <c r="G70">
        <v>1</v>
      </c>
    </row>
    <row r="71" spans="1:9">
      <c r="D71" t="s">
        <v>428</v>
      </c>
      <c r="G71">
        <v>1</v>
      </c>
    </row>
    <row r="72" spans="1:9">
      <c r="D72" t="s">
        <v>429</v>
      </c>
      <c r="G72">
        <v>-1</v>
      </c>
    </row>
    <row r="73" spans="1:9">
      <c r="A73" t="s">
        <v>451</v>
      </c>
      <c r="C73" t="str">
        <f>"UC_R_SPLBoiler_"&amp;A73</f>
        <v>UC_R_SPLBoiler_CHP_DH-70_OIL</v>
      </c>
      <c r="D73" t="s">
        <v>423</v>
      </c>
      <c r="F73" t="s">
        <v>335</v>
      </c>
      <c r="G73">
        <v>1</v>
      </c>
      <c r="H73">
        <v>0</v>
      </c>
      <c r="I73">
        <v>5</v>
      </c>
    </row>
    <row r="74" spans="1:9">
      <c r="D74" t="s">
        <v>425</v>
      </c>
      <c r="G74">
        <v>1</v>
      </c>
    </row>
    <row r="75" spans="1:9">
      <c r="D75" t="s">
        <v>430</v>
      </c>
      <c r="G75">
        <v>-1</v>
      </c>
    </row>
    <row r="76" spans="1:9">
      <c r="A76" t="s">
        <v>453</v>
      </c>
      <c r="C76" t="str">
        <f>"UC_R_SPLBoiler_"&amp;A76</f>
        <v>UC_R_SPLBoiler_CHP_SD_GAS</v>
      </c>
      <c r="D76" t="s">
        <v>431</v>
      </c>
      <c r="F76" t="s">
        <v>335</v>
      </c>
      <c r="G76">
        <v>1</v>
      </c>
      <c r="H76">
        <v>0</v>
      </c>
      <c r="I76">
        <v>5</v>
      </c>
    </row>
    <row r="77" spans="1:9">
      <c r="D77" t="s">
        <v>433</v>
      </c>
      <c r="G77">
        <v>1</v>
      </c>
    </row>
    <row r="78" spans="1:9">
      <c r="D78" t="s">
        <v>435</v>
      </c>
      <c r="G78">
        <v>1</v>
      </c>
    </row>
    <row r="79" spans="1:9">
      <c r="D79" t="s">
        <v>436</v>
      </c>
      <c r="G79">
        <v>1</v>
      </c>
    </row>
    <row r="80" spans="1:9">
      <c r="D80" t="s">
        <v>437</v>
      </c>
      <c r="G80">
        <v>1</v>
      </c>
    </row>
    <row r="81" spans="1:9">
      <c r="D81" t="s">
        <v>438</v>
      </c>
      <c r="G81">
        <v>-1</v>
      </c>
    </row>
    <row r="82" spans="1:9">
      <c r="A82" t="s">
        <v>454</v>
      </c>
      <c r="C82" t="str">
        <f>"UC_R_SPLBoiler_"&amp;A82</f>
        <v>UC_R_SPLBoiler_CHP_SD_OIL</v>
      </c>
      <c r="D82" t="s">
        <v>432</v>
      </c>
      <c r="F82" t="s">
        <v>335</v>
      </c>
      <c r="G82">
        <v>1</v>
      </c>
      <c r="H82">
        <v>0</v>
      </c>
      <c r="I82">
        <v>5</v>
      </c>
    </row>
    <row r="83" spans="1:9">
      <c r="D83" t="s">
        <v>434</v>
      </c>
      <c r="G83">
        <v>1</v>
      </c>
    </row>
    <row r="84" spans="1:9">
      <c r="D84" t="s">
        <v>439</v>
      </c>
      <c r="G84">
        <v>-1</v>
      </c>
    </row>
    <row r="85" spans="1:9">
      <c r="A85" t="s">
        <v>455</v>
      </c>
      <c r="C85" t="str">
        <f>"UC_R_SPLBoiler_"&amp;A85</f>
        <v>UC_R_SPLBoiler_CHP_FL_GAS</v>
      </c>
      <c r="D85" t="s">
        <v>440</v>
      </c>
      <c r="F85" t="s">
        <v>335</v>
      </c>
      <c r="G85">
        <v>1</v>
      </c>
      <c r="H85">
        <v>0</v>
      </c>
      <c r="I85">
        <v>5</v>
      </c>
    </row>
    <row r="86" spans="1:9">
      <c r="D86" t="s">
        <v>442</v>
      </c>
      <c r="G86">
        <v>1</v>
      </c>
    </row>
    <row r="87" spans="1:9">
      <c r="D87" t="s">
        <v>444</v>
      </c>
      <c r="G87">
        <v>1</v>
      </c>
    </row>
    <row r="88" spans="1:9">
      <c r="D88" t="s">
        <v>445</v>
      </c>
      <c r="G88">
        <v>1</v>
      </c>
    </row>
    <row r="89" spans="1:9">
      <c r="D89" t="s">
        <v>446</v>
      </c>
      <c r="G89">
        <v>1</v>
      </c>
    </row>
    <row r="90" spans="1:9">
      <c r="D90" t="s">
        <v>447</v>
      </c>
      <c r="G90">
        <v>-1</v>
      </c>
    </row>
    <row r="91" spans="1:9">
      <c r="A91" t="s">
        <v>456</v>
      </c>
      <c r="C91" t="str">
        <f>"UC_R_SPLBoiler_"&amp;A91</f>
        <v>UC_R_SPLBoiler_CHP_FL_OIL</v>
      </c>
      <c r="D91" t="s">
        <v>441</v>
      </c>
      <c r="F91" t="s">
        <v>335</v>
      </c>
      <c r="G91">
        <v>1</v>
      </c>
      <c r="H91">
        <v>0</v>
      </c>
      <c r="I91">
        <v>5</v>
      </c>
    </row>
    <row r="92" spans="1:9">
      <c r="D92" t="s">
        <v>443</v>
      </c>
      <c r="G92">
        <v>1</v>
      </c>
    </row>
    <row r="93" spans="1:9">
      <c r="D93" t="s">
        <v>448</v>
      </c>
      <c r="G93">
        <v>-1</v>
      </c>
    </row>
    <row r="97" spans="1:10">
      <c r="C97" s="16" t="s">
        <v>622</v>
      </c>
      <c r="D97" s="16"/>
      <c r="E97" s="16"/>
      <c r="F97" s="16"/>
      <c r="G97" s="16"/>
      <c r="H97" s="16"/>
      <c r="I97" s="16"/>
      <c r="J97" s="16"/>
    </row>
    <row r="98" spans="1:10">
      <c r="C98" s="16" t="s">
        <v>623</v>
      </c>
      <c r="D98" s="16"/>
      <c r="E98" s="16"/>
      <c r="F98" s="16"/>
      <c r="G98" s="16"/>
      <c r="H98" s="16"/>
      <c r="I98" s="16"/>
      <c r="J98" s="16"/>
    </row>
    <row r="99" spans="1:10">
      <c r="C99" s="16"/>
      <c r="D99" s="16"/>
      <c r="E99" s="16"/>
      <c r="F99" s="16" t="s">
        <v>624</v>
      </c>
      <c r="G99" s="16"/>
      <c r="H99" s="16"/>
      <c r="I99" s="16"/>
      <c r="J99" s="16"/>
    </row>
    <row r="100" spans="1:10" ht="13.5" thickBot="1">
      <c r="C100" s="16" t="s">
        <v>251</v>
      </c>
      <c r="D100" s="16" t="s">
        <v>262</v>
      </c>
      <c r="E100" s="16" t="s">
        <v>248</v>
      </c>
      <c r="F100" s="16" t="s">
        <v>1</v>
      </c>
      <c r="G100" s="16" t="s">
        <v>276</v>
      </c>
      <c r="H100" s="16" t="s">
        <v>255</v>
      </c>
      <c r="I100" s="16" t="s">
        <v>256</v>
      </c>
      <c r="J100" s="16" t="s">
        <v>288</v>
      </c>
    </row>
    <row r="101" spans="1:10" ht="13.5" thickTop="1">
      <c r="A101" t="s">
        <v>469</v>
      </c>
      <c r="C101" t="str">
        <f>"UC_C_SPLBoiler_"&amp;A101</f>
        <v>UC_C_SPLBoiler_HO_Oil</v>
      </c>
      <c r="D101" t="s">
        <v>458</v>
      </c>
      <c r="F101" t="s">
        <v>335</v>
      </c>
      <c r="G101">
        <v>1</v>
      </c>
      <c r="H101">
        <v>0</v>
      </c>
      <c r="I101">
        <v>5</v>
      </c>
    </row>
    <row r="102" spans="1:10">
      <c r="D102" t="s">
        <v>459</v>
      </c>
      <c r="G102">
        <v>-1</v>
      </c>
    </row>
    <row r="103" spans="1:10">
      <c r="D103" t="s">
        <v>460</v>
      </c>
      <c r="G103">
        <v>-1</v>
      </c>
    </row>
    <row r="104" spans="1:10">
      <c r="A104" t="s">
        <v>470</v>
      </c>
      <c r="C104" t="str">
        <f>"UC_C_SPLBoiler_"&amp;A104</f>
        <v>UC_C_SPLBoiler_HO_GAS</v>
      </c>
      <c r="D104" t="s">
        <v>461</v>
      </c>
      <c r="F104" t="s">
        <v>335</v>
      </c>
      <c r="G104">
        <v>1</v>
      </c>
      <c r="H104">
        <v>0</v>
      </c>
      <c r="I104">
        <v>5</v>
      </c>
    </row>
    <row r="105" spans="1:10">
      <c r="D105" t="s">
        <v>462</v>
      </c>
      <c r="G105">
        <v>-1</v>
      </c>
    </row>
    <row r="106" spans="1:10">
      <c r="D106" t="s">
        <v>463</v>
      </c>
      <c r="G106">
        <v>-1</v>
      </c>
    </row>
    <row r="107" spans="1:10">
      <c r="A107" t="s">
        <v>471</v>
      </c>
      <c r="C107" t="str">
        <f>"UC_C_SPLBoiler_"&amp;A107</f>
        <v>UC_C_SPLBoiler_HO-ELC</v>
      </c>
      <c r="D107" t="s">
        <v>464</v>
      </c>
      <c r="F107" t="s">
        <v>335</v>
      </c>
      <c r="G107">
        <v>1</v>
      </c>
      <c r="H107">
        <v>0</v>
      </c>
      <c r="I107">
        <v>5</v>
      </c>
    </row>
    <row r="108" spans="1:10">
      <c r="D108" t="s">
        <v>465</v>
      </c>
      <c r="G108">
        <v>-1</v>
      </c>
    </row>
    <row r="109" spans="1:10">
      <c r="D109" t="s">
        <v>466</v>
      </c>
      <c r="G109">
        <v>-1</v>
      </c>
    </row>
    <row r="110" spans="1:10">
      <c r="D110" t="s">
        <v>467</v>
      </c>
      <c r="G110">
        <v>-1</v>
      </c>
    </row>
    <row r="111" spans="1:10">
      <c r="D111" t="s">
        <v>468</v>
      </c>
      <c r="G111">
        <v>-1</v>
      </c>
    </row>
    <row r="112" spans="1:10">
      <c r="A112" t="s">
        <v>472</v>
      </c>
      <c r="C112" t="str">
        <f>"UC_C_SPLBoiler_"&amp;A112</f>
        <v>UC_C_SPLBoiler_HR_Oil</v>
      </c>
      <c r="D112" t="s">
        <v>475</v>
      </c>
      <c r="F112" t="s">
        <v>335</v>
      </c>
      <c r="G112">
        <v>1</v>
      </c>
      <c r="H112">
        <v>0</v>
      </c>
      <c r="I112">
        <v>5</v>
      </c>
    </row>
    <row r="113" spans="1:9">
      <c r="D113" t="s">
        <v>476</v>
      </c>
      <c r="G113">
        <v>-1</v>
      </c>
    </row>
    <row r="114" spans="1:9">
      <c r="D114" t="s">
        <v>477</v>
      </c>
      <c r="G114">
        <v>-1</v>
      </c>
    </row>
    <row r="115" spans="1:9">
      <c r="A115" t="s">
        <v>473</v>
      </c>
      <c r="C115" t="str">
        <f>"UC_C_SPLBoiler_"&amp;A115</f>
        <v>UC_C_SPLBoiler_HR_GAS</v>
      </c>
      <c r="D115" t="s">
        <v>478</v>
      </c>
      <c r="F115" t="s">
        <v>335</v>
      </c>
      <c r="G115">
        <v>1</v>
      </c>
      <c r="H115">
        <v>0</v>
      </c>
      <c r="I115">
        <v>5</v>
      </c>
    </row>
    <row r="116" spans="1:9">
      <c r="D116" t="s">
        <v>479</v>
      </c>
      <c r="G116">
        <v>-1</v>
      </c>
    </row>
    <row r="117" spans="1:9">
      <c r="D117" t="s">
        <v>480</v>
      </c>
      <c r="G117">
        <v>-1</v>
      </c>
    </row>
    <row r="118" spans="1:9">
      <c r="A118" t="s">
        <v>474</v>
      </c>
      <c r="C118" t="str">
        <f>"UC_C_SPLBoiler_"&amp;A118</f>
        <v>UC_C_SPLBoiler_HR-ELC</v>
      </c>
      <c r="D118" t="s">
        <v>481</v>
      </c>
      <c r="F118" t="s">
        <v>335</v>
      </c>
      <c r="G118">
        <v>1</v>
      </c>
      <c r="H118">
        <v>0</v>
      </c>
      <c r="I118">
        <v>5</v>
      </c>
    </row>
    <row r="119" spans="1:9">
      <c r="D119" t="s">
        <v>482</v>
      </c>
      <c r="G119">
        <v>-1</v>
      </c>
    </row>
    <row r="120" spans="1:9">
      <c r="D120" t="s">
        <v>483</v>
      </c>
      <c r="G120">
        <v>-1</v>
      </c>
    </row>
    <row r="121" spans="1:9">
      <c r="D121" t="s">
        <v>484</v>
      </c>
      <c r="G121">
        <v>-1</v>
      </c>
    </row>
    <row r="122" spans="1:9">
      <c r="D122" t="s">
        <v>485</v>
      </c>
      <c r="G122">
        <v>-1</v>
      </c>
    </row>
    <row r="123" spans="1:9">
      <c r="A123" t="s">
        <v>486</v>
      </c>
      <c r="C123" t="str">
        <f>"UC_C_SPLBoiler_"&amp;A123</f>
        <v>UC_C_SPLBoiler_SR_Oil</v>
      </c>
      <c r="D123" t="s">
        <v>487</v>
      </c>
      <c r="F123" t="s">
        <v>335</v>
      </c>
      <c r="G123">
        <v>1</v>
      </c>
      <c r="H123">
        <v>0</v>
      </c>
      <c r="I123">
        <v>5</v>
      </c>
    </row>
    <row r="124" spans="1:9">
      <c r="D124" t="s">
        <v>488</v>
      </c>
      <c r="G124">
        <v>-1</v>
      </c>
    </row>
    <row r="125" spans="1:9">
      <c r="D125" t="s">
        <v>489</v>
      </c>
      <c r="G125">
        <v>-1</v>
      </c>
    </row>
    <row r="126" spans="1:9">
      <c r="A126" t="s">
        <v>490</v>
      </c>
      <c r="C126" t="str">
        <f>"UC_C_SPLBoiler_"&amp;A126</f>
        <v>UC_C_SPLBoiler_SR_GAS</v>
      </c>
      <c r="D126" t="s">
        <v>491</v>
      </c>
      <c r="F126" t="s">
        <v>335</v>
      </c>
      <c r="G126">
        <v>1</v>
      </c>
      <c r="H126">
        <v>0</v>
      </c>
      <c r="I126">
        <v>5</v>
      </c>
    </row>
    <row r="127" spans="1:9">
      <c r="D127" t="s">
        <v>492</v>
      </c>
      <c r="G127">
        <v>-1</v>
      </c>
    </row>
    <row r="128" spans="1:9">
      <c r="D128" t="s">
        <v>493</v>
      </c>
      <c r="G128">
        <v>-1</v>
      </c>
    </row>
    <row r="129" spans="1:9">
      <c r="A129" t="s">
        <v>494</v>
      </c>
      <c r="C129" t="str">
        <f>"UC_C_SPLBoiler_"&amp;A129</f>
        <v>UC_C_SPLBoiler_SR-ELC</v>
      </c>
      <c r="D129" t="s">
        <v>495</v>
      </c>
      <c r="F129" t="s">
        <v>335</v>
      </c>
      <c r="G129">
        <v>1</v>
      </c>
      <c r="H129">
        <v>0</v>
      </c>
      <c r="I129">
        <v>5</v>
      </c>
    </row>
    <row r="130" spans="1:9">
      <c r="D130" t="s">
        <v>496</v>
      </c>
      <c r="G130">
        <v>-1</v>
      </c>
    </row>
    <row r="131" spans="1:9">
      <c r="D131" t="s">
        <v>497</v>
      </c>
      <c r="G131">
        <v>-1</v>
      </c>
    </row>
    <row r="132" spans="1:9">
      <c r="D132" t="s">
        <v>498</v>
      </c>
      <c r="G132">
        <v>-1</v>
      </c>
    </row>
    <row r="133" spans="1:9">
      <c r="D133" t="s">
        <v>499</v>
      </c>
      <c r="G133">
        <v>-1</v>
      </c>
    </row>
    <row r="134" spans="1:9">
      <c r="A134" t="s">
        <v>500</v>
      </c>
      <c r="C134" t="str">
        <f>"UC_C_SPLBoiler_"&amp;A134</f>
        <v>UC_C_SPLBoiler_SL_Oil</v>
      </c>
      <c r="D134" t="s">
        <v>501</v>
      </c>
      <c r="F134" t="s">
        <v>335</v>
      </c>
      <c r="G134">
        <v>1</v>
      </c>
      <c r="H134">
        <v>0</v>
      </c>
      <c r="I134">
        <v>5</v>
      </c>
    </row>
    <row r="135" spans="1:9">
      <c r="D135" t="s">
        <v>502</v>
      </c>
      <c r="G135">
        <v>-1</v>
      </c>
    </row>
    <row r="136" spans="1:9">
      <c r="D136" t="s">
        <v>503</v>
      </c>
      <c r="G136">
        <v>-1</v>
      </c>
    </row>
    <row r="137" spans="1:9">
      <c r="A137" t="s">
        <v>504</v>
      </c>
      <c r="C137" t="str">
        <f>"UC_C_SPLBoiler_"&amp;A137</f>
        <v>UC_C_SPLBoiler_SL_GAS</v>
      </c>
      <c r="D137" t="s">
        <v>505</v>
      </c>
      <c r="F137" t="s">
        <v>335</v>
      </c>
      <c r="G137">
        <v>1</v>
      </c>
      <c r="H137">
        <v>0</v>
      </c>
      <c r="I137">
        <v>5</v>
      </c>
    </row>
    <row r="138" spans="1:9">
      <c r="D138" t="s">
        <v>506</v>
      </c>
      <c r="G138">
        <v>-1</v>
      </c>
    </row>
    <row r="139" spans="1:9">
      <c r="D139" t="s">
        <v>507</v>
      </c>
      <c r="G139">
        <v>-1</v>
      </c>
    </row>
    <row r="140" spans="1:9">
      <c r="A140" t="s">
        <v>508</v>
      </c>
      <c r="C140" t="str">
        <f>"UC_C_SPLBoiler_"&amp;A140</f>
        <v>UC_C_SPLBoiler_SL-ELC</v>
      </c>
      <c r="D140" t="s">
        <v>509</v>
      </c>
      <c r="F140" t="s">
        <v>335</v>
      </c>
      <c r="G140">
        <v>1</v>
      </c>
      <c r="H140">
        <v>0</v>
      </c>
      <c r="I140">
        <v>5</v>
      </c>
    </row>
    <row r="141" spans="1:9">
      <c r="D141" t="s">
        <v>510</v>
      </c>
      <c r="G141">
        <v>-1</v>
      </c>
    </row>
    <row r="142" spans="1:9">
      <c r="D142" t="s">
        <v>511</v>
      </c>
      <c r="G142">
        <v>-1</v>
      </c>
    </row>
    <row r="143" spans="1:9">
      <c r="D143" t="s">
        <v>512</v>
      </c>
      <c r="G143">
        <v>-1</v>
      </c>
    </row>
    <row r="144" spans="1:9">
      <c r="D144" t="s">
        <v>513</v>
      </c>
      <c r="G144">
        <v>-1</v>
      </c>
    </row>
    <row r="145" spans="1:9">
      <c r="A145" t="s">
        <v>514</v>
      </c>
      <c r="C145" t="str">
        <f>"UC_C_SPLBoiler_"&amp;A145</f>
        <v>UC_C_SPLBoiler_SS_Oil</v>
      </c>
      <c r="D145" t="s">
        <v>515</v>
      </c>
      <c r="F145" t="s">
        <v>335</v>
      </c>
      <c r="G145">
        <v>1</v>
      </c>
      <c r="H145">
        <v>0</v>
      </c>
      <c r="I145">
        <v>5</v>
      </c>
    </row>
    <row r="146" spans="1:9">
      <c r="D146" t="s">
        <v>516</v>
      </c>
      <c r="G146">
        <v>-1</v>
      </c>
    </row>
    <row r="147" spans="1:9">
      <c r="D147" t="s">
        <v>517</v>
      </c>
      <c r="G147">
        <v>-1</v>
      </c>
    </row>
    <row r="148" spans="1:9">
      <c r="A148" t="s">
        <v>518</v>
      </c>
      <c r="C148" t="str">
        <f>"UC_C_SPLBoiler_"&amp;A148</f>
        <v>UC_C_SPLBoiler_SS_GAS</v>
      </c>
      <c r="D148" t="s">
        <v>519</v>
      </c>
      <c r="F148" t="s">
        <v>335</v>
      </c>
      <c r="G148">
        <v>1</v>
      </c>
      <c r="H148">
        <v>0</v>
      </c>
      <c r="I148">
        <v>5</v>
      </c>
    </row>
    <row r="149" spans="1:9">
      <c r="D149" t="s">
        <v>520</v>
      </c>
      <c r="G149">
        <v>-1</v>
      </c>
    </row>
    <row r="150" spans="1:9">
      <c r="D150" t="s">
        <v>521</v>
      </c>
      <c r="G150">
        <v>-1</v>
      </c>
    </row>
    <row r="151" spans="1:9">
      <c r="A151" t="s">
        <v>522</v>
      </c>
      <c r="C151" t="str">
        <f>"UC_C_SPLBoiler_"&amp;A151</f>
        <v>UC_C_SPLBoiler_SS-ELC</v>
      </c>
      <c r="D151" t="s">
        <v>523</v>
      </c>
      <c r="F151" t="s">
        <v>335</v>
      </c>
      <c r="G151">
        <v>1</v>
      </c>
      <c r="H151">
        <v>0</v>
      </c>
      <c r="I151">
        <v>5</v>
      </c>
    </row>
    <row r="152" spans="1:9">
      <c r="D152" t="s">
        <v>524</v>
      </c>
      <c r="G152">
        <v>-1</v>
      </c>
    </row>
    <row r="153" spans="1:9">
      <c r="D153" t="s">
        <v>525</v>
      </c>
      <c r="G153">
        <v>-1</v>
      </c>
    </row>
    <row r="154" spans="1:9">
      <c r="D154" t="s">
        <v>526</v>
      </c>
      <c r="G154">
        <v>-1</v>
      </c>
    </row>
    <row r="155" spans="1:9">
      <c r="D155" t="s">
        <v>527</v>
      </c>
      <c r="G155">
        <v>-1</v>
      </c>
    </row>
    <row r="156" spans="1:9">
      <c r="A156" t="s">
        <v>528</v>
      </c>
      <c r="C156" t="str">
        <f>"UC_C_SPLBoiler_"&amp;A156</f>
        <v>UC_C_SPLBoiler_OF_Oil</v>
      </c>
      <c r="D156" t="s">
        <v>529</v>
      </c>
      <c r="F156" t="s">
        <v>335</v>
      </c>
      <c r="G156">
        <v>1</v>
      </c>
      <c r="H156">
        <v>0</v>
      </c>
      <c r="I156">
        <v>5</v>
      </c>
    </row>
    <row r="157" spans="1:9">
      <c r="D157" t="s">
        <v>530</v>
      </c>
      <c r="G157">
        <v>-1</v>
      </c>
    </row>
    <row r="158" spans="1:9">
      <c r="D158" t="s">
        <v>531</v>
      </c>
      <c r="G158">
        <v>-1</v>
      </c>
    </row>
    <row r="159" spans="1:9">
      <c r="A159" t="s">
        <v>532</v>
      </c>
      <c r="C159" t="str">
        <f>"UC_C_SPLBoiler_"&amp;A159</f>
        <v>UC_C_SPLBoiler_OF_GAS</v>
      </c>
      <c r="D159" t="s">
        <v>533</v>
      </c>
      <c r="F159" t="s">
        <v>335</v>
      </c>
      <c r="G159">
        <v>1</v>
      </c>
      <c r="H159">
        <v>0</v>
      </c>
      <c r="I159">
        <v>5</v>
      </c>
    </row>
    <row r="160" spans="1:9">
      <c r="D160" t="s">
        <v>534</v>
      </c>
      <c r="G160">
        <v>-1</v>
      </c>
    </row>
    <row r="161" spans="1:9">
      <c r="D161" t="s">
        <v>535</v>
      </c>
      <c r="G161">
        <v>-1</v>
      </c>
    </row>
    <row r="162" spans="1:9">
      <c r="A162" t="s">
        <v>536</v>
      </c>
      <c r="C162" t="str">
        <f>"UC_C_SPLBoiler_"&amp;A162</f>
        <v>UC_C_SPLBoiler_OF-ELC</v>
      </c>
      <c r="D162" t="s">
        <v>537</v>
      </c>
      <c r="F162" t="s">
        <v>335</v>
      </c>
      <c r="G162">
        <v>1</v>
      </c>
      <c r="H162">
        <v>0</v>
      </c>
      <c r="I162">
        <v>5</v>
      </c>
    </row>
    <row r="163" spans="1:9">
      <c r="D163" t="s">
        <v>538</v>
      </c>
      <c r="G163">
        <v>-1</v>
      </c>
    </row>
    <row r="164" spans="1:9">
      <c r="D164" t="s">
        <v>539</v>
      </c>
      <c r="G164">
        <v>-1</v>
      </c>
    </row>
    <row r="165" spans="1:9">
      <c r="D165" t="s">
        <v>540</v>
      </c>
      <c r="G165">
        <v>-1</v>
      </c>
    </row>
    <row r="166" spans="1:9">
      <c r="D166" t="s">
        <v>541</v>
      </c>
      <c r="G166">
        <v>-1</v>
      </c>
    </row>
    <row r="167" spans="1:9">
      <c r="A167" t="s">
        <v>542</v>
      </c>
      <c r="C167" t="str">
        <f>"UC_C_SPLBoiler_"&amp;A167</f>
        <v>UC_C_SPLBoiler_CHP_HO_GAS</v>
      </c>
      <c r="D167" t="s">
        <v>544</v>
      </c>
      <c r="F167" t="s">
        <v>335</v>
      </c>
      <c r="G167">
        <v>1</v>
      </c>
      <c r="H167">
        <v>0</v>
      </c>
      <c r="I167">
        <v>5</v>
      </c>
    </row>
    <row r="168" spans="1:9">
      <c r="D168" t="s">
        <v>545</v>
      </c>
      <c r="G168">
        <v>1</v>
      </c>
    </row>
    <row r="169" spans="1:9">
      <c r="D169" t="s">
        <v>546</v>
      </c>
      <c r="G169">
        <v>1</v>
      </c>
    </row>
    <row r="170" spans="1:9">
      <c r="D170" t="s">
        <v>547</v>
      </c>
      <c r="G170">
        <v>1</v>
      </c>
    </row>
    <row r="171" spans="1:9">
      <c r="D171" t="s">
        <v>548</v>
      </c>
      <c r="G171">
        <v>1</v>
      </c>
    </row>
    <row r="172" spans="1:9">
      <c r="D172" t="s">
        <v>549</v>
      </c>
      <c r="G172">
        <v>-1</v>
      </c>
    </row>
    <row r="173" spans="1:9">
      <c r="A173" t="s">
        <v>543</v>
      </c>
      <c r="C173" t="str">
        <f>"UC_C_SPLBoiler_"&amp;A173</f>
        <v>UC_C_SPLBoiler_CHP_HO_OIL</v>
      </c>
      <c r="D173" t="s">
        <v>550</v>
      </c>
      <c r="F173" t="s">
        <v>335</v>
      </c>
      <c r="G173">
        <v>1</v>
      </c>
      <c r="H173">
        <v>0</v>
      </c>
      <c r="I173">
        <v>5</v>
      </c>
    </row>
    <row r="174" spans="1:9">
      <c r="D174" t="s">
        <v>551</v>
      </c>
      <c r="G174">
        <v>1</v>
      </c>
    </row>
    <row r="175" spans="1:9">
      <c r="D175" t="s">
        <v>552</v>
      </c>
      <c r="G175">
        <v>-1</v>
      </c>
    </row>
    <row r="176" spans="1:9">
      <c r="A176" t="s">
        <v>553</v>
      </c>
      <c r="C176" t="str">
        <f>"UC_C_SPLBoiler_"&amp;A176</f>
        <v>UC_C_SPLBoiler_CHP_HR_GAS</v>
      </c>
      <c r="D176" t="s">
        <v>554</v>
      </c>
      <c r="F176" t="s">
        <v>335</v>
      </c>
      <c r="G176">
        <v>1</v>
      </c>
      <c r="H176">
        <v>0</v>
      </c>
      <c r="I176">
        <v>5</v>
      </c>
    </row>
    <row r="177" spans="1:9">
      <c r="D177" t="s">
        <v>555</v>
      </c>
      <c r="G177">
        <v>1</v>
      </c>
    </row>
    <row r="178" spans="1:9">
      <c r="D178" t="s">
        <v>556</v>
      </c>
      <c r="G178">
        <v>1</v>
      </c>
    </row>
    <row r="179" spans="1:9">
      <c r="D179" t="s">
        <v>557</v>
      </c>
      <c r="G179">
        <v>1</v>
      </c>
    </row>
    <row r="180" spans="1:9">
      <c r="D180" t="s">
        <v>558</v>
      </c>
      <c r="G180">
        <v>1</v>
      </c>
    </row>
    <row r="181" spans="1:9">
      <c r="D181" t="s">
        <v>559</v>
      </c>
      <c r="G181">
        <v>-1</v>
      </c>
    </row>
    <row r="182" spans="1:9">
      <c r="A182" t="s">
        <v>560</v>
      </c>
      <c r="C182" t="str">
        <f>"UC_C_SPLBoiler_"&amp;A182</f>
        <v>UC_C_SPLBoiler_CHP_HR_OIL</v>
      </c>
      <c r="D182" t="s">
        <v>561</v>
      </c>
      <c r="F182" t="s">
        <v>335</v>
      </c>
      <c r="G182">
        <v>1</v>
      </c>
      <c r="H182">
        <v>0</v>
      </c>
      <c r="I182">
        <v>5</v>
      </c>
    </row>
    <row r="183" spans="1:9">
      <c r="D183" t="s">
        <v>562</v>
      </c>
      <c r="G183">
        <v>1</v>
      </c>
    </row>
    <row r="184" spans="1:9">
      <c r="D184" t="s">
        <v>563</v>
      </c>
      <c r="G184">
        <v>-1</v>
      </c>
    </row>
    <row r="185" spans="1:9">
      <c r="A185" t="s">
        <v>564</v>
      </c>
      <c r="C185" t="str">
        <f>"UC_C_SPLBoiler_"&amp;A185</f>
        <v>UC_C_SPLBoiler_CHP_SR_GAS</v>
      </c>
      <c r="D185" t="s">
        <v>565</v>
      </c>
      <c r="F185" t="s">
        <v>335</v>
      </c>
      <c r="G185">
        <v>1</v>
      </c>
      <c r="H185">
        <v>0</v>
      </c>
      <c r="I185">
        <v>5</v>
      </c>
    </row>
    <row r="186" spans="1:9">
      <c r="D186" t="s">
        <v>566</v>
      </c>
      <c r="G186">
        <v>1</v>
      </c>
    </row>
    <row r="187" spans="1:9">
      <c r="D187" t="s">
        <v>567</v>
      </c>
      <c r="G187">
        <v>1</v>
      </c>
    </row>
    <row r="188" spans="1:9">
      <c r="D188" t="s">
        <v>568</v>
      </c>
      <c r="G188">
        <v>1</v>
      </c>
    </row>
    <row r="189" spans="1:9">
      <c r="D189" t="s">
        <v>569</v>
      </c>
      <c r="G189">
        <v>1</v>
      </c>
    </row>
    <row r="190" spans="1:9">
      <c r="D190" t="s">
        <v>570</v>
      </c>
      <c r="G190">
        <v>-1</v>
      </c>
    </row>
    <row r="191" spans="1:9">
      <c r="A191" t="s">
        <v>571</v>
      </c>
      <c r="C191" t="str">
        <f>"UC_C_SPLBoiler_"&amp;A191</f>
        <v>UC_C_SPLBoiler_CHP_SR_OIL</v>
      </c>
      <c r="D191" t="s">
        <v>572</v>
      </c>
      <c r="F191" t="s">
        <v>335</v>
      </c>
      <c r="G191">
        <v>1</v>
      </c>
      <c r="H191">
        <v>0</v>
      </c>
      <c r="I191">
        <v>5</v>
      </c>
    </row>
    <row r="192" spans="1:9">
      <c r="D192" t="s">
        <v>573</v>
      </c>
      <c r="G192">
        <v>1</v>
      </c>
    </row>
    <row r="193" spans="1:9">
      <c r="D193" t="s">
        <v>574</v>
      </c>
      <c r="G193">
        <v>-1</v>
      </c>
    </row>
    <row r="194" spans="1:9">
      <c r="A194" t="s">
        <v>575</v>
      </c>
      <c r="C194" t="str">
        <f>"UC_C_SPLBoiler_"&amp;A194</f>
        <v>UC_C_SPLBoiler_CHP_SL_GAS</v>
      </c>
      <c r="D194" t="s">
        <v>576</v>
      </c>
      <c r="F194" t="s">
        <v>335</v>
      </c>
      <c r="G194">
        <v>1</v>
      </c>
      <c r="H194">
        <v>0</v>
      </c>
      <c r="I194">
        <v>5</v>
      </c>
    </row>
    <row r="195" spans="1:9">
      <c r="D195" t="s">
        <v>577</v>
      </c>
      <c r="G195">
        <v>1</v>
      </c>
    </row>
    <row r="196" spans="1:9">
      <c r="D196" t="s">
        <v>578</v>
      </c>
      <c r="G196">
        <v>1</v>
      </c>
    </row>
    <row r="197" spans="1:9">
      <c r="D197" t="s">
        <v>579</v>
      </c>
      <c r="G197">
        <v>1</v>
      </c>
    </row>
    <row r="198" spans="1:9">
      <c r="D198" t="s">
        <v>580</v>
      </c>
      <c r="G198">
        <v>1</v>
      </c>
    </row>
    <row r="199" spans="1:9">
      <c r="D199" t="s">
        <v>581</v>
      </c>
      <c r="G199">
        <v>-1</v>
      </c>
    </row>
    <row r="200" spans="1:9">
      <c r="A200" t="s">
        <v>582</v>
      </c>
      <c r="C200" t="str">
        <f>"UC_C_SPLBoiler_"&amp;A200</f>
        <v>UC_C_SPLBoiler_CHP_SL_OIL</v>
      </c>
      <c r="D200" t="s">
        <v>583</v>
      </c>
      <c r="F200" t="s">
        <v>335</v>
      </c>
      <c r="G200">
        <v>1</v>
      </c>
      <c r="H200">
        <v>0</v>
      </c>
      <c r="I200">
        <v>5</v>
      </c>
    </row>
    <row r="201" spans="1:9">
      <c r="D201" t="s">
        <v>584</v>
      </c>
      <c r="G201">
        <v>1</v>
      </c>
    </row>
    <row r="202" spans="1:9">
      <c r="D202" t="s">
        <v>585</v>
      </c>
      <c r="G202">
        <v>-1</v>
      </c>
    </row>
    <row r="203" spans="1:9">
      <c r="A203" t="s">
        <v>586</v>
      </c>
      <c r="C203" t="str">
        <f>"UC_C_SPLBoiler_"&amp;A203</f>
        <v>UC_C_SPLBoiler_CHP_SS_GAS</v>
      </c>
      <c r="D203" t="s">
        <v>587</v>
      </c>
      <c r="F203" t="s">
        <v>335</v>
      </c>
      <c r="G203">
        <v>1</v>
      </c>
      <c r="H203">
        <v>0</v>
      </c>
      <c r="I203">
        <v>5</v>
      </c>
    </row>
    <row r="204" spans="1:9">
      <c r="D204" t="s">
        <v>588</v>
      </c>
      <c r="G204">
        <v>1</v>
      </c>
    </row>
    <row r="205" spans="1:9">
      <c r="D205" t="s">
        <v>589</v>
      </c>
      <c r="G205">
        <v>1</v>
      </c>
    </row>
    <row r="206" spans="1:9">
      <c r="D206" t="s">
        <v>590</v>
      </c>
      <c r="G206">
        <v>1</v>
      </c>
    </row>
    <row r="207" spans="1:9">
      <c r="D207" t="s">
        <v>591</v>
      </c>
      <c r="G207">
        <v>1</v>
      </c>
    </row>
    <row r="208" spans="1:9">
      <c r="D208" t="s">
        <v>592</v>
      </c>
      <c r="G208">
        <v>-1</v>
      </c>
    </row>
    <row r="209" spans="1:9">
      <c r="A209" t="s">
        <v>593</v>
      </c>
      <c r="C209" t="str">
        <f>"UC_C_SPLBoiler_"&amp;A209</f>
        <v>UC_C_SPLBoiler_CHP_SS_OIL</v>
      </c>
      <c r="D209" t="s">
        <v>594</v>
      </c>
      <c r="F209" t="s">
        <v>335</v>
      </c>
      <c r="G209">
        <v>1</v>
      </c>
      <c r="H209">
        <v>0</v>
      </c>
      <c r="I209">
        <v>5</v>
      </c>
    </row>
    <row r="210" spans="1:9">
      <c r="D210" t="s">
        <v>595</v>
      </c>
      <c r="G210">
        <v>1</v>
      </c>
    </row>
    <row r="211" spans="1:9">
      <c r="D211" t="s">
        <v>596</v>
      </c>
      <c r="G211">
        <v>-1</v>
      </c>
    </row>
    <row r="212" spans="1:9">
      <c r="A212" t="s">
        <v>597</v>
      </c>
      <c r="C212" t="str">
        <f>"UC_C_SPLBoiler_"&amp;A212</f>
        <v>UC_C_SPLBoiler_CHP_OF_GAS</v>
      </c>
      <c r="D212" t="s">
        <v>598</v>
      </c>
      <c r="F212" t="s">
        <v>335</v>
      </c>
      <c r="G212">
        <v>1</v>
      </c>
      <c r="H212">
        <v>0</v>
      </c>
      <c r="I212">
        <v>5</v>
      </c>
    </row>
    <row r="213" spans="1:9">
      <c r="D213" t="s">
        <v>599</v>
      </c>
      <c r="G213">
        <v>1</v>
      </c>
    </row>
    <row r="214" spans="1:9">
      <c r="D214" t="s">
        <v>600</v>
      </c>
      <c r="G214">
        <v>1</v>
      </c>
    </row>
    <row r="215" spans="1:9">
      <c r="D215" t="s">
        <v>601</v>
      </c>
      <c r="G215">
        <v>1</v>
      </c>
    </row>
    <row r="216" spans="1:9">
      <c r="D216" t="s">
        <v>602</v>
      </c>
      <c r="G216">
        <v>1</v>
      </c>
    </row>
    <row r="217" spans="1:9">
      <c r="D217" t="s">
        <v>603</v>
      </c>
      <c r="G217">
        <v>-1</v>
      </c>
    </row>
    <row r="218" spans="1:9">
      <c r="A218" t="s">
        <v>604</v>
      </c>
      <c r="C218" t="str">
        <f>"UC_C_SPLBoiler_"&amp;A218</f>
        <v>UC_C_SPLBoiler_CHP_OF_OIL</v>
      </c>
      <c r="D218" t="s">
        <v>605</v>
      </c>
      <c r="F218" t="s">
        <v>335</v>
      </c>
      <c r="G218">
        <v>1</v>
      </c>
      <c r="H218">
        <v>0</v>
      </c>
      <c r="I218">
        <v>5</v>
      </c>
    </row>
    <row r="219" spans="1:9">
      <c r="D219" t="s">
        <v>606</v>
      </c>
      <c r="G219">
        <v>1</v>
      </c>
    </row>
    <row r="220" spans="1:9">
      <c r="D220" t="s">
        <v>607</v>
      </c>
      <c r="G220">
        <v>-1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W67"/>
  <sheetViews>
    <sheetView workbookViewId="0">
      <selection activeCell="G11" sqref="G11"/>
    </sheetView>
  </sheetViews>
  <sheetFormatPr defaultColWidth="9.140625" defaultRowHeight="12.75"/>
  <cols>
    <col min="1" max="1" width="47.140625" bestFit="1" customWidth="1"/>
    <col min="2" max="2" width="7.42578125" bestFit="1" customWidth="1"/>
    <col min="3" max="3" width="2.140625" customWidth="1"/>
    <col min="5" max="5" width="10.7109375" bestFit="1" customWidth="1"/>
    <col min="7" max="7" width="33.5703125" bestFit="1" customWidth="1"/>
    <col min="9" max="10" width="21.5703125" bestFit="1" customWidth="1"/>
  </cols>
  <sheetData>
    <row r="2" spans="4:49">
      <c r="K2" t="s">
        <v>16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27</v>
      </c>
      <c r="U2" t="s">
        <v>29</v>
      </c>
      <c r="V2" t="s">
        <v>28</v>
      </c>
      <c r="W2" t="s">
        <v>26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340</v>
      </c>
      <c r="AD2" t="s">
        <v>36</v>
      </c>
      <c r="AE2" t="s">
        <v>37</v>
      </c>
      <c r="AF2" t="s">
        <v>38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48</v>
      </c>
      <c r="AN2" t="s">
        <v>49</v>
      </c>
      <c r="AO2" t="s">
        <v>50</v>
      </c>
      <c r="AP2" t="s">
        <v>51</v>
      </c>
    </row>
    <row r="3" spans="4:49">
      <c r="J3" t="s">
        <v>341</v>
      </c>
      <c r="K3">
        <v>0.72778725360344787</v>
      </c>
      <c r="L3">
        <v>0.87055179238021696</v>
      </c>
      <c r="M3">
        <v>0.81686432736650594</v>
      </c>
      <c r="N3">
        <v>0.77347003346901988</v>
      </c>
      <c r="O3">
        <v>0.98412937569157433</v>
      </c>
      <c r="P3">
        <v>0.73272274192341436</v>
      </c>
      <c r="Q3">
        <v>0.79760810127165915</v>
      </c>
      <c r="R3">
        <v>0.79607546553850606</v>
      </c>
      <c r="S3">
        <v>0.62264629062930155</v>
      </c>
      <c r="T3">
        <v>1.0045097091179274</v>
      </c>
      <c r="U3">
        <v>0.91632034867175749</v>
      </c>
      <c r="V3">
        <f>AI3</f>
        <v>0.55072464744372507</v>
      </c>
      <c r="W3">
        <v>1.0050109923666384</v>
      </c>
      <c r="X3">
        <v>0.84341867347354704</v>
      </c>
      <c r="Y3">
        <v>0.77930995423974947</v>
      </c>
      <c r="Z3">
        <v>0.94482821653428906</v>
      </c>
      <c r="AA3">
        <v>0.76049486924216159</v>
      </c>
      <c r="AB3">
        <v>0.96566796268277855</v>
      </c>
      <c r="AC3">
        <v>0.79423883233636949</v>
      </c>
      <c r="AD3">
        <v>0.65418613707416184</v>
      </c>
      <c r="AE3">
        <v>0.81829097832926745</v>
      </c>
      <c r="AF3">
        <v>0.63754769119285715</v>
      </c>
      <c r="AG3">
        <v>1.0973740301631556</v>
      </c>
      <c r="AH3">
        <v>0.86873711212777738</v>
      </c>
      <c r="AI3">
        <v>0.55072464744372507</v>
      </c>
      <c r="AJ3">
        <v>0.72330507188715953</v>
      </c>
      <c r="AK3">
        <v>1.1009452371589037</v>
      </c>
      <c r="AL3">
        <v>0.74407256230055341</v>
      </c>
      <c r="AM3">
        <v>0.52624914390435196</v>
      </c>
      <c r="AN3">
        <v>0.77783547201572756</v>
      </c>
      <c r="AO3">
        <v>0.72153938596616296</v>
      </c>
      <c r="AP3">
        <v>0.90085573137226616</v>
      </c>
    </row>
    <row r="4" spans="4:49">
      <c r="J4" t="s">
        <v>342</v>
      </c>
      <c r="K4">
        <v>1.0048838542573004</v>
      </c>
      <c r="L4">
        <v>1.0426060244885291</v>
      </c>
      <c r="M4">
        <v>1.1202143781789031</v>
      </c>
      <c r="N4">
        <v>0.97813847387276287</v>
      </c>
      <c r="O4">
        <v>1.2993213224908764</v>
      </c>
      <c r="P4">
        <v>1.0073948985509573</v>
      </c>
      <c r="Q4">
        <v>1.0248373409266303</v>
      </c>
      <c r="R4">
        <v>0.94640938621693793</v>
      </c>
      <c r="S4">
        <v>0.87128089200094938</v>
      </c>
      <c r="T4">
        <v>1.1579709316724056</v>
      </c>
      <c r="U4">
        <v>1.0831177700915247</v>
      </c>
      <c r="V4">
        <f>AI4</f>
        <v>0.71782945862050818</v>
      </c>
      <c r="W4">
        <v>1.2053404056090709</v>
      </c>
      <c r="X4">
        <v>1.1271661940442212</v>
      </c>
      <c r="Y4">
        <v>1.1175551393594767</v>
      </c>
      <c r="Z4">
        <v>0.99893421719934317</v>
      </c>
      <c r="AA4">
        <v>0.7782416310080289</v>
      </c>
      <c r="AB4">
        <v>1.1580245055926928</v>
      </c>
      <c r="AC4">
        <v>1.0270418677659081</v>
      </c>
      <c r="AD4">
        <v>0.94185027225419482</v>
      </c>
      <c r="AE4">
        <v>1.0196142835040101</v>
      </c>
      <c r="AF4">
        <v>0.91130274275077217</v>
      </c>
      <c r="AG4">
        <v>1.3075354571944027</v>
      </c>
      <c r="AH4">
        <v>1.0342900726827653</v>
      </c>
      <c r="AI4">
        <v>0.71782945862050818</v>
      </c>
      <c r="AJ4">
        <v>0.99996091740305482</v>
      </c>
      <c r="AK4">
        <v>1.2246443418120339</v>
      </c>
      <c r="AL4">
        <v>1.0911839768061986</v>
      </c>
      <c r="AM4">
        <v>0.75141977356670653</v>
      </c>
      <c r="AN4">
        <v>1.0745158241739792</v>
      </c>
      <c r="AO4">
        <v>1.0411699235805336</v>
      </c>
      <c r="AP4">
        <v>0.97935414875052218</v>
      </c>
    </row>
    <row r="5" spans="4:49">
      <c r="J5" t="s">
        <v>343</v>
      </c>
      <c r="K5">
        <v>1.3243252219131498</v>
      </c>
      <c r="L5">
        <v>1.3244924276463348</v>
      </c>
      <c r="M5">
        <v>1.3588139378027966</v>
      </c>
      <c r="N5">
        <v>1.314957267369429</v>
      </c>
      <c r="O5">
        <v>1.360650667447634</v>
      </c>
      <c r="P5">
        <v>1.3223754383918973</v>
      </c>
      <c r="Q5">
        <v>1.3249212090151468</v>
      </c>
      <c r="R5">
        <v>1.3031936473492953</v>
      </c>
      <c r="S5">
        <v>1.3063936737391368</v>
      </c>
      <c r="T5">
        <v>1.3561779140849299</v>
      </c>
      <c r="U5">
        <v>1.3422783041588604</v>
      </c>
      <c r="V5">
        <f>AI5</f>
        <v>1.1747923113640621</v>
      </c>
      <c r="W5">
        <v>1.3603643909650591</v>
      </c>
      <c r="X5">
        <v>1.3577543348042402</v>
      </c>
      <c r="Y5">
        <v>1.3554106044419227</v>
      </c>
      <c r="Z5">
        <v>1.2752335553144707</v>
      </c>
      <c r="AA5">
        <v>1.1203365798888221</v>
      </c>
      <c r="AB5">
        <v>1.3568438869199462</v>
      </c>
      <c r="AC5">
        <v>1.325925076769308</v>
      </c>
      <c r="AD5">
        <v>1.3189952224903465</v>
      </c>
      <c r="AE5">
        <v>1.3146918916035026</v>
      </c>
      <c r="AF5">
        <v>1.3134337317967886</v>
      </c>
      <c r="AG5">
        <v>1.360650667447634</v>
      </c>
      <c r="AH5">
        <v>1.3229555916176459</v>
      </c>
      <c r="AI5">
        <v>1.1747923113640621</v>
      </c>
      <c r="AJ5">
        <v>1.3269919633509386</v>
      </c>
      <c r="AK5">
        <v>1.3584367748705548</v>
      </c>
      <c r="AL5">
        <v>1.3536356269144549</v>
      </c>
      <c r="AM5">
        <v>1.2316356104190049</v>
      </c>
      <c r="AN5">
        <v>1.3507126933589637</v>
      </c>
      <c r="AO5">
        <v>1.3380611095588089</v>
      </c>
      <c r="AP5">
        <v>1.2762589571403298</v>
      </c>
    </row>
    <row r="6" spans="4:49">
      <c r="J6" t="s">
        <v>344</v>
      </c>
      <c r="K6">
        <v>1.1115136179167913</v>
      </c>
      <c r="L6">
        <v>1.1679303062469699</v>
      </c>
      <c r="M6">
        <v>1.2149526816401943</v>
      </c>
      <c r="N6">
        <v>1.117298346222573</v>
      </c>
      <c r="O6">
        <v>1.35257945726147</v>
      </c>
      <c r="P6">
        <v>1.1065789062038141</v>
      </c>
      <c r="Q6">
        <v>1.1339245817072612</v>
      </c>
      <c r="R6">
        <v>1.116538817226097</v>
      </c>
      <c r="S6">
        <v>1.0298393515241699</v>
      </c>
      <c r="T6">
        <v>1.270472793764245</v>
      </c>
      <c r="U6">
        <v>1.2082742111917046</v>
      </c>
      <c r="V6">
        <f>AI6</f>
        <v>0.92848008548461347</v>
      </c>
      <c r="W6">
        <v>1.3008183253974295</v>
      </c>
      <c r="X6">
        <v>1.2113424897097174</v>
      </c>
      <c r="Y6">
        <v>1.1785100674257585</v>
      </c>
      <c r="Z6">
        <v>1.1468554009257805</v>
      </c>
      <c r="AA6">
        <v>0.98408279031403811</v>
      </c>
      <c r="AB6">
        <v>1.2714246342070568</v>
      </c>
      <c r="AC6">
        <v>1.1396340048993197</v>
      </c>
      <c r="AD6">
        <v>1.0580670280504434</v>
      </c>
      <c r="AE6">
        <v>1.1340144620042856</v>
      </c>
      <c r="AF6">
        <v>1.0424829181717941</v>
      </c>
      <c r="AG6">
        <v>1.357507083815898</v>
      </c>
      <c r="AH6">
        <v>1.166696678927001</v>
      </c>
      <c r="AI6">
        <v>0.92848008548461347</v>
      </c>
      <c r="AJ6">
        <v>1.1011640231743014</v>
      </c>
      <c r="AK6">
        <v>1.3092573565288483</v>
      </c>
      <c r="AL6">
        <v>1.165954964043449</v>
      </c>
      <c r="AM6">
        <v>0.94609743343378627</v>
      </c>
      <c r="AN6">
        <v>1.1661102302322275</v>
      </c>
      <c r="AO6">
        <v>1.1238968555960072</v>
      </c>
      <c r="AP6">
        <v>1.1372315288518318</v>
      </c>
    </row>
    <row r="8" spans="4:49">
      <c r="D8" t="s">
        <v>345</v>
      </c>
    </row>
    <row r="9" spans="4:49">
      <c r="D9" t="s">
        <v>346</v>
      </c>
    </row>
    <row r="10" spans="4:49" ht="13.5" thickBot="1">
      <c r="D10" s="14" t="s">
        <v>0</v>
      </c>
      <c r="E10" s="14" t="s">
        <v>1</v>
      </c>
      <c r="F10" s="14" t="s">
        <v>2</v>
      </c>
      <c r="G10" s="14" t="s">
        <v>347</v>
      </c>
      <c r="H10" s="14" t="s">
        <v>348</v>
      </c>
      <c r="I10" s="14" t="s">
        <v>7</v>
      </c>
      <c r="J10" s="14" t="s">
        <v>349</v>
      </c>
      <c r="K10" s="14" t="s">
        <v>16</v>
      </c>
      <c r="L10" s="14" t="s">
        <v>18</v>
      </c>
      <c r="M10" s="14" t="s">
        <v>19</v>
      </c>
      <c r="N10" s="14" t="s">
        <v>20</v>
      </c>
      <c r="O10" s="14" t="s">
        <v>21</v>
      </c>
      <c r="P10" s="14" t="s">
        <v>22</v>
      </c>
      <c r="Q10" s="14" t="s">
        <v>23</v>
      </c>
      <c r="R10" s="14" t="s">
        <v>24</v>
      </c>
      <c r="S10" s="14" t="s">
        <v>25</v>
      </c>
      <c r="T10" s="14" t="s">
        <v>27</v>
      </c>
      <c r="U10" s="14" t="s">
        <v>29</v>
      </c>
      <c r="V10" s="14" t="s">
        <v>28</v>
      </c>
      <c r="W10" s="14" t="s">
        <v>26</v>
      </c>
      <c r="X10" s="14" t="s">
        <v>30</v>
      </c>
      <c r="Y10" s="14" t="s">
        <v>31</v>
      </c>
      <c r="Z10" s="14" t="s">
        <v>32</v>
      </c>
      <c r="AA10" s="14" t="s">
        <v>33</v>
      </c>
      <c r="AB10" s="14" t="s">
        <v>34</v>
      </c>
      <c r="AC10" s="14" t="s">
        <v>340</v>
      </c>
      <c r="AD10" s="14" t="s">
        <v>36</v>
      </c>
      <c r="AE10" s="14" t="s">
        <v>37</v>
      </c>
      <c r="AF10" s="14" t="s">
        <v>38</v>
      </c>
      <c r="AG10" s="14" t="s">
        <v>41</v>
      </c>
      <c r="AH10" s="14" t="s">
        <v>42</v>
      </c>
      <c r="AI10" s="14" t="s">
        <v>43</v>
      </c>
      <c r="AJ10" s="14" t="s">
        <v>44</v>
      </c>
      <c r="AK10" s="14" t="s">
        <v>45</v>
      </c>
      <c r="AL10" s="14" t="s">
        <v>46</v>
      </c>
      <c r="AM10" s="14" t="s">
        <v>48</v>
      </c>
      <c r="AN10" s="14" t="s">
        <v>49</v>
      </c>
      <c r="AO10" s="14" t="s">
        <v>50</v>
      </c>
      <c r="AP10" s="14" t="s">
        <v>51</v>
      </c>
      <c r="AQ10" s="14" t="s">
        <v>15</v>
      </c>
      <c r="AR10" s="14" t="s">
        <v>17</v>
      </c>
      <c r="AS10" s="14" t="s">
        <v>30</v>
      </c>
      <c r="AT10" s="14" t="s">
        <v>35</v>
      </c>
      <c r="AU10" s="14" t="s">
        <v>39</v>
      </c>
      <c r="AV10" s="14" t="s">
        <v>40</v>
      </c>
      <c r="AW10" s="14" t="s">
        <v>47</v>
      </c>
    </row>
    <row r="11" spans="4:49">
      <c r="D11" t="s">
        <v>350</v>
      </c>
      <c r="F11" t="s">
        <v>351</v>
      </c>
      <c r="G11" t="s">
        <v>615</v>
      </c>
      <c r="H11" t="s">
        <v>352</v>
      </c>
      <c r="J11" t="s">
        <v>384</v>
      </c>
      <c r="K11" t="str">
        <f>"*"&amp;ROUND(K3,3)</f>
        <v>*0.728</v>
      </c>
      <c r="L11" t="str">
        <f t="shared" ref="K11:AP14" si="0">"*"&amp;ROUND(L3,3)</f>
        <v>*0.871</v>
      </c>
      <c r="M11" t="str">
        <f t="shared" si="0"/>
        <v>*0.817</v>
      </c>
      <c r="N11" t="str">
        <f t="shared" si="0"/>
        <v>*0.773</v>
      </c>
      <c r="O11" t="str">
        <f t="shared" si="0"/>
        <v>*0.984</v>
      </c>
      <c r="P11" t="str">
        <f t="shared" si="0"/>
        <v>*0.733</v>
      </c>
      <c r="Q11" t="str">
        <f t="shared" si="0"/>
        <v>*0.798</v>
      </c>
      <c r="R11" t="str">
        <f t="shared" si="0"/>
        <v>*0.796</v>
      </c>
      <c r="S11" t="str">
        <f t="shared" si="0"/>
        <v>*0.623</v>
      </c>
      <c r="T11" t="str">
        <f t="shared" si="0"/>
        <v>*1.005</v>
      </c>
      <c r="U11" t="str">
        <f t="shared" si="0"/>
        <v>*0.916</v>
      </c>
      <c r="V11" t="str">
        <f>"*"&amp;ROUND(V3,3)</f>
        <v>*0.551</v>
      </c>
      <c r="W11" t="str">
        <f t="shared" si="0"/>
        <v>*1.005</v>
      </c>
      <c r="X11" t="str">
        <f t="shared" si="0"/>
        <v>*0.843</v>
      </c>
      <c r="Y11" t="str">
        <f t="shared" si="0"/>
        <v>*0.779</v>
      </c>
      <c r="Z11" t="str">
        <f t="shared" si="0"/>
        <v>*0.945</v>
      </c>
      <c r="AA11" t="str">
        <f t="shared" si="0"/>
        <v>*0.76</v>
      </c>
      <c r="AB11" t="str">
        <f t="shared" si="0"/>
        <v>*0.966</v>
      </c>
      <c r="AC11" t="str">
        <f t="shared" si="0"/>
        <v>*0.794</v>
      </c>
      <c r="AD11" t="str">
        <f t="shared" si="0"/>
        <v>*0.654</v>
      </c>
      <c r="AE11" t="str">
        <f t="shared" si="0"/>
        <v>*0.818</v>
      </c>
      <c r="AF11" t="str">
        <f t="shared" si="0"/>
        <v>*0.638</v>
      </c>
      <c r="AG11" t="str">
        <f t="shared" si="0"/>
        <v>*1.097</v>
      </c>
      <c r="AH11" t="str">
        <f t="shared" si="0"/>
        <v>*0.869</v>
      </c>
      <c r="AI11" t="str">
        <f t="shared" si="0"/>
        <v>*0.551</v>
      </c>
      <c r="AJ11" t="str">
        <f t="shared" si="0"/>
        <v>*0.723</v>
      </c>
      <c r="AK11" t="str">
        <f t="shared" si="0"/>
        <v>*1.101</v>
      </c>
      <c r="AL11" t="str">
        <f t="shared" si="0"/>
        <v>*0.744</v>
      </c>
      <c r="AM11" t="str">
        <f t="shared" si="0"/>
        <v>*0.526</v>
      </c>
      <c r="AN11" t="str">
        <f t="shared" si="0"/>
        <v>*0.778</v>
      </c>
      <c r="AO11" t="str">
        <f t="shared" si="0"/>
        <v>*0.722</v>
      </c>
      <c r="AP11" t="str">
        <f t="shared" si="0"/>
        <v>*0.901</v>
      </c>
      <c r="AQ11" t="str">
        <f t="shared" ref="AQ11:AQ16" si="1">W11</f>
        <v>*1.005</v>
      </c>
      <c r="AR11" t="str">
        <f>$X11</f>
        <v>*0.843</v>
      </c>
      <c r="AS11" t="str">
        <f>$X11</f>
        <v>*0.843</v>
      </c>
      <c r="AT11" t="str">
        <f>$X11</f>
        <v>*0.843</v>
      </c>
      <c r="AU11" t="str">
        <f>$X11</f>
        <v>*0.843</v>
      </c>
      <c r="AV11" t="str">
        <f>W11</f>
        <v>*1.005</v>
      </c>
      <c r="AW11" t="str">
        <f>$X11</f>
        <v>*0.843</v>
      </c>
    </row>
    <row r="12" spans="4:49">
      <c r="D12" t="s">
        <v>353</v>
      </c>
      <c r="F12" t="s">
        <v>351</v>
      </c>
      <c r="G12" t="s">
        <v>615</v>
      </c>
      <c r="H12" t="s">
        <v>352</v>
      </c>
      <c r="J12" t="s">
        <v>384</v>
      </c>
      <c r="K12" t="str">
        <f t="shared" si="0"/>
        <v>*1.005</v>
      </c>
      <c r="L12" t="str">
        <f t="shared" si="0"/>
        <v>*1.043</v>
      </c>
      <c r="M12" t="str">
        <f t="shared" si="0"/>
        <v>*1.12</v>
      </c>
      <c r="N12" t="str">
        <f t="shared" si="0"/>
        <v>*0.978</v>
      </c>
      <c r="O12" t="str">
        <f t="shared" si="0"/>
        <v>*1.299</v>
      </c>
      <c r="P12" t="str">
        <f t="shared" si="0"/>
        <v>*1.007</v>
      </c>
      <c r="Q12" t="str">
        <f t="shared" si="0"/>
        <v>*1.025</v>
      </c>
      <c r="R12" t="str">
        <f t="shared" si="0"/>
        <v>*0.946</v>
      </c>
      <c r="S12" t="str">
        <f t="shared" si="0"/>
        <v>*0.871</v>
      </c>
      <c r="T12" t="str">
        <f t="shared" si="0"/>
        <v>*1.158</v>
      </c>
      <c r="U12" t="str">
        <f t="shared" si="0"/>
        <v>*1.083</v>
      </c>
      <c r="V12" t="str">
        <f>"*"&amp;ROUND(V4,3)</f>
        <v>*0.718</v>
      </c>
      <c r="W12" t="str">
        <f t="shared" si="0"/>
        <v>*1.205</v>
      </c>
      <c r="X12" t="str">
        <f t="shared" si="0"/>
        <v>*1.127</v>
      </c>
      <c r="Y12" t="str">
        <f t="shared" si="0"/>
        <v>*1.118</v>
      </c>
      <c r="Z12" t="str">
        <f t="shared" si="0"/>
        <v>*0.999</v>
      </c>
      <c r="AA12" t="str">
        <f t="shared" si="0"/>
        <v>*0.778</v>
      </c>
      <c r="AB12" t="str">
        <f t="shared" si="0"/>
        <v>*1.158</v>
      </c>
      <c r="AC12" t="str">
        <f t="shared" si="0"/>
        <v>*1.027</v>
      </c>
      <c r="AD12" t="str">
        <f t="shared" si="0"/>
        <v>*0.942</v>
      </c>
      <c r="AE12" t="str">
        <f t="shared" si="0"/>
        <v>*1.02</v>
      </c>
      <c r="AF12" t="str">
        <f t="shared" si="0"/>
        <v>*0.911</v>
      </c>
      <c r="AG12" t="str">
        <f t="shared" si="0"/>
        <v>*1.308</v>
      </c>
      <c r="AH12" t="str">
        <f t="shared" si="0"/>
        <v>*1.034</v>
      </c>
      <c r="AI12" t="str">
        <f t="shared" si="0"/>
        <v>*0.718</v>
      </c>
      <c r="AJ12" t="str">
        <f t="shared" si="0"/>
        <v>*1</v>
      </c>
      <c r="AK12" t="str">
        <f t="shared" si="0"/>
        <v>*1.225</v>
      </c>
      <c r="AL12" t="str">
        <f t="shared" si="0"/>
        <v>*1.091</v>
      </c>
      <c r="AM12" t="str">
        <f t="shared" si="0"/>
        <v>*0.751</v>
      </c>
      <c r="AN12" t="str">
        <f t="shared" si="0"/>
        <v>*1.075</v>
      </c>
      <c r="AO12" t="str">
        <f t="shared" si="0"/>
        <v>*1.041</v>
      </c>
      <c r="AP12" t="str">
        <f t="shared" si="0"/>
        <v>*0.979</v>
      </c>
      <c r="AQ12" t="str">
        <f t="shared" si="1"/>
        <v>*1.205</v>
      </c>
      <c r="AR12" t="str">
        <f t="shared" ref="AR12:AW15" si="2">$X12</f>
        <v>*1.127</v>
      </c>
      <c r="AS12" t="str">
        <f t="shared" si="2"/>
        <v>*1.127</v>
      </c>
      <c r="AT12" t="str">
        <f t="shared" si="2"/>
        <v>*1.127</v>
      </c>
      <c r="AU12" t="str">
        <f t="shared" si="2"/>
        <v>*1.127</v>
      </c>
      <c r="AV12" t="str">
        <f>W12</f>
        <v>*1.205</v>
      </c>
      <c r="AW12" t="str">
        <f t="shared" si="2"/>
        <v>*1.127</v>
      </c>
    </row>
    <row r="13" spans="4:49">
      <c r="D13" t="s">
        <v>354</v>
      </c>
      <c r="F13" t="s">
        <v>351</v>
      </c>
      <c r="G13" t="s">
        <v>615</v>
      </c>
      <c r="H13" t="s">
        <v>352</v>
      </c>
      <c r="J13" t="s">
        <v>384</v>
      </c>
      <c r="K13" t="str">
        <f t="shared" si="0"/>
        <v>*1.324</v>
      </c>
      <c r="L13" t="str">
        <f t="shared" si="0"/>
        <v>*1.324</v>
      </c>
      <c r="M13" t="str">
        <f t="shared" si="0"/>
        <v>*1.359</v>
      </c>
      <c r="N13" t="str">
        <f t="shared" si="0"/>
        <v>*1.315</v>
      </c>
      <c r="O13" t="str">
        <f t="shared" si="0"/>
        <v>*1.361</v>
      </c>
      <c r="P13" t="str">
        <f t="shared" si="0"/>
        <v>*1.322</v>
      </c>
      <c r="Q13" t="str">
        <f t="shared" si="0"/>
        <v>*1.325</v>
      </c>
      <c r="R13" t="str">
        <f t="shared" si="0"/>
        <v>*1.303</v>
      </c>
      <c r="S13" t="str">
        <f t="shared" si="0"/>
        <v>*1.306</v>
      </c>
      <c r="T13" t="str">
        <f t="shared" si="0"/>
        <v>*1.356</v>
      </c>
      <c r="U13" t="str">
        <f t="shared" si="0"/>
        <v>*1.342</v>
      </c>
      <c r="V13" t="str">
        <f>"*"&amp;ROUND(V5,3)</f>
        <v>*1.175</v>
      </c>
      <c r="W13" t="str">
        <f t="shared" si="0"/>
        <v>*1.36</v>
      </c>
      <c r="X13" t="str">
        <f t="shared" si="0"/>
        <v>*1.358</v>
      </c>
      <c r="Y13" t="str">
        <f t="shared" si="0"/>
        <v>*1.355</v>
      </c>
      <c r="Z13" t="str">
        <f t="shared" si="0"/>
        <v>*1.275</v>
      </c>
      <c r="AA13" t="str">
        <f t="shared" si="0"/>
        <v>*1.12</v>
      </c>
      <c r="AB13" t="str">
        <f t="shared" si="0"/>
        <v>*1.357</v>
      </c>
      <c r="AC13" t="str">
        <f t="shared" si="0"/>
        <v>*1.326</v>
      </c>
      <c r="AD13" t="str">
        <f t="shared" si="0"/>
        <v>*1.319</v>
      </c>
      <c r="AE13" t="str">
        <f t="shared" si="0"/>
        <v>*1.315</v>
      </c>
      <c r="AF13" t="str">
        <f t="shared" si="0"/>
        <v>*1.313</v>
      </c>
      <c r="AG13" t="str">
        <f t="shared" si="0"/>
        <v>*1.361</v>
      </c>
      <c r="AH13" t="str">
        <f t="shared" si="0"/>
        <v>*1.323</v>
      </c>
      <c r="AI13" t="str">
        <f t="shared" si="0"/>
        <v>*1.175</v>
      </c>
      <c r="AJ13" t="str">
        <f t="shared" si="0"/>
        <v>*1.327</v>
      </c>
      <c r="AK13" t="str">
        <f t="shared" si="0"/>
        <v>*1.358</v>
      </c>
      <c r="AL13" t="str">
        <f t="shared" si="0"/>
        <v>*1.354</v>
      </c>
      <c r="AM13" t="str">
        <f t="shared" si="0"/>
        <v>*1.232</v>
      </c>
      <c r="AN13" t="str">
        <f t="shared" si="0"/>
        <v>*1.351</v>
      </c>
      <c r="AO13" t="str">
        <f t="shared" si="0"/>
        <v>*1.338</v>
      </c>
      <c r="AP13" t="str">
        <f t="shared" si="0"/>
        <v>*1.276</v>
      </c>
      <c r="AQ13" t="str">
        <f t="shared" si="1"/>
        <v>*1.36</v>
      </c>
      <c r="AR13" t="str">
        <f t="shared" si="2"/>
        <v>*1.358</v>
      </c>
      <c r="AS13" t="str">
        <f t="shared" si="2"/>
        <v>*1.358</v>
      </c>
      <c r="AT13" t="str">
        <f t="shared" si="2"/>
        <v>*1.358</v>
      </c>
      <c r="AU13" t="str">
        <f t="shared" si="2"/>
        <v>*1.358</v>
      </c>
      <c r="AV13" t="str">
        <f>W13</f>
        <v>*1.36</v>
      </c>
      <c r="AW13" t="str">
        <f t="shared" si="2"/>
        <v>*1.358</v>
      </c>
    </row>
    <row r="14" spans="4:49">
      <c r="D14" t="s">
        <v>355</v>
      </c>
      <c r="F14" t="s">
        <v>351</v>
      </c>
      <c r="G14" t="s">
        <v>615</v>
      </c>
      <c r="H14" t="s">
        <v>352</v>
      </c>
      <c r="J14" t="s">
        <v>384</v>
      </c>
      <c r="K14" t="str">
        <f t="shared" si="0"/>
        <v>*1.112</v>
      </c>
      <c r="L14" t="str">
        <f t="shared" si="0"/>
        <v>*1.168</v>
      </c>
      <c r="M14" t="str">
        <f t="shared" si="0"/>
        <v>*1.215</v>
      </c>
      <c r="N14" t="str">
        <f t="shared" si="0"/>
        <v>*1.117</v>
      </c>
      <c r="O14" t="str">
        <f t="shared" si="0"/>
        <v>*1.353</v>
      </c>
      <c r="P14" t="str">
        <f t="shared" si="0"/>
        <v>*1.107</v>
      </c>
      <c r="Q14" t="str">
        <f t="shared" si="0"/>
        <v>*1.134</v>
      </c>
      <c r="R14" t="str">
        <f t="shared" si="0"/>
        <v>*1.117</v>
      </c>
      <c r="S14" t="str">
        <f t="shared" si="0"/>
        <v>*1.03</v>
      </c>
      <c r="T14" t="str">
        <f t="shared" si="0"/>
        <v>*1.27</v>
      </c>
      <c r="U14" t="str">
        <f t="shared" si="0"/>
        <v>*1.208</v>
      </c>
      <c r="V14" t="str">
        <f>"*"&amp;ROUND(V6,3)</f>
        <v>*0.928</v>
      </c>
      <c r="W14" t="str">
        <f t="shared" si="0"/>
        <v>*1.301</v>
      </c>
      <c r="X14" t="str">
        <f t="shared" si="0"/>
        <v>*1.211</v>
      </c>
      <c r="Y14" t="str">
        <f t="shared" si="0"/>
        <v>*1.179</v>
      </c>
      <c r="Z14" t="str">
        <f t="shared" si="0"/>
        <v>*1.147</v>
      </c>
      <c r="AA14" t="str">
        <f t="shared" si="0"/>
        <v>*0.984</v>
      </c>
      <c r="AB14" t="str">
        <f t="shared" si="0"/>
        <v>*1.271</v>
      </c>
      <c r="AC14" t="str">
        <f t="shared" si="0"/>
        <v>*1.14</v>
      </c>
      <c r="AD14" t="str">
        <f t="shared" si="0"/>
        <v>*1.058</v>
      </c>
      <c r="AE14" t="str">
        <f t="shared" si="0"/>
        <v>*1.134</v>
      </c>
      <c r="AF14" t="str">
        <f t="shared" si="0"/>
        <v>*1.042</v>
      </c>
      <c r="AG14" t="str">
        <f t="shared" si="0"/>
        <v>*1.358</v>
      </c>
      <c r="AH14" t="str">
        <f t="shared" si="0"/>
        <v>*1.167</v>
      </c>
      <c r="AI14" t="str">
        <f t="shared" si="0"/>
        <v>*0.928</v>
      </c>
      <c r="AJ14" t="str">
        <f t="shared" si="0"/>
        <v>*1.101</v>
      </c>
      <c r="AK14" t="str">
        <f t="shared" si="0"/>
        <v>*1.309</v>
      </c>
      <c r="AL14" t="str">
        <f t="shared" si="0"/>
        <v>*1.166</v>
      </c>
      <c r="AM14" t="str">
        <f t="shared" si="0"/>
        <v>*0.946</v>
      </c>
      <c r="AN14" t="str">
        <f t="shared" si="0"/>
        <v>*1.166</v>
      </c>
      <c r="AO14" t="str">
        <f t="shared" si="0"/>
        <v>*1.124</v>
      </c>
      <c r="AP14" t="str">
        <f t="shared" si="0"/>
        <v>*1.137</v>
      </c>
      <c r="AQ14" t="str">
        <f t="shared" si="1"/>
        <v>*1.301</v>
      </c>
      <c r="AR14" t="str">
        <f t="shared" si="2"/>
        <v>*1.211</v>
      </c>
      <c r="AS14" t="str">
        <f t="shared" si="2"/>
        <v>*1.211</v>
      </c>
      <c r="AT14" t="str">
        <f t="shared" si="2"/>
        <v>*1.211</v>
      </c>
      <c r="AU14" t="str">
        <f t="shared" si="2"/>
        <v>*1.211</v>
      </c>
      <c r="AV14" t="str">
        <f>W14</f>
        <v>*1.301</v>
      </c>
      <c r="AW14" t="str">
        <f t="shared" si="2"/>
        <v>*1.211</v>
      </c>
    </row>
    <row r="15" spans="4:49">
      <c r="F15" t="s">
        <v>351</v>
      </c>
      <c r="G15" t="s">
        <v>615</v>
      </c>
      <c r="H15" t="s">
        <v>356</v>
      </c>
      <c r="J15" t="s">
        <v>384</v>
      </c>
      <c r="K15" t="str">
        <f>K12</f>
        <v>*1.005</v>
      </c>
      <c r="L15" t="str">
        <f t="shared" ref="L15:AP15" si="3">L12</f>
        <v>*1.043</v>
      </c>
      <c r="M15" t="str">
        <f t="shared" si="3"/>
        <v>*1.12</v>
      </c>
      <c r="N15" t="str">
        <f t="shared" si="3"/>
        <v>*0.978</v>
      </c>
      <c r="O15" t="str">
        <f t="shared" si="3"/>
        <v>*1.299</v>
      </c>
      <c r="P15" t="str">
        <f t="shared" si="3"/>
        <v>*1.007</v>
      </c>
      <c r="Q15" t="str">
        <f t="shared" si="3"/>
        <v>*1.025</v>
      </c>
      <c r="R15" t="str">
        <f t="shared" si="3"/>
        <v>*0.946</v>
      </c>
      <c r="S15" t="str">
        <f t="shared" si="3"/>
        <v>*0.871</v>
      </c>
      <c r="T15" t="str">
        <f t="shared" si="3"/>
        <v>*1.158</v>
      </c>
      <c r="U15" t="str">
        <f t="shared" si="3"/>
        <v>*1.083</v>
      </c>
      <c r="V15" t="str">
        <f>V12</f>
        <v>*0.718</v>
      </c>
      <c r="W15" t="str">
        <f t="shared" si="3"/>
        <v>*1.205</v>
      </c>
      <c r="X15" t="str">
        <f t="shared" si="3"/>
        <v>*1.127</v>
      </c>
      <c r="Y15" t="str">
        <f t="shared" si="3"/>
        <v>*1.118</v>
      </c>
      <c r="Z15" t="str">
        <f t="shared" si="3"/>
        <v>*0.999</v>
      </c>
      <c r="AA15" t="str">
        <f t="shared" si="3"/>
        <v>*0.778</v>
      </c>
      <c r="AB15" t="str">
        <f t="shared" si="3"/>
        <v>*1.158</v>
      </c>
      <c r="AC15" t="str">
        <f t="shared" si="3"/>
        <v>*1.027</v>
      </c>
      <c r="AD15" t="str">
        <f t="shared" si="3"/>
        <v>*0.942</v>
      </c>
      <c r="AE15" t="str">
        <f t="shared" si="3"/>
        <v>*1.02</v>
      </c>
      <c r="AF15" t="str">
        <f t="shared" si="3"/>
        <v>*0.911</v>
      </c>
      <c r="AG15" t="str">
        <f t="shared" si="3"/>
        <v>*1.308</v>
      </c>
      <c r="AH15" t="str">
        <f t="shared" si="3"/>
        <v>*1.034</v>
      </c>
      <c r="AI15" t="str">
        <f t="shared" si="3"/>
        <v>*0.718</v>
      </c>
      <c r="AJ15" t="str">
        <f t="shared" si="3"/>
        <v>*1</v>
      </c>
      <c r="AK15" t="str">
        <f t="shared" si="3"/>
        <v>*1.225</v>
      </c>
      <c r="AL15" t="str">
        <f t="shared" si="3"/>
        <v>*1.091</v>
      </c>
      <c r="AM15" t="str">
        <f t="shared" si="3"/>
        <v>*0.751</v>
      </c>
      <c r="AN15" t="str">
        <f t="shared" si="3"/>
        <v>*1.075</v>
      </c>
      <c r="AO15" t="str">
        <f t="shared" si="3"/>
        <v>*1.041</v>
      </c>
      <c r="AP15" t="str">
        <f t="shared" si="3"/>
        <v>*0.979</v>
      </c>
      <c r="AQ15" t="str">
        <f t="shared" si="1"/>
        <v>*1.205</v>
      </c>
      <c r="AR15" t="str">
        <f t="shared" si="2"/>
        <v>*1.127</v>
      </c>
      <c r="AS15" t="str">
        <f t="shared" si="2"/>
        <v>*1.127</v>
      </c>
      <c r="AT15" t="str">
        <f t="shared" si="2"/>
        <v>*1.127</v>
      </c>
      <c r="AU15" t="str">
        <f t="shared" si="2"/>
        <v>*1.127</v>
      </c>
      <c r="AV15" t="str">
        <f>W15</f>
        <v>*1.205</v>
      </c>
      <c r="AW15" t="str">
        <f t="shared" si="2"/>
        <v>*1.127</v>
      </c>
    </row>
    <row r="16" spans="4:49">
      <c r="F16" t="s">
        <v>351</v>
      </c>
      <c r="G16" t="s">
        <v>615</v>
      </c>
      <c r="J16" t="s">
        <v>613</v>
      </c>
      <c r="M16" t="s">
        <v>357</v>
      </c>
      <c r="O16" t="s">
        <v>357</v>
      </c>
      <c r="T16" t="s">
        <v>357</v>
      </c>
      <c r="W16" t="s">
        <v>357</v>
      </c>
      <c r="AB16" t="s">
        <v>357</v>
      </c>
      <c r="AG16" t="s">
        <v>357</v>
      </c>
      <c r="AL16" t="s">
        <v>357</v>
      </c>
      <c r="AQ16" t="str">
        <f t="shared" si="1"/>
        <v>*0.7</v>
      </c>
    </row>
    <row r="17" spans="4:49">
      <c r="D17" t="s">
        <v>350</v>
      </c>
      <c r="F17" t="s">
        <v>351</v>
      </c>
      <c r="G17" t="s">
        <v>608</v>
      </c>
      <c r="H17" t="s">
        <v>352</v>
      </c>
      <c r="J17" t="s">
        <v>612</v>
      </c>
      <c r="K17" t="str">
        <f>K11</f>
        <v>*0.728</v>
      </c>
      <c r="L17" t="str">
        <f t="shared" ref="L17:AW17" si="4">L11</f>
        <v>*0.871</v>
      </c>
      <c r="M17" t="str">
        <f t="shared" si="4"/>
        <v>*0.817</v>
      </c>
      <c r="N17" t="str">
        <f t="shared" si="4"/>
        <v>*0.773</v>
      </c>
      <c r="O17" t="str">
        <f t="shared" si="4"/>
        <v>*0.984</v>
      </c>
      <c r="P17" t="str">
        <f t="shared" si="4"/>
        <v>*0.733</v>
      </c>
      <c r="Q17" t="str">
        <f t="shared" si="4"/>
        <v>*0.798</v>
      </c>
      <c r="R17" t="str">
        <f t="shared" si="4"/>
        <v>*0.796</v>
      </c>
      <c r="S17" t="str">
        <f t="shared" si="4"/>
        <v>*0.623</v>
      </c>
      <c r="T17" t="str">
        <f t="shared" si="4"/>
        <v>*1.005</v>
      </c>
      <c r="U17" t="str">
        <f t="shared" si="4"/>
        <v>*0.916</v>
      </c>
      <c r="V17" t="str">
        <f>V11</f>
        <v>*0.551</v>
      </c>
      <c r="W17" t="str">
        <f t="shared" si="4"/>
        <v>*1.005</v>
      </c>
      <c r="X17" t="str">
        <f t="shared" si="4"/>
        <v>*0.843</v>
      </c>
      <c r="Y17" t="str">
        <f t="shared" si="4"/>
        <v>*0.779</v>
      </c>
      <c r="Z17" t="str">
        <f t="shared" si="4"/>
        <v>*0.945</v>
      </c>
      <c r="AA17" t="str">
        <f t="shared" si="4"/>
        <v>*0.76</v>
      </c>
      <c r="AB17" t="str">
        <f t="shared" si="4"/>
        <v>*0.966</v>
      </c>
      <c r="AC17" t="str">
        <f t="shared" si="4"/>
        <v>*0.794</v>
      </c>
      <c r="AD17" t="str">
        <f t="shared" si="4"/>
        <v>*0.654</v>
      </c>
      <c r="AE17" t="str">
        <f t="shared" si="4"/>
        <v>*0.818</v>
      </c>
      <c r="AF17" t="str">
        <f t="shared" si="4"/>
        <v>*0.638</v>
      </c>
      <c r="AG17" t="str">
        <f t="shared" si="4"/>
        <v>*1.097</v>
      </c>
      <c r="AH17" t="str">
        <f t="shared" si="4"/>
        <v>*0.869</v>
      </c>
      <c r="AI17" t="str">
        <f t="shared" si="4"/>
        <v>*0.551</v>
      </c>
      <c r="AJ17" t="str">
        <f t="shared" si="4"/>
        <v>*0.723</v>
      </c>
      <c r="AK17" t="str">
        <f t="shared" si="4"/>
        <v>*1.101</v>
      </c>
      <c r="AL17" t="str">
        <f t="shared" si="4"/>
        <v>*0.744</v>
      </c>
      <c r="AM17" t="str">
        <f t="shared" si="4"/>
        <v>*0.526</v>
      </c>
      <c r="AN17" t="str">
        <f t="shared" si="4"/>
        <v>*0.778</v>
      </c>
      <c r="AO17" t="str">
        <f t="shared" si="4"/>
        <v>*0.722</v>
      </c>
      <c r="AP17" t="str">
        <f t="shared" si="4"/>
        <v>*0.901</v>
      </c>
      <c r="AQ17" t="str">
        <f t="shared" si="4"/>
        <v>*1.005</v>
      </c>
      <c r="AR17" t="str">
        <f t="shared" si="4"/>
        <v>*0.843</v>
      </c>
      <c r="AS17" t="str">
        <f t="shared" si="4"/>
        <v>*0.843</v>
      </c>
      <c r="AT17" t="str">
        <f t="shared" si="4"/>
        <v>*0.843</v>
      </c>
      <c r="AU17" t="str">
        <f t="shared" si="4"/>
        <v>*0.843</v>
      </c>
      <c r="AV17" t="str">
        <f t="shared" si="4"/>
        <v>*1.005</v>
      </c>
      <c r="AW17" t="str">
        <f t="shared" si="4"/>
        <v>*0.843</v>
      </c>
    </row>
    <row r="18" spans="4:49">
      <c r="D18" t="s">
        <v>353</v>
      </c>
      <c r="F18" t="s">
        <v>351</v>
      </c>
      <c r="G18" t="s">
        <v>608</v>
      </c>
      <c r="H18" t="s">
        <v>352</v>
      </c>
      <c r="J18" t="s">
        <v>612</v>
      </c>
      <c r="K18" t="str">
        <f t="shared" ref="K18:AW18" si="5">K12</f>
        <v>*1.005</v>
      </c>
      <c r="L18" t="str">
        <f t="shared" si="5"/>
        <v>*1.043</v>
      </c>
      <c r="M18" t="str">
        <f t="shared" si="5"/>
        <v>*1.12</v>
      </c>
      <c r="N18" t="str">
        <f t="shared" si="5"/>
        <v>*0.978</v>
      </c>
      <c r="O18" t="str">
        <f t="shared" si="5"/>
        <v>*1.299</v>
      </c>
      <c r="P18" t="str">
        <f t="shared" si="5"/>
        <v>*1.007</v>
      </c>
      <c r="Q18" t="str">
        <f t="shared" si="5"/>
        <v>*1.025</v>
      </c>
      <c r="R18" t="str">
        <f t="shared" si="5"/>
        <v>*0.946</v>
      </c>
      <c r="S18" t="str">
        <f t="shared" si="5"/>
        <v>*0.871</v>
      </c>
      <c r="T18" t="str">
        <f t="shared" si="5"/>
        <v>*1.158</v>
      </c>
      <c r="U18" t="str">
        <f t="shared" si="5"/>
        <v>*1.083</v>
      </c>
      <c r="V18" t="str">
        <f>V12</f>
        <v>*0.718</v>
      </c>
      <c r="W18" t="str">
        <f t="shared" si="5"/>
        <v>*1.205</v>
      </c>
      <c r="X18" t="str">
        <f t="shared" si="5"/>
        <v>*1.127</v>
      </c>
      <c r="Y18" t="str">
        <f t="shared" si="5"/>
        <v>*1.118</v>
      </c>
      <c r="Z18" t="str">
        <f t="shared" si="5"/>
        <v>*0.999</v>
      </c>
      <c r="AA18" t="str">
        <f t="shared" si="5"/>
        <v>*0.778</v>
      </c>
      <c r="AB18" t="str">
        <f t="shared" si="5"/>
        <v>*1.158</v>
      </c>
      <c r="AC18" t="str">
        <f t="shared" si="5"/>
        <v>*1.027</v>
      </c>
      <c r="AD18" t="str">
        <f t="shared" si="5"/>
        <v>*0.942</v>
      </c>
      <c r="AE18" t="str">
        <f t="shared" si="5"/>
        <v>*1.02</v>
      </c>
      <c r="AF18" t="str">
        <f t="shared" si="5"/>
        <v>*0.911</v>
      </c>
      <c r="AG18" t="str">
        <f t="shared" si="5"/>
        <v>*1.308</v>
      </c>
      <c r="AH18" t="str">
        <f t="shared" si="5"/>
        <v>*1.034</v>
      </c>
      <c r="AI18" t="str">
        <f t="shared" si="5"/>
        <v>*0.718</v>
      </c>
      <c r="AJ18" t="str">
        <f t="shared" si="5"/>
        <v>*1</v>
      </c>
      <c r="AK18" t="str">
        <f t="shared" si="5"/>
        <v>*1.225</v>
      </c>
      <c r="AL18" t="str">
        <f t="shared" si="5"/>
        <v>*1.091</v>
      </c>
      <c r="AM18" t="str">
        <f t="shared" si="5"/>
        <v>*0.751</v>
      </c>
      <c r="AN18" t="str">
        <f t="shared" si="5"/>
        <v>*1.075</v>
      </c>
      <c r="AO18" t="str">
        <f t="shared" si="5"/>
        <v>*1.041</v>
      </c>
      <c r="AP18" t="str">
        <f t="shared" si="5"/>
        <v>*0.979</v>
      </c>
      <c r="AQ18" t="str">
        <f t="shared" si="5"/>
        <v>*1.205</v>
      </c>
      <c r="AR18" t="str">
        <f t="shared" si="5"/>
        <v>*1.127</v>
      </c>
      <c r="AS18" t="str">
        <f t="shared" si="5"/>
        <v>*1.127</v>
      </c>
      <c r="AT18" t="str">
        <f t="shared" si="5"/>
        <v>*1.127</v>
      </c>
      <c r="AU18" t="str">
        <f t="shared" si="5"/>
        <v>*1.127</v>
      </c>
      <c r="AV18" t="str">
        <f t="shared" si="5"/>
        <v>*1.205</v>
      </c>
      <c r="AW18" t="str">
        <f t="shared" si="5"/>
        <v>*1.127</v>
      </c>
    </row>
    <row r="19" spans="4:49">
      <c r="D19" t="s">
        <v>354</v>
      </c>
      <c r="F19" t="s">
        <v>351</v>
      </c>
      <c r="G19" t="s">
        <v>608</v>
      </c>
      <c r="H19" t="s">
        <v>352</v>
      </c>
      <c r="J19" t="s">
        <v>612</v>
      </c>
      <c r="K19" t="str">
        <f t="shared" ref="K19:AW19" si="6">K13</f>
        <v>*1.324</v>
      </c>
      <c r="L19" t="str">
        <f t="shared" si="6"/>
        <v>*1.324</v>
      </c>
      <c r="M19" t="str">
        <f t="shared" si="6"/>
        <v>*1.359</v>
      </c>
      <c r="N19" t="str">
        <f t="shared" si="6"/>
        <v>*1.315</v>
      </c>
      <c r="O19" t="str">
        <f t="shared" si="6"/>
        <v>*1.361</v>
      </c>
      <c r="P19" t="str">
        <f t="shared" si="6"/>
        <v>*1.322</v>
      </c>
      <c r="Q19" t="str">
        <f t="shared" si="6"/>
        <v>*1.325</v>
      </c>
      <c r="R19" t="str">
        <f t="shared" si="6"/>
        <v>*1.303</v>
      </c>
      <c r="S19" t="str">
        <f t="shared" si="6"/>
        <v>*1.306</v>
      </c>
      <c r="T19" t="str">
        <f t="shared" si="6"/>
        <v>*1.356</v>
      </c>
      <c r="U19" t="str">
        <f t="shared" si="6"/>
        <v>*1.342</v>
      </c>
      <c r="V19" t="str">
        <f>V13</f>
        <v>*1.175</v>
      </c>
      <c r="W19" t="str">
        <f t="shared" si="6"/>
        <v>*1.36</v>
      </c>
      <c r="X19" t="str">
        <f t="shared" si="6"/>
        <v>*1.358</v>
      </c>
      <c r="Y19" t="str">
        <f t="shared" si="6"/>
        <v>*1.355</v>
      </c>
      <c r="Z19" t="str">
        <f t="shared" si="6"/>
        <v>*1.275</v>
      </c>
      <c r="AA19" t="str">
        <f t="shared" si="6"/>
        <v>*1.12</v>
      </c>
      <c r="AB19" t="str">
        <f t="shared" si="6"/>
        <v>*1.357</v>
      </c>
      <c r="AC19" t="str">
        <f t="shared" si="6"/>
        <v>*1.326</v>
      </c>
      <c r="AD19" t="str">
        <f t="shared" si="6"/>
        <v>*1.319</v>
      </c>
      <c r="AE19" t="str">
        <f t="shared" si="6"/>
        <v>*1.315</v>
      </c>
      <c r="AF19" t="str">
        <f t="shared" si="6"/>
        <v>*1.313</v>
      </c>
      <c r="AG19" t="str">
        <f t="shared" si="6"/>
        <v>*1.361</v>
      </c>
      <c r="AH19" t="str">
        <f t="shared" si="6"/>
        <v>*1.323</v>
      </c>
      <c r="AI19" t="str">
        <f t="shared" si="6"/>
        <v>*1.175</v>
      </c>
      <c r="AJ19" t="str">
        <f t="shared" si="6"/>
        <v>*1.327</v>
      </c>
      <c r="AK19" t="str">
        <f t="shared" si="6"/>
        <v>*1.358</v>
      </c>
      <c r="AL19" t="str">
        <f t="shared" si="6"/>
        <v>*1.354</v>
      </c>
      <c r="AM19" t="str">
        <f t="shared" si="6"/>
        <v>*1.232</v>
      </c>
      <c r="AN19" t="str">
        <f t="shared" si="6"/>
        <v>*1.351</v>
      </c>
      <c r="AO19" t="str">
        <f t="shared" si="6"/>
        <v>*1.338</v>
      </c>
      <c r="AP19" t="str">
        <f t="shared" si="6"/>
        <v>*1.276</v>
      </c>
      <c r="AQ19" t="str">
        <f t="shared" si="6"/>
        <v>*1.36</v>
      </c>
      <c r="AR19" t="str">
        <f t="shared" si="6"/>
        <v>*1.358</v>
      </c>
      <c r="AS19" t="str">
        <f t="shared" si="6"/>
        <v>*1.358</v>
      </c>
      <c r="AT19" t="str">
        <f t="shared" si="6"/>
        <v>*1.358</v>
      </c>
      <c r="AU19" t="str">
        <f t="shared" si="6"/>
        <v>*1.358</v>
      </c>
      <c r="AV19" t="str">
        <f t="shared" si="6"/>
        <v>*1.36</v>
      </c>
      <c r="AW19" t="str">
        <f t="shared" si="6"/>
        <v>*1.358</v>
      </c>
    </row>
    <row r="20" spans="4:49">
      <c r="D20" t="s">
        <v>355</v>
      </c>
      <c r="F20" t="s">
        <v>351</v>
      </c>
      <c r="G20" t="s">
        <v>608</v>
      </c>
      <c r="H20" t="s">
        <v>352</v>
      </c>
      <c r="J20" t="s">
        <v>612</v>
      </c>
      <c r="K20" t="str">
        <f t="shared" ref="K20:AW20" si="7">K14</f>
        <v>*1.112</v>
      </c>
      <c r="L20" t="str">
        <f t="shared" si="7"/>
        <v>*1.168</v>
      </c>
      <c r="M20" t="str">
        <f t="shared" si="7"/>
        <v>*1.215</v>
      </c>
      <c r="N20" t="str">
        <f t="shared" si="7"/>
        <v>*1.117</v>
      </c>
      <c r="O20" t="str">
        <f t="shared" si="7"/>
        <v>*1.353</v>
      </c>
      <c r="P20" t="str">
        <f t="shared" si="7"/>
        <v>*1.107</v>
      </c>
      <c r="Q20" t="str">
        <f t="shared" si="7"/>
        <v>*1.134</v>
      </c>
      <c r="R20" t="str">
        <f t="shared" si="7"/>
        <v>*1.117</v>
      </c>
      <c r="S20" t="str">
        <f t="shared" si="7"/>
        <v>*1.03</v>
      </c>
      <c r="T20" t="str">
        <f t="shared" si="7"/>
        <v>*1.27</v>
      </c>
      <c r="U20" t="str">
        <f t="shared" si="7"/>
        <v>*1.208</v>
      </c>
      <c r="V20" t="str">
        <f>V14</f>
        <v>*0.928</v>
      </c>
      <c r="W20" t="str">
        <f t="shared" si="7"/>
        <v>*1.301</v>
      </c>
      <c r="X20" t="str">
        <f t="shared" si="7"/>
        <v>*1.211</v>
      </c>
      <c r="Y20" t="str">
        <f t="shared" si="7"/>
        <v>*1.179</v>
      </c>
      <c r="Z20" t="str">
        <f t="shared" si="7"/>
        <v>*1.147</v>
      </c>
      <c r="AA20" t="str">
        <f t="shared" si="7"/>
        <v>*0.984</v>
      </c>
      <c r="AB20" t="str">
        <f t="shared" si="7"/>
        <v>*1.271</v>
      </c>
      <c r="AC20" t="str">
        <f t="shared" si="7"/>
        <v>*1.14</v>
      </c>
      <c r="AD20" t="str">
        <f t="shared" si="7"/>
        <v>*1.058</v>
      </c>
      <c r="AE20" t="str">
        <f t="shared" si="7"/>
        <v>*1.134</v>
      </c>
      <c r="AF20" t="str">
        <f t="shared" si="7"/>
        <v>*1.042</v>
      </c>
      <c r="AG20" t="str">
        <f t="shared" si="7"/>
        <v>*1.358</v>
      </c>
      <c r="AH20" t="str">
        <f t="shared" si="7"/>
        <v>*1.167</v>
      </c>
      <c r="AI20" t="str">
        <f t="shared" si="7"/>
        <v>*0.928</v>
      </c>
      <c r="AJ20" t="str">
        <f t="shared" si="7"/>
        <v>*1.101</v>
      </c>
      <c r="AK20" t="str">
        <f t="shared" si="7"/>
        <v>*1.309</v>
      </c>
      <c r="AL20" t="str">
        <f t="shared" si="7"/>
        <v>*1.166</v>
      </c>
      <c r="AM20" t="str">
        <f t="shared" si="7"/>
        <v>*0.946</v>
      </c>
      <c r="AN20" t="str">
        <f t="shared" si="7"/>
        <v>*1.166</v>
      </c>
      <c r="AO20" t="str">
        <f t="shared" si="7"/>
        <v>*1.124</v>
      </c>
      <c r="AP20" t="str">
        <f t="shared" si="7"/>
        <v>*1.137</v>
      </c>
      <c r="AQ20" t="str">
        <f t="shared" si="7"/>
        <v>*1.301</v>
      </c>
      <c r="AR20" t="str">
        <f t="shared" si="7"/>
        <v>*1.211</v>
      </c>
      <c r="AS20" t="str">
        <f t="shared" si="7"/>
        <v>*1.211</v>
      </c>
      <c r="AT20" t="str">
        <f t="shared" si="7"/>
        <v>*1.211</v>
      </c>
      <c r="AU20" t="str">
        <f t="shared" si="7"/>
        <v>*1.211</v>
      </c>
      <c r="AV20" t="str">
        <f t="shared" si="7"/>
        <v>*1.301</v>
      </c>
      <c r="AW20" t="str">
        <f t="shared" si="7"/>
        <v>*1.211</v>
      </c>
    </row>
    <row r="21" spans="4:49">
      <c r="F21" t="s">
        <v>351</v>
      </c>
      <c r="G21" t="s">
        <v>608</v>
      </c>
      <c r="H21" t="s">
        <v>356</v>
      </c>
      <c r="J21" t="s">
        <v>612</v>
      </c>
      <c r="K21" t="str">
        <f t="shared" ref="K21:AW21" si="8">K15</f>
        <v>*1.005</v>
      </c>
      <c r="L21" t="str">
        <f t="shared" si="8"/>
        <v>*1.043</v>
      </c>
      <c r="M21" t="str">
        <f t="shared" si="8"/>
        <v>*1.12</v>
      </c>
      <c r="N21" t="str">
        <f t="shared" si="8"/>
        <v>*0.978</v>
      </c>
      <c r="O21" t="str">
        <f t="shared" si="8"/>
        <v>*1.299</v>
      </c>
      <c r="P21" t="str">
        <f t="shared" si="8"/>
        <v>*1.007</v>
      </c>
      <c r="Q21" t="str">
        <f t="shared" si="8"/>
        <v>*1.025</v>
      </c>
      <c r="R21" t="str">
        <f t="shared" si="8"/>
        <v>*0.946</v>
      </c>
      <c r="S21" t="str">
        <f t="shared" si="8"/>
        <v>*0.871</v>
      </c>
      <c r="T21" t="str">
        <f t="shared" si="8"/>
        <v>*1.158</v>
      </c>
      <c r="U21" t="str">
        <f t="shared" si="8"/>
        <v>*1.083</v>
      </c>
      <c r="V21" t="str">
        <f>V15</f>
        <v>*0.718</v>
      </c>
      <c r="W21" t="str">
        <f t="shared" si="8"/>
        <v>*1.205</v>
      </c>
      <c r="X21" t="str">
        <f t="shared" si="8"/>
        <v>*1.127</v>
      </c>
      <c r="Y21" t="str">
        <f t="shared" si="8"/>
        <v>*1.118</v>
      </c>
      <c r="Z21" t="str">
        <f t="shared" si="8"/>
        <v>*0.999</v>
      </c>
      <c r="AA21" t="str">
        <f t="shared" si="8"/>
        <v>*0.778</v>
      </c>
      <c r="AB21" t="str">
        <f t="shared" si="8"/>
        <v>*1.158</v>
      </c>
      <c r="AC21" t="str">
        <f t="shared" si="8"/>
        <v>*1.027</v>
      </c>
      <c r="AD21" t="str">
        <f t="shared" si="8"/>
        <v>*0.942</v>
      </c>
      <c r="AE21" t="str">
        <f t="shared" si="8"/>
        <v>*1.02</v>
      </c>
      <c r="AF21" t="str">
        <f t="shared" si="8"/>
        <v>*0.911</v>
      </c>
      <c r="AG21" t="str">
        <f t="shared" si="8"/>
        <v>*1.308</v>
      </c>
      <c r="AH21" t="str">
        <f t="shared" si="8"/>
        <v>*1.034</v>
      </c>
      <c r="AI21" t="str">
        <f t="shared" si="8"/>
        <v>*0.718</v>
      </c>
      <c r="AJ21" t="str">
        <f t="shared" si="8"/>
        <v>*1</v>
      </c>
      <c r="AK21" t="str">
        <f t="shared" si="8"/>
        <v>*1.225</v>
      </c>
      <c r="AL21" t="str">
        <f t="shared" si="8"/>
        <v>*1.091</v>
      </c>
      <c r="AM21" t="str">
        <f t="shared" si="8"/>
        <v>*0.751</v>
      </c>
      <c r="AN21" t="str">
        <f t="shared" si="8"/>
        <v>*1.075</v>
      </c>
      <c r="AO21" t="str">
        <f t="shared" si="8"/>
        <v>*1.041</v>
      </c>
      <c r="AP21" t="str">
        <f t="shared" si="8"/>
        <v>*0.979</v>
      </c>
      <c r="AQ21" t="str">
        <f t="shared" si="8"/>
        <v>*1.205</v>
      </c>
      <c r="AR21" t="str">
        <f t="shared" si="8"/>
        <v>*1.127</v>
      </c>
      <c r="AS21" t="str">
        <f t="shared" si="8"/>
        <v>*1.127</v>
      </c>
      <c r="AT21" t="str">
        <f t="shared" si="8"/>
        <v>*1.127</v>
      </c>
      <c r="AU21" t="str">
        <f t="shared" si="8"/>
        <v>*1.127</v>
      </c>
      <c r="AV21" t="str">
        <f t="shared" si="8"/>
        <v>*1.205</v>
      </c>
      <c r="AW21" t="str">
        <f t="shared" si="8"/>
        <v>*1.127</v>
      </c>
    </row>
    <row r="22" spans="4:49">
      <c r="F22" t="s">
        <v>351</v>
      </c>
      <c r="G22" t="s">
        <v>608</v>
      </c>
      <c r="J22" t="s">
        <v>614</v>
      </c>
      <c r="M22" t="s">
        <v>357</v>
      </c>
      <c r="O22" t="s">
        <v>357</v>
      </c>
      <c r="T22" t="s">
        <v>357</v>
      </c>
      <c r="W22" t="s">
        <v>357</v>
      </c>
      <c r="AB22" t="s">
        <v>357</v>
      </c>
      <c r="AG22" t="s">
        <v>357</v>
      </c>
      <c r="AL22" t="s">
        <v>357</v>
      </c>
      <c r="AQ22" t="str">
        <f>W22</f>
        <v>*0.7</v>
      </c>
    </row>
    <row r="23" spans="4:49">
      <c r="D23" t="s">
        <v>350</v>
      </c>
      <c r="F23" t="s">
        <v>360</v>
      </c>
      <c r="G23" t="s">
        <v>620</v>
      </c>
      <c r="H23" t="s">
        <v>352</v>
      </c>
      <c r="J23" t="s">
        <v>621</v>
      </c>
      <c r="K23" t="str">
        <f>K11</f>
        <v>*0.728</v>
      </c>
      <c r="L23" t="str">
        <f t="shared" ref="L23:AW27" si="9">L11</f>
        <v>*0.871</v>
      </c>
      <c r="M23" t="str">
        <f t="shared" si="9"/>
        <v>*0.817</v>
      </c>
      <c r="N23" t="str">
        <f t="shared" si="9"/>
        <v>*0.773</v>
      </c>
      <c r="O23" t="str">
        <f t="shared" si="9"/>
        <v>*0.984</v>
      </c>
      <c r="P23" t="str">
        <f t="shared" si="9"/>
        <v>*0.733</v>
      </c>
      <c r="Q23" t="str">
        <f t="shared" si="9"/>
        <v>*0.798</v>
      </c>
      <c r="R23" t="str">
        <f t="shared" si="9"/>
        <v>*0.796</v>
      </c>
      <c r="S23" t="str">
        <f t="shared" si="9"/>
        <v>*0.623</v>
      </c>
      <c r="T23" t="str">
        <f t="shared" si="9"/>
        <v>*1.005</v>
      </c>
      <c r="U23" t="str">
        <f t="shared" si="9"/>
        <v>*0.916</v>
      </c>
      <c r="V23" t="str">
        <f t="shared" si="9"/>
        <v>*0.551</v>
      </c>
      <c r="W23" t="str">
        <f t="shared" si="9"/>
        <v>*1.005</v>
      </c>
      <c r="X23" t="str">
        <f t="shared" si="9"/>
        <v>*0.843</v>
      </c>
      <c r="Y23" t="str">
        <f t="shared" si="9"/>
        <v>*0.779</v>
      </c>
      <c r="Z23" t="str">
        <f t="shared" si="9"/>
        <v>*0.945</v>
      </c>
      <c r="AA23" t="str">
        <f t="shared" si="9"/>
        <v>*0.76</v>
      </c>
      <c r="AB23" t="str">
        <f t="shared" si="9"/>
        <v>*0.966</v>
      </c>
      <c r="AC23" t="str">
        <f t="shared" si="9"/>
        <v>*0.794</v>
      </c>
      <c r="AD23" t="str">
        <f t="shared" si="9"/>
        <v>*0.654</v>
      </c>
      <c r="AE23" t="str">
        <f t="shared" si="9"/>
        <v>*0.818</v>
      </c>
      <c r="AF23" t="str">
        <f t="shared" si="9"/>
        <v>*0.638</v>
      </c>
      <c r="AG23" t="str">
        <f t="shared" si="9"/>
        <v>*1.097</v>
      </c>
      <c r="AH23" t="str">
        <f t="shared" si="9"/>
        <v>*0.869</v>
      </c>
      <c r="AI23" t="str">
        <f t="shared" si="9"/>
        <v>*0.551</v>
      </c>
      <c r="AJ23" t="str">
        <f t="shared" si="9"/>
        <v>*0.723</v>
      </c>
      <c r="AK23" t="str">
        <f t="shared" si="9"/>
        <v>*1.101</v>
      </c>
      <c r="AL23" t="str">
        <f t="shared" si="9"/>
        <v>*0.744</v>
      </c>
      <c r="AM23" t="str">
        <f t="shared" si="9"/>
        <v>*0.526</v>
      </c>
      <c r="AN23" t="str">
        <f t="shared" si="9"/>
        <v>*0.778</v>
      </c>
      <c r="AO23" t="str">
        <f t="shared" si="9"/>
        <v>*0.722</v>
      </c>
      <c r="AP23" t="str">
        <f t="shared" si="9"/>
        <v>*0.901</v>
      </c>
      <c r="AQ23" t="str">
        <f t="shared" si="9"/>
        <v>*1.005</v>
      </c>
      <c r="AR23" t="str">
        <f t="shared" si="9"/>
        <v>*0.843</v>
      </c>
      <c r="AS23" t="str">
        <f t="shared" si="9"/>
        <v>*0.843</v>
      </c>
      <c r="AT23" t="str">
        <f t="shared" si="9"/>
        <v>*0.843</v>
      </c>
      <c r="AU23" t="str">
        <f t="shared" si="9"/>
        <v>*0.843</v>
      </c>
      <c r="AV23" t="str">
        <f t="shared" si="9"/>
        <v>*1.005</v>
      </c>
      <c r="AW23" t="str">
        <f t="shared" si="9"/>
        <v>*0.843</v>
      </c>
    </row>
    <row r="24" spans="4:49">
      <c r="D24" t="s">
        <v>353</v>
      </c>
      <c r="F24" t="s">
        <v>360</v>
      </c>
      <c r="G24" t="s">
        <v>620</v>
      </c>
      <c r="H24" t="s">
        <v>352</v>
      </c>
      <c r="J24" t="s">
        <v>621</v>
      </c>
      <c r="K24" t="str">
        <f t="shared" ref="K24:Z27" si="10">K12</f>
        <v>*1.005</v>
      </c>
      <c r="L24" t="str">
        <f t="shared" si="10"/>
        <v>*1.043</v>
      </c>
      <c r="M24" t="str">
        <f t="shared" si="10"/>
        <v>*1.12</v>
      </c>
      <c r="N24" t="str">
        <f t="shared" si="10"/>
        <v>*0.978</v>
      </c>
      <c r="O24" t="str">
        <f t="shared" si="10"/>
        <v>*1.299</v>
      </c>
      <c r="P24" t="str">
        <f t="shared" si="10"/>
        <v>*1.007</v>
      </c>
      <c r="Q24" t="str">
        <f t="shared" si="10"/>
        <v>*1.025</v>
      </c>
      <c r="R24" t="str">
        <f t="shared" si="10"/>
        <v>*0.946</v>
      </c>
      <c r="S24" t="str">
        <f t="shared" si="10"/>
        <v>*0.871</v>
      </c>
      <c r="T24" t="str">
        <f t="shared" si="10"/>
        <v>*1.158</v>
      </c>
      <c r="U24" t="str">
        <f t="shared" si="10"/>
        <v>*1.083</v>
      </c>
      <c r="V24" t="str">
        <f t="shared" si="10"/>
        <v>*0.718</v>
      </c>
      <c r="W24" t="str">
        <f t="shared" si="10"/>
        <v>*1.205</v>
      </c>
      <c r="X24" t="str">
        <f t="shared" si="10"/>
        <v>*1.127</v>
      </c>
      <c r="Y24" t="str">
        <f t="shared" si="10"/>
        <v>*1.118</v>
      </c>
      <c r="Z24" t="str">
        <f t="shared" si="10"/>
        <v>*0.999</v>
      </c>
      <c r="AA24" t="str">
        <f t="shared" si="9"/>
        <v>*0.778</v>
      </c>
      <c r="AB24" t="str">
        <f t="shared" si="9"/>
        <v>*1.158</v>
      </c>
      <c r="AC24" t="str">
        <f t="shared" si="9"/>
        <v>*1.027</v>
      </c>
      <c r="AD24" t="str">
        <f t="shared" si="9"/>
        <v>*0.942</v>
      </c>
      <c r="AE24" t="str">
        <f t="shared" si="9"/>
        <v>*1.02</v>
      </c>
      <c r="AF24" t="str">
        <f t="shared" si="9"/>
        <v>*0.911</v>
      </c>
      <c r="AG24" t="str">
        <f t="shared" si="9"/>
        <v>*1.308</v>
      </c>
      <c r="AH24" t="str">
        <f t="shared" si="9"/>
        <v>*1.034</v>
      </c>
      <c r="AI24" t="str">
        <f t="shared" si="9"/>
        <v>*0.718</v>
      </c>
      <c r="AJ24" t="str">
        <f t="shared" si="9"/>
        <v>*1</v>
      </c>
      <c r="AK24" t="str">
        <f t="shared" si="9"/>
        <v>*1.225</v>
      </c>
      <c r="AL24" t="str">
        <f t="shared" si="9"/>
        <v>*1.091</v>
      </c>
      <c r="AM24" t="str">
        <f t="shared" si="9"/>
        <v>*0.751</v>
      </c>
      <c r="AN24" t="str">
        <f t="shared" si="9"/>
        <v>*1.075</v>
      </c>
      <c r="AO24" t="str">
        <f t="shared" si="9"/>
        <v>*1.041</v>
      </c>
      <c r="AP24" t="str">
        <f t="shared" si="9"/>
        <v>*0.979</v>
      </c>
      <c r="AQ24" t="str">
        <f t="shared" si="9"/>
        <v>*1.205</v>
      </c>
      <c r="AR24" t="str">
        <f t="shared" si="9"/>
        <v>*1.127</v>
      </c>
      <c r="AS24" t="str">
        <f t="shared" si="9"/>
        <v>*1.127</v>
      </c>
      <c r="AT24" t="str">
        <f t="shared" si="9"/>
        <v>*1.127</v>
      </c>
      <c r="AU24" t="str">
        <f t="shared" si="9"/>
        <v>*1.127</v>
      </c>
      <c r="AV24" t="str">
        <f t="shared" si="9"/>
        <v>*1.205</v>
      </c>
      <c r="AW24" t="str">
        <f t="shared" si="9"/>
        <v>*1.127</v>
      </c>
    </row>
    <row r="25" spans="4:49">
      <c r="D25" t="s">
        <v>354</v>
      </c>
      <c r="F25" t="s">
        <v>360</v>
      </c>
      <c r="G25" t="s">
        <v>620</v>
      </c>
      <c r="H25" t="s">
        <v>352</v>
      </c>
      <c r="J25" t="s">
        <v>621</v>
      </c>
      <c r="K25" t="str">
        <f t="shared" si="10"/>
        <v>*1.324</v>
      </c>
      <c r="L25" t="str">
        <f t="shared" si="9"/>
        <v>*1.324</v>
      </c>
      <c r="M25" t="str">
        <f t="shared" si="9"/>
        <v>*1.359</v>
      </c>
      <c r="N25" t="str">
        <f t="shared" si="9"/>
        <v>*1.315</v>
      </c>
      <c r="O25" t="str">
        <f t="shared" si="9"/>
        <v>*1.361</v>
      </c>
      <c r="P25" t="str">
        <f t="shared" si="9"/>
        <v>*1.322</v>
      </c>
      <c r="Q25" t="str">
        <f t="shared" si="9"/>
        <v>*1.325</v>
      </c>
      <c r="R25" t="str">
        <f t="shared" si="9"/>
        <v>*1.303</v>
      </c>
      <c r="S25" t="str">
        <f t="shared" si="9"/>
        <v>*1.306</v>
      </c>
      <c r="T25" t="str">
        <f t="shared" si="9"/>
        <v>*1.356</v>
      </c>
      <c r="U25" t="str">
        <f t="shared" si="9"/>
        <v>*1.342</v>
      </c>
      <c r="V25" t="str">
        <f t="shared" si="9"/>
        <v>*1.175</v>
      </c>
      <c r="W25" t="str">
        <f t="shared" si="9"/>
        <v>*1.36</v>
      </c>
      <c r="X25" t="str">
        <f t="shared" si="9"/>
        <v>*1.358</v>
      </c>
      <c r="Y25" t="str">
        <f t="shared" si="9"/>
        <v>*1.355</v>
      </c>
      <c r="Z25" t="str">
        <f t="shared" si="9"/>
        <v>*1.275</v>
      </c>
      <c r="AA25" t="str">
        <f t="shared" si="9"/>
        <v>*1.12</v>
      </c>
      <c r="AB25" t="str">
        <f t="shared" si="9"/>
        <v>*1.357</v>
      </c>
      <c r="AC25" t="str">
        <f t="shared" si="9"/>
        <v>*1.326</v>
      </c>
      <c r="AD25" t="str">
        <f t="shared" si="9"/>
        <v>*1.319</v>
      </c>
      <c r="AE25" t="str">
        <f t="shared" si="9"/>
        <v>*1.315</v>
      </c>
      <c r="AF25" t="str">
        <f t="shared" si="9"/>
        <v>*1.313</v>
      </c>
      <c r="AG25" t="str">
        <f t="shared" si="9"/>
        <v>*1.361</v>
      </c>
      <c r="AH25" t="str">
        <f t="shared" si="9"/>
        <v>*1.323</v>
      </c>
      <c r="AI25" t="str">
        <f t="shared" si="9"/>
        <v>*1.175</v>
      </c>
      <c r="AJ25" t="str">
        <f t="shared" si="9"/>
        <v>*1.327</v>
      </c>
      <c r="AK25" t="str">
        <f t="shared" si="9"/>
        <v>*1.358</v>
      </c>
      <c r="AL25" t="str">
        <f t="shared" si="9"/>
        <v>*1.354</v>
      </c>
      <c r="AM25" t="str">
        <f t="shared" si="9"/>
        <v>*1.232</v>
      </c>
      <c r="AN25" t="str">
        <f t="shared" si="9"/>
        <v>*1.351</v>
      </c>
      <c r="AO25" t="str">
        <f t="shared" si="9"/>
        <v>*1.338</v>
      </c>
      <c r="AP25" t="str">
        <f t="shared" si="9"/>
        <v>*1.276</v>
      </c>
      <c r="AQ25" t="str">
        <f t="shared" si="9"/>
        <v>*1.36</v>
      </c>
      <c r="AR25" t="str">
        <f t="shared" si="9"/>
        <v>*1.358</v>
      </c>
      <c r="AS25" t="str">
        <f t="shared" si="9"/>
        <v>*1.358</v>
      </c>
      <c r="AT25" t="str">
        <f t="shared" si="9"/>
        <v>*1.358</v>
      </c>
      <c r="AU25" t="str">
        <f t="shared" si="9"/>
        <v>*1.358</v>
      </c>
      <c r="AV25" t="str">
        <f t="shared" si="9"/>
        <v>*1.36</v>
      </c>
      <c r="AW25" t="str">
        <f t="shared" si="9"/>
        <v>*1.358</v>
      </c>
    </row>
    <row r="26" spans="4:49">
      <c r="D26" t="s">
        <v>355</v>
      </c>
      <c r="F26" t="s">
        <v>360</v>
      </c>
      <c r="G26" t="s">
        <v>620</v>
      </c>
      <c r="H26" t="s">
        <v>352</v>
      </c>
      <c r="J26" t="s">
        <v>621</v>
      </c>
      <c r="K26" t="str">
        <f t="shared" si="10"/>
        <v>*1.112</v>
      </c>
      <c r="L26" t="str">
        <f t="shared" si="9"/>
        <v>*1.168</v>
      </c>
      <c r="M26" t="str">
        <f t="shared" si="9"/>
        <v>*1.215</v>
      </c>
      <c r="N26" t="str">
        <f t="shared" si="9"/>
        <v>*1.117</v>
      </c>
      <c r="O26" t="str">
        <f t="shared" si="9"/>
        <v>*1.353</v>
      </c>
      <c r="P26" t="str">
        <f t="shared" si="9"/>
        <v>*1.107</v>
      </c>
      <c r="Q26" t="str">
        <f t="shared" si="9"/>
        <v>*1.134</v>
      </c>
      <c r="R26" t="str">
        <f t="shared" si="9"/>
        <v>*1.117</v>
      </c>
      <c r="S26" t="str">
        <f t="shared" si="9"/>
        <v>*1.03</v>
      </c>
      <c r="T26" t="str">
        <f t="shared" si="9"/>
        <v>*1.27</v>
      </c>
      <c r="U26" t="str">
        <f t="shared" si="9"/>
        <v>*1.208</v>
      </c>
      <c r="V26" t="str">
        <f t="shared" si="9"/>
        <v>*0.928</v>
      </c>
      <c r="W26" t="str">
        <f t="shared" si="9"/>
        <v>*1.301</v>
      </c>
      <c r="X26" t="str">
        <f t="shared" si="9"/>
        <v>*1.211</v>
      </c>
      <c r="Y26" t="str">
        <f t="shared" si="9"/>
        <v>*1.179</v>
      </c>
      <c r="Z26" t="str">
        <f t="shared" si="9"/>
        <v>*1.147</v>
      </c>
      <c r="AA26" t="str">
        <f t="shared" si="9"/>
        <v>*0.984</v>
      </c>
      <c r="AB26" t="str">
        <f t="shared" si="9"/>
        <v>*1.271</v>
      </c>
      <c r="AC26" t="str">
        <f t="shared" si="9"/>
        <v>*1.14</v>
      </c>
      <c r="AD26" t="str">
        <f t="shared" si="9"/>
        <v>*1.058</v>
      </c>
      <c r="AE26" t="str">
        <f t="shared" si="9"/>
        <v>*1.134</v>
      </c>
      <c r="AF26" t="str">
        <f t="shared" si="9"/>
        <v>*1.042</v>
      </c>
      <c r="AG26" t="str">
        <f t="shared" si="9"/>
        <v>*1.358</v>
      </c>
      <c r="AH26" t="str">
        <f t="shared" si="9"/>
        <v>*1.167</v>
      </c>
      <c r="AI26" t="str">
        <f t="shared" si="9"/>
        <v>*0.928</v>
      </c>
      <c r="AJ26" t="str">
        <f t="shared" si="9"/>
        <v>*1.101</v>
      </c>
      <c r="AK26" t="str">
        <f t="shared" si="9"/>
        <v>*1.309</v>
      </c>
      <c r="AL26" t="str">
        <f t="shared" si="9"/>
        <v>*1.166</v>
      </c>
      <c r="AM26" t="str">
        <f t="shared" si="9"/>
        <v>*0.946</v>
      </c>
      <c r="AN26" t="str">
        <f t="shared" si="9"/>
        <v>*1.166</v>
      </c>
      <c r="AO26" t="str">
        <f t="shared" si="9"/>
        <v>*1.124</v>
      </c>
      <c r="AP26" t="str">
        <f t="shared" si="9"/>
        <v>*1.137</v>
      </c>
      <c r="AQ26" t="str">
        <f t="shared" si="9"/>
        <v>*1.301</v>
      </c>
      <c r="AR26" t="str">
        <f t="shared" si="9"/>
        <v>*1.211</v>
      </c>
      <c r="AS26" t="str">
        <f t="shared" si="9"/>
        <v>*1.211</v>
      </c>
      <c r="AT26" t="str">
        <f t="shared" si="9"/>
        <v>*1.211</v>
      </c>
      <c r="AU26" t="str">
        <f t="shared" si="9"/>
        <v>*1.211</v>
      </c>
      <c r="AV26" t="str">
        <f t="shared" si="9"/>
        <v>*1.301</v>
      </c>
      <c r="AW26" t="str">
        <f t="shared" si="9"/>
        <v>*1.211</v>
      </c>
    </row>
    <row r="27" spans="4:49">
      <c r="F27" t="s">
        <v>360</v>
      </c>
      <c r="G27" t="s">
        <v>620</v>
      </c>
      <c r="H27" t="s">
        <v>356</v>
      </c>
      <c r="J27" t="s">
        <v>621</v>
      </c>
      <c r="K27" t="str">
        <f t="shared" si="10"/>
        <v>*1.005</v>
      </c>
      <c r="L27" t="str">
        <f t="shared" si="9"/>
        <v>*1.043</v>
      </c>
      <c r="M27" t="str">
        <f t="shared" si="9"/>
        <v>*1.12</v>
      </c>
      <c r="N27" t="str">
        <f t="shared" si="9"/>
        <v>*0.978</v>
      </c>
      <c r="O27" t="str">
        <f t="shared" si="9"/>
        <v>*1.299</v>
      </c>
      <c r="P27" t="str">
        <f t="shared" si="9"/>
        <v>*1.007</v>
      </c>
      <c r="Q27" t="str">
        <f t="shared" si="9"/>
        <v>*1.025</v>
      </c>
      <c r="R27" t="str">
        <f t="shared" si="9"/>
        <v>*0.946</v>
      </c>
      <c r="S27" t="str">
        <f t="shared" si="9"/>
        <v>*0.871</v>
      </c>
      <c r="T27" t="str">
        <f t="shared" si="9"/>
        <v>*1.158</v>
      </c>
      <c r="U27" t="str">
        <f t="shared" si="9"/>
        <v>*1.083</v>
      </c>
      <c r="V27" t="str">
        <f t="shared" si="9"/>
        <v>*0.718</v>
      </c>
      <c r="W27" t="str">
        <f t="shared" si="9"/>
        <v>*1.205</v>
      </c>
      <c r="X27" t="str">
        <f t="shared" si="9"/>
        <v>*1.127</v>
      </c>
      <c r="Y27" t="str">
        <f t="shared" si="9"/>
        <v>*1.118</v>
      </c>
      <c r="Z27" t="str">
        <f t="shared" si="9"/>
        <v>*0.999</v>
      </c>
      <c r="AA27" t="str">
        <f t="shared" si="9"/>
        <v>*0.778</v>
      </c>
      <c r="AB27" t="str">
        <f t="shared" si="9"/>
        <v>*1.158</v>
      </c>
      <c r="AC27" t="str">
        <f t="shared" si="9"/>
        <v>*1.027</v>
      </c>
      <c r="AD27" t="str">
        <f t="shared" si="9"/>
        <v>*0.942</v>
      </c>
      <c r="AE27" t="str">
        <f t="shared" si="9"/>
        <v>*1.02</v>
      </c>
      <c r="AF27" t="str">
        <f t="shared" si="9"/>
        <v>*0.911</v>
      </c>
      <c r="AG27" t="str">
        <f t="shared" si="9"/>
        <v>*1.308</v>
      </c>
      <c r="AH27" t="str">
        <f t="shared" si="9"/>
        <v>*1.034</v>
      </c>
      <c r="AI27" t="str">
        <f t="shared" si="9"/>
        <v>*0.718</v>
      </c>
      <c r="AJ27" t="str">
        <f t="shared" si="9"/>
        <v>*1</v>
      </c>
      <c r="AK27" t="str">
        <f t="shared" si="9"/>
        <v>*1.225</v>
      </c>
      <c r="AL27" t="str">
        <f t="shared" si="9"/>
        <v>*1.091</v>
      </c>
      <c r="AM27" t="str">
        <f t="shared" si="9"/>
        <v>*0.751</v>
      </c>
      <c r="AN27" t="str">
        <f t="shared" si="9"/>
        <v>*1.075</v>
      </c>
      <c r="AO27" t="str">
        <f t="shared" si="9"/>
        <v>*1.041</v>
      </c>
      <c r="AP27" t="str">
        <f t="shared" si="9"/>
        <v>*0.979</v>
      </c>
      <c r="AQ27" t="str">
        <f t="shared" si="9"/>
        <v>*1.205</v>
      </c>
      <c r="AR27" t="str">
        <f t="shared" si="9"/>
        <v>*1.127</v>
      </c>
      <c r="AS27" t="str">
        <f t="shared" si="9"/>
        <v>*1.127</v>
      </c>
      <c r="AT27" t="str">
        <f t="shared" si="9"/>
        <v>*1.127</v>
      </c>
      <c r="AU27" t="str">
        <f t="shared" si="9"/>
        <v>*1.127</v>
      </c>
      <c r="AV27" t="str">
        <f t="shared" si="9"/>
        <v>*1.205</v>
      </c>
      <c r="AW27" t="str">
        <f t="shared" si="9"/>
        <v>*1.127</v>
      </c>
    </row>
    <row r="36" spans="1:49">
      <c r="A36" t="s">
        <v>345</v>
      </c>
    </row>
    <row r="38" spans="1:49">
      <c r="D38" s="15" t="s">
        <v>619</v>
      </c>
    </row>
    <row r="39" spans="1:49" ht="13.5" thickBot="1">
      <c r="D39" s="14" t="s">
        <v>0</v>
      </c>
      <c r="E39" s="14" t="s">
        <v>2</v>
      </c>
      <c r="F39" s="14" t="s">
        <v>3</v>
      </c>
      <c r="G39" s="14" t="s">
        <v>358</v>
      </c>
      <c r="H39" s="14" t="s">
        <v>348</v>
      </c>
      <c r="I39" s="14" t="s">
        <v>349</v>
      </c>
      <c r="J39" s="14" t="s">
        <v>359</v>
      </c>
      <c r="K39" s="14" t="s">
        <v>16</v>
      </c>
      <c r="L39" s="14" t="s">
        <v>18</v>
      </c>
      <c r="M39" s="14" t="s">
        <v>19</v>
      </c>
      <c r="N39" s="14" t="s">
        <v>20</v>
      </c>
      <c r="O39" s="14" t="s">
        <v>21</v>
      </c>
      <c r="P39" s="14" t="s">
        <v>22</v>
      </c>
      <c r="Q39" s="14" t="s">
        <v>23</v>
      </c>
      <c r="R39" s="14" t="s">
        <v>24</v>
      </c>
      <c r="S39" s="14" t="s">
        <v>25</v>
      </c>
      <c r="T39" s="14" t="s">
        <v>27</v>
      </c>
      <c r="U39" s="14" t="s">
        <v>29</v>
      </c>
      <c r="V39" s="14" t="s">
        <v>28</v>
      </c>
      <c r="W39" s="14" t="s">
        <v>26</v>
      </c>
      <c r="X39" s="14" t="s">
        <v>30</v>
      </c>
      <c r="Y39" s="14" t="s">
        <v>31</v>
      </c>
      <c r="Z39" s="14" t="s">
        <v>32</v>
      </c>
      <c r="AA39" s="14" t="s">
        <v>33</v>
      </c>
      <c r="AB39" s="14" t="s">
        <v>34</v>
      </c>
      <c r="AC39" s="14" t="s">
        <v>340</v>
      </c>
      <c r="AD39" s="14" t="s">
        <v>36</v>
      </c>
      <c r="AE39" s="14" t="s">
        <v>37</v>
      </c>
      <c r="AF39" s="14" t="s">
        <v>38</v>
      </c>
      <c r="AG39" s="14" t="s">
        <v>41</v>
      </c>
      <c r="AH39" s="14" t="s">
        <v>42</v>
      </c>
      <c r="AI39" s="14" t="s">
        <v>43</v>
      </c>
      <c r="AJ39" s="14" t="s">
        <v>44</v>
      </c>
      <c r="AK39" s="14" t="s">
        <v>45</v>
      </c>
      <c r="AL39" s="14" t="s">
        <v>46</v>
      </c>
      <c r="AM39" s="14" t="s">
        <v>48</v>
      </c>
      <c r="AN39" s="14" t="s">
        <v>49</v>
      </c>
      <c r="AO39" s="14" t="s">
        <v>50</v>
      </c>
      <c r="AP39" s="14" t="s">
        <v>51</v>
      </c>
      <c r="AQ39" s="14" t="s">
        <v>15</v>
      </c>
      <c r="AR39" s="14" t="s">
        <v>17</v>
      </c>
      <c r="AS39" s="14" t="s">
        <v>30</v>
      </c>
      <c r="AT39" s="14" t="s">
        <v>35</v>
      </c>
      <c r="AU39" s="14" t="s">
        <v>39</v>
      </c>
      <c r="AV39" s="14" t="s">
        <v>40</v>
      </c>
      <c r="AW39" s="14" t="s">
        <v>47</v>
      </c>
    </row>
    <row r="40" spans="1:49">
      <c r="A40">
        <f>3+0.75/2</f>
        <v>3.375</v>
      </c>
      <c r="D40" t="s">
        <v>350</v>
      </c>
      <c r="E40" t="s">
        <v>360</v>
      </c>
      <c r="F40">
        <v>2011</v>
      </c>
      <c r="G40" t="s">
        <v>608</v>
      </c>
      <c r="H40" t="s">
        <v>352</v>
      </c>
      <c r="I40" t="s">
        <v>363</v>
      </c>
      <c r="J40" t="s">
        <v>364</v>
      </c>
      <c r="K40">
        <f>($A40*K$3-1)/($A40*K$3)</f>
        <v>0.59288061884944698</v>
      </c>
      <c r="L40">
        <f t="shared" ref="L40:AP40" si="11">($A40*L$3-1)/($A40*L$3)</f>
        <v>0.65964541238129148</v>
      </c>
      <c r="M40">
        <f t="shared" si="11"/>
        <v>0.63727599997966877</v>
      </c>
      <c r="N40">
        <f t="shared" si="11"/>
        <v>0.6169259525577161</v>
      </c>
      <c r="O40">
        <f t="shared" si="11"/>
        <v>0.69892546283553325</v>
      </c>
      <c r="P40">
        <f t="shared" si="11"/>
        <v>0.59562290161963372</v>
      </c>
      <c r="Q40">
        <f t="shared" si="11"/>
        <v>0.62851894831070676</v>
      </c>
      <c r="R40">
        <f t="shared" si="11"/>
        <v>0.62780375840892622</v>
      </c>
      <c r="S40">
        <f t="shared" si="11"/>
        <v>0.52413384492047166</v>
      </c>
      <c r="T40">
        <f t="shared" si="11"/>
        <v>0.70503391494694678</v>
      </c>
      <c r="U40">
        <f>($A40*U$3-1)/($A40*U$3)</f>
        <v>0.67664551297394027</v>
      </c>
      <c r="V40">
        <f>($A40*V$3-1)/($A40*V$3)</f>
        <v>0.46198831363077336</v>
      </c>
      <c r="W40">
        <f t="shared" si="11"/>
        <v>0.70518103926548459</v>
      </c>
      <c r="X40">
        <f t="shared" si="11"/>
        <v>0.64869606802037527</v>
      </c>
      <c r="Y40">
        <f t="shared" si="11"/>
        <v>0.61979659738165915</v>
      </c>
      <c r="Z40">
        <f t="shared" si="11"/>
        <v>0.68640193940953997</v>
      </c>
      <c r="AA40">
        <f t="shared" si="11"/>
        <v>0.61039014426020044</v>
      </c>
      <c r="AB40">
        <f t="shared" si="11"/>
        <v>0.69316959063948003</v>
      </c>
      <c r="AC40">
        <f t="shared" si="11"/>
        <v>0.62694307526528581</v>
      </c>
      <c r="AD40">
        <f t="shared" si="11"/>
        <v>0.54707646722463843</v>
      </c>
      <c r="AE40">
        <f t="shared" si="11"/>
        <v>0.6379083918274957</v>
      </c>
      <c r="AF40">
        <f t="shared" si="11"/>
        <v>0.53525626335196441</v>
      </c>
      <c r="AG40">
        <f t="shared" si="11"/>
        <v>0.72999516285960997</v>
      </c>
      <c r="AH40">
        <f t="shared" si="11"/>
        <v>0.65893445536062722</v>
      </c>
      <c r="AI40">
        <f t="shared" si="11"/>
        <v>0.46198831363077336</v>
      </c>
      <c r="AJ40">
        <f t="shared" si="11"/>
        <v>0.59035777874025397</v>
      </c>
      <c r="AK40">
        <f t="shared" si="11"/>
        <v>0.73087099494529106</v>
      </c>
      <c r="AL40">
        <f t="shared" si="11"/>
        <v>0.60179112722528627</v>
      </c>
      <c r="AM40">
        <f t="shared" si="11"/>
        <v>0.43696574193354049</v>
      </c>
      <c r="AN40">
        <f t="shared" si="11"/>
        <v>0.6190758753538752</v>
      </c>
      <c r="AO40">
        <f t="shared" si="11"/>
        <v>0.58935533934915185</v>
      </c>
      <c r="AP40">
        <f t="shared" si="11"/>
        <v>0.67109462039504308</v>
      </c>
      <c r="AQ40">
        <f t="shared" ref="AQ40:AQ48" si="12">$W40</f>
        <v>0.70518103926548459</v>
      </c>
      <c r="AR40">
        <f t="shared" ref="AR40:AU48" si="13">$X40</f>
        <v>0.64869606802037527</v>
      </c>
      <c r="AS40">
        <f t="shared" si="13"/>
        <v>0.64869606802037527</v>
      </c>
      <c r="AT40">
        <f t="shared" si="13"/>
        <v>0.64869606802037527</v>
      </c>
      <c r="AU40">
        <f t="shared" si="13"/>
        <v>0.64869606802037527</v>
      </c>
      <c r="AV40">
        <f t="shared" ref="AV40:AV48" si="14">$W40</f>
        <v>0.70518103926548459</v>
      </c>
      <c r="AW40">
        <f t="shared" ref="AW40:AW48" si="15">$X40</f>
        <v>0.64869606802037527</v>
      </c>
    </row>
    <row r="41" spans="1:49">
      <c r="A41" t="s">
        <v>365</v>
      </c>
      <c r="B41" t="s">
        <v>366</v>
      </c>
      <c r="D41" t="s">
        <v>353</v>
      </c>
      <c r="E41" t="s">
        <v>360</v>
      </c>
      <c r="F41">
        <v>2011</v>
      </c>
      <c r="G41" t="s">
        <v>608</v>
      </c>
      <c r="H41" t="s">
        <v>352</v>
      </c>
      <c r="I41" t="s">
        <v>363</v>
      </c>
      <c r="J41" t="s">
        <v>364</v>
      </c>
      <c r="K41">
        <f t="shared" ref="K41:AP41" si="16">($A40*K$4-1)/($A40*K$4)</f>
        <v>0.70514373871069314</v>
      </c>
      <c r="L41">
        <f t="shared" si="16"/>
        <v>0.71581183175912466</v>
      </c>
      <c r="M41">
        <f t="shared" si="16"/>
        <v>0.73550036308409483</v>
      </c>
      <c r="N41">
        <f t="shared" si="16"/>
        <v>0.69708144172760678</v>
      </c>
      <c r="O41">
        <f t="shared" si="16"/>
        <v>0.77196072198039623</v>
      </c>
      <c r="P41">
        <f t="shared" si="16"/>
        <v>0.70587870087242788</v>
      </c>
      <c r="Q41">
        <f t="shared" si="16"/>
        <v>0.71088456239465947</v>
      </c>
      <c r="R41">
        <f t="shared" si="16"/>
        <v>0.68692586885610341</v>
      </c>
      <c r="S41">
        <f t="shared" si="16"/>
        <v>0.65993022569812831</v>
      </c>
      <c r="T41">
        <f t="shared" si="16"/>
        <v>0.74412458189397823</v>
      </c>
      <c r="U41">
        <f t="shared" si="16"/>
        <v>0.7264412933865364</v>
      </c>
      <c r="V41">
        <f>($A40*V$4-1)/($A40*V$4)</f>
        <v>0.58723302208061368</v>
      </c>
      <c r="W41">
        <f t="shared" si="16"/>
        <v>0.75418040006169484</v>
      </c>
      <c r="X41">
        <f t="shared" si="16"/>
        <v>0.73713166890394521</v>
      </c>
      <c r="Y41">
        <f t="shared" si="16"/>
        <v>0.734870982324758</v>
      </c>
      <c r="Z41">
        <f t="shared" si="16"/>
        <v>0.70338757928724693</v>
      </c>
      <c r="AA41">
        <f t="shared" si="16"/>
        <v>0.61927467705304562</v>
      </c>
      <c r="AB41">
        <f t="shared" si="16"/>
        <v>0.74413641950983778</v>
      </c>
      <c r="AC41">
        <f t="shared" si="16"/>
        <v>0.71150514346526073</v>
      </c>
      <c r="AD41">
        <f t="shared" si="16"/>
        <v>0.68541040436591893</v>
      </c>
      <c r="AE41">
        <f t="shared" si="16"/>
        <v>0.70940354495815483</v>
      </c>
      <c r="AF41">
        <f t="shared" si="16"/>
        <v>0.67486513274181048</v>
      </c>
      <c r="AG41">
        <f t="shared" si="16"/>
        <v>0.77339329907575627</v>
      </c>
      <c r="AH41">
        <f t="shared" si="16"/>
        <v>0.71352688755123006</v>
      </c>
      <c r="AI41">
        <f t="shared" si="16"/>
        <v>0.58723302208061368</v>
      </c>
      <c r="AJ41">
        <f t="shared" si="16"/>
        <v>0.70369212322238395</v>
      </c>
      <c r="AK41">
        <f t="shared" si="16"/>
        <v>0.7580552278077044</v>
      </c>
      <c r="AL41">
        <f t="shared" si="16"/>
        <v>0.72846348315750564</v>
      </c>
      <c r="AM41">
        <f t="shared" si="16"/>
        <v>0.6056847228149328</v>
      </c>
      <c r="AN41">
        <f t="shared" si="16"/>
        <v>0.72425134220422449</v>
      </c>
      <c r="AO41">
        <f t="shared" si="16"/>
        <v>0.71541984686097393</v>
      </c>
      <c r="AP41">
        <f t="shared" si="16"/>
        <v>0.6974574553298043</v>
      </c>
      <c r="AQ41">
        <f t="shared" si="12"/>
        <v>0.75418040006169484</v>
      </c>
      <c r="AR41">
        <f t="shared" si="13"/>
        <v>0.73713166890394521</v>
      </c>
      <c r="AS41">
        <f t="shared" si="13"/>
        <v>0.73713166890394521</v>
      </c>
      <c r="AT41">
        <f t="shared" si="13"/>
        <v>0.73713166890394521</v>
      </c>
      <c r="AU41">
        <f t="shared" si="13"/>
        <v>0.73713166890394521</v>
      </c>
      <c r="AV41">
        <f t="shared" si="14"/>
        <v>0.75418040006169484</v>
      </c>
      <c r="AW41">
        <f t="shared" si="15"/>
        <v>0.73713166890394521</v>
      </c>
    </row>
    <row r="42" spans="1:49">
      <c r="A42" t="s">
        <v>367</v>
      </c>
      <c r="D42" t="s">
        <v>355</v>
      </c>
      <c r="E42" t="s">
        <v>360</v>
      </c>
      <c r="F42">
        <v>2011</v>
      </c>
      <c r="G42" t="s">
        <v>608</v>
      </c>
      <c r="H42" t="s">
        <v>352</v>
      </c>
      <c r="I42" t="s">
        <v>363</v>
      </c>
      <c r="J42" t="s">
        <v>364</v>
      </c>
      <c r="K42">
        <f t="shared" ref="K42:AP42" si="17">($A40*K$6-1)/($A40*K$6)</f>
        <v>0.73342989998483554</v>
      </c>
      <c r="L42">
        <f t="shared" si="17"/>
        <v>0.74630652641559103</v>
      </c>
      <c r="M42">
        <f t="shared" si="17"/>
        <v>0.75612523781889651</v>
      </c>
      <c r="N42">
        <f t="shared" si="17"/>
        <v>0.73481004666476779</v>
      </c>
      <c r="O42">
        <f t="shared" si="17"/>
        <v>0.78093982227395409</v>
      </c>
      <c r="P42">
        <f t="shared" si="17"/>
        <v>0.73224114915333183</v>
      </c>
      <c r="Q42">
        <f t="shared" si="17"/>
        <v>0.73869840986233293</v>
      </c>
      <c r="R42">
        <f t="shared" si="17"/>
        <v>0.73462965037578554</v>
      </c>
      <c r="S42">
        <f t="shared" si="17"/>
        <v>0.71228881877763206</v>
      </c>
      <c r="T42">
        <f t="shared" si="17"/>
        <v>0.76678265150534308</v>
      </c>
      <c r="U42">
        <f t="shared" si="17"/>
        <v>0.75477727360905666</v>
      </c>
      <c r="V42">
        <f>($A40*V$6-1)/($A40*V$6)</f>
        <v>0.6808802892722825</v>
      </c>
      <c r="W42">
        <f t="shared" si="17"/>
        <v>0.77222315329408431</v>
      </c>
      <c r="X42">
        <f t="shared" si="17"/>
        <v>0.75539841224648208</v>
      </c>
      <c r="Y42">
        <f t="shared" si="17"/>
        <v>0.7485839922067854</v>
      </c>
      <c r="Z42">
        <f t="shared" si="17"/>
        <v>0.74164459088990997</v>
      </c>
      <c r="AA42">
        <f t="shared" si="17"/>
        <v>0.69891121030402037</v>
      </c>
      <c r="AB42">
        <f t="shared" si="17"/>
        <v>0.76695724754374772</v>
      </c>
      <c r="AC42">
        <f t="shared" si="17"/>
        <v>0.74000749800154264</v>
      </c>
      <c r="AD42">
        <f t="shared" si="17"/>
        <v>0.7199645311297137</v>
      </c>
      <c r="AE42">
        <f t="shared" si="17"/>
        <v>0.73871912023713104</v>
      </c>
      <c r="AF42">
        <f t="shared" si="17"/>
        <v>0.71577827211220679</v>
      </c>
      <c r="AG42">
        <f t="shared" si="17"/>
        <v>0.78173499068349661</v>
      </c>
      <c r="AH42">
        <f t="shared" si="17"/>
        <v>0.74603827914484422</v>
      </c>
      <c r="AI42">
        <f t="shared" si="17"/>
        <v>0.6808802892722825</v>
      </c>
      <c r="AJ42">
        <f t="shared" si="17"/>
        <v>0.73092446714507664</v>
      </c>
      <c r="AK42">
        <f t="shared" si="17"/>
        <v>0.7736913259881556</v>
      </c>
      <c r="AL42">
        <f t="shared" si="17"/>
        <v>0.74587672300072227</v>
      </c>
      <c r="AM42">
        <f t="shared" si="17"/>
        <v>0.68682264022119566</v>
      </c>
      <c r="AN42">
        <f t="shared" si="17"/>
        <v>0.74591055921249416</v>
      </c>
      <c r="AO42">
        <f t="shared" si="17"/>
        <v>0.73636700305637115</v>
      </c>
      <c r="AP42">
        <f t="shared" si="17"/>
        <v>0.7394582468220503</v>
      </c>
      <c r="AQ42">
        <f t="shared" si="12"/>
        <v>0.77222315329408431</v>
      </c>
      <c r="AR42">
        <f t="shared" si="13"/>
        <v>0.75539841224648208</v>
      </c>
      <c r="AS42">
        <f t="shared" si="13"/>
        <v>0.75539841224648208</v>
      </c>
      <c r="AT42">
        <f t="shared" si="13"/>
        <v>0.75539841224648208</v>
      </c>
      <c r="AU42">
        <f t="shared" si="13"/>
        <v>0.75539841224648208</v>
      </c>
      <c r="AV42">
        <f t="shared" si="14"/>
        <v>0.77222315329408431</v>
      </c>
      <c r="AW42">
        <f t="shared" si="15"/>
        <v>0.75539841224648208</v>
      </c>
    </row>
    <row r="43" spans="1:49">
      <c r="D43" t="s">
        <v>616</v>
      </c>
      <c r="E43" t="s">
        <v>360</v>
      </c>
      <c r="F43">
        <v>2011</v>
      </c>
      <c r="G43" t="s">
        <v>361</v>
      </c>
      <c r="H43" t="s">
        <v>368</v>
      </c>
      <c r="I43" t="s">
        <v>363</v>
      </c>
      <c r="J43" t="s">
        <v>364</v>
      </c>
      <c r="K43">
        <f>($A44*K$3-1)/($A44*K$3)</f>
        <v>0.62611485404541045</v>
      </c>
      <c r="L43">
        <f t="shared" ref="L43:AP43" si="18">($A44*L$3-1)/($A44*L$3)</f>
        <v>0.68742946035016561</v>
      </c>
      <c r="M43">
        <f t="shared" si="18"/>
        <v>0.66688612243030809</v>
      </c>
      <c r="N43">
        <f t="shared" si="18"/>
        <v>0.64819730336933101</v>
      </c>
      <c r="O43">
        <f t="shared" si="18"/>
        <v>0.72350297607344893</v>
      </c>
      <c r="P43">
        <f t="shared" si="18"/>
        <v>0.62863327699762273</v>
      </c>
      <c r="Q43">
        <f t="shared" si="18"/>
        <v>0.65884393212207759</v>
      </c>
      <c r="R43">
        <f t="shared" si="18"/>
        <v>0.65818712506942201</v>
      </c>
      <c r="S43">
        <f t="shared" si="18"/>
        <v>0.56298006166165759</v>
      </c>
      <c r="T43">
        <f t="shared" si="18"/>
        <v>0.72911277903291027</v>
      </c>
      <c r="U43">
        <f t="shared" si="18"/>
        <v>0.70304179762912888</v>
      </c>
      <c r="V43">
        <f t="shared" si="18"/>
        <v>0.50590763496703672</v>
      </c>
      <c r="W43">
        <f t="shared" si="18"/>
        <v>0.7292478932029961</v>
      </c>
      <c r="X43">
        <f t="shared" si="18"/>
        <v>0.67737394001871198</v>
      </c>
      <c r="Y43">
        <f t="shared" si="18"/>
        <v>0.65083360984029914</v>
      </c>
      <c r="Z43">
        <f t="shared" si="18"/>
        <v>0.7120017810903938</v>
      </c>
      <c r="AA43">
        <f t="shared" si="18"/>
        <v>0.64219503044304127</v>
      </c>
      <c r="AB43">
        <f t="shared" si="18"/>
        <v>0.7182169709954408</v>
      </c>
      <c r="AC43">
        <f t="shared" si="18"/>
        <v>0.65739670177424203</v>
      </c>
      <c r="AD43">
        <f t="shared" si="18"/>
        <v>0.58404981683895363</v>
      </c>
      <c r="AE43">
        <f t="shared" si="18"/>
        <v>0.66746689045382257</v>
      </c>
      <c r="AF43">
        <f t="shared" si="18"/>
        <v>0.57319452756813061</v>
      </c>
      <c r="AG43">
        <f t="shared" si="18"/>
        <v>0.75203637405474388</v>
      </c>
      <c r="AH43">
        <f t="shared" si="18"/>
        <v>0.68677654063731064</v>
      </c>
      <c r="AI43">
        <f t="shared" si="18"/>
        <v>0.50590763496703672</v>
      </c>
      <c r="AJ43">
        <f t="shared" si="18"/>
        <v>0.62379796006758015</v>
      </c>
      <c r="AK43">
        <f t="shared" si="18"/>
        <v>0.7528407096436347</v>
      </c>
      <c r="AL43">
        <f t="shared" si="18"/>
        <v>0.63429797398240573</v>
      </c>
      <c r="AM43">
        <f t="shared" si="18"/>
        <v>0.48292772218386371</v>
      </c>
      <c r="AN43">
        <f t="shared" si="18"/>
        <v>0.65017172226376296</v>
      </c>
      <c r="AO43">
        <f t="shared" si="18"/>
        <v>0.62287735246350684</v>
      </c>
      <c r="AP43">
        <f t="shared" si="18"/>
        <v>0.69794403913830483</v>
      </c>
      <c r="AQ43">
        <f t="shared" si="12"/>
        <v>0.7292478932029961</v>
      </c>
      <c r="AR43">
        <f t="shared" si="13"/>
        <v>0.67737394001871198</v>
      </c>
      <c r="AS43">
        <f t="shared" si="13"/>
        <v>0.67737394001871198</v>
      </c>
      <c r="AT43">
        <f t="shared" si="13"/>
        <v>0.67737394001871198</v>
      </c>
      <c r="AU43">
        <f t="shared" si="13"/>
        <v>0.67737394001871198</v>
      </c>
      <c r="AV43">
        <f t="shared" si="14"/>
        <v>0.7292478932029961</v>
      </c>
      <c r="AW43">
        <f t="shared" si="15"/>
        <v>0.67737394001871198</v>
      </c>
    </row>
    <row r="44" spans="1:49">
      <c r="A44">
        <f>3.3+0.75/2</f>
        <v>3.6749999999999998</v>
      </c>
      <c r="D44" t="s">
        <v>617</v>
      </c>
      <c r="E44" t="s">
        <v>360</v>
      </c>
      <c r="F44">
        <v>2011</v>
      </c>
      <c r="G44" t="s">
        <v>361</v>
      </c>
      <c r="H44" t="s">
        <v>368</v>
      </c>
      <c r="I44" t="s">
        <v>363</v>
      </c>
      <c r="J44" t="s">
        <v>364</v>
      </c>
      <c r="K44">
        <f t="shared" ref="K44:AP44" si="19">($A44*K$4-1)/($A44*K$4)</f>
        <v>0.72921363759145286</v>
      </c>
      <c r="L44">
        <f t="shared" si="19"/>
        <v>0.73901086590123699</v>
      </c>
      <c r="M44">
        <f t="shared" si="19"/>
        <v>0.75709217017927077</v>
      </c>
      <c r="N44">
        <f t="shared" si="19"/>
        <v>0.72180948730086336</v>
      </c>
      <c r="O44">
        <f t="shared" si="19"/>
        <v>0.79057617324730256</v>
      </c>
      <c r="P44">
        <f t="shared" si="19"/>
        <v>0.72988860284202561</v>
      </c>
      <c r="Q44">
        <f t="shared" si="19"/>
        <v>0.7344858226073403</v>
      </c>
      <c r="R44">
        <f t="shared" si="19"/>
        <v>0.71248294078621743</v>
      </c>
      <c r="S44">
        <f t="shared" si="19"/>
        <v>0.68769102360032186</v>
      </c>
      <c r="T44">
        <f t="shared" si="19"/>
        <v>0.76501237112712295</v>
      </c>
      <c r="U44">
        <f t="shared" si="19"/>
        <v>0.74877261637539061</v>
      </c>
      <c r="V44">
        <f t="shared" si="19"/>
        <v>0.62092828558423707</v>
      </c>
      <c r="W44">
        <f t="shared" si="19"/>
        <v>0.77424730617910742</v>
      </c>
      <c r="X44">
        <f t="shared" si="19"/>
        <v>0.7585903081770925</v>
      </c>
      <c r="Y44">
        <f t="shared" si="19"/>
        <v>0.75651416744110422</v>
      </c>
      <c r="Z44">
        <f t="shared" si="19"/>
        <v>0.72760083812094101</v>
      </c>
      <c r="AA44">
        <f t="shared" si="19"/>
        <v>0.65035429525279698</v>
      </c>
      <c r="AB44">
        <f t="shared" si="19"/>
        <v>0.76502324240699382</v>
      </c>
      <c r="AC44">
        <f t="shared" si="19"/>
        <v>0.73505574399870888</v>
      </c>
      <c r="AD44">
        <f t="shared" si="19"/>
        <v>0.71109118768298674</v>
      </c>
      <c r="AE44">
        <f t="shared" si="19"/>
        <v>0.73312570455340742</v>
      </c>
      <c r="AF44">
        <f t="shared" si="19"/>
        <v>0.70140675455880552</v>
      </c>
      <c r="AG44">
        <f t="shared" si="19"/>
        <v>0.79189180527365366</v>
      </c>
      <c r="AH44">
        <f t="shared" si="19"/>
        <v>0.73691244775112963</v>
      </c>
      <c r="AI44">
        <f t="shared" si="19"/>
        <v>0.62092828558423707</v>
      </c>
      <c r="AJ44">
        <f t="shared" si="19"/>
        <v>0.72788052132667913</v>
      </c>
      <c r="AK44">
        <f t="shared" si="19"/>
        <v>0.77780582145605504</v>
      </c>
      <c r="AL44">
        <f t="shared" si="19"/>
        <v>0.75062972943036232</v>
      </c>
      <c r="AM44">
        <f t="shared" si="19"/>
        <v>0.63787372503412199</v>
      </c>
      <c r="AN44">
        <f t="shared" si="19"/>
        <v>0.74676143671816531</v>
      </c>
      <c r="AO44">
        <f t="shared" si="19"/>
        <v>0.73865087977028221</v>
      </c>
      <c r="AP44">
        <f t="shared" si="19"/>
        <v>0.72215480591512637</v>
      </c>
      <c r="AQ44">
        <f t="shared" si="12"/>
        <v>0.77424730617910742</v>
      </c>
      <c r="AR44">
        <f t="shared" si="13"/>
        <v>0.7585903081770925</v>
      </c>
      <c r="AS44">
        <f t="shared" si="13"/>
        <v>0.7585903081770925</v>
      </c>
      <c r="AT44">
        <f t="shared" si="13"/>
        <v>0.7585903081770925</v>
      </c>
      <c r="AU44">
        <f t="shared" si="13"/>
        <v>0.7585903081770925</v>
      </c>
      <c r="AV44">
        <f t="shared" si="14"/>
        <v>0.77424730617910742</v>
      </c>
      <c r="AW44">
        <f t="shared" si="15"/>
        <v>0.7585903081770925</v>
      </c>
    </row>
    <row r="45" spans="1:49">
      <c r="A45" t="s">
        <v>369</v>
      </c>
      <c r="B45" t="s">
        <v>366</v>
      </c>
      <c r="D45" t="s">
        <v>618</v>
      </c>
      <c r="E45" t="s">
        <v>360</v>
      </c>
      <c r="F45">
        <v>2011</v>
      </c>
      <c r="G45" t="s">
        <v>361</v>
      </c>
      <c r="H45" t="s">
        <v>368</v>
      </c>
      <c r="I45" t="s">
        <v>363</v>
      </c>
      <c r="J45" t="s">
        <v>364</v>
      </c>
      <c r="K45">
        <f t="shared" ref="K45:AP45" si="20">($A44*K$6-1)/($A44*K$6)</f>
        <v>0.75519072447586943</v>
      </c>
      <c r="L45">
        <f t="shared" si="20"/>
        <v>0.76701619772860408</v>
      </c>
      <c r="M45">
        <f t="shared" si="20"/>
        <v>0.77603338167041513</v>
      </c>
      <c r="N45">
        <f t="shared" si="20"/>
        <v>0.75645820612070502</v>
      </c>
      <c r="O45">
        <f t="shared" si="20"/>
        <v>0.79882228576179459</v>
      </c>
      <c r="P45">
        <f t="shared" si="20"/>
        <v>0.75409901452856998</v>
      </c>
      <c r="Q45">
        <f t="shared" si="20"/>
        <v>0.76002915191438747</v>
      </c>
      <c r="R45">
        <f t="shared" si="20"/>
        <v>0.75629253605939484</v>
      </c>
      <c r="S45">
        <f t="shared" si="20"/>
        <v>0.7357754458161927</v>
      </c>
      <c r="T45">
        <f t="shared" si="20"/>
        <v>0.78582080240286611</v>
      </c>
      <c r="U45">
        <f t="shared" si="20"/>
        <v>0.77479545535525607</v>
      </c>
      <c r="V45">
        <f>($A44*V$6-1)/($A44*V$6)</f>
        <v>0.70693087790311648</v>
      </c>
      <c r="W45">
        <f t="shared" si="20"/>
        <v>0.79081718159660797</v>
      </c>
      <c r="X45">
        <f t="shared" si="20"/>
        <v>0.77536588879778967</v>
      </c>
      <c r="Y45">
        <f t="shared" si="20"/>
        <v>0.76910774794500703</v>
      </c>
      <c r="Z45">
        <f t="shared" si="20"/>
        <v>0.76273482836828466</v>
      </c>
      <c r="AA45">
        <f t="shared" si="20"/>
        <v>0.72348988701389616</v>
      </c>
      <c r="AB45">
        <f t="shared" si="20"/>
        <v>0.78598114570344169</v>
      </c>
      <c r="AC45">
        <f t="shared" si="20"/>
        <v>0.76123137571570243</v>
      </c>
      <c r="AD45">
        <f t="shared" si="20"/>
        <v>0.7428245694048391</v>
      </c>
      <c r="AE45">
        <f t="shared" si="20"/>
        <v>0.76004817164634475</v>
      </c>
      <c r="AF45">
        <f t="shared" si="20"/>
        <v>0.73898004581733268</v>
      </c>
      <c r="AG45">
        <f t="shared" si="20"/>
        <v>0.79955254246443563</v>
      </c>
      <c r="AH45">
        <f t="shared" si="20"/>
        <v>0.76676984819424465</v>
      </c>
      <c r="AI45">
        <f t="shared" si="20"/>
        <v>0.70693087790311648</v>
      </c>
      <c r="AJ45">
        <f t="shared" si="20"/>
        <v>0.75288981676588673</v>
      </c>
      <c r="AK45">
        <f t="shared" si="20"/>
        <v>0.79216550345851022</v>
      </c>
      <c r="AL45">
        <f t="shared" si="20"/>
        <v>0.76662148030678579</v>
      </c>
      <c r="AM45">
        <f t="shared" si="20"/>
        <v>0.71238813897864905</v>
      </c>
      <c r="AN45">
        <f t="shared" si="20"/>
        <v>0.76665255437882118</v>
      </c>
      <c r="AO45">
        <f t="shared" si="20"/>
        <v>0.75788806403136122</v>
      </c>
      <c r="AP45">
        <f t="shared" si="20"/>
        <v>0.76072696136718909</v>
      </c>
      <c r="AQ45">
        <f t="shared" si="12"/>
        <v>0.79081718159660797</v>
      </c>
      <c r="AR45">
        <f t="shared" si="13"/>
        <v>0.77536588879778967</v>
      </c>
      <c r="AS45">
        <f t="shared" si="13"/>
        <v>0.77536588879778967</v>
      </c>
      <c r="AT45">
        <f t="shared" si="13"/>
        <v>0.77536588879778967</v>
      </c>
      <c r="AU45">
        <f t="shared" si="13"/>
        <v>0.77536588879778967</v>
      </c>
      <c r="AV45">
        <f t="shared" si="14"/>
        <v>0.79081718159660797</v>
      </c>
      <c r="AW45">
        <f t="shared" si="15"/>
        <v>0.77536588879778967</v>
      </c>
    </row>
    <row r="46" spans="1:49">
      <c r="A46">
        <f>3.8+0.75/2</f>
        <v>4.1749999999999998</v>
      </c>
      <c r="B46" t="s">
        <v>370</v>
      </c>
      <c r="D46" t="s">
        <v>350</v>
      </c>
      <c r="E46" t="s">
        <v>360</v>
      </c>
      <c r="F46">
        <v>2011</v>
      </c>
      <c r="G46" t="s">
        <v>609</v>
      </c>
      <c r="I46" t="s">
        <v>372</v>
      </c>
      <c r="J46" t="s">
        <v>364</v>
      </c>
      <c r="K46">
        <f t="shared" ref="K46:AA47" si="21">($A46*K$4-1)/($A46*K$4)</f>
        <v>0.7616431420715184</v>
      </c>
      <c r="L46">
        <f t="shared" si="21"/>
        <v>0.77026704962563974</v>
      </c>
      <c r="M46">
        <f t="shared" si="21"/>
        <v>0.78618292824163361</v>
      </c>
      <c r="N46">
        <f t="shared" si="21"/>
        <v>0.75512571636662817</v>
      </c>
      <c r="O46">
        <f t="shared" si="21"/>
        <v>0.81565687106199691</v>
      </c>
      <c r="P46">
        <f t="shared" si="21"/>
        <v>0.76223727316034584</v>
      </c>
      <c r="Q46">
        <f t="shared" si="21"/>
        <v>0.76628392768430553</v>
      </c>
      <c r="R46">
        <f t="shared" si="21"/>
        <v>0.746916121530383</v>
      </c>
      <c r="S46">
        <f t="shared" si="21"/>
        <v>0.72509329622303786</v>
      </c>
      <c r="T46">
        <f t="shared" si="21"/>
        <v>0.79315460212986266</v>
      </c>
      <c r="U46">
        <f t="shared" si="21"/>
        <v>0.778859728186721</v>
      </c>
      <c r="V46">
        <f t="shared" si="21"/>
        <v>0.66632609569390933</v>
      </c>
      <c r="W46">
        <f t="shared" si="21"/>
        <v>0.80128355693610065</v>
      </c>
      <c r="X46">
        <f t="shared" si="21"/>
        <v>0.78750164851516524</v>
      </c>
      <c r="Y46">
        <f t="shared" si="21"/>
        <v>0.78567414738827734</v>
      </c>
      <c r="Z46">
        <f t="shared" si="21"/>
        <v>0.76022349223819363</v>
      </c>
      <c r="AA46">
        <f t="shared" si="21"/>
        <v>0.69222803234827046</v>
      </c>
      <c r="AB46">
        <f t="shared" ref="AB46:AP47" si="22">($A46*AB$4-1)/($A46*AB$4)</f>
        <v>0.79316417146004847</v>
      </c>
      <c r="AC46">
        <f t="shared" si="22"/>
        <v>0.76678559501682753</v>
      </c>
      <c r="AD46">
        <f t="shared" si="22"/>
        <v>0.74569104544550335</v>
      </c>
      <c r="AE46">
        <f t="shared" si="22"/>
        <v>0.76508669802006524</v>
      </c>
      <c r="AF46">
        <f t="shared" si="22"/>
        <v>0.73716642467152349</v>
      </c>
      <c r="AG46">
        <f t="shared" si="22"/>
        <v>0.81681494236662933</v>
      </c>
      <c r="AH46">
        <f t="shared" si="22"/>
        <v>0.76841993903841943</v>
      </c>
      <c r="AI46">
        <f t="shared" si="22"/>
        <v>0.66632609569390933</v>
      </c>
      <c r="AJ46">
        <f t="shared" si="22"/>
        <v>0.76046968044923258</v>
      </c>
      <c r="AK46">
        <f t="shared" si="22"/>
        <v>0.80441590271880292</v>
      </c>
      <c r="AL46">
        <f t="shared" si="22"/>
        <v>0.78049443249259443</v>
      </c>
      <c r="AM46">
        <f t="shared" si="22"/>
        <v>0.68124214119770021</v>
      </c>
      <c r="AN46">
        <f t="shared" si="22"/>
        <v>0.77708940836868445</v>
      </c>
      <c r="AO46">
        <f t="shared" si="22"/>
        <v>0.76995017560617651</v>
      </c>
      <c r="AP46">
        <f t="shared" si="22"/>
        <v>0.75542967945822503</v>
      </c>
      <c r="AQ46">
        <f t="shared" si="12"/>
        <v>0.80128355693610065</v>
      </c>
      <c r="AR46">
        <f t="shared" si="13"/>
        <v>0.78750164851516524</v>
      </c>
      <c r="AS46">
        <f t="shared" si="13"/>
        <v>0.78750164851516524</v>
      </c>
      <c r="AT46">
        <f t="shared" si="13"/>
        <v>0.78750164851516524</v>
      </c>
      <c r="AU46">
        <f t="shared" si="13"/>
        <v>0.78750164851516524</v>
      </c>
      <c r="AV46">
        <f t="shared" si="14"/>
        <v>0.80128355693610065</v>
      </c>
      <c r="AW46">
        <f t="shared" si="15"/>
        <v>0.78750164851516524</v>
      </c>
    </row>
    <row r="47" spans="1:49">
      <c r="A47">
        <f>3.3+0.75/2</f>
        <v>3.6749999999999998</v>
      </c>
      <c r="B47" t="s">
        <v>373</v>
      </c>
      <c r="D47" t="s">
        <v>353</v>
      </c>
      <c r="E47" t="s">
        <v>360</v>
      </c>
      <c r="F47">
        <v>2011</v>
      </c>
      <c r="G47" t="s">
        <v>609</v>
      </c>
      <c r="I47" t="s">
        <v>372</v>
      </c>
      <c r="J47" t="s">
        <v>364</v>
      </c>
      <c r="K47">
        <f t="shared" si="21"/>
        <v>0.72921363759145286</v>
      </c>
      <c r="L47">
        <f t="shared" si="21"/>
        <v>0.73901086590123699</v>
      </c>
      <c r="M47">
        <f t="shared" si="21"/>
        <v>0.75709217017927077</v>
      </c>
      <c r="N47">
        <f t="shared" si="21"/>
        <v>0.72180948730086336</v>
      </c>
      <c r="O47">
        <f t="shared" si="21"/>
        <v>0.79057617324730256</v>
      </c>
      <c r="P47">
        <f t="shared" si="21"/>
        <v>0.72988860284202561</v>
      </c>
      <c r="Q47">
        <f t="shared" si="21"/>
        <v>0.7344858226073403</v>
      </c>
      <c r="R47">
        <f t="shared" si="21"/>
        <v>0.71248294078621743</v>
      </c>
      <c r="S47">
        <f t="shared" si="21"/>
        <v>0.68769102360032186</v>
      </c>
      <c r="T47">
        <f t="shared" si="21"/>
        <v>0.76501237112712295</v>
      </c>
      <c r="U47">
        <f t="shared" si="21"/>
        <v>0.74877261637539061</v>
      </c>
      <c r="V47">
        <f t="shared" si="21"/>
        <v>0.62092828558423707</v>
      </c>
      <c r="W47">
        <f t="shared" si="21"/>
        <v>0.77424730617910742</v>
      </c>
      <c r="X47">
        <f t="shared" si="21"/>
        <v>0.7585903081770925</v>
      </c>
      <c r="Y47">
        <f t="shared" si="21"/>
        <v>0.75651416744110422</v>
      </c>
      <c r="Z47">
        <f t="shared" si="21"/>
        <v>0.72760083812094101</v>
      </c>
      <c r="AA47">
        <f t="shared" si="21"/>
        <v>0.65035429525279698</v>
      </c>
      <c r="AB47">
        <f t="shared" si="22"/>
        <v>0.76502324240699382</v>
      </c>
      <c r="AC47">
        <f t="shared" si="22"/>
        <v>0.73505574399870888</v>
      </c>
      <c r="AD47">
        <f t="shared" si="22"/>
        <v>0.71109118768298674</v>
      </c>
      <c r="AE47">
        <f t="shared" si="22"/>
        <v>0.73312570455340742</v>
      </c>
      <c r="AF47">
        <f t="shared" si="22"/>
        <v>0.70140675455880552</v>
      </c>
      <c r="AG47">
        <f t="shared" si="22"/>
        <v>0.79189180527365366</v>
      </c>
      <c r="AH47">
        <f t="shared" si="22"/>
        <v>0.73691244775112963</v>
      </c>
      <c r="AI47">
        <f t="shared" si="22"/>
        <v>0.62092828558423707</v>
      </c>
      <c r="AJ47">
        <f t="shared" si="22"/>
        <v>0.72788052132667913</v>
      </c>
      <c r="AK47">
        <f t="shared" si="22"/>
        <v>0.77780582145605504</v>
      </c>
      <c r="AL47">
        <f t="shared" si="22"/>
        <v>0.75062972943036232</v>
      </c>
      <c r="AM47">
        <f t="shared" si="22"/>
        <v>0.63787372503412199</v>
      </c>
      <c r="AN47">
        <f t="shared" si="22"/>
        <v>0.74676143671816531</v>
      </c>
      <c r="AO47">
        <f t="shared" si="22"/>
        <v>0.73865087977028221</v>
      </c>
      <c r="AP47">
        <f t="shared" si="22"/>
        <v>0.72215480591512637</v>
      </c>
      <c r="AQ47">
        <f t="shared" si="12"/>
        <v>0.77424730617910742</v>
      </c>
      <c r="AR47">
        <f t="shared" si="13"/>
        <v>0.7585903081770925</v>
      </c>
      <c r="AS47">
        <f t="shared" si="13"/>
        <v>0.7585903081770925</v>
      </c>
      <c r="AT47">
        <f t="shared" si="13"/>
        <v>0.7585903081770925</v>
      </c>
      <c r="AU47">
        <f t="shared" si="13"/>
        <v>0.7585903081770925</v>
      </c>
      <c r="AV47">
        <f t="shared" si="14"/>
        <v>0.77424730617910742</v>
      </c>
      <c r="AW47">
        <f t="shared" si="15"/>
        <v>0.7585903081770925</v>
      </c>
    </row>
    <row r="48" spans="1:49">
      <c r="A48">
        <f>3.8+0.75/2</f>
        <v>4.1749999999999998</v>
      </c>
      <c r="B48" t="s">
        <v>374</v>
      </c>
      <c r="D48" t="s">
        <v>355</v>
      </c>
      <c r="E48" t="s">
        <v>360</v>
      </c>
      <c r="F48">
        <v>2011</v>
      </c>
      <c r="G48" t="s">
        <v>609</v>
      </c>
      <c r="I48" t="s">
        <v>372</v>
      </c>
      <c r="J48" t="s">
        <v>364</v>
      </c>
      <c r="K48">
        <f t="shared" ref="K48:AP48" si="23">($A49*K$6-1)/($A49*K$6)</f>
        <v>0.80755634490883854</v>
      </c>
      <c r="L48">
        <f t="shared" si="23"/>
        <v>0.81685230516633578</v>
      </c>
      <c r="M48">
        <f t="shared" si="23"/>
        <v>0.823940679708829</v>
      </c>
      <c r="N48">
        <f t="shared" si="23"/>
        <v>0.80855270748526009</v>
      </c>
      <c r="O48">
        <f t="shared" si="23"/>
        <v>0.84185495190900428</v>
      </c>
      <c r="P48">
        <f t="shared" si="23"/>
        <v>0.80669815580588122</v>
      </c>
      <c r="Q48">
        <f t="shared" si="23"/>
        <v>0.81135981460649709</v>
      </c>
      <c r="R48">
        <f t="shared" si="23"/>
        <v>0.80842247487021945</v>
      </c>
      <c r="S48">
        <f t="shared" si="23"/>
        <v>0.79229406703198035</v>
      </c>
      <c r="T48">
        <f t="shared" si="23"/>
        <v>0.83163453450920488</v>
      </c>
      <c r="U48">
        <f t="shared" si="23"/>
        <v>0.82296755046643122</v>
      </c>
      <c r="V48">
        <f t="shared" si="23"/>
        <v>0.76961946016982963</v>
      </c>
      <c r="W48">
        <f t="shared" si="23"/>
        <v>0.83556216949038165</v>
      </c>
      <c r="X48">
        <f t="shared" si="23"/>
        <v>0.82341596606029455</v>
      </c>
      <c r="Y48">
        <f t="shared" si="23"/>
        <v>0.81849646496211781</v>
      </c>
      <c r="Z48">
        <f t="shared" si="23"/>
        <v>0.81348673673870509</v>
      </c>
      <c r="AA48">
        <f t="shared" si="23"/>
        <v>0.78263643524621784</v>
      </c>
      <c r="AB48">
        <f t="shared" si="23"/>
        <v>0.8317605797775719</v>
      </c>
      <c r="AC48">
        <f t="shared" si="23"/>
        <v>0.81230487823640785</v>
      </c>
      <c r="AD48">
        <f t="shared" si="23"/>
        <v>0.7978353566979216</v>
      </c>
      <c r="AE48">
        <f t="shared" si="23"/>
        <v>0.81137476594659186</v>
      </c>
      <c r="AF48">
        <f t="shared" si="23"/>
        <v>0.79481319109704762</v>
      </c>
      <c r="AG48">
        <f t="shared" si="23"/>
        <v>0.84242900396936926</v>
      </c>
      <c r="AH48">
        <f t="shared" si="23"/>
        <v>0.81665865071954002</v>
      </c>
      <c r="AI48">
        <f t="shared" si="23"/>
        <v>0.76961946016982963</v>
      </c>
      <c r="AJ48">
        <f t="shared" si="23"/>
        <v>0.80574760997104466</v>
      </c>
      <c r="AK48">
        <f t="shared" si="23"/>
        <v>0.83662208025882889</v>
      </c>
      <c r="AL48">
        <f t="shared" si="23"/>
        <v>0.81654201927859626</v>
      </c>
      <c r="AM48">
        <f t="shared" si="23"/>
        <v>0.7739093926730557</v>
      </c>
      <c r="AN48">
        <f t="shared" si="23"/>
        <v>0.8165664464903033</v>
      </c>
      <c r="AO48">
        <f t="shared" si="23"/>
        <v>0.80967671343641767</v>
      </c>
      <c r="AP48">
        <f t="shared" si="23"/>
        <v>0.81190836000522348</v>
      </c>
      <c r="AQ48">
        <f t="shared" si="12"/>
        <v>0.83556216949038165</v>
      </c>
      <c r="AR48">
        <f t="shared" si="13"/>
        <v>0.82341596606029455</v>
      </c>
      <c r="AS48">
        <f t="shared" si="13"/>
        <v>0.82341596606029455</v>
      </c>
      <c r="AT48">
        <f t="shared" si="13"/>
        <v>0.82341596606029455</v>
      </c>
      <c r="AU48">
        <f t="shared" si="13"/>
        <v>0.82341596606029455</v>
      </c>
      <c r="AV48">
        <f t="shared" si="14"/>
        <v>0.83556216949038165</v>
      </c>
      <c r="AW48">
        <f t="shared" si="15"/>
        <v>0.82341596606029455</v>
      </c>
    </row>
    <row r="49" spans="1:49">
      <c r="A49">
        <f>4.3+0.75/2</f>
        <v>4.6749999999999998</v>
      </c>
      <c r="B49" t="s">
        <v>375</v>
      </c>
      <c r="D49" t="s">
        <v>376</v>
      </c>
    </row>
    <row r="50" spans="1:49">
      <c r="A50" t="s">
        <v>377</v>
      </c>
      <c r="D50" t="s">
        <v>376</v>
      </c>
    </row>
    <row r="51" spans="1:49">
      <c r="A51">
        <f>4.44+0.75/2</f>
        <v>4.8150000000000004</v>
      </c>
      <c r="B51" t="s">
        <v>366</v>
      </c>
      <c r="E51" t="s">
        <v>360</v>
      </c>
      <c r="F51">
        <v>2011</v>
      </c>
      <c r="G51" t="s">
        <v>610</v>
      </c>
      <c r="I51" t="s">
        <v>372</v>
      </c>
      <c r="J51" t="s">
        <v>364</v>
      </c>
      <c r="K51">
        <f t="shared" ref="K51:AP51" si="24">($A51*K$4-1)/($A51*K$4)</f>
        <v>0.79332505049814939</v>
      </c>
      <c r="L51">
        <f t="shared" si="24"/>
        <v>0.8008026858124706</v>
      </c>
      <c r="M51">
        <f t="shared" si="24"/>
        <v>0.81460305823651513</v>
      </c>
      <c r="N51">
        <f t="shared" si="24"/>
        <v>0.78767390775299539</v>
      </c>
      <c r="O51">
        <f t="shared" si="24"/>
        <v>0.84015938456569828</v>
      </c>
      <c r="P51">
        <f t="shared" si="24"/>
        <v>0.79384021089188872</v>
      </c>
      <c r="Q51">
        <f t="shared" si="24"/>
        <v>0.79734899233270529</v>
      </c>
      <c r="R51">
        <f t="shared" si="24"/>
        <v>0.78055551555334357</v>
      </c>
      <c r="S51">
        <f t="shared" si="24"/>
        <v>0.76163333576971615</v>
      </c>
      <c r="T51">
        <f t="shared" si="24"/>
        <v>0.82064807142101281</v>
      </c>
      <c r="U51">
        <f t="shared" si="24"/>
        <v>0.8082532430279461</v>
      </c>
      <c r="V51">
        <f t="shared" si="24"/>
        <v>0.71067735192566384</v>
      </c>
      <c r="W51">
        <f t="shared" si="24"/>
        <v>0.82769654209931887</v>
      </c>
      <c r="X51">
        <f t="shared" si="24"/>
        <v>0.81574649689528878</v>
      </c>
      <c r="Y51">
        <f t="shared" si="24"/>
        <v>0.81416190349866213</v>
      </c>
      <c r="Z51">
        <f t="shared" si="24"/>
        <v>0.79209409763124783</v>
      </c>
      <c r="AA51">
        <f t="shared" si="24"/>
        <v>0.73313645587830301</v>
      </c>
      <c r="AB51">
        <f t="shared" si="24"/>
        <v>0.8206563688153069</v>
      </c>
      <c r="AC51">
        <f t="shared" si="24"/>
        <v>0.7977839790644351</v>
      </c>
      <c r="AD51">
        <f t="shared" si="24"/>
        <v>0.77949327408826097</v>
      </c>
      <c r="AE51">
        <f t="shared" si="24"/>
        <v>0.79631089599870664</v>
      </c>
      <c r="AF51">
        <f t="shared" si="24"/>
        <v>0.77210172855734382</v>
      </c>
      <c r="AG51">
        <f t="shared" si="24"/>
        <v>0.8411635273895488</v>
      </c>
      <c r="AH51">
        <f t="shared" si="24"/>
        <v>0.79920108940506773</v>
      </c>
      <c r="AI51">
        <f t="shared" si="24"/>
        <v>0.71067735192566384</v>
      </c>
      <c r="AJ51">
        <f t="shared" si="24"/>
        <v>0.79230756300634386</v>
      </c>
      <c r="AK51">
        <f t="shared" si="24"/>
        <v>0.83041254285586763</v>
      </c>
      <c r="AL51">
        <f t="shared" si="24"/>
        <v>0.80967066576460678</v>
      </c>
      <c r="AM51">
        <f t="shared" si="24"/>
        <v>0.72361078701981274</v>
      </c>
      <c r="AN51">
        <f t="shared" si="24"/>
        <v>0.80671823051697977</v>
      </c>
      <c r="AO51">
        <f t="shared" si="24"/>
        <v>0.80052793004273881</v>
      </c>
      <c r="AP51">
        <f t="shared" si="24"/>
        <v>0.78793746868911518</v>
      </c>
      <c r="AQ51">
        <f>$W51</f>
        <v>0.82769654209931887</v>
      </c>
      <c r="AR51">
        <f>$X51</f>
        <v>0.81574649689528878</v>
      </c>
      <c r="AS51">
        <f>$X51</f>
        <v>0.81574649689528878</v>
      </c>
      <c r="AT51">
        <f>$X51</f>
        <v>0.81574649689528878</v>
      </c>
      <c r="AU51">
        <f>$X51</f>
        <v>0.81574649689528878</v>
      </c>
      <c r="AV51">
        <f>$W51</f>
        <v>0.82769654209931887</v>
      </c>
      <c r="AW51">
        <f>$X51</f>
        <v>0.81574649689528878</v>
      </c>
    </row>
    <row r="52" spans="1:49">
      <c r="A52" t="s">
        <v>378</v>
      </c>
      <c r="D52" t="s">
        <v>376</v>
      </c>
    </row>
    <row r="53" spans="1:49">
      <c r="A53">
        <f>4+0.75/2</f>
        <v>4.375</v>
      </c>
      <c r="B53" t="s">
        <v>366</v>
      </c>
      <c r="E53" t="s">
        <v>360</v>
      </c>
      <c r="F53">
        <v>2011</v>
      </c>
      <c r="G53" t="s">
        <v>611</v>
      </c>
      <c r="I53" t="s">
        <v>372</v>
      </c>
      <c r="J53" t="s">
        <v>364</v>
      </c>
      <c r="K53">
        <f t="shared" ref="K53:AP53" si="25">($A53*K$4-1)/($A53*K$4)</f>
        <v>0.77253945557682047</v>
      </c>
      <c r="L53">
        <f t="shared" si="25"/>
        <v>0.78076912735703907</v>
      </c>
      <c r="M53">
        <f t="shared" si="25"/>
        <v>0.79595742295058747</v>
      </c>
      <c r="N53">
        <f t="shared" si="25"/>
        <v>0.76631996933272517</v>
      </c>
      <c r="O53">
        <f t="shared" si="25"/>
        <v>0.82408398552773421</v>
      </c>
      <c r="P53">
        <f t="shared" si="25"/>
        <v>0.77310642638730154</v>
      </c>
      <c r="Q53">
        <f t="shared" si="25"/>
        <v>0.77696809099016584</v>
      </c>
      <c r="R53">
        <f t="shared" si="25"/>
        <v>0.75848567026042268</v>
      </c>
      <c r="S53">
        <f t="shared" si="25"/>
        <v>0.73766045982427042</v>
      </c>
      <c r="T53">
        <f t="shared" si="25"/>
        <v>0.80261039174678328</v>
      </c>
      <c r="U53">
        <f t="shared" si="25"/>
        <v>0.78896899775532803</v>
      </c>
      <c r="V53">
        <f t="shared" si="25"/>
        <v>0.68157975989075914</v>
      </c>
      <c r="W53">
        <f t="shared" si="25"/>
        <v>0.8103677371904503</v>
      </c>
      <c r="X53">
        <f t="shared" si="25"/>
        <v>0.79721585886875779</v>
      </c>
      <c r="Y53">
        <f t="shared" si="25"/>
        <v>0.79547190065052753</v>
      </c>
      <c r="Z53">
        <f t="shared" si="25"/>
        <v>0.77118470402159045</v>
      </c>
      <c r="AA53">
        <f t="shared" si="25"/>
        <v>0.70629760801234953</v>
      </c>
      <c r="AB53">
        <f t="shared" si="25"/>
        <v>0.80261952362187483</v>
      </c>
      <c r="AC53">
        <f t="shared" si="25"/>
        <v>0.77744682495891537</v>
      </c>
      <c r="AD53">
        <f t="shared" si="25"/>
        <v>0.75731659765370896</v>
      </c>
      <c r="AE53">
        <f t="shared" si="25"/>
        <v>0.77582559182486222</v>
      </c>
      <c r="AF53">
        <f t="shared" si="25"/>
        <v>0.74918167382939671</v>
      </c>
      <c r="AG53">
        <f t="shared" si="25"/>
        <v>0.82518911642986914</v>
      </c>
      <c r="AH53">
        <f t="shared" si="25"/>
        <v>0.77900645611094887</v>
      </c>
      <c r="AI53">
        <f t="shared" si="25"/>
        <v>0.68157975989075914</v>
      </c>
      <c r="AJ53">
        <f t="shared" si="25"/>
        <v>0.77141963791441048</v>
      </c>
      <c r="AK53">
        <f t="shared" si="25"/>
        <v>0.81335689002308631</v>
      </c>
      <c r="AL53">
        <f t="shared" si="25"/>
        <v>0.79052897272150435</v>
      </c>
      <c r="AM53">
        <f t="shared" si="25"/>
        <v>0.69581392902866246</v>
      </c>
      <c r="AN53">
        <f t="shared" si="25"/>
        <v>0.78727960684325882</v>
      </c>
      <c r="AO53">
        <f t="shared" si="25"/>
        <v>0.780466739007037</v>
      </c>
      <c r="AP53">
        <f t="shared" si="25"/>
        <v>0.76661003696870622</v>
      </c>
      <c r="AQ53">
        <f>$W53</f>
        <v>0.8103677371904503</v>
      </c>
      <c r="AR53">
        <f>$X53</f>
        <v>0.79721585886875779</v>
      </c>
      <c r="AS53">
        <f>$X53</f>
        <v>0.79721585886875779</v>
      </c>
      <c r="AT53">
        <f>$X53</f>
        <v>0.79721585886875779</v>
      </c>
      <c r="AU53">
        <f>$X53</f>
        <v>0.79721585886875779</v>
      </c>
      <c r="AV53">
        <f>$W53</f>
        <v>0.8103677371904503</v>
      </c>
      <c r="AW53">
        <f>$X53</f>
        <v>0.79721585886875779</v>
      </c>
    </row>
    <row r="54" spans="1:49">
      <c r="A54" t="s">
        <v>380</v>
      </c>
      <c r="D54" t="s">
        <v>376</v>
      </c>
    </row>
    <row r="57" spans="1:49">
      <c r="D57" t="s">
        <v>350</v>
      </c>
      <c r="E57" t="s">
        <v>360</v>
      </c>
      <c r="F57">
        <v>2011</v>
      </c>
      <c r="G57" t="s">
        <v>381</v>
      </c>
      <c r="H57" t="s">
        <v>382</v>
      </c>
      <c r="I57" t="s">
        <v>383</v>
      </c>
      <c r="J57" t="s">
        <v>384</v>
      </c>
      <c r="K57">
        <f t="shared" ref="K57:AW63" si="26">K40</f>
        <v>0.59288061884944698</v>
      </c>
      <c r="L57">
        <f t="shared" si="26"/>
        <v>0.65964541238129148</v>
      </c>
      <c r="M57">
        <f t="shared" si="26"/>
        <v>0.63727599997966877</v>
      </c>
      <c r="N57">
        <f t="shared" si="26"/>
        <v>0.6169259525577161</v>
      </c>
      <c r="O57">
        <f t="shared" si="26"/>
        <v>0.69892546283553325</v>
      </c>
      <c r="P57">
        <f t="shared" si="26"/>
        <v>0.59562290161963372</v>
      </c>
      <c r="Q57">
        <f t="shared" si="26"/>
        <v>0.62851894831070676</v>
      </c>
      <c r="R57">
        <f t="shared" si="26"/>
        <v>0.62780375840892622</v>
      </c>
      <c r="S57">
        <f t="shared" si="26"/>
        <v>0.52413384492047166</v>
      </c>
      <c r="T57">
        <f t="shared" si="26"/>
        <v>0.70503391494694678</v>
      </c>
      <c r="U57">
        <f t="shared" si="26"/>
        <v>0.67664551297394027</v>
      </c>
      <c r="V57">
        <f t="shared" ref="V57:V63" si="27">V40</f>
        <v>0.46198831363077336</v>
      </c>
      <c r="W57">
        <f t="shared" si="26"/>
        <v>0.70518103926548459</v>
      </c>
      <c r="X57">
        <f t="shared" si="26"/>
        <v>0.64869606802037527</v>
      </c>
      <c r="Y57">
        <f t="shared" si="26"/>
        <v>0.61979659738165915</v>
      </c>
      <c r="Z57">
        <f t="shared" si="26"/>
        <v>0.68640193940953997</v>
      </c>
      <c r="AA57">
        <f t="shared" si="26"/>
        <v>0.61039014426020044</v>
      </c>
      <c r="AB57">
        <f t="shared" si="26"/>
        <v>0.69316959063948003</v>
      </c>
      <c r="AC57">
        <f t="shared" si="26"/>
        <v>0.62694307526528581</v>
      </c>
      <c r="AD57">
        <f t="shared" si="26"/>
        <v>0.54707646722463843</v>
      </c>
      <c r="AE57">
        <f t="shared" si="26"/>
        <v>0.6379083918274957</v>
      </c>
      <c r="AF57">
        <f t="shared" si="26"/>
        <v>0.53525626335196441</v>
      </c>
      <c r="AG57">
        <f t="shared" si="26"/>
        <v>0.72999516285960997</v>
      </c>
      <c r="AH57">
        <f t="shared" si="26"/>
        <v>0.65893445536062722</v>
      </c>
      <c r="AI57">
        <f t="shared" si="26"/>
        <v>0.46198831363077336</v>
      </c>
      <c r="AJ57">
        <f t="shared" si="26"/>
        <v>0.59035777874025397</v>
      </c>
      <c r="AK57">
        <f t="shared" si="26"/>
        <v>0.73087099494529106</v>
      </c>
      <c r="AL57">
        <f t="shared" si="26"/>
        <v>0.60179112722528627</v>
      </c>
      <c r="AM57">
        <f t="shared" si="26"/>
        <v>0.43696574193354049</v>
      </c>
      <c r="AN57">
        <f t="shared" si="26"/>
        <v>0.6190758753538752</v>
      </c>
      <c r="AO57">
        <f t="shared" si="26"/>
        <v>0.58935533934915185</v>
      </c>
      <c r="AP57">
        <f t="shared" si="26"/>
        <v>0.67109462039504308</v>
      </c>
      <c r="AQ57">
        <f t="shared" si="26"/>
        <v>0.70518103926548459</v>
      </c>
      <c r="AR57">
        <f t="shared" si="26"/>
        <v>0.64869606802037527</v>
      </c>
      <c r="AS57">
        <f t="shared" si="26"/>
        <v>0.64869606802037527</v>
      </c>
      <c r="AT57">
        <f t="shared" si="26"/>
        <v>0.64869606802037527</v>
      </c>
      <c r="AU57">
        <f t="shared" si="26"/>
        <v>0.64869606802037527</v>
      </c>
      <c r="AV57">
        <f t="shared" si="26"/>
        <v>0.70518103926548459</v>
      </c>
      <c r="AW57">
        <f t="shared" si="26"/>
        <v>0.64869606802037527</v>
      </c>
    </row>
    <row r="58" spans="1:49">
      <c r="A58" t="s">
        <v>365</v>
      </c>
      <c r="D58" t="s">
        <v>353</v>
      </c>
      <c r="E58" t="s">
        <v>360</v>
      </c>
      <c r="F58">
        <v>2011</v>
      </c>
      <c r="G58" t="s">
        <v>381</v>
      </c>
      <c r="H58" t="s">
        <v>362</v>
      </c>
      <c r="I58" t="s">
        <v>383</v>
      </c>
      <c r="J58" t="s">
        <v>384</v>
      </c>
      <c r="K58">
        <f t="shared" si="26"/>
        <v>0.70514373871069314</v>
      </c>
      <c r="L58">
        <f t="shared" si="26"/>
        <v>0.71581183175912466</v>
      </c>
      <c r="M58">
        <f t="shared" si="26"/>
        <v>0.73550036308409483</v>
      </c>
      <c r="N58">
        <f t="shared" si="26"/>
        <v>0.69708144172760678</v>
      </c>
      <c r="O58">
        <f t="shared" si="26"/>
        <v>0.77196072198039623</v>
      </c>
      <c r="P58">
        <f t="shared" si="26"/>
        <v>0.70587870087242788</v>
      </c>
      <c r="Q58">
        <f t="shared" si="26"/>
        <v>0.71088456239465947</v>
      </c>
      <c r="R58">
        <f t="shared" si="26"/>
        <v>0.68692586885610341</v>
      </c>
      <c r="S58">
        <f t="shared" si="26"/>
        <v>0.65993022569812831</v>
      </c>
      <c r="T58">
        <f t="shared" si="26"/>
        <v>0.74412458189397823</v>
      </c>
      <c r="U58">
        <f t="shared" si="26"/>
        <v>0.7264412933865364</v>
      </c>
      <c r="V58">
        <f t="shared" si="27"/>
        <v>0.58723302208061368</v>
      </c>
      <c r="W58">
        <f t="shared" si="26"/>
        <v>0.75418040006169484</v>
      </c>
      <c r="X58">
        <f t="shared" si="26"/>
        <v>0.73713166890394521</v>
      </c>
      <c r="Y58">
        <f t="shared" si="26"/>
        <v>0.734870982324758</v>
      </c>
      <c r="Z58">
        <f t="shared" si="26"/>
        <v>0.70338757928724693</v>
      </c>
      <c r="AA58">
        <f t="shared" si="26"/>
        <v>0.61927467705304562</v>
      </c>
      <c r="AB58">
        <f t="shared" si="26"/>
        <v>0.74413641950983778</v>
      </c>
      <c r="AC58">
        <f t="shared" si="26"/>
        <v>0.71150514346526073</v>
      </c>
      <c r="AD58">
        <f t="shared" si="26"/>
        <v>0.68541040436591893</v>
      </c>
      <c r="AE58">
        <f t="shared" si="26"/>
        <v>0.70940354495815483</v>
      </c>
      <c r="AF58">
        <f t="shared" si="26"/>
        <v>0.67486513274181048</v>
      </c>
      <c r="AG58">
        <f t="shared" si="26"/>
        <v>0.77339329907575627</v>
      </c>
      <c r="AH58">
        <f t="shared" si="26"/>
        <v>0.71352688755123006</v>
      </c>
      <c r="AI58">
        <f t="shared" si="26"/>
        <v>0.58723302208061368</v>
      </c>
      <c r="AJ58">
        <f t="shared" si="26"/>
        <v>0.70369212322238395</v>
      </c>
      <c r="AK58">
        <f t="shared" si="26"/>
        <v>0.7580552278077044</v>
      </c>
      <c r="AL58">
        <f t="shared" si="26"/>
        <v>0.72846348315750564</v>
      </c>
      <c r="AM58">
        <f t="shared" si="26"/>
        <v>0.6056847228149328</v>
      </c>
      <c r="AN58">
        <f t="shared" si="26"/>
        <v>0.72425134220422449</v>
      </c>
      <c r="AO58">
        <f t="shared" si="26"/>
        <v>0.71541984686097393</v>
      </c>
      <c r="AP58">
        <f t="shared" si="26"/>
        <v>0.6974574553298043</v>
      </c>
      <c r="AQ58">
        <f t="shared" si="26"/>
        <v>0.75418040006169484</v>
      </c>
      <c r="AR58">
        <f t="shared" si="26"/>
        <v>0.73713166890394521</v>
      </c>
      <c r="AS58">
        <f t="shared" si="26"/>
        <v>0.73713166890394521</v>
      </c>
      <c r="AT58">
        <f t="shared" si="26"/>
        <v>0.73713166890394521</v>
      </c>
      <c r="AU58">
        <f t="shared" si="26"/>
        <v>0.73713166890394521</v>
      </c>
      <c r="AV58">
        <f t="shared" si="26"/>
        <v>0.75418040006169484</v>
      </c>
      <c r="AW58">
        <f t="shared" si="26"/>
        <v>0.73713166890394521</v>
      </c>
    </row>
    <row r="59" spans="1:49">
      <c r="A59" t="s">
        <v>385</v>
      </c>
      <c r="D59" t="s">
        <v>355</v>
      </c>
      <c r="E59" t="s">
        <v>360</v>
      </c>
      <c r="F59">
        <v>2011</v>
      </c>
      <c r="G59" t="s">
        <v>381</v>
      </c>
      <c r="H59" t="s">
        <v>362</v>
      </c>
      <c r="I59" t="s">
        <v>383</v>
      </c>
      <c r="J59" t="s">
        <v>384</v>
      </c>
      <c r="K59">
        <f t="shared" si="26"/>
        <v>0.73342989998483554</v>
      </c>
      <c r="L59">
        <f t="shared" si="26"/>
        <v>0.74630652641559103</v>
      </c>
      <c r="M59">
        <f t="shared" si="26"/>
        <v>0.75612523781889651</v>
      </c>
      <c r="N59">
        <f t="shared" si="26"/>
        <v>0.73481004666476779</v>
      </c>
      <c r="O59">
        <f t="shared" si="26"/>
        <v>0.78093982227395409</v>
      </c>
      <c r="P59">
        <f t="shared" si="26"/>
        <v>0.73224114915333183</v>
      </c>
      <c r="Q59">
        <f t="shared" si="26"/>
        <v>0.73869840986233293</v>
      </c>
      <c r="R59">
        <f t="shared" si="26"/>
        <v>0.73462965037578554</v>
      </c>
      <c r="S59">
        <f t="shared" si="26"/>
        <v>0.71228881877763206</v>
      </c>
      <c r="T59">
        <f t="shared" si="26"/>
        <v>0.76678265150534308</v>
      </c>
      <c r="U59">
        <f t="shared" si="26"/>
        <v>0.75477727360905666</v>
      </c>
      <c r="V59">
        <f t="shared" si="27"/>
        <v>0.6808802892722825</v>
      </c>
      <c r="W59">
        <f t="shared" si="26"/>
        <v>0.77222315329408431</v>
      </c>
      <c r="X59">
        <f t="shared" si="26"/>
        <v>0.75539841224648208</v>
      </c>
      <c r="Y59">
        <f t="shared" si="26"/>
        <v>0.7485839922067854</v>
      </c>
      <c r="Z59">
        <f t="shared" si="26"/>
        <v>0.74164459088990997</v>
      </c>
      <c r="AA59">
        <f t="shared" si="26"/>
        <v>0.69891121030402037</v>
      </c>
      <c r="AB59">
        <f t="shared" si="26"/>
        <v>0.76695724754374772</v>
      </c>
      <c r="AC59">
        <f t="shared" si="26"/>
        <v>0.74000749800154264</v>
      </c>
      <c r="AD59">
        <f t="shared" si="26"/>
        <v>0.7199645311297137</v>
      </c>
      <c r="AE59">
        <f t="shared" si="26"/>
        <v>0.73871912023713104</v>
      </c>
      <c r="AF59">
        <f t="shared" si="26"/>
        <v>0.71577827211220679</v>
      </c>
      <c r="AG59">
        <f t="shared" si="26"/>
        <v>0.78173499068349661</v>
      </c>
      <c r="AH59">
        <f t="shared" si="26"/>
        <v>0.74603827914484422</v>
      </c>
      <c r="AI59">
        <f t="shared" si="26"/>
        <v>0.6808802892722825</v>
      </c>
      <c r="AJ59">
        <f t="shared" si="26"/>
        <v>0.73092446714507664</v>
      </c>
      <c r="AK59">
        <f t="shared" si="26"/>
        <v>0.7736913259881556</v>
      </c>
      <c r="AL59">
        <f t="shared" si="26"/>
        <v>0.74587672300072227</v>
      </c>
      <c r="AM59">
        <f t="shared" si="26"/>
        <v>0.68682264022119566</v>
      </c>
      <c r="AN59">
        <f t="shared" si="26"/>
        <v>0.74591055921249416</v>
      </c>
      <c r="AO59">
        <f t="shared" si="26"/>
        <v>0.73636700305637115</v>
      </c>
      <c r="AP59">
        <f t="shared" si="26"/>
        <v>0.7394582468220503</v>
      </c>
      <c r="AQ59">
        <f t="shared" si="26"/>
        <v>0.77222315329408431</v>
      </c>
      <c r="AR59">
        <f t="shared" si="26"/>
        <v>0.75539841224648208</v>
      </c>
      <c r="AS59">
        <f t="shared" si="26"/>
        <v>0.75539841224648208</v>
      </c>
      <c r="AT59">
        <f t="shared" si="26"/>
        <v>0.75539841224648208</v>
      </c>
      <c r="AU59">
        <f t="shared" si="26"/>
        <v>0.75539841224648208</v>
      </c>
      <c r="AV59">
        <f t="shared" si="26"/>
        <v>0.77222315329408431</v>
      </c>
      <c r="AW59">
        <f t="shared" si="26"/>
        <v>0.75539841224648208</v>
      </c>
    </row>
    <row r="60" spans="1:49">
      <c r="D60" t="s">
        <v>350</v>
      </c>
      <c r="E60" t="s">
        <v>360</v>
      </c>
      <c r="F60">
        <v>2011</v>
      </c>
      <c r="G60" t="s">
        <v>381</v>
      </c>
      <c r="H60" t="s">
        <v>386</v>
      </c>
      <c r="I60" t="s">
        <v>383</v>
      </c>
      <c r="J60" t="s">
        <v>384</v>
      </c>
      <c r="K60">
        <f t="shared" si="26"/>
        <v>0.62611485404541045</v>
      </c>
      <c r="L60">
        <f t="shared" si="26"/>
        <v>0.68742946035016561</v>
      </c>
      <c r="M60">
        <f t="shared" si="26"/>
        <v>0.66688612243030809</v>
      </c>
      <c r="N60">
        <f t="shared" si="26"/>
        <v>0.64819730336933101</v>
      </c>
      <c r="O60">
        <f t="shared" si="26"/>
        <v>0.72350297607344893</v>
      </c>
      <c r="P60">
        <f t="shared" si="26"/>
        <v>0.62863327699762273</v>
      </c>
      <c r="Q60">
        <f t="shared" si="26"/>
        <v>0.65884393212207759</v>
      </c>
      <c r="R60">
        <f t="shared" si="26"/>
        <v>0.65818712506942201</v>
      </c>
      <c r="S60">
        <f t="shared" si="26"/>
        <v>0.56298006166165759</v>
      </c>
      <c r="T60">
        <f t="shared" si="26"/>
        <v>0.72911277903291027</v>
      </c>
      <c r="U60">
        <f t="shared" si="26"/>
        <v>0.70304179762912888</v>
      </c>
      <c r="V60">
        <f t="shared" si="27"/>
        <v>0.50590763496703672</v>
      </c>
      <c r="W60">
        <f t="shared" si="26"/>
        <v>0.7292478932029961</v>
      </c>
      <c r="X60">
        <f t="shared" si="26"/>
        <v>0.67737394001871198</v>
      </c>
      <c r="Y60">
        <f t="shared" si="26"/>
        <v>0.65083360984029914</v>
      </c>
      <c r="Z60">
        <f t="shared" si="26"/>
        <v>0.7120017810903938</v>
      </c>
      <c r="AA60">
        <f t="shared" si="26"/>
        <v>0.64219503044304127</v>
      </c>
      <c r="AB60">
        <f t="shared" si="26"/>
        <v>0.7182169709954408</v>
      </c>
      <c r="AC60">
        <f t="shared" si="26"/>
        <v>0.65739670177424203</v>
      </c>
      <c r="AD60">
        <f t="shared" si="26"/>
        <v>0.58404981683895363</v>
      </c>
      <c r="AE60">
        <f t="shared" si="26"/>
        <v>0.66746689045382257</v>
      </c>
      <c r="AF60">
        <f t="shared" si="26"/>
        <v>0.57319452756813061</v>
      </c>
      <c r="AG60">
        <f t="shared" si="26"/>
        <v>0.75203637405474388</v>
      </c>
      <c r="AH60">
        <f t="shared" si="26"/>
        <v>0.68677654063731064</v>
      </c>
      <c r="AI60">
        <f t="shared" si="26"/>
        <v>0.50590763496703672</v>
      </c>
      <c r="AJ60">
        <f t="shared" si="26"/>
        <v>0.62379796006758015</v>
      </c>
      <c r="AK60">
        <f t="shared" si="26"/>
        <v>0.7528407096436347</v>
      </c>
      <c r="AL60">
        <f t="shared" si="26"/>
        <v>0.63429797398240573</v>
      </c>
      <c r="AM60">
        <f t="shared" si="26"/>
        <v>0.48292772218386371</v>
      </c>
      <c r="AN60">
        <f t="shared" si="26"/>
        <v>0.65017172226376296</v>
      </c>
      <c r="AO60">
        <f t="shared" si="26"/>
        <v>0.62287735246350684</v>
      </c>
      <c r="AP60">
        <f t="shared" si="26"/>
        <v>0.69794403913830483</v>
      </c>
      <c r="AQ60">
        <f t="shared" si="26"/>
        <v>0.7292478932029961</v>
      </c>
      <c r="AR60">
        <f t="shared" si="26"/>
        <v>0.67737394001871198</v>
      </c>
      <c r="AS60">
        <f t="shared" si="26"/>
        <v>0.67737394001871198</v>
      </c>
      <c r="AT60">
        <f t="shared" si="26"/>
        <v>0.67737394001871198</v>
      </c>
      <c r="AU60">
        <f t="shared" si="26"/>
        <v>0.67737394001871198</v>
      </c>
      <c r="AV60">
        <f t="shared" si="26"/>
        <v>0.7292478932029961</v>
      </c>
      <c r="AW60">
        <f t="shared" si="26"/>
        <v>0.67737394001871198</v>
      </c>
    </row>
    <row r="61" spans="1:49">
      <c r="A61" t="s">
        <v>369</v>
      </c>
      <c r="D61" t="s">
        <v>353</v>
      </c>
      <c r="E61" t="s">
        <v>360</v>
      </c>
      <c r="F61">
        <v>2011</v>
      </c>
      <c r="G61" t="s">
        <v>381</v>
      </c>
      <c r="H61" t="s">
        <v>386</v>
      </c>
      <c r="I61" t="s">
        <v>383</v>
      </c>
      <c r="J61" t="s">
        <v>384</v>
      </c>
      <c r="K61">
        <f t="shared" si="26"/>
        <v>0.72921363759145286</v>
      </c>
      <c r="L61">
        <f t="shared" si="26"/>
        <v>0.73901086590123699</v>
      </c>
      <c r="M61">
        <f t="shared" si="26"/>
        <v>0.75709217017927077</v>
      </c>
      <c r="N61">
        <f t="shared" si="26"/>
        <v>0.72180948730086336</v>
      </c>
      <c r="O61">
        <f t="shared" si="26"/>
        <v>0.79057617324730256</v>
      </c>
      <c r="P61">
        <f t="shared" si="26"/>
        <v>0.72988860284202561</v>
      </c>
      <c r="Q61">
        <f t="shared" si="26"/>
        <v>0.7344858226073403</v>
      </c>
      <c r="R61">
        <f t="shared" si="26"/>
        <v>0.71248294078621743</v>
      </c>
      <c r="S61">
        <f t="shared" si="26"/>
        <v>0.68769102360032186</v>
      </c>
      <c r="T61">
        <f t="shared" si="26"/>
        <v>0.76501237112712295</v>
      </c>
      <c r="U61">
        <f t="shared" si="26"/>
        <v>0.74877261637539061</v>
      </c>
      <c r="V61">
        <f t="shared" si="27"/>
        <v>0.62092828558423707</v>
      </c>
      <c r="W61">
        <f t="shared" si="26"/>
        <v>0.77424730617910742</v>
      </c>
      <c r="X61">
        <f t="shared" si="26"/>
        <v>0.7585903081770925</v>
      </c>
      <c r="Y61">
        <f t="shared" si="26"/>
        <v>0.75651416744110422</v>
      </c>
      <c r="Z61">
        <f t="shared" si="26"/>
        <v>0.72760083812094101</v>
      </c>
      <c r="AA61">
        <f t="shared" si="26"/>
        <v>0.65035429525279698</v>
      </c>
      <c r="AB61">
        <f t="shared" si="26"/>
        <v>0.76502324240699382</v>
      </c>
      <c r="AC61">
        <f t="shared" si="26"/>
        <v>0.73505574399870888</v>
      </c>
      <c r="AD61">
        <f t="shared" si="26"/>
        <v>0.71109118768298674</v>
      </c>
      <c r="AE61">
        <f t="shared" si="26"/>
        <v>0.73312570455340742</v>
      </c>
      <c r="AF61">
        <f t="shared" si="26"/>
        <v>0.70140675455880552</v>
      </c>
      <c r="AG61">
        <f t="shared" si="26"/>
        <v>0.79189180527365366</v>
      </c>
      <c r="AH61">
        <f t="shared" si="26"/>
        <v>0.73691244775112963</v>
      </c>
      <c r="AI61">
        <f t="shared" si="26"/>
        <v>0.62092828558423707</v>
      </c>
      <c r="AJ61">
        <f t="shared" si="26"/>
        <v>0.72788052132667913</v>
      </c>
      <c r="AK61">
        <f t="shared" si="26"/>
        <v>0.77780582145605504</v>
      </c>
      <c r="AL61">
        <f t="shared" si="26"/>
        <v>0.75062972943036232</v>
      </c>
      <c r="AM61">
        <f t="shared" si="26"/>
        <v>0.63787372503412199</v>
      </c>
      <c r="AN61">
        <f t="shared" si="26"/>
        <v>0.74676143671816531</v>
      </c>
      <c r="AO61">
        <f t="shared" si="26"/>
        <v>0.73865087977028221</v>
      </c>
      <c r="AP61">
        <f t="shared" si="26"/>
        <v>0.72215480591512637</v>
      </c>
      <c r="AQ61">
        <f t="shared" si="26"/>
        <v>0.77424730617910742</v>
      </c>
      <c r="AR61">
        <f t="shared" si="26"/>
        <v>0.7585903081770925</v>
      </c>
      <c r="AS61">
        <f t="shared" si="26"/>
        <v>0.7585903081770925</v>
      </c>
      <c r="AT61">
        <f t="shared" si="26"/>
        <v>0.7585903081770925</v>
      </c>
      <c r="AU61">
        <f t="shared" si="26"/>
        <v>0.7585903081770925</v>
      </c>
      <c r="AV61">
        <f t="shared" si="26"/>
        <v>0.77424730617910742</v>
      </c>
      <c r="AW61">
        <f t="shared" si="26"/>
        <v>0.7585903081770925</v>
      </c>
    </row>
    <row r="62" spans="1:49">
      <c r="A62" t="s">
        <v>387</v>
      </c>
      <c r="D62" t="s">
        <v>355</v>
      </c>
      <c r="E62" t="s">
        <v>360</v>
      </c>
      <c r="F62">
        <v>2011</v>
      </c>
      <c r="G62" t="s">
        <v>381</v>
      </c>
      <c r="H62" t="s">
        <v>386</v>
      </c>
      <c r="I62" t="s">
        <v>383</v>
      </c>
      <c r="J62" t="s">
        <v>384</v>
      </c>
      <c r="K62">
        <f t="shared" si="26"/>
        <v>0.75519072447586943</v>
      </c>
      <c r="L62">
        <f t="shared" si="26"/>
        <v>0.76701619772860408</v>
      </c>
      <c r="M62">
        <f t="shared" si="26"/>
        <v>0.77603338167041513</v>
      </c>
      <c r="N62">
        <f t="shared" si="26"/>
        <v>0.75645820612070502</v>
      </c>
      <c r="O62">
        <f t="shared" si="26"/>
        <v>0.79882228576179459</v>
      </c>
      <c r="P62">
        <f t="shared" si="26"/>
        <v>0.75409901452856998</v>
      </c>
      <c r="Q62">
        <f t="shared" si="26"/>
        <v>0.76002915191438747</v>
      </c>
      <c r="R62">
        <f t="shared" si="26"/>
        <v>0.75629253605939484</v>
      </c>
      <c r="S62">
        <f t="shared" si="26"/>
        <v>0.7357754458161927</v>
      </c>
      <c r="T62">
        <f t="shared" si="26"/>
        <v>0.78582080240286611</v>
      </c>
      <c r="U62">
        <f t="shared" si="26"/>
        <v>0.77479545535525607</v>
      </c>
      <c r="V62">
        <f t="shared" si="27"/>
        <v>0.70693087790311648</v>
      </c>
      <c r="W62">
        <f t="shared" si="26"/>
        <v>0.79081718159660797</v>
      </c>
      <c r="X62">
        <f t="shared" si="26"/>
        <v>0.77536588879778967</v>
      </c>
      <c r="Y62">
        <f t="shared" si="26"/>
        <v>0.76910774794500703</v>
      </c>
      <c r="Z62">
        <f t="shared" si="26"/>
        <v>0.76273482836828466</v>
      </c>
      <c r="AA62">
        <f t="shared" si="26"/>
        <v>0.72348988701389616</v>
      </c>
      <c r="AB62">
        <f t="shared" si="26"/>
        <v>0.78598114570344169</v>
      </c>
      <c r="AC62">
        <f t="shared" si="26"/>
        <v>0.76123137571570243</v>
      </c>
      <c r="AD62">
        <f t="shared" si="26"/>
        <v>0.7428245694048391</v>
      </c>
      <c r="AE62">
        <f t="shared" si="26"/>
        <v>0.76004817164634475</v>
      </c>
      <c r="AF62">
        <f t="shared" si="26"/>
        <v>0.73898004581733268</v>
      </c>
      <c r="AG62">
        <f t="shared" si="26"/>
        <v>0.79955254246443563</v>
      </c>
      <c r="AH62">
        <f t="shared" si="26"/>
        <v>0.76676984819424465</v>
      </c>
      <c r="AI62">
        <f t="shared" si="26"/>
        <v>0.70693087790311648</v>
      </c>
      <c r="AJ62">
        <f t="shared" si="26"/>
        <v>0.75288981676588673</v>
      </c>
      <c r="AK62">
        <f t="shared" si="26"/>
        <v>0.79216550345851022</v>
      </c>
      <c r="AL62">
        <f t="shared" si="26"/>
        <v>0.76662148030678579</v>
      </c>
      <c r="AM62">
        <f t="shared" si="26"/>
        <v>0.71238813897864905</v>
      </c>
      <c r="AN62">
        <f t="shared" si="26"/>
        <v>0.76665255437882118</v>
      </c>
      <c r="AO62">
        <f t="shared" si="26"/>
        <v>0.75788806403136122</v>
      </c>
      <c r="AP62">
        <f t="shared" si="26"/>
        <v>0.76072696136718909</v>
      </c>
      <c r="AQ62">
        <f t="shared" si="26"/>
        <v>0.79081718159660797</v>
      </c>
      <c r="AR62">
        <f t="shared" si="26"/>
        <v>0.77536588879778967</v>
      </c>
      <c r="AS62">
        <f t="shared" si="26"/>
        <v>0.77536588879778967</v>
      </c>
      <c r="AT62">
        <f t="shared" si="26"/>
        <v>0.77536588879778967</v>
      </c>
      <c r="AU62">
        <f t="shared" si="26"/>
        <v>0.77536588879778967</v>
      </c>
      <c r="AV62">
        <f t="shared" si="26"/>
        <v>0.79081718159660797</v>
      </c>
      <c r="AW62">
        <f t="shared" si="26"/>
        <v>0.77536588879778967</v>
      </c>
    </row>
    <row r="63" spans="1:49">
      <c r="D63" t="s">
        <v>350</v>
      </c>
      <c r="E63" t="s">
        <v>360</v>
      </c>
      <c r="F63">
        <v>2011</v>
      </c>
      <c r="G63" t="s">
        <v>388</v>
      </c>
      <c r="H63" t="s">
        <v>371</v>
      </c>
      <c r="I63" t="s">
        <v>389</v>
      </c>
      <c r="J63" t="s">
        <v>384</v>
      </c>
      <c r="K63">
        <f>K46</f>
        <v>0.7616431420715184</v>
      </c>
      <c r="L63">
        <f t="shared" si="26"/>
        <v>0.77026704962563974</v>
      </c>
      <c r="M63">
        <f t="shared" si="26"/>
        <v>0.78618292824163361</v>
      </c>
      <c r="N63">
        <f t="shared" si="26"/>
        <v>0.75512571636662817</v>
      </c>
      <c r="O63">
        <f t="shared" si="26"/>
        <v>0.81565687106199691</v>
      </c>
      <c r="P63">
        <f t="shared" si="26"/>
        <v>0.76223727316034584</v>
      </c>
      <c r="Q63">
        <f t="shared" si="26"/>
        <v>0.76628392768430553</v>
      </c>
      <c r="R63">
        <f t="shared" si="26"/>
        <v>0.746916121530383</v>
      </c>
      <c r="S63">
        <f t="shared" si="26"/>
        <v>0.72509329622303786</v>
      </c>
      <c r="T63">
        <f t="shared" si="26"/>
        <v>0.79315460212986266</v>
      </c>
      <c r="U63">
        <f t="shared" si="26"/>
        <v>0.778859728186721</v>
      </c>
      <c r="V63">
        <f t="shared" si="27"/>
        <v>0.66632609569390933</v>
      </c>
      <c r="W63">
        <f t="shared" si="26"/>
        <v>0.80128355693610065</v>
      </c>
      <c r="X63">
        <f t="shared" si="26"/>
        <v>0.78750164851516524</v>
      </c>
      <c r="Y63">
        <f t="shared" si="26"/>
        <v>0.78567414738827734</v>
      </c>
      <c r="Z63">
        <f t="shared" si="26"/>
        <v>0.76022349223819363</v>
      </c>
      <c r="AA63">
        <f t="shared" si="26"/>
        <v>0.69222803234827046</v>
      </c>
      <c r="AB63">
        <f t="shared" si="26"/>
        <v>0.79316417146004847</v>
      </c>
      <c r="AC63">
        <f t="shared" si="26"/>
        <v>0.76678559501682753</v>
      </c>
      <c r="AD63">
        <f t="shared" si="26"/>
        <v>0.74569104544550335</v>
      </c>
      <c r="AE63">
        <f t="shared" si="26"/>
        <v>0.76508669802006524</v>
      </c>
      <c r="AF63">
        <f t="shared" si="26"/>
        <v>0.73716642467152349</v>
      </c>
      <c r="AG63">
        <f t="shared" si="26"/>
        <v>0.81681494236662933</v>
      </c>
      <c r="AH63">
        <f t="shared" si="26"/>
        <v>0.76841993903841943</v>
      </c>
      <c r="AI63">
        <f t="shared" si="26"/>
        <v>0.66632609569390933</v>
      </c>
      <c r="AJ63">
        <f t="shared" si="26"/>
        <v>0.76046968044923258</v>
      </c>
      <c r="AK63">
        <f t="shared" si="26"/>
        <v>0.80441590271880292</v>
      </c>
      <c r="AL63">
        <f t="shared" si="26"/>
        <v>0.78049443249259443</v>
      </c>
      <c r="AM63">
        <f t="shared" si="26"/>
        <v>0.68124214119770021</v>
      </c>
      <c r="AN63">
        <f t="shared" ref="AN63:AW63" si="28">AN46</f>
        <v>0.77708940836868445</v>
      </c>
      <c r="AO63">
        <f t="shared" si="28"/>
        <v>0.76995017560617651</v>
      </c>
      <c r="AP63">
        <f t="shared" si="28"/>
        <v>0.75542967945822503</v>
      </c>
      <c r="AQ63">
        <f t="shared" si="28"/>
        <v>0.80128355693610065</v>
      </c>
      <c r="AR63">
        <f t="shared" si="28"/>
        <v>0.78750164851516524</v>
      </c>
      <c r="AS63">
        <f t="shared" si="28"/>
        <v>0.78750164851516524</v>
      </c>
      <c r="AT63">
        <f t="shared" si="28"/>
        <v>0.78750164851516524</v>
      </c>
      <c r="AU63">
        <f t="shared" si="28"/>
        <v>0.78750164851516524</v>
      </c>
      <c r="AV63">
        <f t="shared" si="28"/>
        <v>0.80128355693610065</v>
      </c>
      <c r="AW63">
        <f t="shared" si="28"/>
        <v>0.78750164851516524</v>
      </c>
    </row>
    <row r="64" spans="1:49">
      <c r="A64" t="s">
        <v>377</v>
      </c>
      <c r="D64" t="s">
        <v>353</v>
      </c>
      <c r="E64" t="s">
        <v>360</v>
      </c>
      <c r="F64">
        <v>2011</v>
      </c>
      <c r="G64" t="s">
        <v>388</v>
      </c>
      <c r="H64" t="s">
        <v>371</v>
      </c>
      <c r="I64" t="s">
        <v>389</v>
      </c>
      <c r="J64" t="s">
        <v>384</v>
      </c>
      <c r="K64">
        <f>K47</f>
        <v>0.72921363759145286</v>
      </c>
      <c r="L64">
        <f t="shared" ref="L64:AW65" si="29">L47</f>
        <v>0.73901086590123699</v>
      </c>
      <c r="M64">
        <f t="shared" si="29"/>
        <v>0.75709217017927077</v>
      </c>
      <c r="N64">
        <f t="shared" si="29"/>
        <v>0.72180948730086336</v>
      </c>
      <c r="O64">
        <f t="shared" si="29"/>
        <v>0.79057617324730256</v>
      </c>
      <c r="P64">
        <f t="shared" si="29"/>
        <v>0.72988860284202561</v>
      </c>
      <c r="Q64">
        <f t="shared" si="29"/>
        <v>0.7344858226073403</v>
      </c>
      <c r="R64">
        <f t="shared" si="29"/>
        <v>0.71248294078621743</v>
      </c>
      <c r="S64">
        <f t="shared" si="29"/>
        <v>0.68769102360032186</v>
      </c>
      <c r="T64">
        <f t="shared" si="29"/>
        <v>0.76501237112712295</v>
      </c>
      <c r="U64">
        <f t="shared" si="29"/>
        <v>0.74877261637539061</v>
      </c>
      <c r="V64">
        <f>V47</f>
        <v>0.62092828558423707</v>
      </c>
      <c r="W64">
        <f t="shared" si="29"/>
        <v>0.77424730617910742</v>
      </c>
      <c r="X64">
        <f t="shared" si="29"/>
        <v>0.7585903081770925</v>
      </c>
      <c r="Y64">
        <f t="shared" si="29"/>
        <v>0.75651416744110422</v>
      </c>
      <c r="Z64">
        <f t="shared" si="29"/>
        <v>0.72760083812094101</v>
      </c>
      <c r="AA64">
        <f t="shared" si="29"/>
        <v>0.65035429525279698</v>
      </c>
      <c r="AB64">
        <f t="shared" si="29"/>
        <v>0.76502324240699382</v>
      </c>
      <c r="AC64">
        <f t="shared" si="29"/>
        <v>0.73505574399870888</v>
      </c>
      <c r="AD64">
        <f t="shared" si="29"/>
        <v>0.71109118768298674</v>
      </c>
      <c r="AE64">
        <f t="shared" si="29"/>
        <v>0.73312570455340742</v>
      </c>
      <c r="AF64">
        <f t="shared" si="29"/>
        <v>0.70140675455880552</v>
      </c>
      <c r="AG64">
        <f t="shared" si="29"/>
        <v>0.79189180527365366</v>
      </c>
      <c r="AH64">
        <f t="shared" si="29"/>
        <v>0.73691244775112963</v>
      </c>
      <c r="AI64">
        <f t="shared" si="29"/>
        <v>0.62092828558423707</v>
      </c>
      <c r="AJ64">
        <f t="shared" si="29"/>
        <v>0.72788052132667913</v>
      </c>
      <c r="AK64">
        <f t="shared" si="29"/>
        <v>0.77780582145605504</v>
      </c>
      <c r="AL64">
        <f t="shared" si="29"/>
        <v>0.75062972943036232</v>
      </c>
      <c r="AM64">
        <f t="shared" si="29"/>
        <v>0.63787372503412199</v>
      </c>
      <c r="AN64">
        <f t="shared" si="29"/>
        <v>0.74676143671816531</v>
      </c>
      <c r="AO64">
        <f t="shared" si="29"/>
        <v>0.73865087977028221</v>
      </c>
      <c r="AP64">
        <f t="shared" si="29"/>
        <v>0.72215480591512637</v>
      </c>
      <c r="AQ64">
        <f t="shared" si="29"/>
        <v>0.77424730617910742</v>
      </c>
      <c r="AR64">
        <f t="shared" si="29"/>
        <v>0.7585903081770925</v>
      </c>
      <c r="AS64">
        <f t="shared" si="29"/>
        <v>0.7585903081770925</v>
      </c>
      <c r="AT64">
        <f t="shared" si="29"/>
        <v>0.7585903081770925</v>
      </c>
      <c r="AU64">
        <f t="shared" si="29"/>
        <v>0.7585903081770925</v>
      </c>
      <c r="AV64">
        <f t="shared" si="29"/>
        <v>0.77424730617910742</v>
      </c>
      <c r="AW64">
        <f t="shared" si="29"/>
        <v>0.7585903081770925</v>
      </c>
    </row>
    <row r="65" spans="1:49">
      <c r="A65" t="s">
        <v>390</v>
      </c>
      <c r="D65" t="s">
        <v>355</v>
      </c>
      <c r="E65" t="s">
        <v>360</v>
      </c>
      <c r="F65">
        <v>2011</v>
      </c>
      <c r="G65" t="s">
        <v>388</v>
      </c>
      <c r="H65" t="s">
        <v>371</v>
      </c>
      <c r="I65" t="s">
        <v>389</v>
      </c>
      <c r="J65" t="s">
        <v>384</v>
      </c>
      <c r="K65">
        <f>K48</f>
        <v>0.80755634490883854</v>
      </c>
      <c r="L65">
        <f t="shared" si="29"/>
        <v>0.81685230516633578</v>
      </c>
      <c r="M65">
        <f t="shared" si="29"/>
        <v>0.823940679708829</v>
      </c>
      <c r="N65">
        <f t="shared" si="29"/>
        <v>0.80855270748526009</v>
      </c>
      <c r="O65">
        <f t="shared" si="29"/>
        <v>0.84185495190900428</v>
      </c>
      <c r="P65">
        <f t="shared" si="29"/>
        <v>0.80669815580588122</v>
      </c>
      <c r="Q65">
        <f t="shared" si="29"/>
        <v>0.81135981460649709</v>
      </c>
      <c r="R65">
        <f t="shared" si="29"/>
        <v>0.80842247487021945</v>
      </c>
      <c r="S65">
        <f t="shared" si="29"/>
        <v>0.79229406703198035</v>
      </c>
      <c r="T65">
        <f t="shared" si="29"/>
        <v>0.83163453450920488</v>
      </c>
      <c r="U65">
        <f t="shared" si="29"/>
        <v>0.82296755046643122</v>
      </c>
      <c r="V65">
        <f>V48</f>
        <v>0.76961946016982963</v>
      </c>
      <c r="W65">
        <f t="shared" si="29"/>
        <v>0.83556216949038165</v>
      </c>
      <c r="X65">
        <f t="shared" si="29"/>
        <v>0.82341596606029455</v>
      </c>
      <c r="Y65">
        <f t="shared" si="29"/>
        <v>0.81849646496211781</v>
      </c>
      <c r="Z65">
        <f t="shared" si="29"/>
        <v>0.81348673673870509</v>
      </c>
      <c r="AA65">
        <f t="shared" si="29"/>
        <v>0.78263643524621784</v>
      </c>
      <c r="AB65">
        <f t="shared" si="29"/>
        <v>0.8317605797775719</v>
      </c>
      <c r="AC65">
        <f t="shared" si="29"/>
        <v>0.81230487823640785</v>
      </c>
      <c r="AD65">
        <f t="shared" si="29"/>
        <v>0.7978353566979216</v>
      </c>
      <c r="AE65">
        <f t="shared" si="29"/>
        <v>0.81137476594659186</v>
      </c>
      <c r="AF65">
        <f t="shared" si="29"/>
        <v>0.79481319109704762</v>
      </c>
      <c r="AG65">
        <f t="shared" si="29"/>
        <v>0.84242900396936926</v>
      </c>
      <c r="AH65">
        <f t="shared" si="29"/>
        <v>0.81665865071954002</v>
      </c>
      <c r="AI65">
        <f t="shared" si="29"/>
        <v>0.76961946016982963</v>
      </c>
      <c r="AJ65">
        <f t="shared" si="29"/>
        <v>0.80574760997104466</v>
      </c>
      <c r="AK65">
        <f t="shared" si="29"/>
        <v>0.83662208025882889</v>
      </c>
      <c r="AL65">
        <f t="shared" si="29"/>
        <v>0.81654201927859626</v>
      </c>
      <c r="AM65">
        <f t="shared" si="29"/>
        <v>0.7739093926730557</v>
      </c>
      <c r="AN65">
        <f t="shared" si="29"/>
        <v>0.8165664464903033</v>
      </c>
      <c r="AO65">
        <f t="shared" si="29"/>
        <v>0.80967671343641767</v>
      </c>
      <c r="AP65">
        <f t="shared" si="29"/>
        <v>0.81190836000522348</v>
      </c>
      <c r="AQ65">
        <f t="shared" si="29"/>
        <v>0.83556216949038165</v>
      </c>
      <c r="AR65">
        <f t="shared" si="29"/>
        <v>0.82341596606029455</v>
      </c>
      <c r="AS65">
        <f t="shared" si="29"/>
        <v>0.82341596606029455</v>
      </c>
      <c r="AT65">
        <f t="shared" si="29"/>
        <v>0.82341596606029455</v>
      </c>
      <c r="AU65">
        <f t="shared" si="29"/>
        <v>0.82341596606029455</v>
      </c>
      <c r="AV65">
        <f t="shared" si="29"/>
        <v>0.83556216949038165</v>
      </c>
      <c r="AW65">
        <f t="shared" si="29"/>
        <v>0.82341596606029455</v>
      </c>
    </row>
    <row r="66" spans="1:49">
      <c r="A66" t="s">
        <v>391</v>
      </c>
      <c r="E66" t="s">
        <v>360</v>
      </c>
      <c r="F66">
        <v>2011</v>
      </c>
      <c r="G66" t="s">
        <v>392</v>
      </c>
      <c r="H66" t="s">
        <v>371</v>
      </c>
      <c r="I66" t="s">
        <v>389</v>
      </c>
      <c r="J66" t="s">
        <v>384</v>
      </c>
      <c r="K66">
        <f>K51</f>
        <v>0.79332505049814939</v>
      </c>
      <c r="L66">
        <f t="shared" ref="L66:AV66" si="30">L51</f>
        <v>0.8008026858124706</v>
      </c>
      <c r="M66">
        <f t="shared" si="30"/>
        <v>0.81460305823651513</v>
      </c>
      <c r="N66">
        <f t="shared" si="30"/>
        <v>0.78767390775299539</v>
      </c>
      <c r="O66">
        <f t="shared" si="30"/>
        <v>0.84015938456569828</v>
      </c>
      <c r="P66">
        <f t="shared" si="30"/>
        <v>0.79384021089188872</v>
      </c>
      <c r="Q66">
        <f t="shared" si="30"/>
        <v>0.79734899233270529</v>
      </c>
      <c r="R66">
        <f t="shared" si="30"/>
        <v>0.78055551555334357</v>
      </c>
      <c r="S66">
        <f t="shared" si="30"/>
        <v>0.76163333576971615</v>
      </c>
      <c r="T66">
        <f t="shared" si="30"/>
        <v>0.82064807142101281</v>
      </c>
      <c r="U66">
        <f t="shared" si="30"/>
        <v>0.8082532430279461</v>
      </c>
      <c r="V66">
        <f>V51</f>
        <v>0.71067735192566384</v>
      </c>
      <c r="W66">
        <f t="shared" si="30"/>
        <v>0.82769654209931887</v>
      </c>
      <c r="X66">
        <f t="shared" si="30"/>
        <v>0.81574649689528878</v>
      </c>
      <c r="Y66">
        <f t="shared" si="30"/>
        <v>0.81416190349866213</v>
      </c>
      <c r="Z66">
        <f t="shared" si="30"/>
        <v>0.79209409763124783</v>
      </c>
      <c r="AA66">
        <f t="shared" si="30"/>
        <v>0.73313645587830301</v>
      </c>
      <c r="AB66">
        <f t="shared" si="30"/>
        <v>0.8206563688153069</v>
      </c>
      <c r="AC66">
        <f t="shared" si="30"/>
        <v>0.7977839790644351</v>
      </c>
      <c r="AD66">
        <f t="shared" si="30"/>
        <v>0.77949327408826097</v>
      </c>
      <c r="AE66">
        <f t="shared" si="30"/>
        <v>0.79631089599870664</v>
      </c>
      <c r="AF66">
        <f t="shared" si="30"/>
        <v>0.77210172855734382</v>
      </c>
      <c r="AG66">
        <f t="shared" si="30"/>
        <v>0.8411635273895488</v>
      </c>
      <c r="AH66">
        <f t="shared" si="30"/>
        <v>0.79920108940506773</v>
      </c>
      <c r="AI66">
        <f t="shared" si="30"/>
        <v>0.71067735192566384</v>
      </c>
      <c r="AJ66">
        <f t="shared" si="30"/>
        <v>0.79230756300634386</v>
      </c>
      <c r="AK66">
        <f t="shared" si="30"/>
        <v>0.83041254285586763</v>
      </c>
      <c r="AL66">
        <f t="shared" si="30"/>
        <v>0.80967066576460678</v>
      </c>
      <c r="AM66">
        <f t="shared" si="30"/>
        <v>0.72361078701981274</v>
      </c>
      <c r="AN66">
        <f t="shared" si="30"/>
        <v>0.80671823051697977</v>
      </c>
      <c r="AO66">
        <f t="shared" si="30"/>
        <v>0.80052793004273881</v>
      </c>
      <c r="AP66">
        <f t="shared" si="30"/>
        <v>0.78793746868911518</v>
      </c>
      <c r="AQ66">
        <f t="shared" si="30"/>
        <v>0.82769654209931887</v>
      </c>
      <c r="AR66">
        <f t="shared" si="30"/>
        <v>0.81574649689528878</v>
      </c>
      <c r="AS66">
        <f t="shared" si="30"/>
        <v>0.81574649689528878</v>
      </c>
      <c r="AT66">
        <f t="shared" si="30"/>
        <v>0.81574649689528878</v>
      </c>
      <c r="AU66">
        <f t="shared" si="30"/>
        <v>0.81574649689528878</v>
      </c>
      <c r="AV66">
        <f t="shared" si="30"/>
        <v>0.82769654209931887</v>
      </c>
      <c r="AW66">
        <f>AW51</f>
        <v>0.81574649689528878</v>
      </c>
    </row>
    <row r="67" spans="1:49">
      <c r="A67" t="s">
        <v>393</v>
      </c>
      <c r="E67" t="s">
        <v>360</v>
      </c>
      <c r="F67">
        <v>2011</v>
      </c>
      <c r="G67" t="s">
        <v>394</v>
      </c>
      <c r="H67" t="s">
        <v>379</v>
      </c>
      <c r="I67" t="s">
        <v>389</v>
      </c>
      <c r="J67" t="s">
        <v>384</v>
      </c>
      <c r="K67">
        <f t="shared" ref="K67:AW67" si="31">K53</f>
        <v>0.77253945557682047</v>
      </c>
      <c r="L67">
        <f t="shared" si="31"/>
        <v>0.78076912735703907</v>
      </c>
      <c r="M67">
        <f t="shared" si="31"/>
        <v>0.79595742295058747</v>
      </c>
      <c r="N67">
        <f t="shared" si="31"/>
        <v>0.76631996933272517</v>
      </c>
      <c r="O67">
        <f t="shared" si="31"/>
        <v>0.82408398552773421</v>
      </c>
      <c r="P67">
        <f t="shared" si="31"/>
        <v>0.77310642638730154</v>
      </c>
      <c r="Q67">
        <f t="shared" si="31"/>
        <v>0.77696809099016584</v>
      </c>
      <c r="R67">
        <f t="shared" si="31"/>
        <v>0.75848567026042268</v>
      </c>
      <c r="S67">
        <f t="shared" si="31"/>
        <v>0.73766045982427042</v>
      </c>
      <c r="T67">
        <f t="shared" si="31"/>
        <v>0.80261039174678328</v>
      </c>
      <c r="U67">
        <f t="shared" si="31"/>
        <v>0.78896899775532803</v>
      </c>
      <c r="V67">
        <f>V53</f>
        <v>0.68157975989075914</v>
      </c>
      <c r="W67">
        <f t="shared" si="31"/>
        <v>0.8103677371904503</v>
      </c>
      <c r="X67">
        <f t="shared" si="31"/>
        <v>0.79721585886875779</v>
      </c>
      <c r="Y67">
        <f t="shared" si="31"/>
        <v>0.79547190065052753</v>
      </c>
      <c r="Z67">
        <f t="shared" si="31"/>
        <v>0.77118470402159045</v>
      </c>
      <c r="AA67">
        <f t="shared" si="31"/>
        <v>0.70629760801234953</v>
      </c>
      <c r="AB67">
        <f t="shared" si="31"/>
        <v>0.80261952362187483</v>
      </c>
      <c r="AC67">
        <f t="shared" si="31"/>
        <v>0.77744682495891537</v>
      </c>
      <c r="AD67">
        <f t="shared" si="31"/>
        <v>0.75731659765370896</v>
      </c>
      <c r="AE67">
        <f t="shared" si="31"/>
        <v>0.77582559182486222</v>
      </c>
      <c r="AF67">
        <f t="shared" si="31"/>
        <v>0.74918167382939671</v>
      </c>
      <c r="AG67">
        <f t="shared" si="31"/>
        <v>0.82518911642986914</v>
      </c>
      <c r="AH67">
        <f t="shared" si="31"/>
        <v>0.77900645611094887</v>
      </c>
      <c r="AI67">
        <f t="shared" si="31"/>
        <v>0.68157975989075914</v>
      </c>
      <c r="AJ67">
        <f t="shared" si="31"/>
        <v>0.77141963791441048</v>
      </c>
      <c r="AK67">
        <f t="shared" si="31"/>
        <v>0.81335689002308631</v>
      </c>
      <c r="AL67">
        <f t="shared" si="31"/>
        <v>0.79052897272150435</v>
      </c>
      <c r="AM67">
        <f t="shared" si="31"/>
        <v>0.69581392902866246</v>
      </c>
      <c r="AN67">
        <f t="shared" si="31"/>
        <v>0.78727960684325882</v>
      </c>
      <c r="AO67">
        <f t="shared" si="31"/>
        <v>0.780466739007037</v>
      </c>
      <c r="AP67">
        <f t="shared" si="31"/>
        <v>0.76661003696870622</v>
      </c>
      <c r="AQ67">
        <f t="shared" si="31"/>
        <v>0.8103677371904503</v>
      </c>
      <c r="AR67">
        <f t="shared" si="31"/>
        <v>0.79721585886875779</v>
      </c>
      <c r="AS67">
        <f t="shared" si="31"/>
        <v>0.79721585886875779</v>
      </c>
      <c r="AT67">
        <f t="shared" si="31"/>
        <v>0.79721585886875779</v>
      </c>
      <c r="AU67">
        <f t="shared" si="31"/>
        <v>0.79721585886875779</v>
      </c>
      <c r="AV67">
        <f t="shared" si="31"/>
        <v>0.8103677371904503</v>
      </c>
      <c r="AW67">
        <f t="shared" si="31"/>
        <v>0.79721585886875779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fill data</vt:lpstr>
      <vt:lpstr>Stock</vt:lpstr>
      <vt:lpstr>AF</vt:lpstr>
      <vt:lpstr>Stock-AF</vt:lpstr>
      <vt:lpstr>Shares</vt:lpstr>
      <vt:lpstr>UC1</vt:lpstr>
      <vt:lpstr>UC unit boilers</vt:lpstr>
      <vt:lpstr>COP_HP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ese-veda01</cp:lastModifiedBy>
  <cp:lastPrinted>2001-09-28T20:39:50Z</cp:lastPrinted>
  <dcterms:created xsi:type="dcterms:W3CDTF">2001-09-28T18:48:17Z</dcterms:created>
  <dcterms:modified xsi:type="dcterms:W3CDTF">2019-11-10T20:39:13Z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702611804008483</vt:r8>
  </property>
</Properties>
</file>